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66925"/>
  <mc:AlternateContent xmlns:mc="http://schemas.openxmlformats.org/markup-compatibility/2006">
    <mc:Choice Requires="x15">
      <x15ac:absPath xmlns:x15ac="http://schemas.microsoft.com/office/spreadsheetml/2010/11/ac" url="C:\Users\pp\Desktop\Projects\PapersPaola\TransitionVulnerabilityIndex\Data\"/>
    </mc:Choice>
  </mc:AlternateContent>
  <xr:revisionPtr revIDLastSave="0" documentId="13_ncr:1_{B6F4C773-41E1-4970-A6DF-A65BCB0E196D}" xr6:coauthVersionLast="47" xr6:coauthVersionMax="47" xr10:uidLastSave="{00000000-0000-0000-0000-000000000000}"/>
  <bookViews>
    <workbookView xWindow="3075" yWindow="1995" windowWidth="24975" windowHeight="13440" activeTab="9" xr2:uid="{5F9FEF3B-CB7E-4D27-8A01-7869D206C819}"/>
  </bookViews>
  <sheets>
    <sheet name="Summary" sheetId="1" r:id="rId1"/>
    <sheet name="COL" sheetId="3" r:id="rId2"/>
    <sheet name="AUS" sheetId="2" r:id="rId3"/>
    <sheet name="USA" sheetId="4" r:id="rId4"/>
    <sheet name="ZAF" sheetId="5" r:id="rId5"/>
    <sheet name="POL" sheetId="6" r:id="rId6"/>
    <sheet name="KAZ" sheetId="7" r:id="rId7"/>
    <sheet name="IDN" sheetId="8" r:id="rId8"/>
    <sheet name="IND" sheetId="9" r:id="rId9"/>
    <sheet name="CHN" sheetId="10" r:id="rId10"/>
    <sheet name="RUS" sheetId="11" r:id="rId11"/>
  </sheets>
  <definedNames>
    <definedName name="_xlnm._FilterDatabase" localSheetId="3" hidden="1">USA!$B$7:$X$7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E3" i="1"/>
  <c r="D3" i="1"/>
  <c r="C3" i="1"/>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39" i="10"/>
  <c r="E75" i="10"/>
  <c r="F70" i="10"/>
  <c r="J9" i="1"/>
  <c r="I9" i="1"/>
  <c r="AT7" i="11"/>
  <c r="AG7" i="11"/>
  <c r="AH7" i="11"/>
  <c r="P7" i="11"/>
  <c r="R7" i="11"/>
  <c r="S7" i="11"/>
  <c r="T7" i="11"/>
  <c r="U7" i="11"/>
  <c r="V7" i="11"/>
  <c r="W7" i="11"/>
  <c r="X7" i="11"/>
  <c r="Y7" i="11"/>
  <c r="Z7" i="11"/>
  <c r="AA7" i="11"/>
  <c r="AB7" i="11"/>
  <c r="AC7" i="11"/>
  <c r="AD7" i="11"/>
  <c r="AE7" i="11"/>
  <c r="AF7" i="11"/>
  <c r="AI7" i="11"/>
  <c r="AJ7" i="11"/>
  <c r="AK7" i="11"/>
  <c r="AL7" i="11"/>
  <c r="AM7" i="11"/>
  <c r="AN7" i="11"/>
  <c r="AO7" i="11"/>
  <c r="AP7" i="11"/>
  <c r="AQ7" i="11"/>
  <c r="AR7" i="11"/>
  <c r="AS7" i="11"/>
  <c r="Q7" i="11"/>
  <c r="D9" i="1"/>
  <c r="H54" i="11"/>
  <c r="C9" i="1"/>
  <c r="D54" i="11"/>
  <c r="E54" i="11"/>
  <c r="F54" i="11"/>
  <c r="G54" i="11"/>
  <c r="C54" i="11"/>
  <c r="J39" i="11"/>
  <c r="J40" i="11"/>
  <c r="J41" i="11"/>
  <c r="J38" i="11"/>
  <c r="M6" i="1"/>
  <c r="L6" i="1"/>
  <c r="K6" i="1"/>
  <c r="J6" i="1"/>
  <c r="I6" i="1"/>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10" i="9"/>
  <c r="AC175" i="9"/>
  <c r="AC176" i="9"/>
  <c r="AC177" i="9"/>
  <c r="AC178" i="9"/>
  <c r="AC179" i="9"/>
  <c r="AC180" i="9"/>
  <c r="AC181" i="9"/>
  <c r="AC182" i="9"/>
  <c r="AC183" i="9"/>
  <c r="AC184" i="9"/>
  <c r="AC185" i="9"/>
  <c r="AC186" i="9"/>
  <c r="AC187" i="9"/>
  <c r="AC188" i="9"/>
  <c r="AC189" i="9"/>
  <c r="AC190" i="9"/>
  <c r="AC191" i="9"/>
  <c r="AC192" i="9"/>
  <c r="AC193" i="9"/>
  <c r="AC194" i="9"/>
  <c r="AC195" i="9"/>
  <c r="AC196" i="9"/>
  <c r="AC197" i="9"/>
  <c r="AC198" i="9"/>
  <c r="AC199" i="9"/>
  <c r="AC200" i="9"/>
  <c r="AC201" i="9"/>
  <c r="AC202" i="9"/>
  <c r="AC203" i="9"/>
  <c r="AC204" i="9"/>
  <c r="AC205" i="9"/>
  <c r="AC206" i="9"/>
  <c r="AC174" i="9"/>
  <c r="AC154" i="9"/>
  <c r="AC155" i="9"/>
  <c r="AC156" i="9"/>
  <c r="AC157" i="9"/>
  <c r="AC158" i="9"/>
  <c r="AC159" i="9"/>
  <c r="AC160" i="9"/>
  <c r="AC161" i="9"/>
  <c r="AC162" i="9"/>
  <c r="AC163" i="9"/>
  <c r="AC164" i="9"/>
  <c r="AC165" i="9"/>
  <c r="AC134" i="9"/>
  <c r="AC135" i="9"/>
  <c r="AC136" i="9"/>
  <c r="AC137" i="9"/>
  <c r="AC138" i="9"/>
  <c r="AC139" i="9"/>
  <c r="AC140" i="9"/>
  <c r="AC141" i="9"/>
  <c r="AC142" i="9"/>
  <c r="AC143" i="9"/>
  <c r="AC144" i="9"/>
  <c r="AC145" i="9"/>
  <c r="AC146" i="9"/>
  <c r="AC147" i="9"/>
  <c r="AC148" i="9"/>
  <c r="AC149" i="9"/>
  <c r="AC150" i="9"/>
  <c r="AC151" i="9"/>
  <c r="AC152" i="9"/>
  <c r="AC153" i="9"/>
  <c r="AC133" i="9"/>
  <c r="AC118" i="9"/>
  <c r="AC119" i="9"/>
  <c r="AC120" i="9"/>
  <c r="AC121" i="9"/>
  <c r="AC122" i="9"/>
  <c r="AC123" i="9"/>
  <c r="AC124" i="9"/>
  <c r="AC100" i="9"/>
  <c r="AC101" i="9"/>
  <c r="AC102" i="9"/>
  <c r="AC103" i="9"/>
  <c r="AC104" i="9"/>
  <c r="AC105" i="9"/>
  <c r="AC106" i="9"/>
  <c r="AC107" i="9"/>
  <c r="AC108" i="9"/>
  <c r="AC109" i="9"/>
  <c r="AC110" i="9"/>
  <c r="AC111" i="9"/>
  <c r="AC112" i="9"/>
  <c r="AC113" i="9"/>
  <c r="AC114" i="9"/>
  <c r="AC115" i="9"/>
  <c r="AC116" i="9"/>
  <c r="AC117" i="9"/>
  <c r="AC93" i="9"/>
  <c r="AC94" i="9"/>
  <c r="AC95" i="9"/>
  <c r="AC96" i="9"/>
  <c r="AC97" i="9"/>
  <c r="AC98" i="9"/>
  <c r="AC99" i="9"/>
  <c r="AC92" i="9"/>
  <c r="AC73" i="9"/>
  <c r="AC74" i="9"/>
  <c r="AC75" i="9"/>
  <c r="AC76" i="9"/>
  <c r="AC77" i="9"/>
  <c r="AC78" i="9"/>
  <c r="AC79" i="9"/>
  <c r="AC80" i="9"/>
  <c r="AC81" i="9"/>
  <c r="AC82" i="9"/>
  <c r="AC83" i="9"/>
  <c r="AC52" i="9"/>
  <c r="AC53" i="9"/>
  <c r="AC54" i="9"/>
  <c r="AC55" i="9"/>
  <c r="AC56" i="9"/>
  <c r="AC57" i="9"/>
  <c r="AC58" i="9"/>
  <c r="AC59" i="9"/>
  <c r="AC60" i="9"/>
  <c r="AC61" i="9"/>
  <c r="AC62" i="9"/>
  <c r="AC63" i="9"/>
  <c r="AC64" i="9"/>
  <c r="AC65" i="9"/>
  <c r="AC66" i="9"/>
  <c r="AC67" i="9"/>
  <c r="AC68" i="9"/>
  <c r="AC69" i="9"/>
  <c r="AC70" i="9"/>
  <c r="AC71" i="9"/>
  <c r="AC72" i="9"/>
  <c r="AC51" i="9"/>
  <c r="AA174" i="9"/>
  <c r="AA185" i="9"/>
  <c r="AA188" i="9"/>
  <c r="AA201" i="9"/>
  <c r="AA204" i="9"/>
  <c r="AA206" i="9"/>
  <c r="Z174" i="9"/>
  <c r="Z185" i="9"/>
  <c r="Z188" i="9"/>
  <c r="Z201" i="9"/>
  <c r="Z204" i="9"/>
  <c r="Z206" i="9"/>
  <c r="Y174" i="9"/>
  <c r="Y185" i="9"/>
  <c r="Y188" i="9"/>
  <c r="Y201" i="9"/>
  <c r="Y204" i="9"/>
  <c r="Y206" i="9"/>
  <c r="X174" i="9"/>
  <c r="X185" i="9"/>
  <c r="X188" i="9"/>
  <c r="X201" i="9"/>
  <c r="X204" i="9"/>
  <c r="X206" i="9"/>
  <c r="W174" i="9"/>
  <c r="W185" i="9"/>
  <c r="W188" i="9"/>
  <c r="W201" i="9"/>
  <c r="W204" i="9"/>
  <c r="W206" i="9"/>
  <c r="V174" i="9"/>
  <c r="V185" i="9"/>
  <c r="V188" i="9"/>
  <c r="V201" i="9"/>
  <c r="V204" i="9"/>
  <c r="V206" i="9"/>
  <c r="U174" i="9"/>
  <c r="U185" i="9"/>
  <c r="U188" i="9"/>
  <c r="U201" i="9"/>
  <c r="U204" i="9"/>
  <c r="U206" i="9"/>
  <c r="T174" i="9"/>
  <c r="T185" i="9"/>
  <c r="T188" i="9"/>
  <c r="T201" i="9"/>
  <c r="T204" i="9"/>
  <c r="T206" i="9"/>
  <c r="S174" i="9"/>
  <c r="S185" i="9"/>
  <c r="S188" i="9"/>
  <c r="S201" i="9"/>
  <c r="S204" i="9"/>
  <c r="S206" i="9"/>
  <c r="R174" i="9"/>
  <c r="R185" i="9"/>
  <c r="R188" i="9"/>
  <c r="R201" i="9"/>
  <c r="R204" i="9"/>
  <c r="R206" i="9"/>
  <c r="Q174" i="9"/>
  <c r="Q185" i="9"/>
  <c r="Q188" i="9"/>
  <c r="Q201" i="9"/>
  <c r="Q204" i="9"/>
  <c r="Q206" i="9"/>
  <c r="AA200" i="9"/>
  <c r="Z200" i="9"/>
  <c r="Y200" i="9"/>
  <c r="X200" i="9"/>
  <c r="W200" i="9"/>
  <c r="V200" i="9"/>
  <c r="U200" i="9"/>
  <c r="T200" i="9"/>
  <c r="S200" i="9"/>
  <c r="R200" i="9"/>
  <c r="Q200" i="9"/>
  <c r="AA184" i="9"/>
  <c r="Z184" i="9"/>
  <c r="Y184" i="9"/>
  <c r="X184" i="9"/>
  <c r="W184" i="9"/>
  <c r="V184" i="9"/>
  <c r="U184" i="9"/>
  <c r="T184" i="9"/>
  <c r="S184" i="9"/>
  <c r="R184" i="9"/>
  <c r="Q184" i="9"/>
  <c r="AA180" i="9"/>
  <c r="Z180" i="9"/>
  <c r="Y180" i="9"/>
  <c r="X180" i="9"/>
  <c r="W180" i="9"/>
  <c r="V180" i="9"/>
  <c r="U180" i="9"/>
  <c r="T180" i="9"/>
  <c r="S180" i="9"/>
  <c r="R180" i="9"/>
  <c r="Q180" i="9"/>
  <c r="AA133" i="9"/>
  <c r="AA144" i="9"/>
  <c r="AA147" i="9"/>
  <c r="AA160" i="9"/>
  <c r="AA163" i="9"/>
  <c r="AA165" i="9"/>
  <c r="Z133" i="9"/>
  <c r="Z144" i="9"/>
  <c r="Z147" i="9"/>
  <c r="Z160" i="9"/>
  <c r="Z163" i="9"/>
  <c r="Z165" i="9"/>
  <c r="Y133" i="9"/>
  <c r="Y144" i="9"/>
  <c r="Y147" i="9"/>
  <c r="Y160" i="9"/>
  <c r="Y163" i="9"/>
  <c r="Y165" i="9"/>
  <c r="X133" i="9"/>
  <c r="X144" i="9"/>
  <c r="X147" i="9"/>
  <c r="X160" i="9"/>
  <c r="X163" i="9"/>
  <c r="X165" i="9"/>
  <c r="W133" i="9"/>
  <c r="W144" i="9"/>
  <c r="W147" i="9"/>
  <c r="W160" i="9"/>
  <c r="W163" i="9"/>
  <c r="W165" i="9"/>
  <c r="V133" i="9"/>
  <c r="V144" i="9"/>
  <c r="V147" i="9"/>
  <c r="V160" i="9"/>
  <c r="V163" i="9"/>
  <c r="V165" i="9"/>
  <c r="U133" i="9"/>
  <c r="U144" i="9"/>
  <c r="U147" i="9"/>
  <c r="U160" i="9"/>
  <c r="U163" i="9"/>
  <c r="U165" i="9"/>
  <c r="T133" i="9"/>
  <c r="T144" i="9"/>
  <c r="T147" i="9"/>
  <c r="T160" i="9"/>
  <c r="T163" i="9"/>
  <c r="T165" i="9"/>
  <c r="S133" i="9"/>
  <c r="S144" i="9"/>
  <c r="S147" i="9"/>
  <c r="S160" i="9"/>
  <c r="S163" i="9"/>
  <c r="S165" i="9"/>
  <c r="R133" i="9"/>
  <c r="R144" i="9"/>
  <c r="R147" i="9"/>
  <c r="R160" i="9"/>
  <c r="R163" i="9"/>
  <c r="R165" i="9"/>
  <c r="Q133" i="9"/>
  <c r="Q144" i="9"/>
  <c r="Q147" i="9"/>
  <c r="Q160" i="9"/>
  <c r="Q163" i="9"/>
  <c r="Q165" i="9"/>
  <c r="AA159" i="9"/>
  <c r="Z159" i="9"/>
  <c r="Y159" i="9"/>
  <c r="X159" i="9"/>
  <c r="W159" i="9"/>
  <c r="V159" i="9"/>
  <c r="U159" i="9"/>
  <c r="T159" i="9"/>
  <c r="S159" i="9"/>
  <c r="R159" i="9"/>
  <c r="Q159" i="9"/>
  <c r="AA143" i="9"/>
  <c r="Z143" i="9"/>
  <c r="Y143" i="9"/>
  <c r="X143" i="9"/>
  <c r="W143" i="9"/>
  <c r="V143" i="9"/>
  <c r="U143" i="9"/>
  <c r="T143" i="9"/>
  <c r="S143" i="9"/>
  <c r="R143" i="9"/>
  <c r="Q143" i="9"/>
  <c r="AA139" i="9"/>
  <c r="Z139" i="9"/>
  <c r="Y139" i="9"/>
  <c r="X139" i="9"/>
  <c r="W139" i="9"/>
  <c r="V139" i="9"/>
  <c r="U139" i="9"/>
  <c r="T139" i="9"/>
  <c r="S139" i="9"/>
  <c r="R139" i="9"/>
  <c r="Q139" i="9"/>
  <c r="AA92" i="9"/>
  <c r="AA103" i="9"/>
  <c r="AA106" i="9"/>
  <c r="AA119" i="9"/>
  <c r="AA122" i="9"/>
  <c r="AA124" i="9"/>
  <c r="Z92" i="9"/>
  <c r="Z103" i="9"/>
  <c r="Z106" i="9"/>
  <c r="Z119" i="9"/>
  <c r="Z122" i="9"/>
  <c r="Z124" i="9"/>
  <c r="Y92" i="9"/>
  <c r="Y103" i="9"/>
  <c r="Y106" i="9"/>
  <c r="Y119" i="9"/>
  <c r="Y122" i="9"/>
  <c r="Y124" i="9"/>
  <c r="X92" i="9"/>
  <c r="X103" i="9"/>
  <c r="X106" i="9"/>
  <c r="X119" i="9"/>
  <c r="X122" i="9"/>
  <c r="X124" i="9"/>
  <c r="W92" i="9"/>
  <c r="W103" i="9"/>
  <c r="W106" i="9"/>
  <c r="W119" i="9"/>
  <c r="W122" i="9"/>
  <c r="W124" i="9"/>
  <c r="V92" i="9"/>
  <c r="V103" i="9"/>
  <c r="V106" i="9"/>
  <c r="V119" i="9"/>
  <c r="V122" i="9"/>
  <c r="V124" i="9"/>
  <c r="U92" i="9"/>
  <c r="U103" i="9"/>
  <c r="U106" i="9"/>
  <c r="U119" i="9"/>
  <c r="U122" i="9"/>
  <c r="U124" i="9"/>
  <c r="T92" i="9"/>
  <c r="T103" i="9"/>
  <c r="T106" i="9"/>
  <c r="T119" i="9"/>
  <c r="T122" i="9"/>
  <c r="T124" i="9"/>
  <c r="S92" i="9"/>
  <c r="S103" i="9"/>
  <c r="S106" i="9"/>
  <c r="S119" i="9"/>
  <c r="S122" i="9"/>
  <c r="S124" i="9"/>
  <c r="R92" i="9"/>
  <c r="R103" i="9"/>
  <c r="R106" i="9"/>
  <c r="R119" i="9"/>
  <c r="R122" i="9"/>
  <c r="R124" i="9"/>
  <c r="Q92" i="9"/>
  <c r="Q103" i="9"/>
  <c r="Q106" i="9"/>
  <c r="Q119" i="9"/>
  <c r="Q122" i="9"/>
  <c r="Q124" i="9"/>
  <c r="AA118" i="9"/>
  <c r="Z118" i="9"/>
  <c r="Y118" i="9"/>
  <c r="X118" i="9"/>
  <c r="W118" i="9"/>
  <c r="V118" i="9"/>
  <c r="U118" i="9"/>
  <c r="T118" i="9"/>
  <c r="S118" i="9"/>
  <c r="R118" i="9"/>
  <c r="Q118" i="9"/>
  <c r="AA102" i="9"/>
  <c r="Z102" i="9"/>
  <c r="Y102" i="9"/>
  <c r="X102" i="9"/>
  <c r="W102" i="9"/>
  <c r="V102" i="9"/>
  <c r="U102" i="9"/>
  <c r="T102" i="9"/>
  <c r="S102" i="9"/>
  <c r="R102" i="9"/>
  <c r="Q102" i="9"/>
  <c r="AA98" i="9"/>
  <c r="Z98" i="9"/>
  <c r="Y98" i="9"/>
  <c r="X98" i="9"/>
  <c r="W98" i="9"/>
  <c r="V98" i="9"/>
  <c r="U98" i="9"/>
  <c r="T98" i="9"/>
  <c r="S98" i="9"/>
  <c r="R98" i="9"/>
  <c r="Q98" i="9"/>
  <c r="Z10" i="9"/>
  <c r="Z21" i="9"/>
  <c r="Z24" i="9"/>
  <c r="Z37" i="9"/>
  <c r="Z40" i="9"/>
  <c r="Z42" i="9"/>
  <c r="Y10" i="9"/>
  <c r="Y21" i="9"/>
  <c r="Y24" i="9"/>
  <c r="Y37" i="9"/>
  <c r="Y40" i="9"/>
  <c r="Y42" i="9"/>
  <c r="X10" i="9"/>
  <c r="X21" i="9"/>
  <c r="X24" i="9"/>
  <c r="X37" i="9"/>
  <c r="X40" i="9"/>
  <c r="X42" i="9"/>
  <c r="W10" i="9"/>
  <c r="W21" i="9"/>
  <c r="W24" i="9"/>
  <c r="W37" i="9"/>
  <c r="W40" i="9"/>
  <c r="W42" i="9"/>
  <c r="V10" i="9"/>
  <c r="V21" i="9"/>
  <c r="V24" i="9"/>
  <c r="V37" i="9"/>
  <c r="V40" i="9"/>
  <c r="V42" i="9"/>
  <c r="U10" i="9"/>
  <c r="U21" i="9"/>
  <c r="U24" i="9"/>
  <c r="U37" i="9"/>
  <c r="U40" i="9"/>
  <c r="U42" i="9"/>
  <c r="T10" i="9"/>
  <c r="T21" i="9"/>
  <c r="T24" i="9"/>
  <c r="T37" i="9"/>
  <c r="T40" i="9"/>
  <c r="T42" i="9"/>
  <c r="S10" i="9"/>
  <c r="S21" i="9"/>
  <c r="S24" i="9"/>
  <c r="S37" i="9"/>
  <c r="S40" i="9"/>
  <c r="S42" i="9"/>
  <c r="R10" i="9"/>
  <c r="R21" i="9"/>
  <c r="R24" i="9"/>
  <c r="R37" i="9"/>
  <c r="R40" i="9"/>
  <c r="R42" i="9"/>
  <c r="Q10" i="9"/>
  <c r="Q21" i="9"/>
  <c r="Q24" i="9"/>
  <c r="Q37" i="9"/>
  <c r="Q40" i="9"/>
  <c r="Q42" i="9"/>
  <c r="Z36" i="9"/>
  <c r="Y36" i="9"/>
  <c r="X36" i="9"/>
  <c r="W36" i="9"/>
  <c r="V36" i="9"/>
  <c r="U36" i="9"/>
  <c r="T36" i="9"/>
  <c r="S36" i="9"/>
  <c r="R36" i="9"/>
  <c r="Q36" i="9"/>
  <c r="Z20" i="9"/>
  <c r="Y20" i="9"/>
  <c r="X20" i="9"/>
  <c r="W20" i="9"/>
  <c r="V20" i="9"/>
  <c r="U20" i="9"/>
  <c r="T20" i="9"/>
  <c r="S20" i="9"/>
  <c r="R20" i="9"/>
  <c r="Q20" i="9"/>
  <c r="Z16" i="9"/>
  <c r="Y16" i="9"/>
  <c r="X16" i="9"/>
  <c r="W16" i="9"/>
  <c r="V16" i="9"/>
  <c r="U16" i="9"/>
  <c r="T16" i="9"/>
  <c r="S16" i="9"/>
  <c r="R16" i="9"/>
  <c r="Q16" i="9"/>
  <c r="C44" i="9"/>
  <c r="F41" i="9"/>
  <c r="G6" i="1"/>
  <c r="F37" i="9"/>
  <c r="F6" i="1"/>
  <c r="F38" i="9"/>
  <c r="E6" i="1"/>
  <c r="F40" i="9"/>
  <c r="D6" i="1"/>
  <c r="F35" i="9"/>
  <c r="C6" i="1"/>
  <c r="F36" i="9"/>
  <c r="F39" i="9"/>
  <c r="F42" i="9"/>
  <c r="F43" i="9"/>
  <c r="F44" i="9"/>
  <c r="F34" i="9"/>
  <c r="G37" i="9"/>
  <c r="G38" i="9"/>
  <c r="G40" i="9"/>
  <c r="G35" i="9"/>
  <c r="G36" i="9"/>
  <c r="G39" i="9"/>
  <c r="G41" i="9"/>
  <c r="G42" i="9"/>
  <c r="G43" i="9"/>
  <c r="G44" i="9"/>
  <c r="G34" i="9"/>
  <c r="J5" i="1"/>
  <c r="I5" i="1"/>
  <c r="W554" i="8"/>
  <c r="W535" i="8"/>
  <c r="BV76" i="8"/>
  <c r="BV77" i="8"/>
  <c r="BV74" i="8"/>
  <c r="BV75" i="8"/>
  <c r="BV73" i="8"/>
  <c r="F10" i="8"/>
  <c r="G6" i="8"/>
  <c r="D5" i="1"/>
  <c r="G5" i="8"/>
  <c r="C5" i="1"/>
  <c r="G7" i="8"/>
  <c r="G8" i="8"/>
  <c r="G9" i="8"/>
  <c r="D10" i="8"/>
  <c r="E10" i="8"/>
  <c r="C10" i="8"/>
  <c r="E53" i="8"/>
  <c r="E54" i="8"/>
  <c r="D53" i="8"/>
  <c r="F53" i="8"/>
  <c r="C53" i="8"/>
  <c r="F4" i="11"/>
  <c r="G4" i="11"/>
  <c r="H4" i="11"/>
  <c r="I4" i="11"/>
  <c r="E4" i="11"/>
  <c r="G54" i="5"/>
  <c r="H54" i="5"/>
  <c r="I54" i="5"/>
  <c r="J54" i="5"/>
  <c r="F54" i="5"/>
  <c r="C24" i="8"/>
  <c r="J7" i="1"/>
  <c r="I7" i="1"/>
  <c r="D7" i="1"/>
  <c r="C7" i="1"/>
  <c r="AG31" i="7"/>
  <c r="AG32" i="7"/>
  <c r="AG33" i="7"/>
  <c r="AG34" i="7"/>
  <c r="AG35" i="7"/>
  <c r="AG36" i="7"/>
  <c r="AG37" i="7"/>
  <c r="AG30" i="7"/>
  <c r="AG20" i="7"/>
  <c r="AG21" i="7"/>
  <c r="AG22" i="7"/>
  <c r="AG23" i="7"/>
  <c r="AG24" i="7"/>
  <c r="AG25" i="7"/>
  <c r="AG26" i="7"/>
  <c r="AG19" i="7"/>
  <c r="C85" i="7"/>
  <c r="C104" i="7"/>
  <c r="C123" i="7"/>
  <c r="C63" i="7"/>
  <c r="G63" i="7"/>
  <c r="C86" i="7"/>
  <c r="C105" i="7"/>
  <c r="C124" i="7"/>
  <c r="C64" i="7"/>
  <c r="G64" i="7"/>
  <c r="C87" i="7"/>
  <c r="C106" i="7"/>
  <c r="C125" i="7"/>
  <c r="C65" i="7"/>
  <c r="G65" i="7"/>
  <c r="C88" i="7"/>
  <c r="C107" i="7"/>
  <c r="C126" i="7"/>
  <c r="C66" i="7"/>
  <c r="G66" i="7"/>
  <c r="C89" i="7"/>
  <c r="C108" i="7"/>
  <c r="C127" i="7"/>
  <c r="C67" i="7"/>
  <c r="G67" i="7"/>
  <c r="C90" i="7"/>
  <c r="C109" i="7"/>
  <c r="C128" i="7"/>
  <c r="C68" i="7"/>
  <c r="G68" i="7"/>
  <c r="C91" i="7"/>
  <c r="C110" i="7"/>
  <c r="C129" i="7"/>
  <c r="C69" i="7"/>
  <c r="G69" i="7"/>
  <c r="C92" i="7"/>
  <c r="C111" i="7"/>
  <c r="C130" i="7"/>
  <c r="C70" i="7"/>
  <c r="G70" i="7"/>
  <c r="C93" i="7"/>
  <c r="C112" i="7"/>
  <c r="C131" i="7"/>
  <c r="C71" i="7"/>
  <c r="G71" i="7"/>
  <c r="C94" i="7"/>
  <c r="C113" i="7"/>
  <c r="C132" i="7"/>
  <c r="C72" i="7"/>
  <c r="G72" i="7"/>
  <c r="C95" i="7"/>
  <c r="C114" i="7"/>
  <c r="C133" i="7"/>
  <c r="C73" i="7"/>
  <c r="G73" i="7"/>
  <c r="C96" i="7"/>
  <c r="C115" i="7"/>
  <c r="C134" i="7"/>
  <c r="C74" i="7"/>
  <c r="G74" i="7"/>
  <c r="C97" i="7"/>
  <c r="C116" i="7"/>
  <c r="C135" i="7"/>
  <c r="C75" i="7"/>
  <c r="G75" i="7"/>
  <c r="C98" i="7"/>
  <c r="C117" i="7"/>
  <c r="C136" i="7"/>
  <c r="C76" i="7"/>
  <c r="G76" i="7"/>
  <c r="C99" i="7"/>
  <c r="C118" i="7"/>
  <c r="C137" i="7"/>
  <c r="C77" i="7"/>
  <c r="G77" i="7"/>
  <c r="C81" i="7"/>
  <c r="C100" i="7"/>
  <c r="C119" i="7"/>
  <c r="C138" i="7"/>
  <c r="C78" i="7"/>
  <c r="G78" i="7"/>
  <c r="C82" i="7"/>
  <c r="C101" i="7"/>
  <c r="C120" i="7"/>
  <c r="C79" i="7"/>
  <c r="G79" i="7"/>
  <c r="G80" i="7"/>
  <c r="G81" i="7"/>
  <c r="G82" i="7"/>
  <c r="G83" i="7"/>
  <c r="C84" i="7"/>
  <c r="G84" i="7"/>
  <c r="G85" i="7"/>
  <c r="G86" i="7"/>
  <c r="G87" i="7"/>
  <c r="G88" i="7"/>
  <c r="G89" i="7"/>
  <c r="G90" i="7"/>
  <c r="G91" i="7"/>
  <c r="G92" i="7"/>
  <c r="G93" i="7"/>
  <c r="G94" i="7"/>
  <c r="G95" i="7"/>
  <c r="G96" i="7"/>
  <c r="G97" i="7"/>
  <c r="G98" i="7"/>
  <c r="G99" i="7"/>
  <c r="G100" i="7"/>
  <c r="G101" i="7"/>
  <c r="G102" i="7"/>
  <c r="C103" i="7"/>
  <c r="G103" i="7"/>
  <c r="G104" i="7"/>
  <c r="G105" i="7"/>
  <c r="G106" i="7"/>
  <c r="G107" i="7"/>
  <c r="G108" i="7"/>
  <c r="G109" i="7"/>
  <c r="G110" i="7"/>
  <c r="G111" i="7"/>
  <c r="G112" i="7"/>
  <c r="G113" i="7"/>
  <c r="G114" i="7"/>
  <c r="G115" i="7"/>
  <c r="G116" i="7"/>
  <c r="G117" i="7"/>
  <c r="G118" i="7"/>
  <c r="G119" i="7"/>
  <c r="G120" i="7"/>
  <c r="G121" i="7"/>
  <c r="C122"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C62" i="7"/>
  <c r="G62" i="7"/>
  <c r="E411" i="7"/>
  <c r="C411" i="7"/>
  <c r="E410" i="7"/>
  <c r="C410" i="7"/>
  <c r="E409" i="7"/>
  <c r="C409" i="7"/>
  <c r="E408" i="7"/>
  <c r="C408" i="7"/>
  <c r="E407" i="7"/>
  <c r="C407" i="7"/>
  <c r="E406" i="7"/>
  <c r="C406" i="7"/>
  <c r="E405" i="7"/>
  <c r="C405" i="7"/>
  <c r="E404" i="7"/>
  <c r="C404" i="7"/>
  <c r="E403" i="7"/>
  <c r="C403" i="7"/>
  <c r="E402" i="7"/>
  <c r="C402" i="7"/>
  <c r="E401" i="7"/>
  <c r="C401" i="7"/>
  <c r="E400" i="7"/>
  <c r="C400" i="7"/>
  <c r="E399" i="7"/>
  <c r="C399" i="7"/>
  <c r="E398" i="7"/>
  <c r="C398" i="7"/>
  <c r="E397" i="7"/>
  <c r="C397" i="7"/>
  <c r="E396" i="7"/>
  <c r="C396" i="7"/>
  <c r="E395" i="7"/>
  <c r="C395" i="7"/>
  <c r="E394" i="7"/>
  <c r="C394" i="7"/>
  <c r="E392" i="7"/>
  <c r="C392" i="7"/>
  <c r="E391" i="7"/>
  <c r="C391" i="7"/>
  <c r="E390" i="7"/>
  <c r="C390" i="7"/>
  <c r="E389" i="7"/>
  <c r="C389" i="7"/>
  <c r="E388" i="7"/>
  <c r="C388" i="7"/>
  <c r="E387" i="7"/>
  <c r="C387" i="7"/>
  <c r="E386" i="7"/>
  <c r="C386" i="7"/>
  <c r="E385" i="7"/>
  <c r="C385" i="7"/>
  <c r="E384" i="7"/>
  <c r="C384" i="7"/>
  <c r="E383" i="7"/>
  <c r="C383" i="7"/>
  <c r="E382" i="7"/>
  <c r="C382" i="7"/>
  <c r="E381" i="7"/>
  <c r="C381" i="7"/>
  <c r="E380" i="7"/>
  <c r="C380" i="7"/>
  <c r="E379" i="7"/>
  <c r="C379" i="7"/>
  <c r="E378" i="7"/>
  <c r="C378" i="7"/>
  <c r="E377" i="7"/>
  <c r="C377" i="7"/>
  <c r="E376" i="7"/>
  <c r="C376" i="7"/>
  <c r="E375" i="7"/>
  <c r="C375" i="7"/>
  <c r="E373" i="7"/>
  <c r="C373" i="7"/>
  <c r="E372" i="7"/>
  <c r="C372" i="7"/>
  <c r="E371" i="7"/>
  <c r="C371" i="7"/>
  <c r="E370" i="7"/>
  <c r="C370" i="7"/>
  <c r="E369" i="7"/>
  <c r="C369" i="7"/>
  <c r="E368" i="7"/>
  <c r="C368" i="7"/>
  <c r="E367" i="7"/>
  <c r="C367" i="7"/>
  <c r="E366" i="7"/>
  <c r="C366" i="7"/>
  <c r="E365" i="7"/>
  <c r="C365" i="7"/>
  <c r="E364" i="7"/>
  <c r="C364" i="7"/>
  <c r="E363" i="7"/>
  <c r="C363" i="7"/>
  <c r="E362" i="7"/>
  <c r="C362" i="7"/>
  <c r="E361" i="7"/>
  <c r="C361" i="7"/>
  <c r="E360" i="7"/>
  <c r="C360" i="7"/>
  <c r="E359" i="7"/>
  <c r="C359" i="7"/>
  <c r="E358" i="7"/>
  <c r="C358" i="7"/>
  <c r="E357" i="7"/>
  <c r="C357" i="7"/>
  <c r="E356" i="7"/>
  <c r="C356" i="7"/>
  <c r="E354" i="7"/>
  <c r="C354" i="7"/>
  <c r="E353" i="7"/>
  <c r="C353" i="7"/>
  <c r="E352" i="7"/>
  <c r="C352" i="7"/>
  <c r="E351" i="7"/>
  <c r="C351" i="7"/>
  <c r="E350" i="7"/>
  <c r="C350" i="7"/>
  <c r="E349" i="7"/>
  <c r="C349" i="7"/>
  <c r="E348" i="7"/>
  <c r="C348" i="7"/>
  <c r="E347" i="7"/>
  <c r="C347" i="7"/>
  <c r="E346" i="7"/>
  <c r="C346" i="7"/>
  <c r="E345" i="7"/>
  <c r="C345" i="7"/>
  <c r="E344" i="7"/>
  <c r="C344" i="7"/>
  <c r="E343" i="7"/>
  <c r="C343" i="7"/>
  <c r="E342" i="7"/>
  <c r="C342" i="7"/>
  <c r="E341" i="7"/>
  <c r="C341" i="7"/>
  <c r="E340" i="7"/>
  <c r="C340" i="7"/>
  <c r="E339" i="7"/>
  <c r="C339" i="7"/>
  <c r="E338" i="7"/>
  <c r="C338" i="7"/>
  <c r="E337" i="7"/>
  <c r="C337" i="7"/>
  <c r="E335" i="7"/>
  <c r="C335" i="7"/>
  <c r="E334" i="7"/>
  <c r="C334" i="7"/>
  <c r="E332" i="7"/>
  <c r="C332" i="7"/>
  <c r="E331" i="7"/>
  <c r="C331" i="7"/>
  <c r="E330" i="7"/>
  <c r="C330" i="7"/>
  <c r="E329" i="7"/>
  <c r="C329" i="7"/>
  <c r="E328" i="7"/>
  <c r="C328" i="7"/>
  <c r="E327" i="7"/>
  <c r="C327" i="7"/>
  <c r="E326" i="7"/>
  <c r="C326" i="7"/>
  <c r="E325" i="7"/>
  <c r="C325" i="7"/>
  <c r="E324" i="7"/>
  <c r="C324" i="7"/>
  <c r="E323" i="7"/>
  <c r="C323" i="7"/>
  <c r="E322" i="7"/>
  <c r="C322" i="7"/>
  <c r="E321" i="7"/>
  <c r="C321" i="7"/>
  <c r="E320" i="7"/>
  <c r="C320" i="7"/>
  <c r="E319" i="7"/>
  <c r="C319" i="7"/>
  <c r="E318" i="7"/>
  <c r="C318" i="7"/>
  <c r="E317" i="7"/>
  <c r="C317" i="7"/>
  <c r="E316" i="7"/>
  <c r="C316" i="7"/>
  <c r="E315" i="7"/>
  <c r="C315" i="7"/>
  <c r="E313" i="7"/>
  <c r="C313" i="7"/>
  <c r="E312" i="7"/>
  <c r="C312" i="7"/>
  <c r="E311" i="7"/>
  <c r="C311" i="7"/>
  <c r="E310" i="7"/>
  <c r="C310" i="7"/>
  <c r="E309" i="7"/>
  <c r="C309" i="7"/>
  <c r="E308" i="7"/>
  <c r="C308" i="7"/>
  <c r="E307" i="7"/>
  <c r="C307" i="7"/>
  <c r="E306" i="7"/>
  <c r="C306" i="7"/>
  <c r="E305" i="7"/>
  <c r="C305" i="7"/>
  <c r="E304" i="7"/>
  <c r="C304" i="7"/>
  <c r="E303" i="7"/>
  <c r="C303" i="7"/>
  <c r="E302" i="7"/>
  <c r="C302" i="7"/>
  <c r="E301" i="7"/>
  <c r="C301" i="7"/>
  <c r="E300" i="7"/>
  <c r="C300" i="7"/>
  <c r="E299" i="7"/>
  <c r="C299" i="7"/>
  <c r="E298" i="7"/>
  <c r="C298" i="7"/>
  <c r="E297" i="7"/>
  <c r="C297" i="7"/>
  <c r="E296" i="7"/>
  <c r="C296" i="7"/>
  <c r="E294" i="7"/>
  <c r="C294" i="7"/>
  <c r="E293" i="7"/>
  <c r="C293" i="7"/>
  <c r="E292" i="7"/>
  <c r="C292" i="7"/>
  <c r="E291" i="7"/>
  <c r="C291" i="7"/>
  <c r="E290" i="7"/>
  <c r="C290" i="7"/>
  <c r="E289" i="7"/>
  <c r="C289" i="7"/>
  <c r="E288" i="7"/>
  <c r="C288" i="7"/>
  <c r="E287" i="7"/>
  <c r="C287" i="7"/>
  <c r="E286" i="7"/>
  <c r="C286" i="7"/>
  <c r="E285" i="7"/>
  <c r="C285" i="7"/>
  <c r="E284" i="7"/>
  <c r="C284" i="7"/>
  <c r="E283" i="7"/>
  <c r="C283" i="7"/>
  <c r="E282" i="7"/>
  <c r="C282" i="7"/>
  <c r="E281" i="7"/>
  <c r="C281" i="7"/>
  <c r="E280" i="7"/>
  <c r="C280" i="7"/>
  <c r="E279" i="7"/>
  <c r="C279" i="7"/>
  <c r="E278" i="7"/>
  <c r="C278" i="7"/>
  <c r="E277" i="7"/>
  <c r="C277" i="7"/>
  <c r="E275" i="7"/>
  <c r="C275" i="7"/>
  <c r="E274" i="7"/>
  <c r="C274" i="7"/>
  <c r="E273" i="7"/>
  <c r="C273" i="7"/>
  <c r="E272" i="7"/>
  <c r="C272" i="7"/>
  <c r="E271" i="7"/>
  <c r="C271" i="7"/>
  <c r="E270" i="7"/>
  <c r="C270" i="7"/>
  <c r="E269" i="7"/>
  <c r="C269" i="7"/>
  <c r="E268" i="7"/>
  <c r="C268" i="7"/>
  <c r="E267" i="7"/>
  <c r="C267" i="7"/>
  <c r="E266" i="7"/>
  <c r="C266" i="7"/>
  <c r="E265" i="7"/>
  <c r="C265" i="7"/>
  <c r="E264" i="7"/>
  <c r="C264" i="7"/>
  <c r="E263" i="7"/>
  <c r="C263" i="7"/>
  <c r="E262" i="7"/>
  <c r="C262" i="7"/>
  <c r="E261" i="7"/>
  <c r="C261" i="7"/>
  <c r="E260" i="7"/>
  <c r="C260" i="7"/>
  <c r="E259" i="7"/>
  <c r="C259" i="7"/>
  <c r="E258" i="7"/>
  <c r="C258" i="7"/>
  <c r="E256" i="7"/>
  <c r="C256" i="7"/>
  <c r="E255" i="7"/>
  <c r="C255" i="7"/>
  <c r="E254" i="7"/>
  <c r="C254" i="7"/>
  <c r="E253" i="7"/>
  <c r="C253" i="7"/>
  <c r="E252" i="7"/>
  <c r="C252" i="7"/>
  <c r="E251" i="7"/>
  <c r="C251" i="7"/>
  <c r="E250" i="7"/>
  <c r="C250" i="7"/>
  <c r="E249" i="7"/>
  <c r="C249" i="7"/>
  <c r="E248" i="7"/>
  <c r="C248" i="7"/>
  <c r="E247" i="7"/>
  <c r="C247" i="7"/>
  <c r="E246" i="7"/>
  <c r="C246" i="7"/>
  <c r="E245" i="7"/>
  <c r="C245" i="7"/>
  <c r="E244" i="7"/>
  <c r="C244" i="7"/>
  <c r="E243" i="7"/>
  <c r="C243" i="7"/>
  <c r="E242" i="7"/>
  <c r="C242" i="7"/>
  <c r="E241" i="7"/>
  <c r="C241" i="7"/>
  <c r="E240" i="7"/>
  <c r="C240" i="7"/>
  <c r="E239" i="7"/>
  <c r="C239" i="7"/>
  <c r="E237" i="7"/>
  <c r="C237" i="7"/>
  <c r="E236" i="7"/>
  <c r="C236" i="7"/>
  <c r="E235" i="7"/>
  <c r="C235" i="7"/>
  <c r="E234" i="7"/>
  <c r="C234" i="7"/>
  <c r="E233" i="7"/>
  <c r="C233" i="7"/>
  <c r="E232" i="7"/>
  <c r="C232" i="7"/>
  <c r="E231" i="7"/>
  <c r="C231" i="7"/>
  <c r="E230" i="7"/>
  <c r="C230" i="7"/>
  <c r="E229" i="7"/>
  <c r="C229" i="7"/>
  <c r="E228" i="7"/>
  <c r="C228" i="7"/>
  <c r="E227" i="7"/>
  <c r="C227" i="7"/>
  <c r="E226" i="7"/>
  <c r="C226" i="7"/>
  <c r="E225" i="7"/>
  <c r="C225" i="7"/>
  <c r="E224" i="7"/>
  <c r="C224" i="7"/>
  <c r="E223" i="7"/>
  <c r="C223" i="7"/>
  <c r="E222" i="7"/>
  <c r="C222" i="7"/>
  <c r="E221" i="7"/>
  <c r="C221" i="7"/>
  <c r="E220" i="7"/>
  <c r="C220" i="7"/>
  <c r="E218" i="7"/>
  <c r="C218" i="7"/>
  <c r="E217" i="7"/>
  <c r="C217" i="7"/>
  <c r="E216" i="7"/>
  <c r="C216" i="7"/>
  <c r="E215" i="7"/>
  <c r="C215" i="7"/>
  <c r="E214" i="7"/>
  <c r="C214" i="7"/>
  <c r="E213" i="7"/>
  <c r="C213" i="7"/>
  <c r="E212" i="7"/>
  <c r="C212" i="7"/>
  <c r="E211" i="7"/>
  <c r="C211" i="7"/>
  <c r="E210" i="7"/>
  <c r="C210" i="7"/>
  <c r="E209" i="7"/>
  <c r="C209" i="7"/>
  <c r="E208" i="7"/>
  <c r="C208" i="7"/>
  <c r="E207" i="7"/>
  <c r="C207" i="7"/>
  <c r="E206" i="7"/>
  <c r="C206" i="7"/>
  <c r="E205" i="7"/>
  <c r="C205" i="7"/>
  <c r="E204" i="7"/>
  <c r="C204" i="7"/>
  <c r="E203" i="7"/>
  <c r="C203" i="7"/>
  <c r="E202" i="7"/>
  <c r="C202" i="7"/>
  <c r="E201" i="7"/>
  <c r="C201" i="7"/>
  <c r="E199" i="7"/>
  <c r="C199" i="7"/>
  <c r="E198" i="7"/>
  <c r="C198" i="7"/>
  <c r="E196" i="7"/>
  <c r="C196" i="7"/>
  <c r="E195" i="7"/>
  <c r="C195" i="7"/>
  <c r="E194" i="7"/>
  <c r="C194" i="7"/>
  <c r="E193" i="7"/>
  <c r="C193" i="7"/>
  <c r="E192" i="7"/>
  <c r="C192" i="7"/>
  <c r="E191" i="7"/>
  <c r="C191" i="7"/>
  <c r="E190" i="7"/>
  <c r="C190" i="7"/>
  <c r="E189" i="7"/>
  <c r="C189" i="7"/>
  <c r="E188" i="7"/>
  <c r="C188" i="7"/>
  <c r="E187" i="7"/>
  <c r="C187" i="7"/>
  <c r="E186" i="7"/>
  <c r="C186" i="7"/>
  <c r="E185" i="7"/>
  <c r="C185" i="7"/>
  <c r="E184" i="7"/>
  <c r="C184" i="7"/>
  <c r="E183" i="7"/>
  <c r="C183" i="7"/>
  <c r="E182" i="7"/>
  <c r="C182" i="7"/>
  <c r="E181" i="7"/>
  <c r="C181" i="7"/>
  <c r="E180" i="7"/>
  <c r="C180" i="7"/>
  <c r="E179" i="7"/>
  <c r="C179" i="7"/>
  <c r="E177" i="7"/>
  <c r="C177" i="7"/>
  <c r="E176" i="7"/>
  <c r="C176" i="7"/>
  <c r="E175" i="7"/>
  <c r="C175" i="7"/>
  <c r="E174" i="7"/>
  <c r="C174" i="7"/>
  <c r="E173" i="7"/>
  <c r="C173" i="7"/>
  <c r="E172" i="7"/>
  <c r="C172" i="7"/>
  <c r="E171" i="7"/>
  <c r="C171" i="7"/>
  <c r="E170" i="7"/>
  <c r="C170" i="7"/>
  <c r="E169" i="7"/>
  <c r="C169" i="7"/>
  <c r="E168" i="7"/>
  <c r="C168" i="7"/>
  <c r="E167" i="7"/>
  <c r="C167" i="7"/>
  <c r="E166" i="7"/>
  <c r="C166" i="7"/>
  <c r="E165" i="7"/>
  <c r="C165" i="7"/>
  <c r="E164" i="7"/>
  <c r="C164" i="7"/>
  <c r="E163" i="7"/>
  <c r="C163" i="7"/>
  <c r="E162" i="7"/>
  <c r="C162" i="7"/>
  <c r="E161" i="7"/>
  <c r="C161" i="7"/>
  <c r="E160" i="7"/>
  <c r="C160" i="7"/>
  <c r="E158" i="7"/>
  <c r="C158" i="7"/>
  <c r="E157" i="7"/>
  <c r="C157" i="7"/>
  <c r="E156" i="7"/>
  <c r="C156" i="7"/>
  <c r="E155" i="7"/>
  <c r="C155" i="7"/>
  <c r="E154" i="7"/>
  <c r="C154" i="7"/>
  <c r="E153" i="7"/>
  <c r="C153" i="7"/>
  <c r="E152" i="7"/>
  <c r="C152" i="7"/>
  <c r="E151" i="7"/>
  <c r="C151" i="7"/>
  <c r="E150" i="7"/>
  <c r="C150" i="7"/>
  <c r="E149" i="7"/>
  <c r="C149" i="7"/>
  <c r="E148" i="7"/>
  <c r="C148" i="7"/>
  <c r="E147" i="7"/>
  <c r="C147" i="7"/>
  <c r="E146" i="7"/>
  <c r="C146" i="7"/>
  <c r="E145" i="7"/>
  <c r="C145" i="7"/>
  <c r="E144" i="7"/>
  <c r="C144" i="7"/>
  <c r="E143" i="7"/>
  <c r="C143" i="7"/>
  <c r="E142" i="7"/>
  <c r="C142" i="7"/>
  <c r="E141" i="7"/>
  <c r="C141" i="7"/>
  <c r="E139" i="7"/>
  <c r="C139" i="7"/>
  <c r="E138" i="7"/>
  <c r="E137" i="7"/>
  <c r="E136" i="7"/>
  <c r="E135" i="7"/>
  <c r="E134" i="7"/>
  <c r="E133" i="7"/>
  <c r="E132" i="7"/>
  <c r="E131" i="7"/>
  <c r="E130" i="7"/>
  <c r="E129" i="7"/>
  <c r="E128" i="7"/>
  <c r="E127" i="7"/>
  <c r="E126" i="7"/>
  <c r="E125" i="7"/>
  <c r="E124" i="7"/>
  <c r="E123" i="7"/>
  <c r="E122" i="7"/>
  <c r="E120" i="7"/>
  <c r="E119" i="7"/>
  <c r="E118" i="7"/>
  <c r="E117" i="7"/>
  <c r="E116" i="7"/>
  <c r="E115" i="7"/>
  <c r="E114" i="7"/>
  <c r="E113" i="7"/>
  <c r="E112" i="7"/>
  <c r="E111" i="7"/>
  <c r="E110" i="7"/>
  <c r="E109" i="7"/>
  <c r="E108" i="7"/>
  <c r="E107" i="7"/>
  <c r="E106" i="7"/>
  <c r="E105" i="7"/>
  <c r="E104" i="7"/>
  <c r="E103" i="7"/>
  <c r="E101" i="7"/>
  <c r="E100" i="7"/>
  <c r="E99" i="7"/>
  <c r="E98" i="7"/>
  <c r="E97" i="7"/>
  <c r="E96" i="7"/>
  <c r="E95" i="7"/>
  <c r="E94" i="7"/>
  <c r="E93" i="7"/>
  <c r="E92" i="7"/>
  <c r="E91" i="7"/>
  <c r="E90" i="7"/>
  <c r="E89" i="7"/>
  <c r="E88" i="7"/>
  <c r="E87" i="7"/>
  <c r="E86" i="7"/>
  <c r="E85" i="7"/>
  <c r="E84" i="7"/>
  <c r="E82" i="7"/>
  <c r="E81" i="7"/>
  <c r="S79" i="7"/>
  <c r="R79" i="7"/>
  <c r="Q79" i="7"/>
  <c r="P79" i="7"/>
  <c r="O79" i="7"/>
  <c r="N79" i="7"/>
  <c r="M79" i="7"/>
  <c r="L79" i="7"/>
  <c r="K79" i="7"/>
  <c r="J79" i="7"/>
  <c r="I79" i="7"/>
  <c r="H79" i="7"/>
  <c r="F79" i="7"/>
  <c r="E79" i="7"/>
  <c r="D79" i="7"/>
  <c r="S78" i="7"/>
  <c r="R78" i="7"/>
  <c r="Q78" i="7"/>
  <c r="P78" i="7"/>
  <c r="O78" i="7"/>
  <c r="N78" i="7"/>
  <c r="M78" i="7"/>
  <c r="L78" i="7"/>
  <c r="K78" i="7"/>
  <c r="J78" i="7"/>
  <c r="I78" i="7"/>
  <c r="H78" i="7"/>
  <c r="F78" i="7"/>
  <c r="E78" i="7"/>
  <c r="D78" i="7"/>
  <c r="S77" i="7"/>
  <c r="R77" i="7"/>
  <c r="Q77" i="7"/>
  <c r="P77" i="7"/>
  <c r="O77" i="7"/>
  <c r="N77" i="7"/>
  <c r="M77" i="7"/>
  <c r="L77" i="7"/>
  <c r="K77" i="7"/>
  <c r="J77" i="7"/>
  <c r="I77" i="7"/>
  <c r="H77" i="7"/>
  <c r="F77" i="7"/>
  <c r="E77" i="7"/>
  <c r="D77" i="7"/>
  <c r="S76" i="7"/>
  <c r="R76" i="7"/>
  <c r="Q76" i="7"/>
  <c r="P76" i="7"/>
  <c r="O76" i="7"/>
  <c r="N76" i="7"/>
  <c r="M76" i="7"/>
  <c r="L76" i="7"/>
  <c r="K76" i="7"/>
  <c r="J76" i="7"/>
  <c r="I76" i="7"/>
  <c r="H76" i="7"/>
  <c r="F76" i="7"/>
  <c r="E76" i="7"/>
  <c r="D76" i="7"/>
  <c r="S75" i="7"/>
  <c r="R75" i="7"/>
  <c r="Q75" i="7"/>
  <c r="P75" i="7"/>
  <c r="O75" i="7"/>
  <c r="N75" i="7"/>
  <c r="M75" i="7"/>
  <c r="L75" i="7"/>
  <c r="K75" i="7"/>
  <c r="J75" i="7"/>
  <c r="I75" i="7"/>
  <c r="H75" i="7"/>
  <c r="F75" i="7"/>
  <c r="E75" i="7"/>
  <c r="D75" i="7"/>
  <c r="S74" i="7"/>
  <c r="R74" i="7"/>
  <c r="Q74" i="7"/>
  <c r="P74" i="7"/>
  <c r="O74" i="7"/>
  <c r="N74" i="7"/>
  <c r="M74" i="7"/>
  <c r="L74" i="7"/>
  <c r="K74" i="7"/>
  <c r="J74" i="7"/>
  <c r="I74" i="7"/>
  <c r="H74" i="7"/>
  <c r="F74" i="7"/>
  <c r="E74" i="7"/>
  <c r="D74" i="7"/>
  <c r="S73" i="7"/>
  <c r="R73" i="7"/>
  <c r="Q73" i="7"/>
  <c r="P73" i="7"/>
  <c r="O73" i="7"/>
  <c r="N73" i="7"/>
  <c r="M73" i="7"/>
  <c r="L73" i="7"/>
  <c r="K73" i="7"/>
  <c r="J73" i="7"/>
  <c r="I73" i="7"/>
  <c r="H73" i="7"/>
  <c r="F73" i="7"/>
  <c r="E73" i="7"/>
  <c r="D73" i="7"/>
  <c r="S72" i="7"/>
  <c r="R72" i="7"/>
  <c r="Q72" i="7"/>
  <c r="P72" i="7"/>
  <c r="O72" i="7"/>
  <c r="N72" i="7"/>
  <c r="M72" i="7"/>
  <c r="L72" i="7"/>
  <c r="K72" i="7"/>
  <c r="J72" i="7"/>
  <c r="I72" i="7"/>
  <c r="H72" i="7"/>
  <c r="F72" i="7"/>
  <c r="E72" i="7"/>
  <c r="D72" i="7"/>
  <c r="S71" i="7"/>
  <c r="R71" i="7"/>
  <c r="Q71" i="7"/>
  <c r="P71" i="7"/>
  <c r="O71" i="7"/>
  <c r="N71" i="7"/>
  <c r="M71" i="7"/>
  <c r="L71" i="7"/>
  <c r="K71" i="7"/>
  <c r="J71" i="7"/>
  <c r="I71" i="7"/>
  <c r="H71" i="7"/>
  <c r="F71" i="7"/>
  <c r="E71" i="7"/>
  <c r="D71" i="7"/>
  <c r="S70" i="7"/>
  <c r="R70" i="7"/>
  <c r="Q70" i="7"/>
  <c r="P70" i="7"/>
  <c r="O70" i="7"/>
  <c r="N70" i="7"/>
  <c r="M70" i="7"/>
  <c r="L70" i="7"/>
  <c r="K70" i="7"/>
  <c r="J70" i="7"/>
  <c r="I70" i="7"/>
  <c r="H70" i="7"/>
  <c r="F70" i="7"/>
  <c r="E70" i="7"/>
  <c r="D70" i="7"/>
  <c r="S69" i="7"/>
  <c r="R69" i="7"/>
  <c r="Q69" i="7"/>
  <c r="P69" i="7"/>
  <c r="O69" i="7"/>
  <c r="N69" i="7"/>
  <c r="M69" i="7"/>
  <c r="L69" i="7"/>
  <c r="K69" i="7"/>
  <c r="J69" i="7"/>
  <c r="I69" i="7"/>
  <c r="H69" i="7"/>
  <c r="F69" i="7"/>
  <c r="E69" i="7"/>
  <c r="D69" i="7"/>
  <c r="S68" i="7"/>
  <c r="R68" i="7"/>
  <c r="Q68" i="7"/>
  <c r="P68" i="7"/>
  <c r="O68" i="7"/>
  <c r="N68" i="7"/>
  <c r="M68" i="7"/>
  <c r="L68" i="7"/>
  <c r="K68" i="7"/>
  <c r="J68" i="7"/>
  <c r="I68" i="7"/>
  <c r="H68" i="7"/>
  <c r="F68" i="7"/>
  <c r="E68" i="7"/>
  <c r="D68" i="7"/>
  <c r="S67" i="7"/>
  <c r="R67" i="7"/>
  <c r="Q67" i="7"/>
  <c r="P67" i="7"/>
  <c r="O67" i="7"/>
  <c r="N67" i="7"/>
  <c r="M67" i="7"/>
  <c r="L67" i="7"/>
  <c r="K67" i="7"/>
  <c r="J67" i="7"/>
  <c r="I67" i="7"/>
  <c r="H67" i="7"/>
  <c r="F67" i="7"/>
  <c r="E67" i="7"/>
  <c r="D67" i="7"/>
  <c r="S66" i="7"/>
  <c r="R66" i="7"/>
  <c r="Q66" i="7"/>
  <c r="P66" i="7"/>
  <c r="O66" i="7"/>
  <c r="N66" i="7"/>
  <c r="M66" i="7"/>
  <c r="L66" i="7"/>
  <c r="K66" i="7"/>
  <c r="J66" i="7"/>
  <c r="I66" i="7"/>
  <c r="H66" i="7"/>
  <c r="F66" i="7"/>
  <c r="E66" i="7"/>
  <c r="D66" i="7"/>
  <c r="S65" i="7"/>
  <c r="R65" i="7"/>
  <c r="Q65" i="7"/>
  <c r="P65" i="7"/>
  <c r="O65" i="7"/>
  <c r="N65" i="7"/>
  <c r="M65" i="7"/>
  <c r="L65" i="7"/>
  <c r="K65" i="7"/>
  <c r="J65" i="7"/>
  <c r="I65" i="7"/>
  <c r="H65" i="7"/>
  <c r="F65" i="7"/>
  <c r="E65" i="7"/>
  <c r="D65" i="7"/>
  <c r="S64" i="7"/>
  <c r="R64" i="7"/>
  <c r="Q64" i="7"/>
  <c r="P64" i="7"/>
  <c r="O64" i="7"/>
  <c r="N64" i="7"/>
  <c r="M64" i="7"/>
  <c r="L64" i="7"/>
  <c r="K64" i="7"/>
  <c r="J64" i="7"/>
  <c r="I64" i="7"/>
  <c r="H64" i="7"/>
  <c r="F64" i="7"/>
  <c r="E64" i="7"/>
  <c r="D64" i="7"/>
  <c r="S63" i="7"/>
  <c r="R63" i="7"/>
  <c r="Q63" i="7"/>
  <c r="P63" i="7"/>
  <c r="O63" i="7"/>
  <c r="N63" i="7"/>
  <c r="M63" i="7"/>
  <c r="L63" i="7"/>
  <c r="K63" i="7"/>
  <c r="J63" i="7"/>
  <c r="I63" i="7"/>
  <c r="H63" i="7"/>
  <c r="F63" i="7"/>
  <c r="E63" i="7"/>
  <c r="D63" i="7"/>
  <c r="S62" i="7"/>
  <c r="R62" i="7"/>
  <c r="Q62" i="7"/>
  <c r="P62" i="7"/>
  <c r="O62" i="7"/>
  <c r="N62" i="7"/>
  <c r="M62" i="7"/>
  <c r="L62" i="7"/>
  <c r="K62" i="7"/>
  <c r="J62" i="7"/>
  <c r="I62" i="7"/>
  <c r="H62" i="7"/>
  <c r="F62" i="7"/>
  <c r="E62" i="7"/>
  <c r="D62" i="7"/>
  <c r="I17" i="7"/>
  <c r="Q8" i="6"/>
  <c r="R8" i="6"/>
  <c r="S8" i="6"/>
  <c r="T8" i="6"/>
  <c r="P8" i="6"/>
  <c r="L10" i="7"/>
  <c r="M10" i="7"/>
  <c r="G10" i="7"/>
  <c r="H10" i="7"/>
  <c r="I10" i="7"/>
  <c r="J10" i="7"/>
  <c r="K10" i="7"/>
  <c r="D10" i="7"/>
  <c r="E10" i="7"/>
  <c r="F10" i="7"/>
  <c r="C10" i="7"/>
  <c r="O10" i="7"/>
  <c r="P10" i="7"/>
  <c r="Q10" i="7"/>
  <c r="R10" i="7"/>
  <c r="N10" i="7"/>
  <c r="J8" i="1"/>
  <c r="I8" i="1"/>
  <c r="J39" i="6"/>
  <c r="J40" i="6"/>
  <c r="J38" i="6"/>
  <c r="D8" i="1"/>
  <c r="C8" i="1"/>
  <c r="H19" i="6"/>
  <c r="H20" i="6"/>
  <c r="H21" i="6"/>
  <c r="H22" i="6"/>
  <c r="H23" i="6"/>
  <c r="H18" i="6"/>
  <c r="F15" i="6"/>
  <c r="I11" i="1"/>
  <c r="N11" i="1"/>
  <c r="N10" i="1"/>
  <c r="N9" i="1"/>
  <c r="N8" i="1"/>
  <c r="N7" i="1"/>
  <c r="N6" i="1"/>
  <c r="N5" i="1"/>
  <c r="N4" i="1"/>
  <c r="N3" i="1"/>
  <c r="N2" i="1"/>
  <c r="C11" i="1"/>
  <c r="Z16" i="5"/>
  <c r="Z15" i="5"/>
  <c r="Z14" i="5"/>
  <c r="Z13" i="5"/>
  <c r="Z12" i="5"/>
  <c r="Z11" i="5"/>
  <c r="Z10" i="5"/>
  <c r="Z9" i="5"/>
  <c r="Z8" i="5"/>
  <c r="Z7" i="5"/>
  <c r="Y16" i="5"/>
  <c r="AB16" i="5"/>
  <c r="AA16" i="5"/>
  <c r="T16" i="5"/>
  <c r="U16" i="5"/>
  <c r="V16" i="5"/>
  <c r="W16" i="5"/>
  <c r="X16" i="5"/>
  <c r="S16" i="5"/>
  <c r="M10" i="1"/>
  <c r="L10" i="1"/>
  <c r="K10" i="1"/>
  <c r="J10" i="1"/>
  <c r="I10" i="1"/>
  <c r="AH47" i="4"/>
  <c r="AI47" i="4"/>
  <c r="AJ47" i="4"/>
  <c r="AK47" i="4"/>
  <c r="AL47" i="4"/>
  <c r="AM47" i="4"/>
  <c r="AG47" i="4"/>
  <c r="H11" i="1"/>
  <c r="H9" i="1"/>
  <c r="H8" i="1"/>
  <c r="H7" i="1"/>
  <c r="H6" i="1"/>
  <c r="H5" i="1"/>
  <c r="C4" i="1"/>
  <c r="D4" i="1"/>
  <c r="H4" i="1"/>
  <c r="H3" i="1"/>
  <c r="C2" i="1"/>
  <c r="D2" i="1"/>
  <c r="H2" i="1"/>
  <c r="U59" i="4"/>
  <c r="X58" i="4"/>
  <c r="C10" i="1"/>
  <c r="X57" i="4"/>
  <c r="D10" i="1"/>
  <c r="X46" i="4"/>
  <c r="E10" i="1"/>
  <c r="X22" i="4"/>
  <c r="F10" i="1"/>
  <c r="X25" i="4"/>
  <c r="G10" i="1"/>
  <c r="H10" i="1"/>
  <c r="X8" i="4"/>
  <c r="X34" i="4"/>
  <c r="X9" i="4"/>
  <c r="X10" i="4"/>
  <c r="X11" i="4"/>
  <c r="X12" i="4"/>
  <c r="X13" i="4"/>
  <c r="X14" i="4"/>
  <c r="X15" i="4"/>
  <c r="X16" i="4"/>
  <c r="X17" i="4"/>
  <c r="X18" i="4"/>
  <c r="X19" i="4"/>
  <c r="X20" i="4"/>
  <c r="X21" i="4"/>
  <c r="X23" i="4"/>
  <c r="X24" i="4"/>
  <c r="X26" i="4"/>
  <c r="X27" i="4"/>
  <c r="X28" i="4"/>
  <c r="X29" i="4"/>
  <c r="X30" i="4"/>
  <c r="X31" i="4"/>
  <c r="X32" i="4"/>
  <c r="X33" i="4"/>
  <c r="X35" i="4"/>
  <c r="X36" i="4"/>
  <c r="X37" i="4"/>
  <c r="X38" i="4"/>
  <c r="X39" i="4"/>
  <c r="X40" i="4"/>
  <c r="X41" i="4"/>
  <c r="X42" i="4"/>
  <c r="X43" i="4"/>
  <c r="X44" i="4"/>
  <c r="X45" i="4"/>
  <c r="X47" i="4"/>
  <c r="X48" i="4"/>
  <c r="X49" i="4"/>
  <c r="X50" i="4"/>
  <c r="X51" i="4"/>
  <c r="X52" i="4"/>
  <c r="X53" i="4"/>
  <c r="X54" i="4"/>
  <c r="X55" i="4"/>
  <c r="X56" i="4"/>
  <c r="X59" i="4"/>
  <c r="D59" i="4"/>
  <c r="E59" i="4"/>
  <c r="F59" i="4"/>
  <c r="G59" i="4"/>
  <c r="H59" i="4"/>
  <c r="I59" i="4"/>
  <c r="J59" i="4"/>
  <c r="K59" i="4"/>
  <c r="L59" i="4"/>
  <c r="M59" i="4"/>
  <c r="N59" i="4"/>
  <c r="O59" i="4"/>
  <c r="P59" i="4"/>
  <c r="Q59" i="4"/>
  <c r="R59" i="4"/>
  <c r="S59" i="4"/>
  <c r="T59" i="4"/>
  <c r="V59" i="4"/>
  <c r="W59" i="4"/>
  <c r="C59" i="4"/>
  <c r="J2" i="1"/>
  <c r="I2" i="1"/>
  <c r="GJ90" i="2"/>
  <c r="GI90" i="2"/>
  <c r="GH90" i="2"/>
  <c r="GG90" i="2"/>
  <c r="GF90" i="2"/>
  <c r="GE90" i="2"/>
  <c r="GD90" i="2"/>
  <c r="GC90" i="2"/>
  <c r="GB90" i="2"/>
  <c r="GA90" i="2"/>
  <c r="FZ90" i="2"/>
  <c r="FY90" i="2"/>
  <c r="FX90" i="2"/>
  <c r="FW90" i="2"/>
  <c r="FV90" i="2"/>
  <c r="FU90" i="2"/>
  <c r="FT90" i="2"/>
  <c r="FS90" i="2"/>
  <c r="FR90" i="2"/>
  <c r="FQ90" i="2"/>
  <c r="FP90" i="2"/>
  <c r="FO90" i="2"/>
  <c r="FN90" i="2"/>
  <c r="FM90" i="2"/>
  <c r="FL90" i="2"/>
  <c r="FK90" i="2"/>
  <c r="FJ90" i="2"/>
  <c r="FI90" i="2"/>
  <c r="FH90" i="2"/>
  <c r="FG90" i="2"/>
  <c r="FF90" i="2"/>
  <c r="FE90" i="2"/>
  <c r="FD90" i="2"/>
  <c r="FC90" i="2"/>
  <c r="FB90" i="2"/>
  <c r="FA90" i="2"/>
  <c r="EZ90" i="2"/>
  <c r="EY90" i="2"/>
  <c r="EX90" i="2"/>
  <c r="EW90" i="2"/>
  <c r="EV90" i="2"/>
  <c r="EU90" i="2"/>
  <c r="ET90" i="2"/>
  <c r="ES90" i="2"/>
  <c r="ER90" i="2"/>
  <c r="EQ90" i="2"/>
  <c r="EP90" i="2"/>
  <c r="EO90" i="2"/>
  <c r="EN90" i="2"/>
  <c r="EM90" i="2"/>
  <c r="EL90" i="2"/>
  <c r="EK90" i="2"/>
  <c r="EJ90" i="2"/>
  <c r="EI90" i="2"/>
  <c r="EH90" i="2"/>
  <c r="EG90" i="2"/>
  <c r="EF90" i="2"/>
  <c r="EE90" i="2"/>
  <c r="ED90" i="2"/>
  <c r="EC90" i="2"/>
  <c r="EB90" i="2"/>
  <c r="GI45" i="2"/>
  <c r="GH45" i="2"/>
  <c r="GG45" i="2"/>
  <c r="GF45" i="2"/>
  <c r="GE45" i="2"/>
  <c r="GD45" i="2"/>
  <c r="GC45" i="2"/>
  <c r="GB45" i="2"/>
  <c r="GA45" i="2"/>
  <c r="FZ45" i="2"/>
  <c r="FY45" i="2"/>
  <c r="FX45" i="2"/>
  <c r="FW45" i="2"/>
  <c r="FV45" i="2"/>
  <c r="FU45" i="2"/>
  <c r="FT45" i="2"/>
  <c r="FS45" i="2"/>
  <c r="FR45" i="2"/>
  <c r="FQ45" i="2"/>
  <c r="FP45" i="2"/>
  <c r="FO45" i="2"/>
  <c r="FN45" i="2"/>
  <c r="FM45" i="2"/>
  <c r="FL45" i="2"/>
  <c r="FK45" i="2"/>
  <c r="FJ45" i="2"/>
  <c r="FI45" i="2"/>
  <c r="FH45" i="2"/>
  <c r="FG45" i="2"/>
  <c r="FF45" i="2"/>
  <c r="FE45" i="2"/>
  <c r="FD45" i="2"/>
  <c r="FC45" i="2"/>
  <c r="FB45" i="2"/>
  <c r="FA45" i="2"/>
  <c r="EZ45" i="2"/>
  <c r="EY45" i="2"/>
  <c r="EX45" i="2"/>
  <c r="EW45" i="2"/>
  <c r="EV45" i="2"/>
  <c r="EU45" i="2"/>
  <c r="ET45" i="2"/>
  <c r="ES45" i="2"/>
  <c r="ER45" i="2"/>
  <c r="EQ45" i="2"/>
  <c r="EP45" i="2"/>
  <c r="EO45" i="2"/>
  <c r="EN45" i="2"/>
  <c r="EM45" i="2"/>
  <c r="EL45" i="2"/>
  <c r="EK45" i="2"/>
  <c r="EJ45" i="2"/>
  <c r="EI45" i="2"/>
  <c r="EH45" i="2"/>
  <c r="EB45" i="2"/>
  <c r="GJ91" i="2"/>
  <c r="EG45" i="2"/>
  <c r="ED45" i="2"/>
  <c r="GJ46" i="2"/>
  <c r="GJ45" i="2"/>
  <c r="EF45" i="2"/>
  <c r="EE45" i="2"/>
  <c r="EC45" i="2"/>
  <c r="P96" i="2"/>
  <c r="M96" i="2"/>
  <c r="P165" i="2"/>
  <c r="V96" i="2"/>
  <c r="V165" i="2"/>
  <c r="J4" i="1"/>
  <c r="I4" i="1"/>
  <c r="L4" i="3"/>
  <c r="L5" i="3"/>
  <c r="L6" i="3"/>
  <c r="L7" i="3"/>
  <c r="L8" i="3"/>
  <c r="L9" i="3"/>
  <c r="L10" i="3"/>
  <c r="L11" i="3"/>
  <c r="L12" i="3"/>
  <c r="L13" i="3"/>
  <c r="L14" i="3"/>
  <c r="L3" i="3"/>
  <c r="N25" i="3"/>
  <c r="N22" i="3"/>
  <c r="N23" i="3"/>
  <c r="N24" i="3"/>
  <c r="O23" i="3"/>
  <c r="M23" i="3"/>
  <c r="L23" i="3"/>
  <c r="K23" i="3"/>
  <c r="J23" i="3"/>
  <c r="I23" i="3"/>
  <c r="H23" i="3"/>
  <c r="G23" i="3"/>
  <c r="F23" i="3"/>
  <c r="E23" i="3"/>
  <c r="D23" i="3"/>
  <c r="O22" i="3"/>
  <c r="M22" i="3"/>
  <c r="L22" i="3"/>
  <c r="K22" i="3"/>
  <c r="J22" i="3"/>
  <c r="I22" i="3"/>
  <c r="H22" i="3"/>
  <c r="G22" i="3"/>
  <c r="F22" i="3"/>
  <c r="E22" i="3"/>
  <c r="D22" i="3"/>
  <c r="AE38" i="2"/>
  <c r="M38" i="2"/>
  <c r="AE107" i="2"/>
  <c r="AB38" i="2"/>
  <c r="AB107" i="2"/>
  <c r="Y38" i="2"/>
  <c r="Y107" i="2"/>
  <c r="V38" i="2"/>
  <c r="V107" i="2"/>
  <c r="S38" i="2"/>
  <c r="S107" i="2"/>
  <c r="P38" i="2"/>
  <c r="P107" i="2"/>
  <c r="AF107" i="2"/>
  <c r="AE39" i="2"/>
  <c r="M39" i="2"/>
  <c r="AE108" i="2"/>
  <c r="AB39" i="2"/>
  <c r="AB108" i="2"/>
  <c r="Y39" i="2"/>
  <c r="Y108" i="2"/>
  <c r="V39" i="2"/>
  <c r="V108" i="2"/>
  <c r="S39" i="2"/>
  <c r="S108" i="2"/>
  <c r="P39" i="2"/>
  <c r="P108" i="2"/>
  <c r="AF108" i="2"/>
  <c r="AE40" i="2"/>
  <c r="M40" i="2"/>
  <c r="AE109" i="2"/>
  <c r="AB40" i="2"/>
  <c r="AB109" i="2"/>
  <c r="Y40" i="2"/>
  <c r="Y109" i="2"/>
  <c r="V40" i="2"/>
  <c r="V109" i="2"/>
  <c r="S40" i="2"/>
  <c r="S109" i="2"/>
  <c r="P40" i="2"/>
  <c r="P109" i="2"/>
  <c r="AF109" i="2"/>
  <c r="AE41" i="2"/>
  <c r="M41" i="2"/>
  <c r="AE110" i="2"/>
  <c r="AB41" i="2"/>
  <c r="AB110" i="2"/>
  <c r="Y41" i="2"/>
  <c r="Y110" i="2"/>
  <c r="V41" i="2"/>
  <c r="V110" i="2"/>
  <c r="S41" i="2"/>
  <c r="S110" i="2"/>
  <c r="P41" i="2"/>
  <c r="P110" i="2"/>
  <c r="AF110" i="2"/>
  <c r="AE42" i="2"/>
  <c r="M42" i="2"/>
  <c r="AE111" i="2"/>
  <c r="AB42" i="2"/>
  <c r="AB111" i="2"/>
  <c r="Y42" i="2"/>
  <c r="Y111" i="2"/>
  <c r="V42" i="2"/>
  <c r="V111" i="2"/>
  <c r="S42" i="2"/>
  <c r="S111" i="2"/>
  <c r="P42" i="2"/>
  <c r="P111" i="2"/>
  <c r="AF111" i="2"/>
  <c r="AE43" i="2"/>
  <c r="M43" i="2"/>
  <c r="AE112" i="2"/>
  <c r="AB43" i="2"/>
  <c r="AB112" i="2"/>
  <c r="Y43" i="2"/>
  <c r="Y112" i="2"/>
  <c r="V43" i="2"/>
  <c r="V112" i="2"/>
  <c r="S43" i="2"/>
  <c r="S112" i="2"/>
  <c r="P43" i="2"/>
  <c r="P112" i="2"/>
  <c r="AF112" i="2"/>
  <c r="AE44" i="2"/>
  <c r="M44" i="2"/>
  <c r="AE113" i="2"/>
  <c r="AB44" i="2"/>
  <c r="AB113" i="2"/>
  <c r="Y44" i="2"/>
  <c r="Y113" i="2"/>
  <c r="V44" i="2"/>
  <c r="V113" i="2"/>
  <c r="S44" i="2"/>
  <c r="S113" i="2"/>
  <c r="P44" i="2"/>
  <c r="P113" i="2"/>
  <c r="AF113" i="2"/>
  <c r="AE45" i="2"/>
  <c r="M45" i="2"/>
  <c r="AE114" i="2"/>
  <c r="AB45" i="2"/>
  <c r="AB114" i="2"/>
  <c r="Y45" i="2"/>
  <c r="Y114" i="2"/>
  <c r="V45" i="2"/>
  <c r="V114" i="2"/>
  <c r="S45" i="2"/>
  <c r="S114" i="2"/>
  <c r="P45" i="2"/>
  <c r="P114" i="2"/>
  <c r="AF114" i="2"/>
  <c r="AE46" i="2"/>
  <c r="M46" i="2"/>
  <c r="AE115" i="2"/>
  <c r="AB46" i="2"/>
  <c r="AB115" i="2"/>
  <c r="Y46" i="2"/>
  <c r="Y115" i="2"/>
  <c r="V46" i="2"/>
  <c r="V115" i="2"/>
  <c r="S46" i="2"/>
  <c r="S115" i="2"/>
  <c r="P46" i="2"/>
  <c r="P115" i="2"/>
  <c r="AF115" i="2"/>
  <c r="AE47" i="2"/>
  <c r="M47" i="2"/>
  <c r="AE116" i="2"/>
  <c r="AB47" i="2"/>
  <c r="AB116" i="2"/>
  <c r="Y47" i="2"/>
  <c r="Y116" i="2"/>
  <c r="V47" i="2"/>
  <c r="V116" i="2"/>
  <c r="S47" i="2"/>
  <c r="S116" i="2"/>
  <c r="P47" i="2"/>
  <c r="P116" i="2"/>
  <c r="AF116" i="2"/>
  <c r="AE48" i="2"/>
  <c r="M48" i="2"/>
  <c r="AE117" i="2"/>
  <c r="AB48" i="2"/>
  <c r="AB117" i="2"/>
  <c r="Y48" i="2"/>
  <c r="Y117" i="2"/>
  <c r="V48" i="2"/>
  <c r="V117" i="2"/>
  <c r="S48" i="2"/>
  <c r="S117" i="2"/>
  <c r="P48" i="2"/>
  <c r="P117" i="2"/>
  <c r="AF117" i="2"/>
  <c r="AE49" i="2"/>
  <c r="M49" i="2"/>
  <c r="AE118" i="2"/>
  <c r="AB49" i="2"/>
  <c r="AB118" i="2"/>
  <c r="Y49" i="2"/>
  <c r="Y118" i="2"/>
  <c r="V49" i="2"/>
  <c r="V118" i="2"/>
  <c r="S49" i="2"/>
  <c r="S118" i="2"/>
  <c r="P49" i="2"/>
  <c r="P118" i="2"/>
  <c r="AF118" i="2"/>
  <c r="AE50" i="2"/>
  <c r="M50" i="2"/>
  <c r="AE119" i="2"/>
  <c r="AB50" i="2"/>
  <c r="AB119" i="2"/>
  <c r="Y50" i="2"/>
  <c r="Y119" i="2"/>
  <c r="V50" i="2"/>
  <c r="V119" i="2"/>
  <c r="S50" i="2"/>
  <c r="S119" i="2"/>
  <c r="P50" i="2"/>
  <c r="P119" i="2"/>
  <c r="AF119" i="2"/>
  <c r="AE51" i="2"/>
  <c r="M51" i="2"/>
  <c r="AE120" i="2"/>
  <c r="AB51" i="2"/>
  <c r="AB120" i="2"/>
  <c r="Y51" i="2"/>
  <c r="Y120" i="2"/>
  <c r="V51" i="2"/>
  <c r="V120" i="2"/>
  <c r="S51" i="2"/>
  <c r="S120" i="2"/>
  <c r="P51" i="2"/>
  <c r="P120" i="2"/>
  <c r="AF120" i="2"/>
  <c r="AE52" i="2"/>
  <c r="M52" i="2"/>
  <c r="AE121" i="2"/>
  <c r="AB52" i="2"/>
  <c r="AB121" i="2"/>
  <c r="Y52" i="2"/>
  <c r="Y121" i="2"/>
  <c r="V52" i="2"/>
  <c r="V121" i="2"/>
  <c r="S52" i="2"/>
  <c r="S121" i="2"/>
  <c r="P52" i="2"/>
  <c r="P121" i="2"/>
  <c r="AF121" i="2"/>
  <c r="AE53" i="2"/>
  <c r="M53" i="2"/>
  <c r="AE122" i="2"/>
  <c r="AB53" i="2"/>
  <c r="AB122" i="2"/>
  <c r="Y53" i="2"/>
  <c r="Y122" i="2"/>
  <c r="V53" i="2"/>
  <c r="V122" i="2"/>
  <c r="S53" i="2"/>
  <c r="S122" i="2"/>
  <c r="P53" i="2"/>
  <c r="P122" i="2"/>
  <c r="AF122" i="2"/>
  <c r="AE54" i="2"/>
  <c r="M54" i="2"/>
  <c r="AE123" i="2"/>
  <c r="AB54" i="2"/>
  <c r="AB123" i="2"/>
  <c r="Y54" i="2"/>
  <c r="Y123" i="2"/>
  <c r="V54" i="2"/>
  <c r="V123" i="2"/>
  <c r="S54" i="2"/>
  <c r="S123" i="2"/>
  <c r="P54" i="2"/>
  <c r="P123" i="2"/>
  <c r="AF123" i="2"/>
  <c r="AE55" i="2"/>
  <c r="M55" i="2"/>
  <c r="AE124" i="2"/>
  <c r="AB55" i="2"/>
  <c r="AB124" i="2"/>
  <c r="Y55" i="2"/>
  <c r="Y124" i="2"/>
  <c r="V55" i="2"/>
  <c r="V124" i="2"/>
  <c r="S55" i="2"/>
  <c r="S124" i="2"/>
  <c r="P55" i="2"/>
  <c r="P124" i="2"/>
  <c r="AF124" i="2"/>
  <c r="AE56" i="2"/>
  <c r="M56" i="2"/>
  <c r="AE125" i="2"/>
  <c r="AB56" i="2"/>
  <c r="AB125" i="2"/>
  <c r="Y56" i="2"/>
  <c r="Y125" i="2"/>
  <c r="V56" i="2"/>
  <c r="V125" i="2"/>
  <c r="S56" i="2"/>
  <c r="S125" i="2"/>
  <c r="P56" i="2"/>
  <c r="P125" i="2"/>
  <c r="AF125" i="2"/>
  <c r="AE57" i="2"/>
  <c r="M57" i="2"/>
  <c r="AE126" i="2"/>
  <c r="AB57" i="2"/>
  <c r="AB126" i="2"/>
  <c r="Y57" i="2"/>
  <c r="Y126" i="2"/>
  <c r="V57" i="2"/>
  <c r="V126" i="2"/>
  <c r="S57" i="2"/>
  <c r="S126" i="2"/>
  <c r="P57" i="2"/>
  <c r="P126" i="2"/>
  <c r="AF126" i="2"/>
  <c r="AE58" i="2"/>
  <c r="M58" i="2"/>
  <c r="AE127" i="2"/>
  <c r="AB58" i="2"/>
  <c r="AB127" i="2"/>
  <c r="Y58" i="2"/>
  <c r="Y127" i="2"/>
  <c r="V58" i="2"/>
  <c r="V127" i="2"/>
  <c r="S58" i="2"/>
  <c r="S127" i="2"/>
  <c r="P58" i="2"/>
  <c r="P127" i="2"/>
  <c r="AF127" i="2"/>
  <c r="AE59" i="2"/>
  <c r="M59" i="2"/>
  <c r="AE128" i="2"/>
  <c r="AB59" i="2"/>
  <c r="AB128" i="2"/>
  <c r="Y59" i="2"/>
  <c r="Y128" i="2"/>
  <c r="V59" i="2"/>
  <c r="V128" i="2"/>
  <c r="S59" i="2"/>
  <c r="S128" i="2"/>
  <c r="P59" i="2"/>
  <c r="P128" i="2"/>
  <c r="AF128" i="2"/>
  <c r="AE60" i="2"/>
  <c r="M60" i="2"/>
  <c r="AE129" i="2"/>
  <c r="AB60" i="2"/>
  <c r="AB129" i="2"/>
  <c r="Y60" i="2"/>
  <c r="Y129" i="2"/>
  <c r="V60" i="2"/>
  <c r="V129" i="2"/>
  <c r="S60" i="2"/>
  <c r="S129" i="2"/>
  <c r="P60" i="2"/>
  <c r="P129" i="2"/>
  <c r="AF129" i="2"/>
  <c r="AE61" i="2"/>
  <c r="M61" i="2"/>
  <c r="AE130" i="2"/>
  <c r="AB61" i="2"/>
  <c r="AB130" i="2"/>
  <c r="Y61" i="2"/>
  <c r="Y130" i="2"/>
  <c r="V61" i="2"/>
  <c r="V130" i="2"/>
  <c r="S61" i="2"/>
  <c r="S130" i="2"/>
  <c r="P61" i="2"/>
  <c r="P130" i="2"/>
  <c r="AF130" i="2"/>
  <c r="AE62" i="2"/>
  <c r="M62" i="2"/>
  <c r="AE131" i="2"/>
  <c r="AB62" i="2"/>
  <c r="AB131" i="2"/>
  <c r="Y62" i="2"/>
  <c r="Y131" i="2"/>
  <c r="V62" i="2"/>
  <c r="V131" i="2"/>
  <c r="S62" i="2"/>
  <c r="S131" i="2"/>
  <c r="P62" i="2"/>
  <c r="P131" i="2"/>
  <c r="AF131" i="2"/>
  <c r="AE63" i="2"/>
  <c r="M63" i="2"/>
  <c r="AE132" i="2"/>
  <c r="AB63" i="2"/>
  <c r="AB132" i="2"/>
  <c r="Y63" i="2"/>
  <c r="Y132" i="2"/>
  <c r="V63" i="2"/>
  <c r="V132" i="2"/>
  <c r="S63" i="2"/>
  <c r="S132" i="2"/>
  <c r="P63" i="2"/>
  <c r="P132" i="2"/>
  <c r="AF132" i="2"/>
  <c r="AE64" i="2"/>
  <c r="M64" i="2"/>
  <c r="AE133" i="2"/>
  <c r="AB64" i="2"/>
  <c r="AB133" i="2"/>
  <c r="Y64" i="2"/>
  <c r="Y133" i="2"/>
  <c r="V64" i="2"/>
  <c r="V133" i="2"/>
  <c r="S64" i="2"/>
  <c r="S133" i="2"/>
  <c r="P64" i="2"/>
  <c r="P133" i="2"/>
  <c r="AF133" i="2"/>
  <c r="AE65" i="2"/>
  <c r="M65" i="2"/>
  <c r="AE134" i="2"/>
  <c r="AB65" i="2"/>
  <c r="AB134" i="2"/>
  <c r="Y65" i="2"/>
  <c r="Y134" i="2"/>
  <c r="V65" i="2"/>
  <c r="V134" i="2"/>
  <c r="S65" i="2"/>
  <c r="S134" i="2"/>
  <c r="P65" i="2"/>
  <c r="P134" i="2"/>
  <c r="AF134" i="2"/>
  <c r="AE66" i="2"/>
  <c r="M66" i="2"/>
  <c r="AE135" i="2"/>
  <c r="AB66" i="2"/>
  <c r="AB135" i="2"/>
  <c r="Y66" i="2"/>
  <c r="Y135" i="2"/>
  <c r="V66" i="2"/>
  <c r="V135" i="2"/>
  <c r="S66" i="2"/>
  <c r="S135" i="2"/>
  <c r="P66" i="2"/>
  <c r="P135" i="2"/>
  <c r="AF135" i="2"/>
  <c r="AE67" i="2"/>
  <c r="M67" i="2"/>
  <c r="AE136" i="2"/>
  <c r="AB67" i="2"/>
  <c r="AB136" i="2"/>
  <c r="Y67" i="2"/>
  <c r="Y136" i="2"/>
  <c r="V67" i="2"/>
  <c r="V136" i="2"/>
  <c r="S67" i="2"/>
  <c r="S136" i="2"/>
  <c r="P67" i="2"/>
  <c r="P136" i="2"/>
  <c r="AF136" i="2"/>
  <c r="AE68" i="2"/>
  <c r="M68" i="2"/>
  <c r="AE137" i="2"/>
  <c r="AB68" i="2"/>
  <c r="AB137" i="2"/>
  <c r="Y68" i="2"/>
  <c r="Y137" i="2"/>
  <c r="V68" i="2"/>
  <c r="V137" i="2"/>
  <c r="S68" i="2"/>
  <c r="S137" i="2"/>
  <c r="P68" i="2"/>
  <c r="P137" i="2"/>
  <c r="AF137" i="2"/>
  <c r="AE69" i="2"/>
  <c r="M69" i="2"/>
  <c r="AE138" i="2"/>
  <c r="AB69" i="2"/>
  <c r="AB138" i="2"/>
  <c r="Y69" i="2"/>
  <c r="Y138" i="2"/>
  <c r="V69" i="2"/>
  <c r="V138" i="2"/>
  <c r="S69" i="2"/>
  <c r="S138" i="2"/>
  <c r="P69" i="2"/>
  <c r="P138" i="2"/>
  <c r="AF138" i="2"/>
  <c r="AE70" i="2"/>
  <c r="M70" i="2"/>
  <c r="AE139" i="2"/>
  <c r="AB70" i="2"/>
  <c r="AB139" i="2"/>
  <c r="Y70" i="2"/>
  <c r="Y139" i="2"/>
  <c r="V70" i="2"/>
  <c r="V139" i="2"/>
  <c r="S70" i="2"/>
  <c r="S139" i="2"/>
  <c r="P70" i="2"/>
  <c r="P139" i="2"/>
  <c r="AF139" i="2"/>
  <c r="AE71" i="2"/>
  <c r="M71" i="2"/>
  <c r="AE140" i="2"/>
  <c r="AB71" i="2"/>
  <c r="AB140" i="2"/>
  <c r="Y71" i="2"/>
  <c r="Y140" i="2"/>
  <c r="V71" i="2"/>
  <c r="V140" i="2"/>
  <c r="S71" i="2"/>
  <c r="S140" i="2"/>
  <c r="P71" i="2"/>
  <c r="P140" i="2"/>
  <c r="AF140" i="2"/>
  <c r="AE72" i="2"/>
  <c r="M72" i="2"/>
  <c r="AE141" i="2"/>
  <c r="AB72" i="2"/>
  <c r="AB141" i="2"/>
  <c r="Y72" i="2"/>
  <c r="Y141" i="2"/>
  <c r="V72" i="2"/>
  <c r="V141" i="2"/>
  <c r="S72" i="2"/>
  <c r="S141" i="2"/>
  <c r="P72" i="2"/>
  <c r="P141" i="2"/>
  <c r="AF141" i="2"/>
  <c r="AE73" i="2"/>
  <c r="M73" i="2"/>
  <c r="AE142" i="2"/>
  <c r="AB73" i="2"/>
  <c r="AB142" i="2"/>
  <c r="Y73" i="2"/>
  <c r="Y142" i="2"/>
  <c r="V73" i="2"/>
  <c r="V142" i="2"/>
  <c r="S73" i="2"/>
  <c r="S142" i="2"/>
  <c r="P73" i="2"/>
  <c r="P142" i="2"/>
  <c r="AF142" i="2"/>
  <c r="AE74" i="2"/>
  <c r="M74" i="2"/>
  <c r="AE143" i="2"/>
  <c r="AB74" i="2"/>
  <c r="AB143" i="2"/>
  <c r="Y74" i="2"/>
  <c r="Y143" i="2"/>
  <c r="V74" i="2"/>
  <c r="V143" i="2"/>
  <c r="S74" i="2"/>
  <c r="S143" i="2"/>
  <c r="P74" i="2"/>
  <c r="P143" i="2"/>
  <c r="AF143" i="2"/>
  <c r="AE75" i="2"/>
  <c r="M75" i="2"/>
  <c r="AE144" i="2"/>
  <c r="AB75" i="2"/>
  <c r="AB144" i="2"/>
  <c r="Y75" i="2"/>
  <c r="Y144" i="2"/>
  <c r="V75" i="2"/>
  <c r="V144" i="2"/>
  <c r="S75" i="2"/>
  <c r="S144" i="2"/>
  <c r="P75" i="2"/>
  <c r="P144" i="2"/>
  <c r="AF144" i="2"/>
  <c r="AE76" i="2"/>
  <c r="M76" i="2"/>
  <c r="AE145" i="2"/>
  <c r="AB76" i="2"/>
  <c r="AB145" i="2"/>
  <c r="Y76" i="2"/>
  <c r="Y145" i="2"/>
  <c r="V76" i="2"/>
  <c r="V145" i="2"/>
  <c r="S76" i="2"/>
  <c r="S145" i="2"/>
  <c r="P76" i="2"/>
  <c r="P145" i="2"/>
  <c r="AF145" i="2"/>
  <c r="AE77" i="2"/>
  <c r="M77" i="2"/>
  <c r="AE146" i="2"/>
  <c r="AB77" i="2"/>
  <c r="AB146" i="2"/>
  <c r="Y77" i="2"/>
  <c r="Y146" i="2"/>
  <c r="V77" i="2"/>
  <c r="V146" i="2"/>
  <c r="S77" i="2"/>
  <c r="S146" i="2"/>
  <c r="P77" i="2"/>
  <c r="P146" i="2"/>
  <c r="AF146" i="2"/>
  <c r="AE78" i="2"/>
  <c r="M78" i="2"/>
  <c r="AE147" i="2"/>
  <c r="AB78" i="2"/>
  <c r="AB147" i="2"/>
  <c r="Y78" i="2"/>
  <c r="Y147" i="2"/>
  <c r="V78" i="2"/>
  <c r="V147" i="2"/>
  <c r="S78" i="2"/>
  <c r="S147" i="2"/>
  <c r="P78" i="2"/>
  <c r="P147" i="2"/>
  <c r="AF147" i="2"/>
  <c r="AE79" i="2"/>
  <c r="M79" i="2"/>
  <c r="AE148" i="2"/>
  <c r="AB79" i="2"/>
  <c r="AB148" i="2"/>
  <c r="Y79" i="2"/>
  <c r="Y148" i="2"/>
  <c r="V79" i="2"/>
  <c r="V148" i="2"/>
  <c r="S79" i="2"/>
  <c r="S148" i="2"/>
  <c r="P79" i="2"/>
  <c r="P148" i="2"/>
  <c r="AF148" i="2"/>
  <c r="AE80" i="2"/>
  <c r="M80" i="2"/>
  <c r="AE149" i="2"/>
  <c r="AB80" i="2"/>
  <c r="AB149" i="2"/>
  <c r="Y80" i="2"/>
  <c r="Y149" i="2"/>
  <c r="V80" i="2"/>
  <c r="V149" i="2"/>
  <c r="S80" i="2"/>
  <c r="S149" i="2"/>
  <c r="P80" i="2"/>
  <c r="P149" i="2"/>
  <c r="AF149" i="2"/>
  <c r="AE81" i="2"/>
  <c r="M81" i="2"/>
  <c r="AE150" i="2"/>
  <c r="AB81" i="2"/>
  <c r="AB150" i="2"/>
  <c r="Y81" i="2"/>
  <c r="Y150" i="2"/>
  <c r="V81" i="2"/>
  <c r="V150" i="2"/>
  <c r="S81" i="2"/>
  <c r="S150" i="2"/>
  <c r="P81" i="2"/>
  <c r="P150" i="2"/>
  <c r="AF150" i="2"/>
  <c r="AE82" i="2"/>
  <c r="M82" i="2"/>
  <c r="AE151" i="2"/>
  <c r="AB82" i="2"/>
  <c r="AB151" i="2"/>
  <c r="Y82" i="2"/>
  <c r="Y151" i="2"/>
  <c r="V82" i="2"/>
  <c r="V151" i="2"/>
  <c r="S82" i="2"/>
  <c r="S151" i="2"/>
  <c r="P82" i="2"/>
  <c r="P151" i="2"/>
  <c r="AF151" i="2"/>
  <c r="AE83" i="2"/>
  <c r="M83" i="2"/>
  <c r="AE152" i="2"/>
  <c r="AB83" i="2"/>
  <c r="AB152" i="2"/>
  <c r="Y83" i="2"/>
  <c r="Y152" i="2"/>
  <c r="V83" i="2"/>
  <c r="V152" i="2"/>
  <c r="S83" i="2"/>
  <c r="S152" i="2"/>
  <c r="P83" i="2"/>
  <c r="P152" i="2"/>
  <c r="AF152" i="2"/>
  <c r="AE84" i="2"/>
  <c r="M84" i="2"/>
  <c r="AE153" i="2"/>
  <c r="AB84" i="2"/>
  <c r="AB153" i="2"/>
  <c r="Y84" i="2"/>
  <c r="Y153" i="2"/>
  <c r="V84" i="2"/>
  <c r="V153" i="2"/>
  <c r="S84" i="2"/>
  <c r="S153" i="2"/>
  <c r="P84" i="2"/>
  <c r="P153" i="2"/>
  <c r="AF153" i="2"/>
  <c r="AE85" i="2"/>
  <c r="M85" i="2"/>
  <c r="AE154" i="2"/>
  <c r="AB85" i="2"/>
  <c r="AB154" i="2"/>
  <c r="Y85" i="2"/>
  <c r="Y154" i="2"/>
  <c r="V85" i="2"/>
  <c r="V154" i="2"/>
  <c r="S85" i="2"/>
  <c r="S154" i="2"/>
  <c r="P85" i="2"/>
  <c r="P154" i="2"/>
  <c r="AF154" i="2"/>
  <c r="AE86" i="2"/>
  <c r="M86" i="2"/>
  <c r="AE155" i="2"/>
  <c r="AB86" i="2"/>
  <c r="AB155" i="2"/>
  <c r="Y86" i="2"/>
  <c r="Y155" i="2"/>
  <c r="V86" i="2"/>
  <c r="V155" i="2"/>
  <c r="S86" i="2"/>
  <c r="S155" i="2"/>
  <c r="P86" i="2"/>
  <c r="P155" i="2"/>
  <c r="AF155" i="2"/>
  <c r="AE87" i="2"/>
  <c r="M87" i="2"/>
  <c r="AE156" i="2"/>
  <c r="AB87" i="2"/>
  <c r="AB156" i="2"/>
  <c r="Y87" i="2"/>
  <c r="Y156" i="2"/>
  <c r="V87" i="2"/>
  <c r="V156" i="2"/>
  <c r="S87" i="2"/>
  <c r="S156" i="2"/>
  <c r="P87" i="2"/>
  <c r="P156" i="2"/>
  <c r="AF156" i="2"/>
  <c r="AE88" i="2"/>
  <c r="M88" i="2"/>
  <c r="AE157" i="2"/>
  <c r="AB88" i="2"/>
  <c r="AB157" i="2"/>
  <c r="Y88" i="2"/>
  <c r="Y157" i="2"/>
  <c r="V88" i="2"/>
  <c r="V157" i="2"/>
  <c r="S88" i="2"/>
  <c r="S157" i="2"/>
  <c r="P88" i="2"/>
  <c r="P157" i="2"/>
  <c r="AF157" i="2"/>
  <c r="AE89" i="2"/>
  <c r="M89" i="2"/>
  <c r="AE158" i="2"/>
  <c r="AB89" i="2"/>
  <c r="AB158" i="2"/>
  <c r="Y89" i="2"/>
  <c r="Y158" i="2"/>
  <c r="V89" i="2"/>
  <c r="V158" i="2"/>
  <c r="S89" i="2"/>
  <c r="S158" i="2"/>
  <c r="P89" i="2"/>
  <c r="P158" i="2"/>
  <c r="AF158" i="2"/>
  <c r="AE90" i="2"/>
  <c r="M90" i="2"/>
  <c r="AE159" i="2"/>
  <c r="AB90" i="2"/>
  <c r="AB159" i="2"/>
  <c r="Y90" i="2"/>
  <c r="Y159" i="2"/>
  <c r="V90" i="2"/>
  <c r="V159" i="2"/>
  <c r="S90" i="2"/>
  <c r="S159" i="2"/>
  <c r="P90" i="2"/>
  <c r="P159" i="2"/>
  <c r="AF159" i="2"/>
  <c r="AE91" i="2"/>
  <c r="M91" i="2"/>
  <c r="AE160" i="2"/>
  <c r="AB91" i="2"/>
  <c r="AB160" i="2"/>
  <c r="Y91" i="2"/>
  <c r="Y160" i="2"/>
  <c r="V91" i="2"/>
  <c r="V160" i="2"/>
  <c r="S91" i="2"/>
  <c r="S160" i="2"/>
  <c r="P91" i="2"/>
  <c r="P160" i="2"/>
  <c r="AF160" i="2"/>
  <c r="AE92" i="2"/>
  <c r="M92" i="2"/>
  <c r="AE161" i="2"/>
  <c r="AB92" i="2"/>
  <c r="AB161" i="2"/>
  <c r="Y92" i="2"/>
  <c r="Y161" i="2"/>
  <c r="V92" i="2"/>
  <c r="V161" i="2"/>
  <c r="S92" i="2"/>
  <c r="S161" i="2"/>
  <c r="P92" i="2"/>
  <c r="P161" i="2"/>
  <c r="AF161" i="2"/>
  <c r="AE93" i="2"/>
  <c r="M93" i="2"/>
  <c r="AE162" i="2"/>
  <c r="AB93" i="2"/>
  <c r="AB162" i="2"/>
  <c r="Y93" i="2"/>
  <c r="Y162" i="2"/>
  <c r="V93" i="2"/>
  <c r="V162" i="2"/>
  <c r="S93" i="2"/>
  <c r="S162" i="2"/>
  <c r="P93" i="2"/>
  <c r="P162" i="2"/>
  <c r="AF162" i="2"/>
  <c r="AE94" i="2"/>
  <c r="M94" i="2"/>
  <c r="AE163" i="2"/>
  <c r="AB94" i="2"/>
  <c r="AB163" i="2"/>
  <c r="Y94" i="2"/>
  <c r="Y163" i="2"/>
  <c r="V94" i="2"/>
  <c r="V163" i="2"/>
  <c r="S94" i="2"/>
  <c r="S163" i="2"/>
  <c r="P94" i="2"/>
  <c r="P163" i="2"/>
  <c r="AF163" i="2"/>
  <c r="AE95" i="2"/>
  <c r="M95" i="2"/>
  <c r="AE164" i="2"/>
  <c r="AB95" i="2"/>
  <c r="AB164" i="2"/>
  <c r="Y95" i="2"/>
  <c r="Y164" i="2"/>
  <c r="V95" i="2"/>
  <c r="V164" i="2"/>
  <c r="S95" i="2"/>
  <c r="S164" i="2"/>
  <c r="P95" i="2"/>
  <c r="P164" i="2"/>
  <c r="AF164" i="2"/>
  <c r="AE96" i="2"/>
  <c r="AE165" i="2"/>
  <c r="AB96" i="2"/>
  <c r="AB165" i="2"/>
  <c r="Y96" i="2"/>
  <c r="Y165" i="2"/>
  <c r="S96" i="2"/>
  <c r="S165" i="2"/>
  <c r="AF165" i="2"/>
  <c r="AE37" i="2"/>
  <c r="M37" i="2"/>
  <c r="AE106" i="2"/>
  <c r="AB37" i="2"/>
  <c r="AB106" i="2"/>
  <c r="Y37" i="2"/>
  <c r="Y106" i="2"/>
  <c r="V37" i="2"/>
  <c r="V106" i="2"/>
  <c r="S37" i="2"/>
  <c r="S106" i="2"/>
  <c r="P37" i="2"/>
  <c r="P106" i="2"/>
  <c r="AF106" i="2"/>
  <c r="AD165" i="2"/>
  <c r="AC165" i="2"/>
  <c r="AD164" i="2"/>
  <c r="AC164" i="2"/>
  <c r="AD163" i="2"/>
  <c r="AC163" i="2"/>
  <c r="AD162" i="2"/>
  <c r="AC162" i="2"/>
  <c r="AD161" i="2"/>
  <c r="AC161" i="2"/>
  <c r="AD160" i="2"/>
  <c r="AC160" i="2"/>
  <c r="AD159" i="2"/>
  <c r="AC159" i="2"/>
  <c r="AD158" i="2"/>
  <c r="AC158" i="2"/>
  <c r="AD157" i="2"/>
  <c r="AC157" i="2"/>
  <c r="AD156" i="2"/>
  <c r="AC156" i="2"/>
  <c r="AD155" i="2"/>
  <c r="AC155" i="2"/>
  <c r="AD154" i="2"/>
  <c r="AC154" i="2"/>
  <c r="AD153" i="2"/>
  <c r="AC153" i="2"/>
  <c r="AD152" i="2"/>
  <c r="AC152" i="2"/>
  <c r="AD151" i="2"/>
  <c r="AC151" i="2"/>
  <c r="AD150" i="2"/>
  <c r="AC150" i="2"/>
  <c r="AD149" i="2"/>
  <c r="AC149" i="2"/>
  <c r="AD148" i="2"/>
  <c r="AC148" i="2"/>
  <c r="AD147" i="2"/>
  <c r="AC147" i="2"/>
  <c r="AD146" i="2"/>
  <c r="AC146" i="2"/>
  <c r="AD145" i="2"/>
  <c r="AC145" i="2"/>
  <c r="AD144" i="2"/>
  <c r="AC144" i="2"/>
  <c r="AD143" i="2"/>
  <c r="AC143" i="2"/>
  <c r="AD142" i="2"/>
  <c r="AC142" i="2"/>
  <c r="AD141" i="2"/>
  <c r="AC141" i="2"/>
  <c r="AD140" i="2"/>
  <c r="AC140" i="2"/>
  <c r="AD139" i="2"/>
  <c r="AC139" i="2"/>
  <c r="AD138" i="2"/>
  <c r="AC138" i="2"/>
  <c r="AD137" i="2"/>
  <c r="AC137" i="2"/>
  <c r="AD136" i="2"/>
  <c r="AC136" i="2"/>
  <c r="AD135" i="2"/>
  <c r="AC135" i="2"/>
  <c r="AD134" i="2"/>
  <c r="AC134" i="2"/>
  <c r="AD133" i="2"/>
  <c r="AC133" i="2"/>
  <c r="AD132" i="2"/>
  <c r="AC132" i="2"/>
  <c r="AD131" i="2"/>
  <c r="AC131" i="2"/>
  <c r="AD130" i="2"/>
  <c r="AC130" i="2"/>
  <c r="AD129" i="2"/>
  <c r="AC129" i="2"/>
  <c r="AD128" i="2"/>
  <c r="AC128" i="2"/>
  <c r="AD127" i="2"/>
  <c r="AC127" i="2"/>
  <c r="AD126" i="2"/>
  <c r="AC126" i="2"/>
  <c r="AD125" i="2"/>
  <c r="AC125" i="2"/>
  <c r="AD124" i="2"/>
  <c r="AC124" i="2"/>
  <c r="AD123" i="2"/>
  <c r="AC123" i="2"/>
  <c r="AD122" i="2"/>
  <c r="AC122" i="2"/>
  <c r="AD121" i="2"/>
  <c r="AC121" i="2"/>
  <c r="AD120" i="2"/>
  <c r="AC120" i="2"/>
  <c r="AD119" i="2"/>
  <c r="AC119" i="2"/>
  <c r="AD118" i="2"/>
  <c r="AC118" i="2"/>
  <c r="AD117" i="2"/>
  <c r="AC117" i="2"/>
  <c r="AD116" i="2"/>
  <c r="AC116" i="2"/>
  <c r="AD115" i="2"/>
  <c r="AC115" i="2"/>
  <c r="AD114" i="2"/>
  <c r="AC114" i="2"/>
  <c r="AD113" i="2"/>
  <c r="AC113" i="2"/>
  <c r="AD112" i="2"/>
  <c r="AC112" i="2"/>
  <c r="AD111" i="2"/>
  <c r="AC111" i="2"/>
  <c r="AD110" i="2"/>
  <c r="AC110" i="2"/>
  <c r="AD109" i="2"/>
  <c r="AC109" i="2"/>
  <c r="AD108" i="2"/>
  <c r="AC108" i="2"/>
  <c r="AD107" i="2"/>
  <c r="AC107" i="2"/>
  <c r="AD106" i="2"/>
  <c r="AC106" i="2"/>
  <c r="AA165" i="2"/>
  <c r="Z165" i="2"/>
  <c r="AA164" i="2"/>
  <c r="Z164" i="2"/>
  <c r="AA163" i="2"/>
  <c r="Z163" i="2"/>
  <c r="AA162" i="2"/>
  <c r="Z162" i="2"/>
  <c r="AA161" i="2"/>
  <c r="Z161" i="2"/>
  <c r="AA160" i="2"/>
  <c r="Z160" i="2"/>
  <c r="AA159" i="2"/>
  <c r="Z159" i="2"/>
  <c r="AA158" i="2"/>
  <c r="Z158" i="2"/>
  <c r="AA157" i="2"/>
  <c r="Z157" i="2"/>
  <c r="AA156" i="2"/>
  <c r="Z156" i="2"/>
  <c r="AA155" i="2"/>
  <c r="Z155" i="2"/>
  <c r="AA154" i="2"/>
  <c r="Z154" i="2"/>
  <c r="AA153" i="2"/>
  <c r="Z153" i="2"/>
  <c r="AA152" i="2"/>
  <c r="Z152" i="2"/>
  <c r="AA151" i="2"/>
  <c r="Z151" i="2"/>
  <c r="AA150" i="2"/>
  <c r="Z150" i="2"/>
  <c r="AA149" i="2"/>
  <c r="Z149" i="2"/>
  <c r="AA148" i="2"/>
  <c r="Z148" i="2"/>
  <c r="AA147" i="2"/>
  <c r="Z147" i="2"/>
  <c r="AA146" i="2"/>
  <c r="Z146" i="2"/>
  <c r="AA145" i="2"/>
  <c r="Z145" i="2"/>
  <c r="AA144" i="2"/>
  <c r="Z144" i="2"/>
  <c r="AA143" i="2"/>
  <c r="Z143" i="2"/>
  <c r="AA142" i="2"/>
  <c r="Z142" i="2"/>
  <c r="AA141" i="2"/>
  <c r="Z141" i="2"/>
  <c r="AA140" i="2"/>
  <c r="Z140" i="2"/>
  <c r="AA139" i="2"/>
  <c r="Z139" i="2"/>
  <c r="AA138" i="2"/>
  <c r="Z138" i="2"/>
  <c r="AA137" i="2"/>
  <c r="Z137" i="2"/>
  <c r="AA136" i="2"/>
  <c r="Z136" i="2"/>
  <c r="AA135" i="2"/>
  <c r="Z135" i="2"/>
  <c r="AA134" i="2"/>
  <c r="Z134" i="2"/>
  <c r="AA133" i="2"/>
  <c r="Z133" i="2"/>
  <c r="AA132" i="2"/>
  <c r="Z132" i="2"/>
  <c r="AA131" i="2"/>
  <c r="Z131" i="2"/>
  <c r="AA130" i="2"/>
  <c r="Z130" i="2"/>
  <c r="AA129" i="2"/>
  <c r="Z129" i="2"/>
  <c r="AA128" i="2"/>
  <c r="Z128" i="2"/>
  <c r="AA127" i="2"/>
  <c r="Z127" i="2"/>
  <c r="AA126" i="2"/>
  <c r="Z126" i="2"/>
  <c r="AA125" i="2"/>
  <c r="Z125" i="2"/>
  <c r="AA124" i="2"/>
  <c r="Z124" i="2"/>
  <c r="AA123" i="2"/>
  <c r="Z123" i="2"/>
  <c r="AA122" i="2"/>
  <c r="Z122" i="2"/>
  <c r="AA121" i="2"/>
  <c r="Z121" i="2"/>
  <c r="AA120" i="2"/>
  <c r="Z120" i="2"/>
  <c r="AA119" i="2"/>
  <c r="Z119" i="2"/>
  <c r="AA118" i="2"/>
  <c r="Z118" i="2"/>
  <c r="AA117" i="2"/>
  <c r="Z117" i="2"/>
  <c r="AA116" i="2"/>
  <c r="Z116" i="2"/>
  <c r="AA115" i="2"/>
  <c r="Z115" i="2"/>
  <c r="AA114" i="2"/>
  <c r="Z114" i="2"/>
  <c r="AA113" i="2"/>
  <c r="Z113" i="2"/>
  <c r="AA112" i="2"/>
  <c r="Z112" i="2"/>
  <c r="AA111" i="2"/>
  <c r="Z111" i="2"/>
  <c r="AA110" i="2"/>
  <c r="Z110" i="2"/>
  <c r="AA109" i="2"/>
  <c r="Z109" i="2"/>
  <c r="AA108" i="2"/>
  <c r="Z108" i="2"/>
  <c r="AA107" i="2"/>
  <c r="Z107" i="2"/>
  <c r="AA106" i="2"/>
  <c r="Z106" i="2"/>
  <c r="X165" i="2"/>
  <c r="W165" i="2"/>
  <c r="X164" i="2"/>
  <c r="W164" i="2"/>
  <c r="X163" i="2"/>
  <c r="W163" i="2"/>
  <c r="X162" i="2"/>
  <c r="W162" i="2"/>
  <c r="X161" i="2"/>
  <c r="W161" i="2"/>
  <c r="X160" i="2"/>
  <c r="W160" i="2"/>
  <c r="X159" i="2"/>
  <c r="W159" i="2"/>
  <c r="X158" i="2"/>
  <c r="W158" i="2"/>
  <c r="X157" i="2"/>
  <c r="W157" i="2"/>
  <c r="X156" i="2"/>
  <c r="W156" i="2"/>
  <c r="X155" i="2"/>
  <c r="W155" i="2"/>
  <c r="X154" i="2"/>
  <c r="W154" i="2"/>
  <c r="X153" i="2"/>
  <c r="W153" i="2"/>
  <c r="X152" i="2"/>
  <c r="W152" i="2"/>
  <c r="X151" i="2"/>
  <c r="W151" i="2"/>
  <c r="X150" i="2"/>
  <c r="W150" i="2"/>
  <c r="X149" i="2"/>
  <c r="W149" i="2"/>
  <c r="X148" i="2"/>
  <c r="W148" i="2"/>
  <c r="X147" i="2"/>
  <c r="W147" i="2"/>
  <c r="X146" i="2"/>
  <c r="W146" i="2"/>
  <c r="X145" i="2"/>
  <c r="W145" i="2"/>
  <c r="X144" i="2"/>
  <c r="W144" i="2"/>
  <c r="X143" i="2"/>
  <c r="W143" i="2"/>
  <c r="X142" i="2"/>
  <c r="W142" i="2"/>
  <c r="X141" i="2"/>
  <c r="W141" i="2"/>
  <c r="X140" i="2"/>
  <c r="W140" i="2"/>
  <c r="X139" i="2"/>
  <c r="W139" i="2"/>
  <c r="X138" i="2"/>
  <c r="W138" i="2"/>
  <c r="X137" i="2"/>
  <c r="W137" i="2"/>
  <c r="X136" i="2"/>
  <c r="W136" i="2"/>
  <c r="X135" i="2"/>
  <c r="W135" i="2"/>
  <c r="X134" i="2"/>
  <c r="W134" i="2"/>
  <c r="X133" i="2"/>
  <c r="W133" i="2"/>
  <c r="X132" i="2"/>
  <c r="W132" i="2"/>
  <c r="X131" i="2"/>
  <c r="W131" i="2"/>
  <c r="X130" i="2"/>
  <c r="W130" i="2"/>
  <c r="X129" i="2"/>
  <c r="W129" i="2"/>
  <c r="X128" i="2"/>
  <c r="W128" i="2"/>
  <c r="X127" i="2"/>
  <c r="W127" i="2"/>
  <c r="X126" i="2"/>
  <c r="W126" i="2"/>
  <c r="X125" i="2"/>
  <c r="W125" i="2"/>
  <c r="X124" i="2"/>
  <c r="W124" i="2"/>
  <c r="X123" i="2"/>
  <c r="W123" i="2"/>
  <c r="X122" i="2"/>
  <c r="W122" i="2"/>
  <c r="X121" i="2"/>
  <c r="W121" i="2"/>
  <c r="X120" i="2"/>
  <c r="W120" i="2"/>
  <c r="X119" i="2"/>
  <c r="W119" i="2"/>
  <c r="X118" i="2"/>
  <c r="W118" i="2"/>
  <c r="X117" i="2"/>
  <c r="W117" i="2"/>
  <c r="X116" i="2"/>
  <c r="W116" i="2"/>
  <c r="X115" i="2"/>
  <c r="W115" i="2"/>
  <c r="X114" i="2"/>
  <c r="W114" i="2"/>
  <c r="X113" i="2"/>
  <c r="W113" i="2"/>
  <c r="X112" i="2"/>
  <c r="W112" i="2"/>
  <c r="X111" i="2"/>
  <c r="W111" i="2"/>
  <c r="X110" i="2"/>
  <c r="W110" i="2"/>
  <c r="X109" i="2"/>
  <c r="W109" i="2"/>
  <c r="X108" i="2"/>
  <c r="W108" i="2"/>
  <c r="X107" i="2"/>
  <c r="W107" i="2"/>
  <c r="X106" i="2"/>
  <c r="W106" i="2"/>
  <c r="U165" i="2"/>
  <c r="T165" i="2"/>
  <c r="U164" i="2"/>
  <c r="T164" i="2"/>
  <c r="U163" i="2"/>
  <c r="T163" i="2"/>
  <c r="U162" i="2"/>
  <c r="T162" i="2"/>
  <c r="U161" i="2"/>
  <c r="T161" i="2"/>
  <c r="U160" i="2"/>
  <c r="T160" i="2"/>
  <c r="U159" i="2"/>
  <c r="T159" i="2"/>
  <c r="U158" i="2"/>
  <c r="T158" i="2"/>
  <c r="U157" i="2"/>
  <c r="T157" i="2"/>
  <c r="U156" i="2"/>
  <c r="T156" i="2"/>
  <c r="U155" i="2"/>
  <c r="T155" i="2"/>
  <c r="U154" i="2"/>
  <c r="T154" i="2"/>
  <c r="U153" i="2"/>
  <c r="T153" i="2"/>
  <c r="U152" i="2"/>
  <c r="T152" i="2"/>
  <c r="U151" i="2"/>
  <c r="T151" i="2"/>
  <c r="U150" i="2"/>
  <c r="T150" i="2"/>
  <c r="U149" i="2"/>
  <c r="T149" i="2"/>
  <c r="U148" i="2"/>
  <c r="T148" i="2"/>
  <c r="U147" i="2"/>
  <c r="T147" i="2"/>
  <c r="U146" i="2"/>
  <c r="T146" i="2"/>
  <c r="U145" i="2"/>
  <c r="T145" i="2"/>
  <c r="U144" i="2"/>
  <c r="T144" i="2"/>
  <c r="U143" i="2"/>
  <c r="T143" i="2"/>
  <c r="U142" i="2"/>
  <c r="T142" i="2"/>
  <c r="U141" i="2"/>
  <c r="T141" i="2"/>
  <c r="U140" i="2"/>
  <c r="T140" i="2"/>
  <c r="U139" i="2"/>
  <c r="T139" i="2"/>
  <c r="U138" i="2"/>
  <c r="T138" i="2"/>
  <c r="U137" i="2"/>
  <c r="T137" i="2"/>
  <c r="U136" i="2"/>
  <c r="T136" i="2"/>
  <c r="U135" i="2"/>
  <c r="T135" i="2"/>
  <c r="U134" i="2"/>
  <c r="T134" i="2"/>
  <c r="U133" i="2"/>
  <c r="T133" i="2"/>
  <c r="U132" i="2"/>
  <c r="T132" i="2"/>
  <c r="U131" i="2"/>
  <c r="T131" i="2"/>
  <c r="U130" i="2"/>
  <c r="T130" i="2"/>
  <c r="U129" i="2"/>
  <c r="T129" i="2"/>
  <c r="U128" i="2"/>
  <c r="T128" i="2"/>
  <c r="U127" i="2"/>
  <c r="T127" i="2"/>
  <c r="U126" i="2"/>
  <c r="T126" i="2"/>
  <c r="U125" i="2"/>
  <c r="T125" i="2"/>
  <c r="U124" i="2"/>
  <c r="T124" i="2"/>
  <c r="U123" i="2"/>
  <c r="T123" i="2"/>
  <c r="U122" i="2"/>
  <c r="T122" i="2"/>
  <c r="U121" i="2"/>
  <c r="T121" i="2"/>
  <c r="U120" i="2"/>
  <c r="T120" i="2"/>
  <c r="U119" i="2"/>
  <c r="T119" i="2"/>
  <c r="U118" i="2"/>
  <c r="T118" i="2"/>
  <c r="U117" i="2"/>
  <c r="T117" i="2"/>
  <c r="U116" i="2"/>
  <c r="T116" i="2"/>
  <c r="U115" i="2"/>
  <c r="T115" i="2"/>
  <c r="U114" i="2"/>
  <c r="T114" i="2"/>
  <c r="U113" i="2"/>
  <c r="T113" i="2"/>
  <c r="U112" i="2"/>
  <c r="T112" i="2"/>
  <c r="U111" i="2"/>
  <c r="T111" i="2"/>
  <c r="U110" i="2"/>
  <c r="T110" i="2"/>
  <c r="U109" i="2"/>
  <c r="T109" i="2"/>
  <c r="U108" i="2"/>
  <c r="T108" i="2"/>
  <c r="U107" i="2"/>
  <c r="T107" i="2"/>
  <c r="U106" i="2"/>
  <c r="T106" i="2"/>
  <c r="R165" i="2"/>
  <c r="Q165" i="2"/>
  <c r="R164" i="2"/>
  <c r="Q164" i="2"/>
  <c r="R163" i="2"/>
  <c r="Q163" i="2"/>
  <c r="R162" i="2"/>
  <c r="Q162" i="2"/>
  <c r="R161" i="2"/>
  <c r="Q161" i="2"/>
  <c r="R160" i="2"/>
  <c r="Q160" i="2"/>
  <c r="R159" i="2"/>
  <c r="Q159" i="2"/>
  <c r="R158" i="2"/>
  <c r="Q158" i="2"/>
  <c r="R157" i="2"/>
  <c r="Q157" i="2"/>
  <c r="R156" i="2"/>
  <c r="Q156" i="2"/>
  <c r="R155" i="2"/>
  <c r="Q155" i="2"/>
  <c r="R154" i="2"/>
  <c r="Q154" i="2"/>
  <c r="R153" i="2"/>
  <c r="Q153" i="2"/>
  <c r="R152" i="2"/>
  <c r="Q152" i="2"/>
  <c r="R151" i="2"/>
  <c r="Q151" i="2"/>
  <c r="R150" i="2"/>
  <c r="Q150" i="2"/>
  <c r="R149" i="2"/>
  <c r="Q149" i="2"/>
  <c r="R148" i="2"/>
  <c r="Q148" i="2"/>
  <c r="R147" i="2"/>
  <c r="Q147" i="2"/>
  <c r="R146" i="2"/>
  <c r="Q146" i="2"/>
  <c r="R145" i="2"/>
  <c r="Q145" i="2"/>
  <c r="R144" i="2"/>
  <c r="Q144" i="2"/>
  <c r="R143" i="2"/>
  <c r="Q143" i="2"/>
  <c r="R142" i="2"/>
  <c r="Q142" i="2"/>
  <c r="R141" i="2"/>
  <c r="Q141" i="2"/>
  <c r="R140" i="2"/>
  <c r="Q140" i="2"/>
  <c r="R139" i="2"/>
  <c r="Q139" i="2"/>
  <c r="R138" i="2"/>
  <c r="Q138" i="2"/>
  <c r="R137" i="2"/>
  <c r="Q137" i="2"/>
  <c r="R136" i="2"/>
  <c r="Q136" i="2"/>
  <c r="R135" i="2"/>
  <c r="Q135" i="2"/>
  <c r="R134" i="2"/>
  <c r="Q134" i="2"/>
  <c r="R133" i="2"/>
  <c r="Q133" i="2"/>
  <c r="R132" i="2"/>
  <c r="Q132" i="2"/>
  <c r="R131" i="2"/>
  <c r="Q131" i="2"/>
  <c r="R130" i="2"/>
  <c r="Q130" i="2"/>
  <c r="R129" i="2"/>
  <c r="Q129" i="2"/>
  <c r="R128" i="2"/>
  <c r="Q128" i="2"/>
  <c r="R127" i="2"/>
  <c r="Q127" i="2"/>
  <c r="R126" i="2"/>
  <c r="Q126" i="2"/>
  <c r="R125" i="2"/>
  <c r="Q125" i="2"/>
  <c r="R124" i="2"/>
  <c r="Q124" i="2"/>
  <c r="R123" i="2"/>
  <c r="Q123" i="2"/>
  <c r="R122" i="2"/>
  <c r="Q122" i="2"/>
  <c r="R121" i="2"/>
  <c r="Q121" i="2"/>
  <c r="R120" i="2"/>
  <c r="Q120" i="2"/>
  <c r="R119" i="2"/>
  <c r="Q119" i="2"/>
  <c r="R118" i="2"/>
  <c r="Q118" i="2"/>
  <c r="R117" i="2"/>
  <c r="Q117" i="2"/>
  <c r="R116" i="2"/>
  <c r="Q116" i="2"/>
  <c r="R115" i="2"/>
  <c r="Q115" i="2"/>
  <c r="R114" i="2"/>
  <c r="Q114" i="2"/>
  <c r="R113" i="2"/>
  <c r="Q113" i="2"/>
  <c r="R112" i="2"/>
  <c r="Q112" i="2"/>
  <c r="R111" i="2"/>
  <c r="Q111" i="2"/>
  <c r="R110" i="2"/>
  <c r="Q110" i="2"/>
  <c r="R109" i="2"/>
  <c r="Q109" i="2"/>
  <c r="R108" i="2"/>
  <c r="Q108" i="2"/>
  <c r="R107" i="2"/>
  <c r="Q107" i="2"/>
  <c r="R106" i="2"/>
  <c r="Q106" i="2"/>
  <c r="O165" i="2"/>
  <c r="N165" i="2"/>
  <c r="O164" i="2"/>
  <c r="N164" i="2"/>
  <c r="O163" i="2"/>
  <c r="N163" i="2"/>
  <c r="O162" i="2"/>
  <c r="N162" i="2"/>
  <c r="O161" i="2"/>
  <c r="N161" i="2"/>
  <c r="O160" i="2"/>
  <c r="N160" i="2"/>
  <c r="O159" i="2"/>
  <c r="N159" i="2"/>
  <c r="O158" i="2"/>
  <c r="N158" i="2"/>
  <c r="O157" i="2"/>
  <c r="N157" i="2"/>
  <c r="O156" i="2"/>
  <c r="N156" i="2"/>
  <c r="O155" i="2"/>
  <c r="N155" i="2"/>
  <c r="O154" i="2"/>
  <c r="N154" i="2"/>
  <c r="O153" i="2"/>
  <c r="N153" i="2"/>
  <c r="O152" i="2"/>
  <c r="N152" i="2"/>
  <c r="O151" i="2"/>
  <c r="N151" i="2"/>
  <c r="O150" i="2"/>
  <c r="N150" i="2"/>
  <c r="O149" i="2"/>
  <c r="N149" i="2"/>
  <c r="O148" i="2"/>
  <c r="N148" i="2"/>
  <c r="O147" i="2"/>
  <c r="N147" i="2"/>
  <c r="O146" i="2"/>
  <c r="N146" i="2"/>
  <c r="O145" i="2"/>
  <c r="N145" i="2"/>
  <c r="O144" i="2"/>
  <c r="N144" i="2"/>
  <c r="O143" i="2"/>
  <c r="N143" i="2"/>
  <c r="O142" i="2"/>
  <c r="N142" i="2"/>
  <c r="O141" i="2"/>
  <c r="N141" i="2"/>
  <c r="O140" i="2"/>
  <c r="N140" i="2"/>
  <c r="O139" i="2"/>
  <c r="N139" i="2"/>
  <c r="O138" i="2"/>
  <c r="N138" i="2"/>
  <c r="O137" i="2"/>
  <c r="N137" i="2"/>
  <c r="O136" i="2"/>
  <c r="N136" i="2"/>
  <c r="O135" i="2"/>
  <c r="N135" i="2"/>
  <c r="O134" i="2"/>
  <c r="N134" i="2"/>
  <c r="O133" i="2"/>
  <c r="N133" i="2"/>
  <c r="O132" i="2"/>
  <c r="N132" i="2"/>
  <c r="O131" i="2"/>
  <c r="N131" i="2"/>
  <c r="O130" i="2"/>
  <c r="N130" i="2"/>
  <c r="O129" i="2"/>
  <c r="N129" i="2"/>
  <c r="O128" i="2"/>
  <c r="N128" i="2"/>
  <c r="O127" i="2"/>
  <c r="N127" i="2"/>
  <c r="O126" i="2"/>
  <c r="N126" i="2"/>
  <c r="O125" i="2"/>
  <c r="N125" i="2"/>
  <c r="O124" i="2"/>
  <c r="N124" i="2"/>
  <c r="O123" i="2"/>
  <c r="N123" i="2"/>
  <c r="O122" i="2"/>
  <c r="N122" i="2"/>
  <c r="O121" i="2"/>
  <c r="N121" i="2"/>
  <c r="O120" i="2"/>
  <c r="N120" i="2"/>
  <c r="O119" i="2"/>
  <c r="N119" i="2"/>
  <c r="O118" i="2"/>
  <c r="N118" i="2"/>
  <c r="O117" i="2"/>
  <c r="N117" i="2"/>
  <c r="O116" i="2"/>
  <c r="N116" i="2"/>
  <c r="O115" i="2"/>
  <c r="N115" i="2"/>
  <c r="O114" i="2"/>
  <c r="N114" i="2"/>
  <c r="O113" i="2"/>
  <c r="N113" i="2"/>
  <c r="O112" i="2"/>
  <c r="N112" i="2"/>
  <c r="O111" i="2"/>
  <c r="N111" i="2"/>
  <c r="O110" i="2"/>
  <c r="N110" i="2"/>
  <c r="O109" i="2"/>
  <c r="N109" i="2"/>
  <c r="O108" i="2"/>
  <c r="N108" i="2"/>
  <c r="O107" i="2"/>
  <c r="N107" i="2"/>
  <c r="O106" i="2"/>
  <c r="N106" i="2"/>
  <c r="M165" i="2"/>
  <c r="L165" i="2"/>
  <c r="K165" i="2"/>
  <c r="M164" i="2"/>
  <c r="L164" i="2"/>
  <c r="K164" i="2"/>
  <c r="M163" i="2"/>
  <c r="L163" i="2"/>
  <c r="K163" i="2"/>
  <c r="M162" i="2"/>
  <c r="L162" i="2"/>
  <c r="K162" i="2"/>
  <c r="M161" i="2"/>
  <c r="L161" i="2"/>
  <c r="K161" i="2"/>
  <c r="M160" i="2"/>
  <c r="L160" i="2"/>
  <c r="K160" i="2"/>
  <c r="M159" i="2"/>
  <c r="L159" i="2"/>
  <c r="K159" i="2"/>
  <c r="M158" i="2"/>
  <c r="L158" i="2"/>
  <c r="K158" i="2"/>
  <c r="M157" i="2"/>
  <c r="L157" i="2"/>
  <c r="K157" i="2"/>
  <c r="M156" i="2"/>
  <c r="L156" i="2"/>
  <c r="K156" i="2"/>
  <c r="M155" i="2"/>
  <c r="L155" i="2"/>
  <c r="K155" i="2"/>
  <c r="M154" i="2"/>
  <c r="L154" i="2"/>
  <c r="K154" i="2"/>
  <c r="M153" i="2"/>
  <c r="L153" i="2"/>
  <c r="K153" i="2"/>
  <c r="M152" i="2"/>
  <c r="L152" i="2"/>
  <c r="K152" i="2"/>
  <c r="M151" i="2"/>
  <c r="L151" i="2"/>
  <c r="K151" i="2"/>
  <c r="M150" i="2"/>
  <c r="L150" i="2"/>
  <c r="K150" i="2"/>
  <c r="M149" i="2"/>
  <c r="L149" i="2"/>
  <c r="K149" i="2"/>
  <c r="M148" i="2"/>
  <c r="L148" i="2"/>
  <c r="K148" i="2"/>
  <c r="M147" i="2"/>
  <c r="L147" i="2"/>
  <c r="K147" i="2"/>
  <c r="M146" i="2"/>
  <c r="L146" i="2"/>
  <c r="K146" i="2"/>
  <c r="M145" i="2"/>
  <c r="L145" i="2"/>
  <c r="K145" i="2"/>
  <c r="M144" i="2"/>
  <c r="L144" i="2"/>
  <c r="K144" i="2"/>
  <c r="M143" i="2"/>
  <c r="L143" i="2"/>
  <c r="K143" i="2"/>
  <c r="M142" i="2"/>
  <c r="L142" i="2"/>
  <c r="K142" i="2"/>
  <c r="M141" i="2"/>
  <c r="L141" i="2"/>
  <c r="K141" i="2"/>
  <c r="M140" i="2"/>
  <c r="L140" i="2"/>
  <c r="K140" i="2"/>
  <c r="M139" i="2"/>
  <c r="L139" i="2"/>
  <c r="K139" i="2"/>
  <c r="M138" i="2"/>
  <c r="L138" i="2"/>
  <c r="K138" i="2"/>
  <c r="M137" i="2"/>
  <c r="L137" i="2"/>
  <c r="K137" i="2"/>
  <c r="M136" i="2"/>
  <c r="L136" i="2"/>
  <c r="K136" i="2"/>
  <c r="M135" i="2"/>
  <c r="L135" i="2"/>
  <c r="K135" i="2"/>
  <c r="M134" i="2"/>
  <c r="L134" i="2"/>
  <c r="K134" i="2"/>
  <c r="M133" i="2"/>
  <c r="L133" i="2"/>
  <c r="K133" i="2"/>
  <c r="M132" i="2"/>
  <c r="L132" i="2"/>
  <c r="K132" i="2"/>
  <c r="M131" i="2"/>
  <c r="L131" i="2"/>
  <c r="K131" i="2"/>
  <c r="M130" i="2"/>
  <c r="L130" i="2"/>
  <c r="K130" i="2"/>
  <c r="M129" i="2"/>
  <c r="L129" i="2"/>
  <c r="K129" i="2"/>
  <c r="M128" i="2"/>
  <c r="L128" i="2"/>
  <c r="K128" i="2"/>
  <c r="M127" i="2"/>
  <c r="L127" i="2"/>
  <c r="K127" i="2"/>
  <c r="M126" i="2"/>
  <c r="L126" i="2"/>
  <c r="K126" i="2"/>
  <c r="M125" i="2"/>
  <c r="L125" i="2"/>
  <c r="K125" i="2"/>
  <c r="M124" i="2"/>
  <c r="L124" i="2"/>
  <c r="K124" i="2"/>
  <c r="M123" i="2"/>
  <c r="L123" i="2"/>
  <c r="K123" i="2"/>
  <c r="M122" i="2"/>
  <c r="L122" i="2"/>
  <c r="K122" i="2"/>
  <c r="M121" i="2"/>
  <c r="L121" i="2"/>
  <c r="K121" i="2"/>
  <c r="M120" i="2"/>
  <c r="L120" i="2"/>
  <c r="K120" i="2"/>
  <c r="M119" i="2"/>
  <c r="L119" i="2"/>
  <c r="K119" i="2"/>
  <c r="M118" i="2"/>
  <c r="L118" i="2"/>
  <c r="K118" i="2"/>
  <c r="M117" i="2"/>
  <c r="L117" i="2"/>
  <c r="K117" i="2"/>
  <c r="M116" i="2"/>
  <c r="L116" i="2"/>
  <c r="K116" i="2"/>
  <c r="M115" i="2"/>
  <c r="L115" i="2"/>
  <c r="K115" i="2"/>
  <c r="M114" i="2"/>
  <c r="L114" i="2"/>
  <c r="K114" i="2"/>
  <c r="M113" i="2"/>
  <c r="L113" i="2"/>
  <c r="K113" i="2"/>
  <c r="M112" i="2"/>
  <c r="L112" i="2"/>
  <c r="K112" i="2"/>
  <c r="M111" i="2"/>
  <c r="L111" i="2"/>
  <c r="K111" i="2"/>
  <c r="M110" i="2"/>
  <c r="L110" i="2"/>
  <c r="K110" i="2"/>
  <c r="M109" i="2"/>
  <c r="L109" i="2"/>
  <c r="K109" i="2"/>
  <c r="M108" i="2"/>
  <c r="L108" i="2"/>
  <c r="K108" i="2"/>
  <c r="M107" i="2"/>
  <c r="L107" i="2"/>
  <c r="K107" i="2"/>
  <c r="M106" i="2"/>
  <c r="L106" i="2"/>
  <c r="K106" i="2"/>
  <c r="B31" i="2"/>
  <c r="H6" i="2"/>
  <c r="H7" i="2"/>
  <c r="H8" i="2"/>
  <c r="H9" i="2"/>
  <c r="H10" i="2"/>
  <c r="H11" i="2"/>
  <c r="H12" i="2"/>
  <c r="H13" i="2"/>
  <c r="H14" i="2"/>
  <c r="H15" i="2"/>
  <c r="H16" i="2"/>
  <c r="H17" i="2"/>
  <c r="H18" i="2"/>
  <c r="H19" i="2"/>
  <c r="H20" i="2"/>
  <c r="H21" i="2"/>
  <c r="H22" i="2"/>
  <c r="H23" i="2"/>
  <c r="H24" i="2"/>
  <c r="H25" i="2"/>
  <c r="H26" i="2"/>
  <c r="H27" i="2"/>
  <c r="H28" i="2"/>
  <c r="H29" i="2"/>
  <c r="H30" i="2"/>
  <c r="H31" i="2"/>
  <c r="H5" i="2"/>
  <c r="G31" i="2"/>
  <c r="F31" i="2"/>
  <c r="E31" i="2"/>
  <c r="D31" i="2"/>
  <c r="C31" i="2"/>
  <c r="D63" i="10" l="1"/>
  <c r="D54" i="10"/>
  <c r="D64" i="10"/>
  <c r="D68" i="10"/>
  <c r="D52" i="10"/>
  <c r="D57" i="10"/>
  <c r="D42" i="10"/>
  <c r="D50" i="10"/>
  <c r="D61" i="10"/>
  <c r="D56" i="10"/>
  <c r="D48" i="10"/>
  <c r="D40" i="10"/>
  <c r="D41" i="10"/>
  <c r="D43" i="10"/>
  <c r="D53" i="10"/>
  <c r="D55" i="10"/>
  <c r="D44" i="10"/>
  <c r="D49" i="10"/>
  <c r="D46" i="10"/>
  <c r="D67" i="10"/>
  <c r="D45" i="10"/>
  <c r="D58" i="10"/>
  <c r="D60" i="10"/>
  <c r="D62" i="10"/>
  <c r="D59" i="10"/>
  <c r="D69" i="10"/>
  <c r="D47" i="10"/>
  <c r="D65" i="10"/>
  <c r="D66" i="10"/>
  <c r="D51" i="10"/>
  <c r="D39" i="10"/>
  <c r="D70" i="10" l="1"/>
  <c r="D73" i="10" l="1"/>
  <c r="D75"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tc={C48C8D61-A6F0-4C64-ACF4-F5C60D0F2612}</author>
    <author>tc={14B9A26D-49FD-4E45-92F0-AC3A32CE028D}</author>
    <author>tc={CAD44D3F-4269-4E96-BB97-EABF8A24F586}</author>
    <author>tc={273AB43C-2BBA-4447-B6AF-7DB92BD10CFF}</author>
  </authors>
  <commentList>
    <comment ref="J2" authorId="0" shapeId="0" xr:uid="{C48C8D61-A6F0-4C64-ACF4-F5C60D0F2612}">
      <text>
        <t>[Threaded comment]
Your version of Excel allows you to read this threaded comment; however, any edits to it will get removed if the file is opened in a newer version of Excel. Learn more: https://go.microsoft.com/fwlink/?linkid=870924
Comment:
    80% of this is coal</t>
      </text>
    </comment>
    <comment ref="I5" authorId="1" shapeId="0" xr:uid="{14B9A26D-49FD-4E45-92F0-AC3A32CE028D}">
      <text>
        <t>[Threaded comment]
Your version of Excel allows you to read this threaded comment; however, any edits to it will get removed if the file is opened in a newer version of Excel. Learn more: https://go.microsoft.com/fwlink/?linkid=870924
Comment:
    Of which 35% is coal mining</t>
      </text>
    </comment>
    <comment ref="I9" authorId="2" shapeId="0" xr:uid="{CAD44D3F-4269-4E96-BB97-EABF8A24F586}">
      <text>
        <t>[Threaded comment]
Your version of Excel allows you to read this threaded comment; however, any edits to it will get removed if the file is opened in a newer version of Excel. Learn more: https://go.microsoft.com/fwlink/?linkid=870924
Comment:
    Proxy excluding main oil and gas regions</t>
      </text>
    </comment>
    <comment ref="J9" authorId="3" shapeId="0" xr:uid="{273AB43C-2BBA-4447-B6AF-7DB92BD10CFF}">
      <text>
        <t>[Threaded comment]
Your version of Excel allows you to read this threaded comment; however, any edits to it will get removed if the file is opened in a newer version of Excel. Learn more: https://go.microsoft.com/fwlink/?linkid=870924
Comment:
    Proxy excluding main oil and gas region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CC4" authorId="0" shapeId="0" xr:uid="{C894B2FA-2524-4635-82D9-FEC13A8BD2A7}">
      <text>
        <r>
          <rPr>
            <sz val="9"/>
            <color indexed="81"/>
            <rFont val="Tahoma"/>
            <family val="2"/>
          </rPr>
          <t>Calculated as the residual of GSP less state final demand less international trade in exports of goods and services, plus international trade in imports of goods and services. The balancing item implicitly comprises changes in inventories, total net interstate trade and balancing item discrepancy.</t>
        </r>
      </text>
    </comment>
    <comment ref="DY4" authorId="0" shapeId="0" xr:uid="{FEC44A25-2C5A-42E0-B35B-D85A784A45DF}">
      <text>
        <r>
          <rPr>
            <sz val="9"/>
            <color indexed="81"/>
            <rFont val="Tahoma"/>
            <family val="2"/>
          </rPr>
          <t>Calculated as the residual of GSP less state final demand less international trade in exports of goods and services, plus international trade in imports of goods and services. The balancing item implicitly comprises changes in inventories, total net interstate trade and balancing item discrepancy.</t>
        </r>
      </text>
    </comment>
    <comment ref="AI9" authorId="0" shapeId="0" xr:uid="{F24574E9-B559-4DD5-97D1-E3BC5728E11B}">
      <text>
        <r>
          <rPr>
            <sz val="9"/>
            <color indexed="81"/>
            <rFont val="Tahoma"/>
            <family val="2"/>
          </rPr>
          <t>Refers to series collected at quarterly and lesser frequencies only.
Indicates which month in the collection period the data refers to.</t>
        </r>
      </text>
    </comment>
    <comment ref="CC49" authorId="0" shapeId="0" xr:uid="{D814DF72-3832-4532-AEA3-E40D2796F87B}">
      <text>
        <r>
          <rPr>
            <sz val="9"/>
            <color indexed="81"/>
            <rFont val="Tahoma"/>
            <family val="2"/>
          </rPr>
          <t>Calculated as the residual of GSP less state final demand less international trade in exports of goods and services, plus international trade in imports of goods and services. The balancing item implicitly comprises changes in inventories, total net interstate trade and balancing item discrepancy.</t>
        </r>
      </text>
    </comment>
    <comment ref="DY49" authorId="0" shapeId="0" xr:uid="{EBD90CF4-4908-455B-AE44-D86BAA4F6190}">
      <text>
        <r>
          <rPr>
            <sz val="9"/>
            <color indexed="81"/>
            <rFont val="Tahoma"/>
            <family val="2"/>
          </rPr>
          <t>Calculated as the residual of GSP less state final demand less international trade in exports of goods and services, plus international trade in imports of goods and services. The balancing item implicitly comprises changes in inventories, total net interstate trade and balancing item discrepancy.</t>
        </r>
      </text>
    </comment>
    <comment ref="AI54" authorId="0" shapeId="0" xr:uid="{909EFD67-AF9E-4B58-ABE4-45E2621CF739}">
      <text>
        <r>
          <rPr>
            <sz val="9"/>
            <color indexed="81"/>
            <rFont val="Tahoma"/>
            <family val="2"/>
          </rPr>
          <t>Refers to series collected at quarterly and lesser frequencies only.
Indicates which month in the collection period the data refers to.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P26" authorId="0" shapeId="0" xr:uid="{C4FE8698-927F-42B3-90C4-DD8C523A480B}">
      <text>
        <r>
          <rPr>
            <b/>
            <sz val="9"/>
            <color indexed="81"/>
            <rFont val="Tahoma"/>
            <family val="2"/>
          </rPr>
          <t>Author:</t>
        </r>
        <r>
          <rPr>
            <sz val="9"/>
            <color indexed="81"/>
            <rFont val="Tahoma"/>
            <family val="2"/>
          </rPr>
          <t xml:space="preserve">
transport by mean other than railways
</t>
        </r>
      </text>
    </comment>
    <comment ref="P38" authorId="0" shapeId="0" xr:uid="{2CDD2FE3-DE02-4FDB-9E4C-AFA4F1D85EC0}">
      <text>
        <r>
          <rPr>
            <b/>
            <sz val="9"/>
            <color indexed="81"/>
            <rFont val="Tahoma"/>
            <family val="2"/>
          </rPr>
          <t>Author:</t>
        </r>
        <r>
          <rPr>
            <sz val="9"/>
            <color indexed="81"/>
            <rFont val="Tahoma"/>
            <family val="2"/>
          </rPr>
          <t xml:space="preserve">
product tax-subs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Nicolas Malz</author>
  </authors>
  <commentList>
    <comment ref="B33" authorId="0" shapeId="0" xr:uid="{B8CA2DD9-659E-44AD-B454-67DE1B2B46F6}">
      <text>
        <r>
          <rPr>
            <b/>
            <sz val="10"/>
            <color indexed="8"/>
            <rFont val="Tahoma"/>
            <family val="2"/>
          </rPr>
          <t>Nicolas Malz:</t>
        </r>
        <r>
          <rPr>
            <sz val="10"/>
            <color indexed="8"/>
            <rFont val="Tahoma"/>
            <family val="2"/>
          </rPr>
          <t xml:space="preserve">
</t>
        </r>
        <r>
          <rPr>
            <sz val="10"/>
            <color indexed="8"/>
            <rFont val="Tahoma"/>
            <family val="2"/>
          </rPr>
          <t xml:space="preserve">for monthly values substract Value(month)-value(month-1)
</t>
        </r>
      </text>
    </comment>
    <comment ref="D38" authorId="0" shapeId="0" xr:uid="{5A9C2DC3-1478-48C7-AFB8-B0B70CB2FE07}">
      <text>
        <r>
          <rPr>
            <b/>
            <sz val="10"/>
            <color indexed="8"/>
            <rFont val="Tahoma"/>
            <family val="2"/>
          </rPr>
          <t>Nicolas Malz:</t>
        </r>
        <r>
          <rPr>
            <sz val="10"/>
            <color indexed="8"/>
            <rFont val="Tahoma"/>
            <family val="2"/>
          </rPr>
          <t xml:space="preserve">
</t>
        </r>
        <r>
          <rPr>
            <sz val="10"/>
            <color indexed="8"/>
            <rFont val="Tahoma"/>
            <family val="2"/>
          </rPr>
          <t>This is the final yearly output per province. Please note that it includes the January estimate based on the yearly total raw coal output (Source Coal Balance sheet 2019 of the National Bureau of Statistics: 2023)</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tc={F6787D2F-7F51-4212-A6BC-BF8D08E47197}</author>
    <author>tc={60A6B3C7-C87E-4F8F-A85B-73AC3C882A81}</author>
    <author>tc={A80274CB-C2EF-4B0F-AB80-47239A42D1F3}</author>
  </authors>
  <commentList>
    <comment ref="S4" authorId="0" shapeId="0" xr:uid="{F6787D2F-7F51-4212-A6BC-BF8D08E47197}">
      <text>
        <t xml:space="preserve">[Threaded comment]
Your version of Excel allows you to read this threaded comment; however, any edits to it will get removed if the file is opened in a newer version of Excel. Learn more: https://go.microsoft.com/fwlink/?linkid=870924
Comment:
    main oil and gas regions – Sakhalin region and the Khanty-Mansi and Yamal-Nenets autonomous regions. </t>
      </text>
    </comment>
    <comment ref="T4" authorId="1" shapeId="0" xr:uid="{60A6B3C7-C87E-4F8F-A85B-73AC3C882A81}">
      <text>
        <t>[Threaded comment]
Your version of Excel allows you to read this threaded comment; however, any edits to it will get removed if the file is opened in a newer version of Excel. Learn more: https://go.microsoft.com/fwlink/?linkid=870924
Comment:
    main oil and gas regions – Sakhalin region and the Khanty-Mansi and Yamal-Nenets autonomous regions</t>
      </text>
    </comment>
    <comment ref="AK4" authorId="2" shapeId="0" xr:uid="{A80274CB-C2EF-4B0F-AB80-47239A42D1F3}">
      <text>
        <t xml:space="preserve">[Threaded comment]
Your version of Excel allows you to read this threaded comment; however, any edits to it will get removed if the file is opened in a newer version of Excel. Learn more: https://go.microsoft.com/fwlink/?linkid=870924
Comment:
    the main oil and gas regions – Sakhalin region and the Khanty-Mansi and Yamal-Nenets autonomous regions. </t>
      </text>
    </comment>
  </commentList>
</comments>
</file>

<file path=xl/sharedStrings.xml><?xml version="1.0" encoding="utf-8"?>
<sst xmlns="http://schemas.openxmlformats.org/spreadsheetml/2006/main" count="7384" uniqueCount="2151">
  <si>
    <t>Source</t>
  </si>
  <si>
    <t>AUS</t>
  </si>
  <si>
    <t>CHN</t>
  </si>
  <si>
    <t>COL</t>
  </si>
  <si>
    <t>IDN</t>
  </si>
  <si>
    <t>IND</t>
  </si>
  <si>
    <t>KAZ</t>
  </si>
  <si>
    <t>POL</t>
  </si>
  <si>
    <t>RUS</t>
  </si>
  <si>
    <t>USA</t>
  </si>
  <si>
    <t>ZAF</t>
  </si>
  <si>
    <t>Tasmania</t>
  </si>
  <si>
    <t>Black Coal</t>
  </si>
  <si>
    <t>EDR (Mt)</t>
  </si>
  <si>
    <t>SDR (Mt)</t>
  </si>
  <si>
    <t>Inferred (Mt)</t>
  </si>
  <si>
    <t>EDR (PJ)</t>
  </si>
  <si>
    <t>SDR (PJ)</t>
  </si>
  <si>
    <t>Inferred (PJ)</t>
  </si>
  <si>
    <t>Arckaringa</t>
  </si>
  <si>
    <t>Ashford</t>
  </si>
  <si>
    <t>Bowen</t>
  </si>
  <si>
    <t>Boyup</t>
  </si>
  <si>
    <t>Callide</t>
  </si>
  <si>
    <t>Canning</t>
  </si>
  <si>
    <t>Clarence-Moreton</t>
  </si>
  <si>
    <t>Collie</t>
  </si>
  <si>
    <t>Eromanga</t>
  </si>
  <si>
    <t>Galilee</t>
  </si>
  <si>
    <t>Gloucester</t>
  </si>
  <si>
    <t>Gunnedah</t>
  </si>
  <si>
    <t>Ipswich</t>
  </si>
  <si>
    <t>Laura</t>
  </si>
  <si>
    <t>Telford</t>
  </si>
  <si>
    <t>Maryborough</t>
  </si>
  <si>
    <t>Mulgildie</t>
  </si>
  <si>
    <t>Oaklands</t>
  </si>
  <si>
    <t>Perth</t>
  </si>
  <si>
    <t>Polda</t>
  </si>
  <si>
    <t>Styx</t>
  </si>
  <si>
    <t>Surat</t>
  </si>
  <si>
    <t>Sydney</t>
  </si>
  <si>
    <t>Tarong</t>
  </si>
  <si>
    <t>Wilga</t>
  </si>
  <si>
    <t>Total</t>
  </si>
  <si>
    <t>https://www.ga.gov.au/digital-publication/aecr2021/coal</t>
  </si>
  <si>
    <t>Table 1 Australia's remaining black coal resources by basin area to year end 2019 (Mt and PJ)</t>
  </si>
  <si>
    <t>Basin</t>
  </si>
  <si>
    <t>Note: Additional coal resources are also present outside of these basin areas, which are included in the totals documented in AECR. The data shown have been rounded. EDR = economic demonstrated resources. SDR = sub-economic demonstrated resources. Mt = million tonnes. PJ = petajoules.
Source: Geoscience Australia OZMIN database, accessed 15th September 2020.</t>
  </si>
  <si>
    <t>Table 2 Australia's remaining brown coal resources by basin area to year end 2019 (Mt and PJ)</t>
  </si>
  <si>
    <t>Brown Coal</t>
  </si>
  <si>
    <t>Eucla</t>
  </si>
  <si>
    <t>Gippsland</t>
  </si>
  <si>
    <t>Kazput*</t>
  </si>
  <si>
    <t>Murray</t>
  </si>
  <si>
    <t>Otway</t>
  </si>
  <si>
    <t>St Vincent</t>
  </si>
  <si>
    <t>Note: Additional coal resources are also present outside of these basin areas, which are included in the totals documented in AECR. The data shown have been rounded.  EDR = economic demonstrated resources. SDR = sub-economic demonstrated resources. Mt = million tonnes. PJ = petajoules.
Source: Geoscience Australia OZMIN database, accessed 15th September 2020.</t>
  </si>
  <si>
    <t>Table 3 Key coal statistics (physical units)</t>
  </si>
  <si>
    <t>Australia 2019</t>
  </si>
  <si>
    <t>OECD 2019</t>
  </si>
  <si>
    <t>World 2019</t>
  </si>
  <si>
    <t>Resources</t>
  </si>
  <si>
    <t>Proved reserves (at end of year)</t>
  </si>
  <si>
    <t>Mt</t>
  </si>
  <si>
    <t>149,293ᵃ</t>
  </si>
  <si>
    <t>501,196ᵇ</t>
  </si>
  <si>
    <t>1,069,636ᵇ</t>
  </si>
  <si>
    <t>of which: Black coal (anthracite and bituminous)</t>
  </si>
  <si>
    <t>75,428ᵃ</t>
  </si>
  <si>
    <t>324,066ᵇ</t>
  </si>
  <si>
    <t>749,167ᵇ</t>
  </si>
  <si>
    <t>of which: Brown coal (sub-bituminous¹ and lignite)</t>
  </si>
  <si>
    <t>73,865ᵃ</t>
  </si>
  <si>
    <t>177,130ᵇ</t>
  </si>
  <si>
    <t>320,469ᵇ</t>
  </si>
  <si>
    <t>Share of world coal reserves</t>
  </si>
  <si>
    <t>%</t>
  </si>
  <si>
    <t>13.9ᵇ</t>
  </si>
  <si>
    <t>46.9ᵇ</t>
  </si>
  <si>
    <t>100ᵇ</t>
  </si>
  <si>
    <t>World ranking</t>
  </si>
  <si>
    <t>no.</t>
  </si>
  <si>
    <t>3ᵇ</t>
  </si>
  <si>
    <t>na</t>
  </si>
  <si>
    <t>Production</t>
  </si>
  <si>
    <t>Annual production</t>
  </si>
  <si>
    <t>507ᵇ</t>
  </si>
  <si>
    <t>8,129ᵇ</t>
  </si>
  <si>
    <t>Share of world annual coal production</t>
  </si>
  <si>
    <t>6.2ᵇ</t>
  </si>
  <si>
    <t>20.3ᵇ</t>
  </si>
  <si>
    <t>CAGR from 2009</t>
  </si>
  <si>
    <t>1.8ᵇ</t>
  </si>
  <si>
    <t>-2.3ᵇ</t>
  </si>
  <si>
    <t>1.4ᵇ</t>
  </si>
  <si>
    <t>5ᵇ</t>
  </si>
  <si>
    <t>Note: ¹Sub-bituminous coal has properties that range from those of brown coal to those of black coal—there is therefore some variation in this terminology across countries. ᵃRecoverable economic demonstrated resource (EDR). ᵇproved reserves of coal as defined by BP. OECD = Organisation for Economic Co-operation and Development countries. CAGR = compound annual growth rate. Mt = million tonnes. na = not available.
Source: ᵃGeoscience Australia; ᵇBP (2020) BP Statistical Review of World Energy.</t>
  </si>
  <si>
    <t>Table 4 Key coal statistics (energy units)</t>
  </si>
  <si>
    <t>Australia 2018-19</t>
  </si>
  <si>
    <t>PJ</t>
  </si>
  <si>
    <t>Share of world coal production</t>
  </si>
  <si>
    <t>Coal exports</t>
  </si>
  <si>
    <t>Coal export value</t>
  </si>
  <si>
    <t>A$b</t>
  </si>
  <si>
    <t>of which: Metallurgical coal and coke</t>
  </si>
  <si>
    <t>of which: Thermal coal</t>
  </si>
  <si>
    <t>1ᵃ</t>
  </si>
  <si>
    <t>Note: ᵃAustralia is ranked as the world’s largest exporter of metallurgical coal and second largest exporter of thermal coal. Definitions vary between data sourced from the International Energy Agency (IEA) and the Australian Energy Statistics (AES). For example, the IEA data are reported as net energy content, whereas AES data are reported as gross energy content. OECD = Organisation for Economic Co-operation and Development countries. CAGR = compound annual growth rate. na = not available. PJ = petajoules. A$b = billion Australian dollars.
Source: Australian Energy Statistics 2020, Tables A2, J, N published by Industry, Science, Energy and Resources (2020a); Resources and Energy Quarterly - June 2020, Tables 24(1) and 24(2), published by Department of Industry, Science, Energy and Resources (2020b); BP (2020) BP Statistical Review of World Energy.</t>
  </si>
  <si>
    <t>Share DER</t>
  </si>
  <si>
    <t xml:space="preserve">Source: </t>
  </si>
  <si>
    <t>Australian Energy Update 2021. Tables I2-I8</t>
  </si>
  <si>
    <t>https://www.energy.gov.au/publications/australian-energy-update-2021</t>
  </si>
  <si>
    <t>Black coal</t>
  </si>
  <si>
    <t>Brown coal</t>
  </si>
  <si>
    <t>kt</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</si>
  <si>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</si>
  <si>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</si>
  <si>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</si>
  <si>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</si>
  <si>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</si>
  <si>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</si>
  <si>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</si>
  <si>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</si>
  <si>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</si>
  <si>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</si>
  <si>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</si>
  <si>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</si>
  <si>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</si>
  <si>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</si>
  <si>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</si>
  <si>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</si>
  <si>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</si>
  <si>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</si>
  <si>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</si>
  <si>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</si>
  <si>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</si>
  <si>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</si>
  <si>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</si>
  <si>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</si>
  <si>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</si>
  <si>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</si>
  <si>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</si>
  <si>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</si>
  <si>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</si>
  <si>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</si>
  <si>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</si>
  <si>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</si>
  <si>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</si>
  <si>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</si>
  <si>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</si>
  <si>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</si>
  <si>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</si>
  <si>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</si>
  <si>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</si>
  <si>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</si>
  <si>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</si>
  <si>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</si>
  <si>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</si>
  <si>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</si>
  <si>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</si>
  <si>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</si>
  <si>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</si>
  <si>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</si>
  <si>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</si>
  <si>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</si>
  <si>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</si>
  <si>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</si>
  <si>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</si>
  <si>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</si>
  <si>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</si>
  <si>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</si>
  <si>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</si>
  <si>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</si>
  <si>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</si>
  <si>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</si>
  <si>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Note:</t>
  </si>
  <si>
    <r>
      <rPr>
        <b/>
        <sz val="10"/>
        <rFont val="Arial"/>
        <family val="2"/>
      </rPr>
      <t>a</t>
    </r>
    <r>
      <rPr>
        <sz val="10"/>
        <rFont val="Arial"/>
        <family val="2"/>
      </rPr>
      <t xml:space="preserve"> Includes ethane from 2009-10.</t>
    </r>
  </si>
  <si>
    <r>
      <rPr>
        <b/>
        <sz val="10"/>
        <rFont val="Arial"/>
        <family val="2"/>
      </rPr>
      <t>b</t>
    </r>
    <r>
      <rPr>
        <sz val="10"/>
        <rFont val="Arial"/>
        <family val="2"/>
      </rPr>
      <t xml:space="preserve"> Includes geothermal for confidentiality reasons.</t>
    </r>
  </si>
  <si>
    <r>
      <rPr>
        <b/>
        <sz val="10"/>
        <rFont val="Arial"/>
        <family val="2"/>
      </rPr>
      <t>na</t>
    </r>
    <r>
      <rPr>
        <sz val="10"/>
        <rFont val="Arial"/>
        <family val="2"/>
      </rPr>
      <t xml:space="preserve"> Not available.</t>
    </r>
  </si>
  <si>
    <t>AUSTRALIA</t>
  </si>
  <si>
    <t>NSW</t>
  </si>
  <si>
    <t>VIC</t>
  </si>
  <si>
    <t>Production of coal in Australia, physical units</t>
  </si>
  <si>
    <t>QLD</t>
  </si>
  <si>
    <t xml:space="preserve">PRODUCTION </t>
  </si>
  <si>
    <t>RESERVES</t>
  </si>
  <si>
    <t>WA</t>
  </si>
  <si>
    <t>SA</t>
  </si>
  <si>
    <t>TAS</t>
  </si>
  <si>
    <t xml:space="preserve">Produccion </t>
  </si>
  <si>
    <t>2012</t>
  </si>
  <si>
    <t>2013</t>
  </si>
  <si>
    <t>2014</t>
  </si>
  <si>
    <t>2015</t>
  </si>
  <si>
    <t>2016</t>
  </si>
  <si>
    <t>2017</t>
  </si>
  <si>
    <t>2018</t>
  </si>
  <si>
    <t>2019</t>
  </si>
  <si>
    <t>2020</t>
  </si>
  <si>
    <t>Ton</t>
  </si>
  <si>
    <t>ANTIOQUIA</t>
  </si>
  <si>
    <t>BOYAC�</t>
  </si>
  <si>
    <t>C�RDOBA</t>
  </si>
  <si>
    <t>CASANARE</t>
  </si>
  <si>
    <t>CAUCA</t>
  </si>
  <si>
    <t>CESAR</t>
  </si>
  <si>
    <t>CUNDINAMARCA</t>
  </si>
  <si>
    <t>LA GUAJIRA</t>
  </si>
  <si>
    <t>NORTE DE SANTANDER</t>
  </si>
  <si>
    <t>SANTANDER</t>
  </si>
  <si>
    <t>VALLE DEL CAUCA</t>
  </si>
  <si>
    <t>Gesamtsumme</t>
  </si>
  <si>
    <t>Gesamtwert</t>
  </si>
  <si>
    <t>Exportaciones</t>
  </si>
  <si>
    <t>Subpartida</t>
  </si>
  <si>
    <t>2010</t>
  </si>
  <si>
    <t>2011</t>
  </si>
  <si>
    <t>2021</t>
  </si>
  <si>
    <t>Coques y semicoques de hulla, incluso aglomerados.</t>
  </si>
  <si>
    <t>FOB dólares</t>
  </si>
  <si>
    <t>Toneladas</t>
  </si>
  <si>
    <t>Hullas térmicas.</t>
  </si>
  <si>
    <t>Regalias</t>
  </si>
  <si>
    <t>COP</t>
  </si>
  <si>
    <t xml:space="preserve">USD/COP average </t>
  </si>
  <si>
    <t>https://www1.oanda.com/lang/de/currency/converter/</t>
  </si>
  <si>
    <t>https://www1.upme.gov.co/simco/Cifras-Sectoriales/Paginas/carbon.aspx</t>
  </si>
  <si>
    <t>Share 2019</t>
  </si>
  <si>
    <t>GDP</t>
  </si>
  <si>
    <t xml:space="preserve">Departamento </t>
  </si>
  <si>
    <t>Cesar</t>
  </si>
  <si>
    <t>Row Labels</t>
  </si>
  <si>
    <t>Sum of 2005</t>
  </si>
  <si>
    <t>Sum of 2010</t>
  </si>
  <si>
    <t>Sum of 2015</t>
  </si>
  <si>
    <t>Sum of 2019pr</t>
  </si>
  <si>
    <t xml:space="preserve">Actividades artísticas, de entretenimiento y recreación y otras actividades de servicios                                                                                                                                                                                                                                                                                                                                                                                                                                                                                                                                                                                                                                                                                                                                                                                                                                                                                                                                                                                       </t>
  </si>
  <si>
    <t xml:space="preserve">Actividades financieras y de seguros                                                                                                                                                                                                                                                                                                                                                                                                                                                                                                                     Valor agregado a precios corrientes                                                                                                                                                                                                                                                                                                                                                                                                                                                                                                                                                     Serie 2005 - 2019pr                                                                                                                                                                                                                                                                                                                                                                                                                                                                                                                                                    Miles de millones de pesos                                                                                                                                                                                                                                                                                                                                                                                                                 </t>
  </si>
  <si>
    <t xml:space="preserve">Actividades inmobiliarias                                                                                                                                                                                                                                                                                                                                                                                                                                                                                                                                                   Valor agregado a precios corrientes                                                                                                                                                                                                                                                                                                                                                                                                                                                                                                                                         Serie 2005 - 2019pr                                                                                                                                                                                                                                                                                                                                                                                                                                                                                                                                            Miles de millones de pesos                                                                                                                                                                                                                                                                                                                                                                                                                                                </t>
  </si>
  <si>
    <t xml:space="preserve">Actividades profesionales, científicas y técnicas; actividades de servicios administrativos y de apoyo                                                                                                                                                                                                                                                                                                                                                                                                                                                                                                                                                                                                                                                                                                                                                                                                                                                                                                                                                                                                                                                                                                                                                                                                                                                                                                                                                                                                                                                                         </t>
  </si>
  <si>
    <t xml:space="preserve">Administración pública y defensa; planes de seguridad social de afiliación obligatoria; educación; actividades de atención de la salud humana y de servicios sociales                                                                                                                                                                                                                                                                                                                                                                                                                                                                                                                                                                                                                                                                                                                                                                                                                                                                                                                                                                                                                                                                      </t>
  </si>
  <si>
    <t xml:space="preserve">Agricultura, ganadería, caza, silvicultura y pesca                                                                                                                                                                                                                                                                                                                                                                                                                                                                                                                       Valor agregado a precios corrientes                                                                                                                                                                                                                                                                                                                                                                                                                                                                                                                                                              Serie 2005 - 2019pr                                                                                                                                                                                                                                                                                                                                                                                                                                                                                                                                                    Miles de millones de pesos                                                                                                                                                                                                                                                                                                                                                                                                                                 </t>
  </si>
  <si>
    <t xml:space="preserve">Comercio al por mayor y al por menor; reparación de vehículos automotores y motocicletas; transporte y almacenamiento; alojamiento y servicios de comida                                                                                                                                                                                                                                                                                                                                                                                                                                                                                                                                                                                             Valor agregado a precios corrientes                                                                                                                                                                                                                                                                                                                                                                                                                                                                                                                                        Serie 2005 - 2019pr                                                                                                                                                                                                                                                                                                                                                                                                                                                                                                                                                       Miles de millones de pesos                                                                                                                                                                                                                                                                                                                                                                                                       </t>
  </si>
  <si>
    <t xml:space="preserve">Construcción                                                                                                                                                                                                                                                                                                                                                                                                                                                                                                                                                                  Valor agregado a precios corrientes                                                                                                                                                                                                                                                                                                                                                                                                                                                                                                                                                            Serie 2005 - 2019pr                                                                                                                                                                                                                                                                                                                                                                                                                                                                                                                                                           Miles de millones de pesos                                                                                                                                                                                                                                                                                                                                                                                                                                       </t>
  </si>
  <si>
    <t xml:space="preserve">Explotación de minas y canteras                                                                                                                                                                                                                                                                                                                                                                                                                                                                                                                                 Valor agregado a precios corrientes                                                                                                                                                                                                                                                                                                                                                                                                                                                                                                                                                         Serie 2005 - 2019pr                                                                                                                                                                                                                                                                                                                                                                                                                                                                                                                                                      Miles de millones de pesos                                                                                                                                                                                                                                                                                                                                                                                                                                   </t>
  </si>
  <si>
    <t xml:space="preserve">Industrias manufactureras                                                                                                                                                                                                                                                                                                                                                                                                                                                                                                                                                   Valor agregado a precios corrientes                                                                                                                                                                                                                                                                                                                                                                                                                                                                                                                                                            Serie 2005 - 2019pr                                                                                                                                                                                                                                                                                                                                                                                                                                                                                                                                                          Miles de millones de pesos                                                                                                                                                                                                                                                                                                                                                                                                       </t>
  </si>
  <si>
    <t xml:space="preserve">Información y comunicaciones                                                                                                                                                                                                                                                                                                                                                                                                                                                                                                                               Valor agregado a precios corrientes                                                                                                                                                                                                                                                                                                                                                                                                                                                                                                                                                                                    Serie 2005 - 2019pr                                                                                                                                                                                                                                                                                                                                                                                                                                                                                                                                                  Miles de millones de pesos                                                                                                                                                                                                                                                                                                                                                                                                                                            </t>
  </si>
  <si>
    <t xml:space="preserve">Suministro de electricidad, gas, vapor y aire acondicionado; distribución de agua; evacuación y tratamiento de aguas residuales, gestión de desechos y actividades de saneamiento ambiental                                                                                                                                                                                                                                                                                                                                                                                                                                                                                                                                                                                             Valor agregado a precios corrientes                                                                                                                                                                                                                                                                                                                                                                                                                                                                                                                                           Serie 2005 - 2019pr                                                                                                                                                                                                                                                                                                                                                                                                                                                                                                                                                       Miles de millones de pesos                                                                                                                                                                                                                                                                                                                                                                                                                                              </t>
  </si>
  <si>
    <t xml:space="preserve">Producto Interno Bruto
A precios corrientes                                                                                                                                                                                                                                                                                                                                                                                                                                                                                                                                                    Serie 2005 - 2019pr                                                                                                                                                                                                                                                                                                                                                                                                                                                                                                                                             Miles de millones de pesos                                                                                                                                                                                                                                                                                                                                                                                                                                                                                                                                </t>
  </si>
  <si>
    <t xml:space="preserve">Impuestos                                                                                                                                                                                                                                                                                                                                                                                                                                                                                                                                                                 A precios corrientes                                                                                                                                                                                                                                                                                                                                                                                                                                                                                                                                          Serie 2005 - 2019pr                                                                                                                                                                                                                                                                                                                                                                                                                                                                                                                                                                           Miles de millones de pesos </t>
  </si>
  <si>
    <t xml:space="preserve">Valor agregado                                                                                                                                                                                                                                                                                                                                                                                                                                                                                                                                                                   A precios corrientes                                                                                                                                                                                                                                                                                                                                                                                                                                                                                                                                        Serie 2005 - 2019pr                                                                                                                                                                                                                                                                                                                                                                                                                                                                                                                                          Miles de millones de pesos </t>
  </si>
  <si>
    <t>La Guajira</t>
  </si>
  <si>
    <t>Share coal Prod Region 1</t>
  </si>
  <si>
    <t>Share coal Prod Region 2</t>
  </si>
  <si>
    <t>Share coal Prod Region 3</t>
  </si>
  <si>
    <t>Share coal Prod Region 4</t>
  </si>
  <si>
    <t>Source:</t>
  </si>
  <si>
    <t>General government - National ;  Final consumption expenditure: Chain volume measures ;</t>
  </si>
  <si>
    <t>General government - State and local ;  Final consumption expenditure: Chain volume measures ;</t>
  </si>
  <si>
    <t>General government ;  Final consumption expenditure: Chain volume measures ;</t>
  </si>
  <si>
    <t>Households ;  Final consumption expenditure - Food: Chain volume measures ;</t>
  </si>
  <si>
    <t>Households ;  Final consumption expenditure - Alcoholic beverages and tobacco: Chain volume measures ;</t>
  </si>
  <si>
    <t>Households ;  Final consumption expenditure - Clothing and footwear: Chain volume measures ;</t>
  </si>
  <si>
    <t>Households ;  Final consumption expenditure - Rent and other dwelling services: Chain volume measures ;</t>
  </si>
  <si>
    <t>Households ;  Final consumption expenditure - Electricity, gas and other fuel: Chain volume measures ;</t>
  </si>
  <si>
    <t>Households ;  Final consumption expenditure - Furnishings and household equipment: Chain volume measures ;</t>
  </si>
  <si>
    <t>Households ;  Final consumption expenditure - Health: Chain volume measures ;</t>
  </si>
  <si>
    <t>Households ;  Final consumption expenditure - Transport: Chain volume measures ;</t>
  </si>
  <si>
    <t>Households ;  Final consumption expenditure - Communications: Chain volume measures ;</t>
  </si>
  <si>
    <t>Households ;  Final consumption expenditure - Recreation and culture: Chain volume measures ;</t>
  </si>
  <si>
    <t>Households ;  Final consumption expenditure - Education services: Chain volume measures ;</t>
  </si>
  <si>
    <t>Households ;  Final consumption expenditure - Hotels, cafes and restaurants: Chain volume measures ;</t>
  </si>
  <si>
    <t>Households ;  Final consumption expenditure - Miscellaneous goods and services: Chain volume measures ;</t>
  </si>
  <si>
    <t>Households ;  Final consumption expenditure - Net expenditure interstate: Chain volume measures ;</t>
  </si>
  <si>
    <t>Households ;  Final consumption expenditure: Chain volume measures ;</t>
  </si>
  <si>
    <t>All sectors ;  Final consumption expenditure: Chain volume measures ;</t>
  </si>
  <si>
    <t>Private ;  Gross fixed capital formation - Dwellings - Total: Chain volume measures ;</t>
  </si>
  <si>
    <t>Private ;  Gross fixed capital formation - Ownership transfer costs: Chain volume measures ;</t>
  </si>
  <si>
    <t>Private ;  Gross fixed capital formation - Non-dwelling construction - New building: Chain volume measures ;</t>
  </si>
  <si>
    <t>Private ;  Gross fixed capital formation - Non-dwelling construction - New engineering construction: Chain volume measures ;</t>
  </si>
  <si>
    <t>Private ;  Gross fixed capital formation - Non-dwelling construction - Net purchase of second hand assets: Chain volume measures ;</t>
  </si>
  <si>
    <t>Private ;  Gross fixed capital formation - Non-dwelling construction - Total: Chain volume measures ;</t>
  </si>
  <si>
    <t>Private ;  Gross fixed capital formation - Machinery and equipment - New: Chain volume measures ;</t>
  </si>
  <si>
    <t>Private ;  Gross fixed capital formation - Machinery and equipment - Net purchase of second hand assets: Chain volume measures ;</t>
  </si>
  <si>
    <t>Private ;  Gross fixed capital formation - Machinery and equipment - Total: Chain volume measures ;</t>
  </si>
  <si>
    <t>Private ;  Gross fixed capital formation - Cultivated biological resources: Chain volume measures ;</t>
  </si>
  <si>
    <t>Private ;  Gross fixed capital formation - Intellectual property products: Chain volume measures ;</t>
  </si>
  <si>
    <t>Private ;  Gross fixed capital formation - Total private business investment: Chain volume measures ;</t>
  </si>
  <si>
    <t>Private ;  Gross fixed capital formation: Chain volume measures ;</t>
  </si>
  <si>
    <t>Public corporations - Commonwealth ;  Gross fixed capital formation: Chain volume measures ;</t>
  </si>
  <si>
    <t>Public corporations - State and local ;  Gross fixed capital formation: Chain volume measures ;</t>
  </si>
  <si>
    <t>Public corporations ;  Gross fixed capital formation: Chain volume measures ;</t>
  </si>
  <si>
    <t>General government - National ;  Gross fixed capital formation: Chain volume measures ;</t>
  </si>
  <si>
    <t>General government - State and local ;  Gross fixed capital formation: Chain volume measures ;</t>
  </si>
  <si>
    <t>General government ;  Gross fixed capital formation: Chain volume measures ;</t>
  </si>
  <si>
    <t>Public ;  Gross fixed capital formation: Chain volume measures ;</t>
  </si>
  <si>
    <t>All sectors ;  Gross fixed capital formation: Chain volume measures ;</t>
  </si>
  <si>
    <t>All sectors ;  STATE FINAL DEMAND: Chain volume measures ;</t>
  </si>
  <si>
    <t>All sectors ;  International trade - exports of goods: Chain volume measures ;</t>
  </si>
  <si>
    <t>All sectors ;  International trade - imports of goods: Chain volume measures ;</t>
  </si>
  <si>
    <t>All sectors ;  International trade - exports of services: Chain volume measures ;</t>
  </si>
  <si>
    <t>All sectors ;  International trade - imports of services: Chain volume measures ;</t>
  </si>
  <si>
    <t>All sectors ;  Balancing item: Chain volume measures ;</t>
  </si>
  <si>
    <t>All sectors ;  Statistical discrepancy (E): Chain volume measures ;</t>
  </si>
  <si>
    <t>All sectors ;  GROSS STATE PRODUCT: Chain volume measures ;</t>
  </si>
  <si>
    <t>General government - National ;  Final consumption expenditure: Current prices ;</t>
  </si>
  <si>
    <t>General government - State and local ;  Final consumption expenditure: Current prices ;</t>
  </si>
  <si>
    <t>General government ;  Final consumption expenditure: Current prices ;</t>
  </si>
  <si>
    <t>Households ;  Final consumption expenditure - Food: Current prices ;</t>
  </si>
  <si>
    <t>Households ;  Final consumption expenditure - Alcoholic beverages and tobacco: Current prices ;</t>
  </si>
  <si>
    <t>Households ;  Final consumption expenditure - Clothing and footwear: Current prices ;</t>
  </si>
  <si>
    <t>Households ;  Final consumption expenditure - Rent and other dwelling services: Current prices ;</t>
  </si>
  <si>
    <t>Households ;  Final consumption expenditure - Electricity, gas and other fuel: Current prices ;</t>
  </si>
  <si>
    <t>Households ;  Final consumption expenditure - Furnishings and household equipment: Current prices ;</t>
  </si>
  <si>
    <t>Households ;  Final consumption expenditure - Health: Current prices ;</t>
  </si>
  <si>
    <t>Households ;  Final consumption expenditure - Transport: Current prices ;</t>
  </si>
  <si>
    <t>Households ;  Final consumption expenditure - Communications: Current prices ;</t>
  </si>
  <si>
    <t>Households ;  Final consumption expenditure - Recreation and culture: Current prices ;</t>
  </si>
  <si>
    <t>Households ;  Final consumption expenditure - Education services: Current prices ;</t>
  </si>
  <si>
    <t>Households ;  Final consumption expenditure - Hotels, cafes and restaurants: Current prices ;</t>
  </si>
  <si>
    <t>Households ;  Final consumption expenditure - Miscellaneous goods and services: Current prices ;</t>
  </si>
  <si>
    <t>Households ;  Final consumption expenditure - Net expenditure interstate: Current prices ;</t>
  </si>
  <si>
    <t>Households ;  Final consumption expenditure: Current prices ;</t>
  </si>
  <si>
    <t>All sectors ;  Final consumption expenditure: Current prices ;</t>
  </si>
  <si>
    <t>Private ;  Gross fixed capital formation - Dwellings - Total: Current prices ;</t>
  </si>
  <si>
    <t>Private ;  Gross fixed capital formation - Ownership transfer costs: Current prices ;</t>
  </si>
  <si>
    <t>Private ;  Gross fixed capital formation - Non-dwelling construction - New building: Current prices ;</t>
  </si>
  <si>
    <t>Private ;  Gross fixed capital formation - Non-dwelling construction - New engineering construction: Current prices ;</t>
  </si>
  <si>
    <t>Private ;  Gross fixed capital formation - Non-dwelling construction - Net purchase of second hand assets: Current prices ;</t>
  </si>
  <si>
    <t>Private ;  Gross fixed capital formation - Non-dwelling construction - Total: Current prices ;</t>
  </si>
  <si>
    <t>Private ;  Gross fixed capital formation - Machinery and equipment - New: Current prices ;</t>
  </si>
  <si>
    <t>Private ;  Gross fixed capital formation - Machinery and equipment - Net purchase of second hand assets: Current prices ;</t>
  </si>
  <si>
    <t>Private ;  Gross fixed capital formation - Machinery and equipment - Total: Current prices ;</t>
  </si>
  <si>
    <t>Private ;  Gross fixed capital formation - Cultivated biological resources: Current prices ;</t>
  </si>
  <si>
    <t>Private ;  Gross fixed capital formation - Intellectual property products: Current prices ;</t>
  </si>
  <si>
    <t>Private ;  Gross fixed capital formation - Total private business investment: Current prices ;</t>
  </si>
  <si>
    <t>Private ;  Gross fixed capital formation: Current prices ;</t>
  </si>
  <si>
    <t>Public corporations - Commonwealth ;  Gross fixed capital formation: Current prices ;</t>
  </si>
  <si>
    <t>Public corporations - State and local ;  Gross fixed capital formation: Current prices ;</t>
  </si>
  <si>
    <t>Public corporations ;  Gross fixed capital formation: Current prices ;</t>
  </si>
  <si>
    <t>General government - National ;  Gross fixed capital formation: Current prices ;</t>
  </si>
  <si>
    <t>General government - State and local ;  Gross fixed capital formation: Current prices ;</t>
  </si>
  <si>
    <t>General government ;  Gross fixed capital formation: Current prices ;</t>
  </si>
  <si>
    <t>Public ;  Gross fixed capital formation: Current prices ;</t>
  </si>
  <si>
    <t>All sectors ;  Gross fixed capital formation: Current prices ;</t>
  </si>
  <si>
    <t>All sectors ;  STATE FINAL DEMAND: Current prices ;</t>
  </si>
  <si>
    <t>All sectors ;  International trade - exports of goods: Current prices ;</t>
  </si>
  <si>
    <t>All sectors ;  International trade - imports of goods: Current prices ;</t>
  </si>
  <si>
    <t>All sectors ;  International trade - exports of services: Current prices ;</t>
  </si>
  <si>
    <t>All sectors ;  International trade - imports of services: Current prices ;</t>
  </si>
  <si>
    <t>All sectors ;  Balancing item: Current prices ;</t>
  </si>
  <si>
    <t>All sectors ;  Statistical discrepancy (E): Current prices ;</t>
  </si>
  <si>
    <t>All sectors ;  GROSS STATE PRODUCT: Current prices ;</t>
  </si>
  <si>
    <t>Agriculture, forestry and fishing (A) ;  Total compensation of employees: Current prices ;</t>
  </si>
  <si>
    <t>Agriculture, forestry and fishing (A) ;  Gross operating surplus and gross mixed income: Current prices ;</t>
  </si>
  <si>
    <t>Agriculture, forestry and fishing (A) ;  Total factor income: Current prices ;</t>
  </si>
  <si>
    <t>Mining (B) ;  Total compensation of employees: Current prices ;</t>
  </si>
  <si>
    <t>Mining (B) ;  Gross operating surplus and gross mixed income: Current prices ;</t>
  </si>
  <si>
    <t>Mining (B) ;  Total factor income: Current prices ;</t>
  </si>
  <si>
    <t>Manufacturing (C) ;  Total compensation of employees: Current prices ;</t>
  </si>
  <si>
    <t>Manufacturing (C) ;  Gross operating surplus and gross mixed income: Current prices ;</t>
  </si>
  <si>
    <t>Manufacturing (C) ;  Total factor income: Current prices ;</t>
  </si>
  <si>
    <t>Electricity, gas, water and waste services (D) ;  Total compensation of employees: Current prices ;</t>
  </si>
  <si>
    <t>Electricity, gas, water and waste services (D) ;  Gross operating surplus and gross mixed income: Current prices ;</t>
  </si>
  <si>
    <t>Electricity, gas, water and waste services (D) ;  Total factor income: Current prices ;</t>
  </si>
  <si>
    <t>Construction (E) ;  Total compensation of employees: Current prices ;</t>
  </si>
  <si>
    <t>Construction (E) ;  Gross operating surplus and gross mixed income: Current prices ;</t>
  </si>
  <si>
    <t>Construction (E) ;  Total factor income: Current prices ;</t>
  </si>
  <si>
    <t>Wholesale trade (F) ;  Total compensation of employees: Current prices ;</t>
  </si>
  <si>
    <t>Wholesale trade (F) ;  Gross operating surplus and gross mixed income: Current prices ;</t>
  </si>
  <si>
    <t>Wholesale trade (F) ;  Total factor income: Current prices ;</t>
  </si>
  <si>
    <t>Retail trade (G) ;  Total compensation of employees: Current prices ;</t>
  </si>
  <si>
    <t>Retail trade (G) ;  Gross operating surplus and gross mixed income: Current prices ;</t>
  </si>
  <si>
    <t>Retail trade (G) ;  Total factor income: Current prices ;</t>
  </si>
  <si>
    <t>Accommodation and food services (H) ;  Total compensation of employees: Current prices ;</t>
  </si>
  <si>
    <t>Accommodation and food services (H) ;  Gross operating surplus and gross mixed income: Current prices ;</t>
  </si>
  <si>
    <t>Accommodation and food services (H) ;  Total factor income: Current prices ;</t>
  </si>
  <si>
    <t>Transport, postal and warehousing (I) ;  Total compensation of employees: Current prices ;</t>
  </si>
  <si>
    <t>Transport, postal and warehousing (I) ;  Gross operating surplus and gross mixed income: Current prices ;</t>
  </si>
  <si>
    <t>Transport, postal and warehousing (I) ;  Total factor income: Current prices ;</t>
  </si>
  <si>
    <t>Information media and telecommunications (J) ;  Total compensation of employees: Current prices ;</t>
  </si>
  <si>
    <t>Information media and telecommunications (J) ;  Gross operating surplus and gross mixed income: Current prices ;</t>
  </si>
  <si>
    <t>Information media and telecommunications (J) ;  Total factor income: Current prices ;</t>
  </si>
  <si>
    <t>Financial and insurance services (K) ;  Total compensation of employees: Current prices ;</t>
  </si>
  <si>
    <t>Financial and insurance services (K) ;  Gross operating surplus and gross mixed income: Current prices ;</t>
  </si>
  <si>
    <t>Financial and insurance services (K) ;  Total factor income: Current prices ;</t>
  </si>
  <si>
    <t>Rental, hiring and real estate services (L) ;  Total compensation of employees: Current prices ;</t>
  </si>
  <si>
    <t>Rental, hiring and real estate services (L) ;  Gross operating surplus and gross mixed income: Current prices ;</t>
  </si>
  <si>
    <t>Rental, hiring and real estate services (L) ;  Total factor income: Current prices ;</t>
  </si>
  <si>
    <t>Professional, scientific and technical services (M) ;  Total compensation of employees: Current prices ;</t>
  </si>
  <si>
    <t>Professional, scientific and technical services (M) ;  Gross operating surplus and gross mixed income: Current prices ;</t>
  </si>
  <si>
    <t>Professional, scientific and technical services (M) ;  Total factor income: Current prices ;</t>
  </si>
  <si>
    <t>Administrative and support services (N) ;  Total compensation of employees: Current prices ;</t>
  </si>
  <si>
    <t>Administrative and support services (N) ;  Gross operating surplus and gross mixed income: Current prices ;</t>
  </si>
  <si>
    <t>Administrative and support services (N) ;  Total factor income: Current prices ;</t>
  </si>
  <si>
    <t>Public administration and safety (O) ;  Total compensation of employees: Current prices ;</t>
  </si>
  <si>
    <t>Public administration and safety (O) ;  Gross operating surplus and gross mixed income: Current prices ;</t>
  </si>
  <si>
    <t>Public administration and safety (O) ;  Total factor income: Current prices ;</t>
  </si>
  <si>
    <t>Education and training (P) ;  Total compensation of employees: Current prices ;</t>
  </si>
  <si>
    <t>Education and training (P) ;  Gross operating surplus and gross mixed income: Current prices ;</t>
  </si>
  <si>
    <t>Education and training (P) ;  Total factor income: Current prices ;</t>
  </si>
  <si>
    <t>Health care and social assistance (Q) ;  Total compensation of employees: Current prices ;</t>
  </si>
  <si>
    <t>Health care and social assistance (Q) ;  Gross operating surplus and gross mixed income: Current prices ;</t>
  </si>
  <si>
    <t>Health care and social assistance (Q) ;  Total factor income: Current prices ;</t>
  </si>
  <si>
    <t>Arts and recreation services (R) ;  Total compensation of employees: Current prices ;</t>
  </si>
  <si>
    <t>Arts and recreation services (R) ;  Gross operating surplus and gross mixed income: Current prices ;</t>
  </si>
  <si>
    <t>Arts and recreation services (R) ;  Total factor income: Current prices ;</t>
  </si>
  <si>
    <t>Other services (S) ;  Total compensation of employees: Current prices ;</t>
  </si>
  <si>
    <t>Other services (S) ;  Gross operating surplus and gross mixed income: Current prices ;</t>
  </si>
  <si>
    <t>Other services (S) ;  Total factor income: Current prices ;</t>
  </si>
  <si>
    <t>Ownership of dwellings ;  Gross operating surplus and gross mixed income: Current prices ;</t>
  </si>
  <si>
    <t>Total all industries ;  Total compensation of employees: Current prices ;</t>
  </si>
  <si>
    <t>Total all industries ;  Gross operating surplus and gross mixed income: Current prices ;</t>
  </si>
  <si>
    <t>Total all industries ;  Total factor income: Current prices ;</t>
  </si>
  <si>
    <t>Total all industries ;  Taxes less subsidies on production and imports: Current prices ;</t>
  </si>
  <si>
    <t>Total all industries ;  Statistical discrepancy (I): Current prices ;</t>
  </si>
  <si>
    <t>Total all industries ;  GROSS STATE PRODUCT: Current prices ;</t>
  </si>
  <si>
    <t>General government ;  Final consumption expenditure: Chain Volume Measures - Revisions to Percentage Changes ;</t>
  </si>
  <si>
    <t>Households ;  Final consumption expenditure: Chain Volume Measures - Revisions to Percentage Changes ;</t>
  </si>
  <si>
    <t>All sectors ;  Final consumption expenditure: Chain Volume Measures - Revisions to Percentage Changes ;</t>
  </si>
  <si>
    <t>Private ;  Gross fixed capital formation - Dwellings - Total: Chain Volume Measures - Revisions to Percentage Changes ;</t>
  </si>
  <si>
    <t>Private ;  Gross fixed capital formation - Ownership transfer costs: Chain Volume Measures - Revisions to Percentage Changes ;</t>
  </si>
  <si>
    <t>Private ;  Gross fixed capital formation - Non-dwelling construction - Total: Chain Volume Measures - Revisions to Percentage Changes ;</t>
  </si>
  <si>
    <t>Private ;  Gross fixed capital formation - Machinery and equipment - Total: Chain Volume Measures - Revisions to Percentage Changes ;</t>
  </si>
  <si>
    <t>Private ;  Gross fixed capital formation - Cultivated biological resources: Chain Volume Measures - Revisions to Percentage Changes ;</t>
  </si>
  <si>
    <t>Private ;  Gross fixed capital formation - Intellectual property products: Chain Volume Measures - Revisions to Percentage Changes ;</t>
  </si>
  <si>
    <t>Private ;  Gross fixed capital formation - Total private business investment: Chain Volume Measures - Revisions to Percentage Changes ;</t>
  </si>
  <si>
    <t>Private ;  Gross fixed capital formation: Chain Volume Measures - Revisions to Percentage Changes ;</t>
  </si>
  <si>
    <t>Public corporations ;  Gross fixed capital formation: Chain Volume Measures - Revisions to Percentage Changes ;</t>
  </si>
  <si>
    <t>General government ;  Gross fixed capital formation: Chain Volume Measures - Revisions to Percentage Changes ;</t>
  </si>
  <si>
    <t>Public ;  Gross fixed capital formation: Chain Volume Measures - Revisions to Percentage Changes ;</t>
  </si>
  <si>
    <t>All sectors ;  Gross fixed capital formation: Chain Volume Measures - Revisions to Percentage Changes ;</t>
  </si>
  <si>
    <t>All sectors ;  STATE FINAL DEMAND: Chain Volume Measures - Revisions to Percentage Changes ;</t>
  </si>
  <si>
    <t>All sectors ;  International trade - exports of goods: Chain Volume Measures - Revisions to Percentage Changes ;</t>
  </si>
  <si>
    <t>All sectors ;  International trade - imports of goods: Chain Volume Measures - Revisions to Percentage Changes ;</t>
  </si>
  <si>
    <t>All sectors ;  International trade - exports of services: Chain Volume Measures - Revisions to Percentage Changes ;</t>
  </si>
  <si>
    <t>All sectors ;  International trade - imports of services: Chain Volume Measures - Revisions to Percentage Changes ;</t>
  </si>
  <si>
    <t>All sectors ;  GROSS STATE PRODUCT: Chain Volume Measures - Revisions to Percentage Changes ;</t>
  </si>
  <si>
    <t>Agriculture, forestry and fishing (A) ;  Total factor income: Current Prices - Revisions ;</t>
  </si>
  <si>
    <t>Mining (B) ;  Total factor income: Current Prices - Revisions ;</t>
  </si>
  <si>
    <t>Manufacturing (C) ;  Total factor income: Current Prices - Revisions ;</t>
  </si>
  <si>
    <t>Electricity, gas, water and waste services (D) ;  Total factor income: Current Prices - Revisions ;</t>
  </si>
  <si>
    <t>Construction (E) ;  Total factor income: Current Prices - Revisions ;</t>
  </si>
  <si>
    <t>Wholesale trade (F) ;  Total factor income: Current Prices - Revisions ;</t>
  </si>
  <si>
    <t>Retail trade (G) ;  Total factor income: Current Prices - Revisions ;</t>
  </si>
  <si>
    <t>Accommodation and food services (H) ;  Total factor income: Current Prices - Revisions ;</t>
  </si>
  <si>
    <t>Transport, postal and warehousing (I) ;  Total factor income: Current Prices - Revisions ;</t>
  </si>
  <si>
    <t>Information media and telecommunications (J) ;  Total factor income: Current Prices - Revisions ;</t>
  </si>
  <si>
    <t>Financial and insurance services (K) ;  Total factor income: Current Prices - Revisions ;</t>
  </si>
  <si>
    <t>Rental, hiring and real estate services (L) ;  Total factor income: Current Prices - Revisions ;</t>
  </si>
  <si>
    <t>Professional, scientific and technical services (M) ;  Total factor income: Current Prices - Revisions ;</t>
  </si>
  <si>
    <t>Administrative and support services (N) ;  Total factor income: Current Prices - Revisions ;</t>
  </si>
  <si>
    <t>Public administration and safety (O) ;  Total factor income: Current Prices - Revisions ;</t>
  </si>
  <si>
    <t>Education and training (P) ;  Total factor income: Current Prices - Revisions ;</t>
  </si>
  <si>
    <t>Health care and social assistance (Q) ;  Total factor income: Current Prices - Revisions ;</t>
  </si>
  <si>
    <t>Arts and recreation services (R) ;  Total factor income: Current Prices - Revisions ;</t>
  </si>
  <si>
    <t>Other services (S) ;  Total factor income: Current Prices - Revisions ;</t>
  </si>
  <si>
    <t>Ownership of dwellings ;  Gross operating surplus and gross mixed income: Current Prices - Revisions ;</t>
  </si>
  <si>
    <t>Total all industries ;  Total factor income: Current Prices - Revisions ;</t>
  </si>
  <si>
    <t>Agriculture, forestry and fishing (A) ;  Industry gross value added: Chain volume measures ;</t>
  </si>
  <si>
    <t>Mining (B) ;  Industry gross value added: Chain volume measures ;</t>
  </si>
  <si>
    <t>Manufacturing (C) ;  Industry gross value added: Chain volume measures ;</t>
  </si>
  <si>
    <t>Electricity, gas, water and waste services (D) ;  Industry gross value added: Chain volume measures ;</t>
  </si>
  <si>
    <t>Construction (E) ;  Industry gross value added: Chain volume measures ;</t>
  </si>
  <si>
    <t>Wholesale trade (F) ;  Industry gross value added: Chain volume measures ;</t>
  </si>
  <si>
    <t>Retail trade (G) ;  Industry gross value added: Chain volume measures ;</t>
  </si>
  <si>
    <t>Accommodation and food services (H) ;  Industry gross value added: Chain volume measures ;</t>
  </si>
  <si>
    <t>Transport, postal and warehousing (I) ;  Industry gross value added: Chain volume measures ;</t>
  </si>
  <si>
    <t>Information media and telecommunications (J) ;  Industry gross value added: Chain volume measures ;</t>
  </si>
  <si>
    <t>Financial and insurance services (K) ;  Industry gross value added: Chain volume measures ;</t>
  </si>
  <si>
    <t>Rental, hiring and real estate services (L) ;  Industry gross value added: Chain volume measures ;</t>
  </si>
  <si>
    <t>Professional, scientific and technical services (M) ;  Industry gross value added: Chain volume measures ;</t>
  </si>
  <si>
    <t>Administrative and support services (N) ;  Industry gross value added: Chain volume measures ;</t>
  </si>
  <si>
    <t>Public administration and safety (O) ;  Industry gross value added: Chain volume measures ;</t>
  </si>
  <si>
    <t>Education and training (P) ;  Industry gross value added: Chain volume measures ;</t>
  </si>
  <si>
    <t>Health care and social assistance (Q) ;  Industry gross value added: Chain volume measures ;</t>
  </si>
  <si>
    <t>Arts and recreation services (R) ;  Industry gross value added: Chain volume measures ;</t>
  </si>
  <si>
    <t>Other services (S) ;  Industry gross value added: Chain volume measures ;</t>
  </si>
  <si>
    <t>Ownership of dwellings ;  Industry gross value added: Chain volume measures ;</t>
  </si>
  <si>
    <t>Total all industries ;  Industry gross value added: Chain volume measures ;</t>
  </si>
  <si>
    <t>Total all industries ;  Industry gross value added - Taxes less subsidies on products: Chain volume measures ;</t>
  </si>
  <si>
    <t>Total all industries ;  Industry gross value added - Statistical Discrepancy (P): Chain volume measures ;</t>
  </si>
  <si>
    <t>Total all industries ;  Gross state product: Chain volume measures ;</t>
  </si>
  <si>
    <t>Agriculture, forestry and fishing (A) ;  Industry gross value added: Chain volume measures - Percentage changes ;</t>
  </si>
  <si>
    <t>Mining (B) ;  Industry gross value added: Chain volume measures - Percentage changes ;</t>
  </si>
  <si>
    <t>Manufacturing (C) ;  Industry gross value added: Chain volume measures - Percentage changes ;</t>
  </si>
  <si>
    <t>Electricity, gas, water and waste services (D) ;  Industry gross value added: Chain volume measures - Percentage changes ;</t>
  </si>
  <si>
    <t>Construction (E) ;  Industry gross value added: Chain volume measures - Percentage changes ;</t>
  </si>
  <si>
    <t>Wholesale trade (F) ;  Industry gross value added: Chain volume measures - Percentage changes ;</t>
  </si>
  <si>
    <t>Retail trade (G) ;  Industry gross value added: Chain volume measures - Percentage changes ;</t>
  </si>
  <si>
    <t>Accommodation and food services (H) ;  Industry gross value added: Chain volume measures - Percentage changes ;</t>
  </si>
  <si>
    <t>Transport, postal and warehousing (I) ;  Industry gross value added: Chain volume measures - Percentage changes ;</t>
  </si>
  <si>
    <t>Information media and telecommunications (J) ;  Industry gross value added: Chain volume measures - Percentage changes ;</t>
  </si>
  <si>
    <t>Financial and insurance services (K) ;  Industry gross value added: Chain volume measures - Percentage changes ;</t>
  </si>
  <si>
    <t>Rental, hiring and real estate services (L) ;  Industry gross value added: Chain volume measures - Percentage changes ;</t>
  </si>
  <si>
    <t>Professional, scientific and technical services (M) ;  Industry gross value added: Chain volume measures - Percentage changes ;</t>
  </si>
  <si>
    <t>Administrative and support services (N) ;  Industry gross value added: Chain volume measures - Percentage changes ;</t>
  </si>
  <si>
    <t>Public administration and safety (O) ;  Industry gross value added: Chain volume measures - Percentage changes ;</t>
  </si>
  <si>
    <t>Education and training (P) ;  Industry gross value added: Chain volume measures - Percentage changes ;</t>
  </si>
  <si>
    <t>Health care and social assistance (Q) ;  Industry gross value added: Chain volume measures - Percentage changes ;</t>
  </si>
  <si>
    <t>Arts and recreation services (R) ;  Industry gross value added: Chain volume measures - Percentage changes ;</t>
  </si>
  <si>
    <t>Other services (S) ;  Industry gross value added: Chain volume measures - Percentage changes ;</t>
  </si>
  <si>
    <t>Ownership of dwellings ;  Industry gross value added: Chain volume measures - Percentage changes ;</t>
  </si>
  <si>
    <t>Total all industries ;  Industry gross value added: Chain volume measures - Percentage changes ;</t>
  </si>
  <si>
    <t>Total all industries ;  Industry gross value added - Taxes less subsidies on products: Chain volume measures - Percentage changes ;</t>
  </si>
  <si>
    <t>Total all industries ;  Gross state product: Chain volume measures - Percentage changes ;</t>
  </si>
  <si>
    <t>Agriculture, forestry and fishing (A) ;  Industry gross value added: Contributions to Growth  - Chain volume measures ;</t>
  </si>
  <si>
    <t>Unit</t>
  </si>
  <si>
    <t>$ Millions</t>
  </si>
  <si>
    <t>Percent</t>
  </si>
  <si>
    <t>Index Points</t>
  </si>
  <si>
    <t>Series Type</t>
  </si>
  <si>
    <t>Original</t>
  </si>
  <si>
    <t>Data Type</t>
  </si>
  <si>
    <t>DERIVED</t>
  </si>
  <si>
    <t>Frequency</t>
  </si>
  <si>
    <t>Annual</t>
  </si>
  <si>
    <t>Collection Month</t>
  </si>
  <si>
    <t>Series Start</t>
  </si>
  <si>
    <t>Series End</t>
  </si>
  <si>
    <t>No. Obs</t>
  </si>
  <si>
    <t>Series ID</t>
  </si>
  <si>
    <t>A2336275R</t>
  </si>
  <si>
    <t>A2336276T</t>
  </si>
  <si>
    <t>A2336277V</t>
  </si>
  <si>
    <t>A2336278W</t>
  </si>
  <si>
    <t>A2336279X</t>
  </si>
  <si>
    <t>A2336280J</t>
  </si>
  <si>
    <t>A2336281K</t>
  </si>
  <si>
    <t>A2336282L</t>
  </si>
  <si>
    <t>A2336283R</t>
  </si>
  <si>
    <t>A2336284T</t>
  </si>
  <si>
    <t>A2336285V</t>
  </si>
  <si>
    <t>A2336286W</t>
  </si>
  <si>
    <t>A2336287X</t>
  </si>
  <si>
    <t>A2336288A</t>
  </si>
  <si>
    <t>A2336289C</t>
  </si>
  <si>
    <t>A2336290L</t>
  </si>
  <si>
    <t>A2336291R</t>
  </si>
  <si>
    <t>A2336292T</t>
  </si>
  <si>
    <t>A2336293V</t>
  </si>
  <si>
    <t>A2336200W</t>
  </si>
  <si>
    <t>A2336201X</t>
  </si>
  <si>
    <t>A2336193K</t>
  </si>
  <si>
    <t>A2336194L</t>
  </si>
  <si>
    <t>A2336195R</t>
  </si>
  <si>
    <t>A2336196T</t>
  </si>
  <si>
    <t>A2336294W</t>
  </si>
  <si>
    <t>A2336295X</t>
  </si>
  <si>
    <t>A2336296A</t>
  </si>
  <si>
    <t>A2713898X</t>
  </si>
  <si>
    <t>A2713932T</t>
  </si>
  <si>
    <t>A2336199X</t>
  </si>
  <si>
    <t>A2336202A</t>
  </si>
  <si>
    <t>A2336203C</t>
  </si>
  <si>
    <t>A2336204F</t>
  </si>
  <si>
    <t>A2336205J</t>
  </si>
  <si>
    <t>A2336206K</t>
  </si>
  <si>
    <t>A2336207L</t>
  </si>
  <si>
    <t>A2336208R</t>
  </si>
  <si>
    <t>A2336209T</t>
  </si>
  <si>
    <t>A2336210A</t>
  </si>
  <si>
    <t>A2336211C</t>
  </si>
  <si>
    <t>A2336212F</t>
  </si>
  <si>
    <t>A2336213J</t>
  </si>
  <si>
    <t>A2336214K</t>
  </si>
  <si>
    <t>A2336215L</t>
  </si>
  <si>
    <t>A2336216R</t>
  </si>
  <si>
    <t>A2478893C</t>
  </si>
  <si>
    <t>A2336346L</t>
  </si>
  <si>
    <t>A2336217T</t>
  </si>
  <si>
    <t>A2336218V</t>
  </si>
  <si>
    <t>A2336219W</t>
  </si>
  <si>
    <t>A2336220F</t>
  </si>
  <si>
    <t>A2336221J</t>
  </si>
  <si>
    <t>A2336222K</t>
  </si>
  <si>
    <t>A2336223L</t>
  </si>
  <si>
    <t>A2336224R</t>
  </si>
  <si>
    <t>A2336225T</t>
  </si>
  <si>
    <t>A2336226V</t>
  </si>
  <si>
    <t>A2336227W</t>
  </si>
  <si>
    <t>A2336228X</t>
  </si>
  <si>
    <t>A2336229A</t>
  </si>
  <si>
    <t>A2336230K</t>
  </si>
  <si>
    <t>A2336231L</t>
  </si>
  <si>
    <t>A2336232R</t>
  </si>
  <si>
    <t>A2336233T</t>
  </si>
  <si>
    <t>A2336234V</t>
  </si>
  <si>
    <t>A2336235W</t>
  </si>
  <si>
    <t>A2336246C</t>
  </si>
  <si>
    <t>A2336131C</t>
  </si>
  <si>
    <t>A2336239F</t>
  </si>
  <si>
    <t>A2336240R</t>
  </si>
  <si>
    <t>A2336241T</t>
  </si>
  <si>
    <t>A2336242V</t>
  </si>
  <si>
    <t>A2336236X</t>
  </si>
  <si>
    <t>A2336237A</t>
  </si>
  <si>
    <t>A2336238C</t>
  </si>
  <si>
    <t>A2713899A</t>
  </si>
  <si>
    <t>A2713933V</t>
  </si>
  <si>
    <t>A2336245A</t>
  </si>
  <si>
    <t>A2336132F</t>
  </si>
  <si>
    <t>A2336133J</t>
  </si>
  <si>
    <t>A2336134K</t>
  </si>
  <si>
    <t>A2336135L</t>
  </si>
  <si>
    <t>A2336136R</t>
  </si>
  <si>
    <t>A2336137T</t>
  </si>
  <si>
    <t>A2336138V</t>
  </si>
  <si>
    <t>A2336139W</t>
  </si>
  <si>
    <t>A2336140F</t>
  </si>
  <si>
    <t>A2336141J</t>
  </si>
  <si>
    <t>A2336142K</t>
  </si>
  <si>
    <t>A2336143L</t>
  </si>
  <si>
    <t>A2336144R</t>
  </si>
  <si>
    <t>A2336145T</t>
  </si>
  <si>
    <t>A2336146V</t>
  </si>
  <si>
    <t>A2478894F</t>
  </si>
  <si>
    <t>A2336320R</t>
  </si>
  <si>
    <t>A2714244F</t>
  </si>
  <si>
    <t>A2714245J</t>
  </si>
  <si>
    <t>A2714246K</t>
  </si>
  <si>
    <t>A2714248R</t>
  </si>
  <si>
    <t>A2714249T</t>
  </si>
  <si>
    <t>A2714250A</t>
  </si>
  <si>
    <t>A2714252F</t>
  </si>
  <si>
    <t>A2714253J</t>
  </si>
  <si>
    <t>A2714254K</t>
  </si>
  <si>
    <t>A2714256R</t>
  </si>
  <si>
    <t>A2714257T</t>
  </si>
  <si>
    <t>A2714258V</t>
  </si>
  <si>
    <t>A2714260F</t>
  </si>
  <si>
    <t>A2714261J</t>
  </si>
  <si>
    <t>A2714262K</t>
  </si>
  <si>
    <t>A2714264R</t>
  </si>
  <si>
    <t>A2714265T</t>
  </si>
  <si>
    <t>A2714266V</t>
  </si>
  <si>
    <t>A2714268X</t>
  </si>
  <si>
    <t>A2714269A</t>
  </si>
  <si>
    <t>A2714270K</t>
  </si>
  <si>
    <t>A2714272R</t>
  </si>
  <si>
    <t>A2714273T</t>
  </si>
  <si>
    <t>A2714274V</t>
  </si>
  <si>
    <t>A2714276X</t>
  </si>
  <si>
    <t>A2714277A</t>
  </si>
  <si>
    <t>A2714278C</t>
  </si>
  <si>
    <t>A2714280R</t>
  </si>
  <si>
    <t>A2714281T</t>
  </si>
  <si>
    <t>A2714282V</t>
  </si>
  <si>
    <t>A2714284X</t>
  </si>
  <si>
    <t>A2714285A</t>
  </si>
  <si>
    <t>A2714286C</t>
  </si>
  <si>
    <t>A2714288J</t>
  </si>
  <si>
    <t>A2714289K</t>
  </si>
  <si>
    <t>A2714290V</t>
  </si>
  <si>
    <t>A2714292X</t>
  </si>
  <si>
    <t>A2714293A</t>
  </si>
  <si>
    <t>A2714294C</t>
  </si>
  <si>
    <t>A2714296J</t>
  </si>
  <si>
    <t>A2714297K</t>
  </si>
  <si>
    <t>A2714298L</t>
  </si>
  <si>
    <t>A2714300L</t>
  </si>
  <si>
    <t>A2714301R</t>
  </si>
  <si>
    <t>A2714302T</t>
  </si>
  <si>
    <t>A2714304W</t>
  </si>
  <si>
    <t>A2714305X</t>
  </si>
  <si>
    <t>A2714306A</t>
  </si>
  <si>
    <t>A2714308F</t>
  </si>
  <si>
    <t>A2714309J</t>
  </si>
  <si>
    <t>A2714310T</t>
  </si>
  <si>
    <t>A2714312W</t>
  </si>
  <si>
    <t>A2714313X</t>
  </si>
  <si>
    <t>A2714314A</t>
  </si>
  <si>
    <t>A2714316F</t>
  </si>
  <si>
    <t>A2714317J</t>
  </si>
  <si>
    <t>A2714318K</t>
  </si>
  <si>
    <t>A2335268X</t>
  </si>
  <si>
    <t>A2335485V</t>
  </si>
  <si>
    <t>A2335270K</t>
  </si>
  <si>
    <t>A2335488A</t>
  </si>
  <si>
    <t>A2335489C</t>
  </si>
  <si>
    <t>A2335490L</t>
  </si>
  <si>
    <t>A83748443A</t>
  </si>
  <si>
    <t>A2334591F</t>
  </si>
  <si>
    <t>A2334592J</t>
  </si>
  <si>
    <t>A2334593K</t>
  </si>
  <si>
    <t>A2334327V</t>
  </si>
  <si>
    <t>A2334328W</t>
  </si>
  <si>
    <t>A2334595R</t>
  </si>
  <si>
    <t>A2334594L</t>
  </si>
  <si>
    <t>A2713879T</t>
  </si>
  <si>
    <t>A2713913K</t>
  </si>
  <si>
    <t>A2334598W</t>
  </si>
  <si>
    <t>A2334329X</t>
  </si>
  <si>
    <t>A2334330J</t>
  </si>
  <si>
    <t>A2334331K</t>
  </si>
  <si>
    <t>A2334332L</t>
  </si>
  <si>
    <t>A2334333R</t>
  </si>
  <si>
    <t>A2334334T</t>
  </si>
  <si>
    <t>A2334335V</t>
  </si>
  <si>
    <t>A2334336W</t>
  </si>
  <si>
    <t>A2334337X</t>
  </si>
  <si>
    <t>A2334338A</t>
  </si>
  <si>
    <t>A2334339C</t>
  </si>
  <si>
    <t>A2715244X</t>
  </si>
  <si>
    <t>A2715245A</t>
  </si>
  <si>
    <t>A2715246C</t>
  </si>
  <si>
    <t>A2715247F</t>
  </si>
  <si>
    <t>A2715248J</t>
  </si>
  <si>
    <t>A2715249K</t>
  </si>
  <si>
    <t>A2715250V</t>
  </si>
  <si>
    <t>A2715251W</t>
  </si>
  <si>
    <t>A2715252X</t>
  </si>
  <si>
    <t>A2715253A</t>
  </si>
  <si>
    <t>A2715254C</t>
  </si>
  <si>
    <t>A2715255F</t>
  </si>
  <si>
    <t>A2715256J</t>
  </si>
  <si>
    <t>A2715257K</t>
  </si>
  <si>
    <t>A2715258L</t>
  </si>
  <si>
    <t>A2715259R</t>
  </si>
  <si>
    <t>A2715260X</t>
  </si>
  <si>
    <t>A2715261A</t>
  </si>
  <si>
    <t>A2715262C</t>
  </si>
  <si>
    <t>A2334208C</t>
  </si>
  <si>
    <t>A2334210R</t>
  </si>
  <si>
    <t>A2715757F</t>
  </si>
  <si>
    <t>A2715758J</t>
  </si>
  <si>
    <t>A2715759K</t>
  </si>
  <si>
    <t>A2715760V</t>
  </si>
  <si>
    <t>A2715761W</t>
  </si>
  <si>
    <t>A2715762X</t>
  </si>
  <si>
    <t>A2715763A</t>
  </si>
  <si>
    <t>A2715764C</t>
  </si>
  <si>
    <t>A2715765F</t>
  </si>
  <si>
    <t>A2715766J</t>
  </si>
  <si>
    <t>A2715767K</t>
  </si>
  <si>
    <t>A2715768L</t>
  </si>
  <si>
    <t>A2715769R</t>
  </si>
  <si>
    <t>A2715770X</t>
  </si>
  <si>
    <t>A2715771A</t>
  </si>
  <si>
    <t>A2715772C</t>
  </si>
  <si>
    <t>A2715773F</t>
  </si>
  <si>
    <t>A2715774J</t>
  </si>
  <si>
    <t>A2715775K</t>
  </si>
  <si>
    <t>A2529303A</t>
  </si>
  <si>
    <t>A2478208V</t>
  </si>
  <si>
    <t>A2478209W</t>
  </si>
  <si>
    <t>A2478210F</t>
  </si>
  <si>
    <t>A2478211J</t>
  </si>
  <si>
    <t>A2714913C</t>
  </si>
  <si>
    <t>A2714914F</t>
  </si>
  <si>
    <t>A2714915J</t>
  </si>
  <si>
    <t>A2714916K</t>
  </si>
  <si>
    <t>A2714917L</t>
  </si>
  <si>
    <t>A2714918R</t>
  </si>
  <si>
    <t>A2714919T</t>
  </si>
  <si>
    <t>A2714920A</t>
  </si>
  <si>
    <t>A2714921C</t>
  </si>
  <si>
    <t>A2714922F</t>
  </si>
  <si>
    <t>A2714923J</t>
  </si>
  <si>
    <t>A2714924K</t>
  </si>
  <si>
    <t>A2714925L</t>
  </si>
  <si>
    <t>A2714926R</t>
  </si>
  <si>
    <t>A2714927T</t>
  </si>
  <si>
    <t>A2714928V</t>
  </si>
  <si>
    <t>A2714929W</t>
  </si>
  <si>
    <t>A2714930F</t>
  </si>
  <si>
    <t>A2714931J</t>
  </si>
  <si>
    <t>A2529304C</t>
  </si>
  <si>
    <t>A2478230R</t>
  </si>
  <si>
    <t>A2478231T</t>
  </si>
  <si>
    <t>A2478232V</t>
  </si>
  <si>
    <t>A2715586X</t>
  </si>
  <si>
    <t>Shares 2019</t>
  </si>
  <si>
    <t>A2336115C</t>
  </si>
  <si>
    <t>A2336116F</t>
  </si>
  <si>
    <t>A2336117J</t>
  </si>
  <si>
    <t>A2336118K</t>
  </si>
  <si>
    <t>A2336119L</t>
  </si>
  <si>
    <t>A2336120W</t>
  </si>
  <si>
    <t>A2336121X</t>
  </si>
  <si>
    <t>A2336122A</t>
  </si>
  <si>
    <t>A2336123C</t>
  </si>
  <si>
    <t>A2336124F</t>
  </si>
  <si>
    <t>A2336125J</t>
  </si>
  <si>
    <t>A2336126K</t>
  </si>
  <si>
    <t>A2336127L</t>
  </si>
  <si>
    <t>A2336128R</t>
  </si>
  <si>
    <t>A2336129T</t>
  </si>
  <si>
    <t>A2336130A</t>
  </si>
  <si>
    <t>A2336014T</t>
  </si>
  <si>
    <t>A2336015V</t>
  </si>
  <si>
    <t>A2336016W</t>
  </si>
  <si>
    <t>A2336027C</t>
  </si>
  <si>
    <t>A2336028F</t>
  </si>
  <si>
    <t>A2336020L</t>
  </si>
  <si>
    <t>A2336021R</t>
  </si>
  <si>
    <t>A2336022T</t>
  </si>
  <si>
    <t>A2336023V</t>
  </si>
  <si>
    <t>A2336017X</t>
  </si>
  <si>
    <t>A2336018A</t>
  </si>
  <si>
    <t>A2336019C</t>
  </si>
  <si>
    <t>A2713895T</t>
  </si>
  <si>
    <t>A2713929C</t>
  </si>
  <si>
    <t>A2336026A</t>
  </si>
  <si>
    <t>A2336029J</t>
  </si>
  <si>
    <t>A2336030T</t>
  </si>
  <si>
    <t>A2336031V</t>
  </si>
  <si>
    <t>A2336032W</t>
  </si>
  <si>
    <t>A2336033X</t>
  </si>
  <si>
    <t>A2336034A</t>
  </si>
  <si>
    <t>A2336035C</t>
  </si>
  <si>
    <t>A2336036F</t>
  </si>
  <si>
    <t>A2336037J</t>
  </si>
  <si>
    <t>A2336038K</t>
  </si>
  <si>
    <t>A2336039L</t>
  </si>
  <si>
    <t>A2336040W</t>
  </si>
  <si>
    <t>A2336041X</t>
  </si>
  <si>
    <t>A2336042A</t>
  </si>
  <si>
    <t>A2336043C</t>
  </si>
  <si>
    <t>A2478897L</t>
  </si>
  <si>
    <t>A2336348T</t>
  </si>
  <si>
    <t>A2336044F</t>
  </si>
  <si>
    <t>A2336045J</t>
  </si>
  <si>
    <t>A2336046K</t>
  </si>
  <si>
    <t>A2336047L</t>
  </si>
  <si>
    <t>A2336048R</t>
  </si>
  <si>
    <t>A2336049T</t>
  </si>
  <si>
    <t>A2336050A</t>
  </si>
  <si>
    <t>A2336051C</t>
  </si>
  <si>
    <t>A2336052F</t>
  </si>
  <si>
    <t>A2336053J</t>
  </si>
  <si>
    <t>A2336054K</t>
  </si>
  <si>
    <t>A2336055L</t>
  </si>
  <si>
    <t>A2336056R</t>
  </si>
  <si>
    <t>A2336057T</t>
  </si>
  <si>
    <t>A2336058V</t>
  </si>
  <si>
    <t>A2336059W</t>
  </si>
  <si>
    <t>A2336060F</t>
  </si>
  <si>
    <t>A2336061J</t>
  </si>
  <si>
    <t>A2336062K</t>
  </si>
  <si>
    <t>A2335963A</t>
  </si>
  <si>
    <t>A2335964C</t>
  </si>
  <si>
    <t>A2336066V</t>
  </si>
  <si>
    <t>A2336067W</t>
  </si>
  <si>
    <t>A2336068X</t>
  </si>
  <si>
    <t>A2335959K</t>
  </si>
  <si>
    <t>A2336063L</t>
  </si>
  <si>
    <t>A2336064R</t>
  </si>
  <si>
    <t>A2336065T</t>
  </si>
  <si>
    <t>A2713893L</t>
  </si>
  <si>
    <t>A2713927X</t>
  </si>
  <si>
    <t>A2335962X</t>
  </si>
  <si>
    <t>A2335965F</t>
  </si>
  <si>
    <t>A2335966J</t>
  </si>
  <si>
    <t>A2335967K</t>
  </si>
  <si>
    <t>A2335968L</t>
  </si>
  <si>
    <t>A2335969R</t>
  </si>
  <si>
    <t>A2335970X</t>
  </si>
  <si>
    <t>A2335971A</t>
  </si>
  <si>
    <t>A2335972C</t>
  </si>
  <si>
    <t>A2335973F</t>
  </si>
  <si>
    <t>A2335974J</t>
  </si>
  <si>
    <t>A2335975K</t>
  </si>
  <si>
    <t>A2335976L</t>
  </si>
  <si>
    <t>A2335977R</t>
  </si>
  <si>
    <t>A2335978T</t>
  </si>
  <si>
    <t>A2335979V</t>
  </si>
  <si>
    <t>A2478898R</t>
  </si>
  <si>
    <t>A2336322V</t>
  </si>
  <si>
    <t>A2714396T</t>
  </si>
  <si>
    <t>A2714397V</t>
  </si>
  <si>
    <t>A2714398W</t>
  </si>
  <si>
    <t>A2714400W</t>
  </si>
  <si>
    <t>A2714401X</t>
  </si>
  <si>
    <t>A2714402A</t>
  </si>
  <si>
    <t>A2714404F</t>
  </si>
  <si>
    <t>A2714405J</t>
  </si>
  <si>
    <t>A2714406K</t>
  </si>
  <si>
    <t>A2714408R</t>
  </si>
  <si>
    <t>A2714409T</t>
  </si>
  <si>
    <t>A2714410A</t>
  </si>
  <si>
    <t>A2714412F</t>
  </si>
  <si>
    <t>A2714413J</t>
  </si>
  <si>
    <t>A2714414K</t>
  </si>
  <si>
    <t>A2714416R</t>
  </si>
  <si>
    <t>A2714417T</t>
  </si>
  <si>
    <t>A2714418V</t>
  </si>
  <si>
    <t>A2714420F</t>
  </si>
  <si>
    <t>A2714421J</t>
  </si>
  <si>
    <t>A2714422K</t>
  </si>
  <si>
    <t>A2714424R</t>
  </si>
  <si>
    <t>A2714425T</t>
  </si>
  <si>
    <t>A2714426V</t>
  </si>
  <si>
    <t>A2714428X</t>
  </si>
  <si>
    <t>A2714429A</t>
  </si>
  <si>
    <t>A2714430K</t>
  </si>
  <si>
    <t>A2714432R</t>
  </si>
  <si>
    <t>A2714433T</t>
  </si>
  <si>
    <t>A2714434V</t>
  </si>
  <si>
    <t>A2714436X</t>
  </si>
  <si>
    <t>A2714437A</t>
  </si>
  <si>
    <t>A2714438C</t>
  </si>
  <si>
    <t>A2714440R</t>
  </si>
  <si>
    <t>A2714441T</t>
  </si>
  <si>
    <t>A2714442V</t>
  </si>
  <si>
    <t>A2714444X</t>
  </si>
  <si>
    <t>A2714445A</t>
  </si>
  <si>
    <t>A2714446C</t>
  </si>
  <si>
    <t>A2714448J</t>
  </si>
  <si>
    <t>A2714449K</t>
  </si>
  <si>
    <t>A2714450V</t>
  </si>
  <si>
    <t>A2714452X</t>
  </si>
  <si>
    <t>A2714453A</t>
  </si>
  <si>
    <t>A2714454C</t>
  </si>
  <si>
    <t>A2714456J</t>
  </si>
  <si>
    <t>A2714457K</t>
  </si>
  <si>
    <t>A2714458L</t>
  </si>
  <si>
    <t>A2714460X</t>
  </si>
  <si>
    <t>A2714461A</t>
  </si>
  <si>
    <t>A2714462C</t>
  </si>
  <si>
    <t>A2714464J</t>
  </si>
  <si>
    <t>A2714465K</t>
  </si>
  <si>
    <t>A2714466L</t>
  </si>
  <si>
    <t>A2714468T</t>
  </si>
  <si>
    <t>A2714469V</t>
  </si>
  <si>
    <t>A2714470C</t>
  </si>
  <si>
    <t>A2335372X</t>
  </si>
  <si>
    <t>A2335497C</t>
  </si>
  <si>
    <t>A2335374C</t>
  </si>
  <si>
    <t>A2335500F</t>
  </si>
  <si>
    <t>A2335501J</t>
  </si>
  <si>
    <t>A2335502K</t>
  </si>
  <si>
    <t>A83748445F</t>
  </si>
  <si>
    <t>A2334361X</t>
  </si>
  <si>
    <t>A2334362A</t>
  </si>
  <si>
    <t>A2334363C</t>
  </si>
  <si>
    <t>A2334369T</t>
  </si>
  <si>
    <t>A2334370A</t>
  </si>
  <si>
    <t>A2334365J</t>
  </si>
  <si>
    <t>A2334364F</t>
  </si>
  <si>
    <t>A2713868K</t>
  </si>
  <si>
    <t>A2713902C</t>
  </si>
  <si>
    <t>A2334368R</t>
  </si>
  <si>
    <t>A2334371C</t>
  </si>
  <si>
    <t>A2334372F</t>
  </si>
  <si>
    <t>A2334373J</t>
  </si>
  <si>
    <t>A2334374K</t>
  </si>
  <si>
    <t>A2334375L</t>
  </si>
  <si>
    <t>A2334376R</t>
  </si>
  <si>
    <t>A2334377T</t>
  </si>
  <si>
    <t>A2334378V</t>
  </si>
  <si>
    <t>A2334379W</t>
  </si>
  <si>
    <t>A2334380F</t>
  </si>
  <si>
    <t>A2334381J</t>
  </si>
  <si>
    <t>A2715282L</t>
  </si>
  <si>
    <t>A2715283R</t>
  </si>
  <si>
    <t>A2715284T</t>
  </si>
  <si>
    <t>A2715285V</t>
  </si>
  <si>
    <t>A2715286W</t>
  </si>
  <si>
    <t>A2715287X</t>
  </si>
  <si>
    <t>A2715288A</t>
  </si>
  <si>
    <t>A2715289C</t>
  </si>
  <si>
    <t>A2715290L</t>
  </si>
  <si>
    <t>A2715291R</t>
  </si>
  <si>
    <t>A2715292T</t>
  </si>
  <si>
    <t>A2715293V</t>
  </si>
  <si>
    <t>A2715294W</t>
  </si>
  <si>
    <t>A2715295X</t>
  </si>
  <si>
    <t>A2715296A</t>
  </si>
  <si>
    <t>A2715297C</t>
  </si>
  <si>
    <t>A2715298F</t>
  </si>
  <si>
    <t>A2715299J</t>
  </si>
  <si>
    <t>A2715300F</t>
  </si>
  <si>
    <t>A2334248W</t>
  </si>
  <si>
    <t>A2334250J</t>
  </si>
  <si>
    <t>A2715056R</t>
  </si>
  <si>
    <t>A2715057T</t>
  </si>
  <si>
    <t>A2715058V</t>
  </si>
  <si>
    <t>A2715059W</t>
  </si>
  <si>
    <t>A2715060F</t>
  </si>
  <si>
    <t>A2715061J</t>
  </si>
  <si>
    <t>A2715062K</t>
  </si>
  <si>
    <t>A2715063L</t>
  </si>
  <si>
    <t>A2715064R</t>
  </si>
  <si>
    <t>A2715065T</t>
  </si>
  <si>
    <t>A2715066V</t>
  </si>
  <si>
    <t>A2715067W</t>
  </si>
  <si>
    <t>A2715068X</t>
  </si>
  <si>
    <t>A2715069A</t>
  </si>
  <si>
    <t>A2715070K</t>
  </si>
  <si>
    <t>A2715071L</t>
  </si>
  <si>
    <t>A2715072R</t>
  </si>
  <si>
    <t>A2715073T</t>
  </si>
  <si>
    <t>A2715074V</t>
  </si>
  <si>
    <t>A2529247V</t>
  </si>
  <si>
    <t>A2478108K</t>
  </si>
  <si>
    <t>A2478109L</t>
  </si>
  <si>
    <t>A2478110W</t>
  </si>
  <si>
    <t>A2478111X</t>
  </si>
  <si>
    <t>A2714951T</t>
  </si>
  <si>
    <t>A2714952V</t>
  </si>
  <si>
    <t>A2714953W</t>
  </si>
  <si>
    <t>A2714954X</t>
  </si>
  <si>
    <t>A2714955A</t>
  </si>
  <si>
    <t>A2714956C</t>
  </si>
  <si>
    <t>A2714957F</t>
  </si>
  <si>
    <t>A2714958J</t>
  </si>
  <si>
    <t>A2714959K</t>
  </si>
  <si>
    <t>A2714960V</t>
  </si>
  <si>
    <t>A2714961W</t>
  </si>
  <si>
    <t>A2714962X</t>
  </si>
  <si>
    <t>A2714963A</t>
  </si>
  <si>
    <t>A2714964C</t>
  </si>
  <si>
    <t>A2714965F</t>
  </si>
  <si>
    <t>A2714966J</t>
  </si>
  <si>
    <t>A2714967K</t>
  </si>
  <si>
    <t>A2714968L</t>
  </si>
  <si>
    <t>A2714969R</t>
  </si>
  <si>
    <t>A2529248W</t>
  </si>
  <si>
    <t>A2478130F</t>
  </si>
  <si>
    <t>A2478131J</t>
  </si>
  <si>
    <t>A2478132K</t>
  </si>
  <si>
    <t>A2715624A</t>
  </si>
  <si>
    <t>GDP REGIONAL</t>
  </si>
  <si>
    <t>https://www.abs.gov.au/statistics/economy/national-accounts/australian-national-accounts-state-accounts/2019-20#data-downloads</t>
  </si>
  <si>
    <t>Table 2. Expenditure, income and industry components of gross state product, New South Wales, chain volume measures and current prices</t>
  </si>
  <si>
    <t>Table 4. Expenditure, income and industry components of gross state product, Queensland, chain volume measures and current prices</t>
  </si>
  <si>
    <t>Interesting complement source: https://assets-us-01.kc-usercontent.com/b1c065f0-3877-009c-39ba-a9df6fc06e39/11c09218-6995-41ff-99ff-9c22c7766a38/NSW_Mining_Industry_Expenditure_Impact%20Survey2019-20.pdf</t>
  </si>
  <si>
    <t>Aggregate coal mine production : all coal : total</t>
  </si>
  <si>
    <t>https://www.eia.gov/coal/data/browser//</t>
  </si>
  <si>
    <t>Fri Feb 03 2023 15:22:50 GMT+0100 (MitteleuropÃ¤ische Normalzeit)</t>
  </si>
  <si>
    <t>Source: U.S. Energy Information Administration</t>
  </si>
  <si>
    <t>Units: short tons</t>
  </si>
  <si>
    <t>US-AK</t>
  </si>
  <si>
    <t>US-AL</t>
  </si>
  <si>
    <t>US-AR</t>
  </si>
  <si>
    <t>US-AZ</t>
  </si>
  <si>
    <t>US-CA</t>
  </si>
  <si>
    <t>US-CO</t>
  </si>
  <si>
    <t>US-CT</t>
  </si>
  <si>
    <t>US-DC</t>
  </si>
  <si>
    <t>US-DE</t>
  </si>
  <si>
    <t>US-FL</t>
  </si>
  <si>
    <t>US-GA</t>
  </si>
  <si>
    <t>US-HI</t>
  </si>
  <si>
    <t>US-IA</t>
  </si>
  <si>
    <t>US-ID</t>
  </si>
  <si>
    <t>US-IL</t>
  </si>
  <si>
    <t>US-IN</t>
  </si>
  <si>
    <t>US-KS</t>
  </si>
  <si>
    <t>US-KY</t>
  </si>
  <si>
    <t>US-LA</t>
  </si>
  <si>
    <t>US-MA</t>
  </si>
  <si>
    <t>US-MD</t>
  </si>
  <si>
    <t>US-ME</t>
  </si>
  <si>
    <t>US-MI</t>
  </si>
  <si>
    <t>US-MN</t>
  </si>
  <si>
    <t>US-MO</t>
  </si>
  <si>
    <t>US-MS</t>
  </si>
  <si>
    <t>US-MT</t>
  </si>
  <si>
    <t>US-NC</t>
  </si>
  <si>
    <t>US-ND</t>
  </si>
  <si>
    <t>US-NE</t>
  </si>
  <si>
    <t>US-NH</t>
  </si>
  <si>
    <t>US-NJ</t>
  </si>
  <si>
    <t>US-NM</t>
  </si>
  <si>
    <t>US-NV</t>
  </si>
  <si>
    <t>US-NY</t>
  </si>
  <si>
    <t>US-OH</t>
  </si>
  <si>
    <t>US-OK</t>
  </si>
  <si>
    <t>US-OR</t>
  </si>
  <si>
    <t>US-PA</t>
  </si>
  <si>
    <t>US-RI</t>
  </si>
  <si>
    <t>US-SC</t>
  </si>
  <si>
    <t>US-SD</t>
  </si>
  <si>
    <t>US-TN</t>
  </si>
  <si>
    <t>US-TX</t>
  </si>
  <si>
    <t>US-UT</t>
  </si>
  <si>
    <t>US-VA</t>
  </si>
  <si>
    <t>US-VT</t>
  </si>
  <si>
    <t>US-WA</t>
  </si>
  <si>
    <t>US-WI</t>
  </si>
  <si>
    <t>US-WV</t>
  </si>
  <si>
    <t>US-WY</t>
  </si>
  <si>
    <t>TOTAL</t>
  </si>
  <si>
    <t xml:space="preserve">Share 2019 </t>
  </si>
  <si>
    <t>Alaska</t>
  </si>
  <si>
    <t>Alabama</t>
  </si>
  <si>
    <t>Arizona</t>
  </si>
  <si>
    <t>Colorado</t>
  </si>
  <si>
    <t>Illinois</t>
  </si>
  <si>
    <t>Indiana</t>
  </si>
  <si>
    <t>Kentucky</t>
  </si>
  <si>
    <t>Louisiana</t>
  </si>
  <si>
    <t>Maryland</t>
  </si>
  <si>
    <t>Missouri</t>
  </si>
  <si>
    <t>Mississipi</t>
  </si>
  <si>
    <t>Montana</t>
  </si>
  <si>
    <t>North Dakota</t>
  </si>
  <si>
    <t>New Mexico</t>
  </si>
  <si>
    <t>Ohio</t>
  </si>
  <si>
    <t>Oklahoma</t>
  </si>
  <si>
    <t>Pennsylvania</t>
  </si>
  <si>
    <t>Tennessee</t>
  </si>
  <si>
    <t>Texas</t>
  </si>
  <si>
    <t>Utah</t>
  </si>
  <si>
    <t>Virginia</t>
  </si>
  <si>
    <t>West Virginia</t>
  </si>
  <si>
    <t>Wyoming</t>
  </si>
  <si>
    <t>Total prod selected regions</t>
  </si>
  <si>
    <t>1. Queensland (QLD) / 2. New South Wales (NSW)</t>
  </si>
  <si>
    <t>1. El Cesar (CSR) / 2. La Guajira (GJR)</t>
  </si>
  <si>
    <t>1. Wyoming / 2. West Virginia / 3. Pennsylvania / 4. Illinois</t>
  </si>
  <si>
    <t>Share coal Prod Region 5</t>
  </si>
  <si>
    <t>1. Wyoming / 2. West Virginia / 3. Pennsylvania / 4. Illinois /5. Kentucky</t>
  </si>
  <si>
    <t>CAGDP2 Gross domestic product (GDP) by county and metropolitan area 1/</t>
  </si>
  <si>
    <t>(thousands of current dollars)</t>
  </si>
  <si>
    <t>Bureau of Economic Analysis</t>
  </si>
  <si>
    <t>County</t>
  </si>
  <si>
    <t>LineCode</t>
  </si>
  <si>
    <t>Description</t>
  </si>
  <si>
    <t>1</t>
  </si>
  <si>
    <t>All industry total</t>
  </si>
  <si>
    <t>2</t>
  </si>
  <si>
    <t xml:space="preserve">  Private industries</t>
  </si>
  <si>
    <t>3</t>
  </si>
  <si>
    <t xml:space="preserve">    Agriculture, forestry, fishing and hunting</t>
  </si>
  <si>
    <t>6</t>
  </si>
  <si>
    <t xml:space="preserve">    Mining, quarrying, and oil and gas extraction</t>
  </si>
  <si>
    <t>10</t>
  </si>
  <si>
    <t xml:space="preserve">    Utilities</t>
  </si>
  <si>
    <t>11</t>
  </si>
  <si>
    <t xml:space="preserve">    Construction</t>
  </si>
  <si>
    <t>12</t>
  </si>
  <si>
    <t xml:space="preserve">    Manufacturing</t>
  </si>
  <si>
    <t>13</t>
  </si>
  <si>
    <t xml:space="preserve">      Durable goods manufacturing</t>
  </si>
  <si>
    <t>25</t>
  </si>
  <si>
    <t xml:space="preserve">      Nondurable goods manufacturing</t>
  </si>
  <si>
    <t>34</t>
  </si>
  <si>
    <t xml:space="preserve">    Wholesale trade</t>
  </si>
  <si>
    <t>35</t>
  </si>
  <si>
    <t xml:space="preserve">    Retail trade</t>
  </si>
  <si>
    <t>36</t>
  </si>
  <si>
    <t xml:space="preserve">    Transportation and warehousing</t>
  </si>
  <si>
    <t>45</t>
  </si>
  <si>
    <t xml:space="preserve">    Information</t>
  </si>
  <si>
    <t>50</t>
  </si>
  <si>
    <t xml:space="preserve">    Finance, insurance, real estate, rental, and leasing</t>
  </si>
  <si>
    <t>51</t>
  </si>
  <si>
    <t xml:space="preserve">      Finance and insurance</t>
  </si>
  <si>
    <t>56</t>
  </si>
  <si>
    <t xml:space="preserve">      Real estate and rental and leasing</t>
  </si>
  <si>
    <t>59</t>
  </si>
  <si>
    <t xml:space="preserve">    Professional and business services</t>
  </si>
  <si>
    <t>60</t>
  </si>
  <si>
    <t xml:space="preserve">      Professional, scientific, and technical services</t>
  </si>
  <si>
    <t>64</t>
  </si>
  <si>
    <t xml:space="preserve">      Management of companies and enterprises</t>
  </si>
  <si>
    <t>65</t>
  </si>
  <si>
    <t xml:space="preserve">      Administrative and support and waste management and remediation services</t>
  </si>
  <si>
    <t>68</t>
  </si>
  <si>
    <t xml:space="preserve">    Educational services, health care, and social assistance</t>
  </si>
  <si>
    <t>69</t>
  </si>
  <si>
    <t xml:space="preserve">      Educational services</t>
  </si>
  <si>
    <t>70</t>
  </si>
  <si>
    <t xml:space="preserve">      Health care and social assistance</t>
  </si>
  <si>
    <t>75</t>
  </si>
  <si>
    <t xml:space="preserve">    Arts, entertainment, recreation, accommodation, and food services</t>
  </si>
  <si>
    <t>76</t>
  </si>
  <si>
    <t xml:space="preserve">      Arts, entertainment, and recreation</t>
  </si>
  <si>
    <t>79</t>
  </si>
  <si>
    <t xml:space="preserve">      Accommodation and food services</t>
  </si>
  <si>
    <t>82</t>
  </si>
  <si>
    <t xml:space="preserve">    Other services (except government and government enterprises)</t>
  </si>
  <si>
    <t>83</t>
  </si>
  <si>
    <t>Government and government enterprises</t>
  </si>
  <si>
    <t/>
  </si>
  <si>
    <t>Addenda:</t>
  </si>
  <si>
    <t>87</t>
  </si>
  <si>
    <t>Natural resources and mining</t>
  </si>
  <si>
    <t>88</t>
  </si>
  <si>
    <t>Trade</t>
  </si>
  <si>
    <t>89</t>
  </si>
  <si>
    <t>Transportation and utilities</t>
  </si>
  <si>
    <t>90</t>
  </si>
  <si>
    <t>Manufacturing and information</t>
  </si>
  <si>
    <t>91</t>
  </si>
  <si>
    <t>Private goods-producing industries 2/</t>
  </si>
  <si>
    <t>92</t>
  </si>
  <si>
    <t>Private services-providing industries 3/</t>
  </si>
  <si>
    <t>Share mining 2019</t>
  </si>
  <si>
    <t>https://apps.bea.gov/itable/?ReqID=70&amp;step=1&amp;acrdn=5#eyJhcHBpZCI6NzAsInN0ZXBzIjpbMSwyNCwyOSwyNV0sImRhdGEiOltbIlRhYmxlSWQiLCI1MDEiXSxbIkNsYXNzaWZpY2F0aW9uIiwiTkFJQ1MiXV19</t>
  </si>
  <si>
    <t>https://apps.bea.gov/itable/?ReqID=70&amp;step=1&amp;acrdn=5#eyJhcHBpZCI6NzAsInN0ZXBzIjpbMSwyNCwyOSwyNSwzMSwyNiwyNywzMF0sImRhdGEiOltbIlRhYmxlSWQiLCI1MDEiXSxbIkNsYXNzaWZpY2F0aW9uIiwiTkFJQ1MiXSxbIk1ham9yX0FyZWEiLCI0Il0sWyJTdGF0ZSIsWyI1NjAwMCJdXSxbIkFyZWEiLFsiNTYwMDAiXV0sWyJTdGF0aXN0aWMiLFsiLTEiXV0sWyJVbml0X29mX21lYXN1cmUiLCJMZXZlbHMiXSxbIlllYXIiLFsiMjAxOSJdXSxbIlllYXJCZWdpbiIsIi0xIl0sWyJZZWFyX0VuZCIsIi0xIl1dfQ==</t>
  </si>
  <si>
    <t>http://www.statssa.gov.za/publications/Report-20-01-02/Report-20-01-022019.pdf</t>
  </si>
  <si>
    <t>Income</t>
  </si>
  <si>
    <t xml:space="preserve">R million </t>
  </si>
  <si>
    <t>% contribution</t>
  </si>
  <si>
    <t>Type of mining</t>
  </si>
  <si>
    <t xml:space="preserve">Mining of coal and lignite  </t>
  </si>
  <si>
    <t>Local sales</t>
  </si>
  <si>
    <t>Export sales</t>
  </si>
  <si>
    <t>Coal</t>
  </si>
  <si>
    <t>Sales</t>
  </si>
  <si>
    <t>Employment</t>
  </si>
  <si>
    <t>Number</t>
  </si>
  <si>
    <t>Table D − Key statistics in the mining industry by province, 2019</t>
  </si>
  <si>
    <t>Western Cape</t>
  </si>
  <si>
    <t>Eastern Cape</t>
  </si>
  <si>
    <t>Northern Cape</t>
  </si>
  <si>
    <t>Free State</t>
  </si>
  <si>
    <t>KwaZulu-Natal</t>
  </si>
  <si>
    <t>North West</t>
  </si>
  <si>
    <t xml:space="preserve">Gauteng </t>
  </si>
  <si>
    <t>Mpumalanga</t>
  </si>
  <si>
    <t>Limpopo</t>
  </si>
  <si>
    <t>Sales of goods</t>
  </si>
  <si>
    <t>Salaries and Wages</t>
  </si>
  <si>
    <t>Share Males</t>
  </si>
  <si>
    <t>Males</t>
  </si>
  <si>
    <t>https://www.mineralscouncil.org.za/sa-mining/coal</t>
  </si>
  <si>
    <t>The coal industry employed 92,230 people in 2019 (86,647 in 2018), representing about 19% of total employment in the mining sector</t>
  </si>
  <si>
    <t>258.9 million tonnes produced in 2019 (253Mt in 2018) with total coal sales of R139.3 billion (R146 billion in 2018)</t>
  </si>
  <si>
    <t>70% of coal volume is consumed domestically and more than 70% of electricity demand is generated from coal power</t>
  </si>
  <si>
    <t xml:space="preserve">South Africa's coal mining occurs mainly within the Mpumalanga Province, which
produces some 81% of the country's total output. Limpopo Province with 11%, Free
State Province with 6%, and Kwazulu-Natal Province with 2% provide the rest. </t>
  </si>
  <si>
    <t>https://cer.org.za/wp-content/uploads/2017/12/Annexure-P.pdf</t>
  </si>
  <si>
    <t>Share</t>
  </si>
  <si>
    <t>1. Mpumalanga</t>
  </si>
  <si>
    <t>https://www.parliament.gov.za/storage/app/media/Pages/2022/6-june/30-06-2022_Inclusive_Economic_Growth_Oversight_Summit/Session_3/Mpumalanga.pdf</t>
  </si>
  <si>
    <t>MPUMALANGA</t>
  </si>
  <si>
    <t>Share of coal prod</t>
  </si>
  <si>
    <t>Coal as % of GDP</t>
  </si>
  <si>
    <t>coal as % of employment</t>
  </si>
  <si>
    <t xml:space="preserve">Share of coal power porduction </t>
  </si>
  <si>
    <t>https://southafrica-info.com/infographics/animation-economic-sectors-of-south-africas-provinces/</t>
  </si>
  <si>
    <t>LIMPOPO</t>
  </si>
  <si>
    <t>Average GDP contribution main regions</t>
  </si>
  <si>
    <t>https://energy.ec.europa.eu/system/files/2020-07/silesia_regional_profile_-_start_technical_assistance_0.pdf</t>
  </si>
  <si>
    <t>SILESIA</t>
  </si>
  <si>
    <t xml:space="preserve">Share of mining indistry in GDP </t>
  </si>
  <si>
    <t>Coal production (Mt yearly)</t>
  </si>
  <si>
    <t>Coal mining employment</t>
  </si>
  <si>
    <t>Share of emplyment coal</t>
  </si>
  <si>
    <t>http://geoportal.pgi.gov.pl/surowce/energetyczne/wegiel_kamienny/2019</t>
  </si>
  <si>
    <t xml:space="preserve">Production </t>
  </si>
  <si>
    <t xml:space="preserve">Hard coal </t>
  </si>
  <si>
    <t>Lignite</t>
  </si>
  <si>
    <t>Lodz (Bełchatów mine)</t>
  </si>
  <si>
    <t>Lower Silesia (Turów mine)</t>
  </si>
  <si>
    <t>voivodeship (province)</t>
  </si>
  <si>
    <t>https://euracoal.eu/info/country-profiles/poland/</t>
  </si>
  <si>
    <t>Silesia (steam coal)</t>
  </si>
  <si>
    <t>Silesia (met coal)</t>
  </si>
  <si>
    <t>Lublin (Bogdanka Mine)</t>
  </si>
  <si>
    <t>Greater Poland (Konin Mine)</t>
  </si>
  <si>
    <t>https://polskieradio24.pl/42/273/artykul/3080462,wegiel-jest-kluczowym-surowcem-w-polsce-szybko-sie-to-nie-zmieni#:~:text=Najwi%C4%99cej%20w%C4%99gla%20kamiennego%20wydobyto%20w,samym%20okresie%207%2C256%20mln%20ton.&amp;text=Szacuje%20si%C4%99%2C%20%C5%BCe%20od%20rozpocz%C4%99cia,9%20mln%20ton%20w%C4%99gla%20kamiennego.</t>
  </si>
  <si>
    <t>https://www.ceicdata.com/en/indicator/poland/coal-production</t>
  </si>
  <si>
    <t>Total Coal production per type</t>
  </si>
  <si>
    <t>https://www.iea.org/fuels-and-technologies/coal</t>
  </si>
  <si>
    <t>1. Silesia / 2. Lodz</t>
  </si>
  <si>
    <t>Article on fiscal gap transition upper silesia:</t>
  </si>
  <si>
    <t>https://www.mdpi.com/1996-1073/15/9/3302</t>
  </si>
  <si>
    <t>Statistics Poland (GUS)</t>
  </si>
  <si>
    <t>https://bdl.stat.gov.pl/bdl/start</t>
  </si>
  <si>
    <t>Name</t>
  </si>
  <si>
    <t>Section A</t>
  </si>
  <si>
    <t>Agriculture, forestry and fishing</t>
  </si>
  <si>
    <t>Section B</t>
  </si>
  <si>
    <t>Mining and quarrying.</t>
  </si>
  <si>
    <t>Section C</t>
  </si>
  <si>
    <t>Manufacturing.</t>
  </si>
  <si>
    <t>Section D</t>
  </si>
  <si>
    <t>Electricity, gas, steam and air-conditioning supply</t>
  </si>
  <si>
    <t>Section E</t>
  </si>
  <si>
    <t>Water supply; sewerage, waste management and remediation activities</t>
  </si>
  <si>
    <t>Section F</t>
  </si>
  <si>
    <t>Construction</t>
  </si>
  <si>
    <t>Section G</t>
  </si>
  <si>
    <t>Wholesale and retail trade; repair of motor vehicles and motorcycles</t>
  </si>
  <si>
    <t>Section H</t>
  </si>
  <si>
    <t>Transportation and storage</t>
  </si>
  <si>
    <t>Section I</t>
  </si>
  <si>
    <t>Accommodation and food service activities</t>
  </si>
  <si>
    <t>Section J</t>
  </si>
  <si>
    <t>Information and communication</t>
  </si>
  <si>
    <t>Section K</t>
  </si>
  <si>
    <t>Financial and insurance activities</t>
  </si>
  <si>
    <t>Section L</t>
  </si>
  <si>
    <t>Real estate activities</t>
  </si>
  <si>
    <t>Section M</t>
  </si>
  <si>
    <t>Professional, scientific and technical activities</t>
  </si>
  <si>
    <t>Section N</t>
  </si>
  <si>
    <t>Administrative and support service activities</t>
  </si>
  <si>
    <t>Section O</t>
  </si>
  <si>
    <t>Public administration and defence; compulsory social security</t>
  </si>
  <si>
    <t>Section P</t>
  </si>
  <si>
    <t>Education</t>
  </si>
  <si>
    <t>Section Q</t>
  </si>
  <si>
    <t>Human health and social work activities</t>
  </si>
  <si>
    <t>Section R</t>
  </si>
  <si>
    <t>Arts, entertainment and recreation</t>
  </si>
  <si>
    <t>Section S</t>
  </si>
  <si>
    <t>Other service activities</t>
  </si>
  <si>
    <t>Section T</t>
  </si>
  <si>
    <t>Activities of households as employers; undifferentiated goods - and services-producing activities of households for own use</t>
  </si>
  <si>
    <t>Category:</t>
  </si>
  <si>
    <t>REGIONAL ACCOUNTS</t>
  </si>
  <si>
    <t xml:space="preserve">Data from regional accounts for the years 2018-2020 were revised in relation to those previously published, following changes introduced in the annual national accounts. Data were changed as a result of:
1) using new data sources and updating existing data sources,
2) changes of the general government sector’s subjective range, 
3) implementation of the Eurostat recommendations to maintain compliance with the European Statistical System.
The description of changes introduced to the national accounts is included in the “Information of the Statistics Poland on the revision of national accounts in 2010-2020” of 7 October 2022 available on website: Statistics Poland / Topics / National accounts / Annual national accounts / Information of the Statistics Poland on the revision of national accounts in 2010-2020. 
Macroeconomic categories calculated in the regional accounts are compiled according to the principles of the national accounts system as well as recommendations of the “The European System of Accounts 2010 (ESA 2010)”, introduced by Regulation (EU) No 549/2013 of the European Parliament and of the Council (EU) of 21 May 2013 on the European system of national and regional accounts in the European Union (Official Journal of the EU L 174, 26 June 2013, as amended). The following accounts are compiled in the regional accounts system for each region: the production account and the generation of income account by institutional sectors and kind of activity as well as the allocation of primary income account and the secondary distribution of income account in the households sector. The following categories are calculated for subregions: gross domestic product (GDP) and gross value added (GVA) by kind of activity groups. Table provided in November with data for the year t-2 ("t" concerns the year in which the table is provided with data. For calculations per capita, it was assumed to use the number of population as of 30 June, compiled:
- for the years 2000-2008 on the basis of the results of the National Population and Housing Census 2002,
- for the years 2009-2019 (in case of indices – for the years 2010-2020) on the basis of the results of the National Population and Housing Census 2011,
- from 2020 (in case of indices – from 2021) on the basis of the results of the National Population and Housing Census 2021.
For computing per employed person – annual average number of employed persons was applied. Data per employed person were calculated on the basis of average number of employed persons in the national economy compiled on the basis of the National Agricultural Census 2020 results.
Due to rounding of data, in some cases the sum of the components may be slightly different from total values. Note concerning data in regions’ breakdown (NUTS 2): Comparable data on gross value added per employed person for the years 2000-2001 are missing. Data on gross domestic product at constant prices are available starting from 2004 data. Data on real income in the households sector are available starting from 2001 data. Note concerning data in subregions’ breakdown (NUTS 3): Comparable data on gross value added per employed person for the years 2000-2001 are missing. Data on gross value added for manufacturing (section C) are available starting from 2006 data. 
</t>
  </si>
  <si>
    <t>Group:</t>
  </si>
  <si>
    <t>GROSS VALUE ADDED (CURRENT PRICES) - PKD 2007 (NACE REV. 2) - ESA 2010 - NUTS 2</t>
  </si>
  <si>
    <t>-</t>
  </si>
  <si>
    <t>Subgroup:</t>
  </si>
  <si>
    <t>Gross value added by PKD 2007 (NACE Rev. 2) sections</t>
  </si>
  <si>
    <t>Last update:</t>
  </si>
  <si>
    <t>03/01/2023</t>
  </si>
  <si>
    <t>Code</t>
  </si>
  <si>
    <t>[million PLN]</t>
  </si>
  <si>
    <t>0000000</t>
  </si>
  <si>
    <t>POLAND</t>
  </si>
  <si>
    <t>1000000</t>
  </si>
  <si>
    <t>ŁÓDZKIE</t>
  </si>
  <si>
    <t>2400000</t>
  </si>
  <si>
    <t>ŚLĄSKIE</t>
  </si>
  <si>
    <t>Regional share of total GDP</t>
  </si>
  <si>
    <t>Mining share of GDP</t>
  </si>
  <si>
    <t>https://bdl.stat.gov.pl/bdl/dane/podgrup/tablica</t>
  </si>
  <si>
    <t xml:space="preserve">GDP </t>
  </si>
  <si>
    <t>https://www.gem.wiki/Kazakhstan_and_coal</t>
  </si>
  <si>
    <t>General Information</t>
  </si>
  <si>
    <t>Karaganda Basin</t>
  </si>
  <si>
    <t>Ekibastuz Basin</t>
  </si>
  <si>
    <t>Maykuben Basin</t>
  </si>
  <si>
    <t xml:space="preserve">Total </t>
  </si>
  <si>
    <t>Coal:</t>
  </si>
  <si>
    <t>Bituminous</t>
  </si>
  <si>
    <t>Coal (Million tons)</t>
  </si>
  <si>
    <t>https://pubs.usgs.gov/myb/vol3/2017-18/myb3-2017-18-kazakhstan.pdf</t>
  </si>
  <si>
    <t>do.</t>
  </si>
  <si>
    <t>https://www.usgs.gov/centers/national-minerals-information-center/international-minerals-statistics-and-information</t>
  </si>
  <si>
    <t xml:space="preserve">All countries: </t>
  </si>
  <si>
    <t xml:space="preserve">POLAND - US Minerals Yearbook </t>
  </si>
  <si>
    <t>Metallurgical</t>
  </si>
  <si>
    <t>https://www.usgs.gov/centers/national-minerals-information-center/europe-and-central-eurasia#pl</t>
  </si>
  <si>
    <t>https://adilet-zan-kz.translate.goog/kaz/docs/P1400000724?_x_tr_sl=kk&amp;_x_tr_tl=en&amp;_x_tr_hl=en&amp;_x_tr_pto=sc</t>
  </si>
  <si>
    <t>Shubarkul Basin</t>
  </si>
  <si>
    <t xml:space="preserve">Torgay Basin </t>
  </si>
  <si>
    <t>Mining capacity</t>
  </si>
  <si>
    <t>value added</t>
  </si>
  <si>
    <t>C is in it</t>
  </si>
  <si>
    <t>payment of wages</t>
  </si>
  <si>
    <t>other taxes on production</t>
  </si>
  <si>
    <t>gross profit/ gross mixed income</t>
  </si>
  <si>
    <t>Production of goods</t>
  </si>
  <si>
    <t>26,071,350.0</t>
  </si>
  <si>
    <t>7,520,468.3</t>
  </si>
  <si>
    <t>531 290.5</t>
  </si>
  <si>
    <t>18,019,591.2</t>
  </si>
  <si>
    <t>Agriculture, forestry and fisheries</t>
  </si>
  <si>
    <t>3 105 560.7</t>
  </si>
  <si>
    <t>769,898.6</t>
  </si>
  <si>
    <t>2 669.1</t>
  </si>
  <si>
    <t>2 332 993.0</t>
  </si>
  <si>
    <t>Industry</t>
  </si>
  <si>
    <t>19 154 492.5</t>
  </si>
  <si>
    <t>5,039,977.0</t>
  </si>
  <si>
    <t>514 787.7</t>
  </si>
  <si>
    <t>13,599,727.8</t>
  </si>
  <si>
    <t>Mining industry and quarrying</t>
  </si>
  <si>
    <t>10,032,109.5</t>
  </si>
  <si>
    <t>2 188 129.9</t>
  </si>
  <si>
    <t>395,877.9</t>
  </si>
  <si>
    <t>7 448 101.7</t>
  </si>
  <si>
    <t>Manufacturing industry</t>
  </si>
  <si>
    <t>7,972,864.1</t>
  </si>
  <si>
    <t>2 274 176.4</t>
  </si>
  <si>
    <t>96 372.2</t>
  </si>
  <si>
    <t>5,602,315.5</t>
  </si>
  <si>
    <t>Electricity supply, gas, steam supply and air conditioning</t>
  </si>
  <si>
    <t>980 795.2</t>
  </si>
  <si>
    <t>483 350.6</t>
  </si>
  <si>
    <t>18,840.1</t>
  </si>
  <si>
    <t>478 604.5</t>
  </si>
  <si>
    <t>Water supply; sewage system, waste collection and distribution control</t>
  </si>
  <si>
    <t>168,723.7</t>
  </si>
  <si>
    <t>94 320.1</t>
  </si>
  <si>
    <t>3 697.5</t>
  </si>
  <si>
    <t>70 706.1</t>
  </si>
  <si>
    <t>3,811,296.8</t>
  </si>
  <si>
    <t>1,710,592.7</t>
  </si>
  <si>
    <t>13,833.7</t>
  </si>
  <si>
    <t>2,086,870.4</t>
  </si>
  <si>
    <t>Production of services</t>
  </si>
  <si>
    <t>38,610,254.8</t>
  </si>
  <si>
    <t>13,678,664.9</t>
  </si>
  <si>
    <t>189,890.6</t>
  </si>
  <si>
    <t>24,741,699.3</t>
  </si>
  <si>
    <t>Wholesale and retail trade; repair of cars and motorcycles</t>
  </si>
  <si>
    <t>11,788,364.0</t>
  </si>
  <si>
    <t>4 167 917.1</t>
  </si>
  <si>
    <t>24,906.0</t>
  </si>
  <si>
    <t>7,595,540.9</t>
  </si>
  <si>
    <t>Transport and storage</t>
  </si>
  <si>
    <t>5,589,850.6</t>
  </si>
  <si>
    <t>1 473 417.3</t>
  </si>
  <si>
    <t>61 475.1</t>
  </si>
  <si>
    <t>4,054,958.2</t>
  </si>
  <si>
    <t>Accommodation and food services</t>
  </si>
  <si>
    <t>793 329.6</t>
  </si>
  <si>
    <t>306,732.6</t>
  </si>
  <si>
    <t>2 765.7</t>
  </si>
  <si>
    <t>483 831.3</t>
  </si>
  <si>
    <t>1 349 561.9</t>
  </si>
  <si>
    <t>565 071.7</t>
  </si>
  <si>
    <t>17 315.5</t>
  </si>
  <si>
    <t>767 174.7</t>
  </si>
  <si>
    <t>Financial and insurance services</t>
  </si>
  <si>
    <t>2 233 384.2</t>
  </si>
  <si>
    <t>824 398.7</t>
  </si>
  <si>
    <t>20,651.1</t>
  </si>
  <si>
    <t>1 388 334.4</t>
  </si>
  <si>
    <t>Real estate transactions</t>
  </si>
  <si>
    <t>5,222,690.9</t>
  </si>
  <si>
    <t>353,020.8</t>
  </si>
  <si>
    <t>26 182.5</t>
  </si>
  <si>
    <t>4,843,487.6</t>
  </si>
  <si>
    <t>Professional, scientific and technical service</t>
  </si>
  <si>
    <t>3,062,749.9</t>
  </si>
  <si>
    <t>1 233 529.0</t>
  </si>
  <si>
    <t>18,394.6</t>
  </si>
  <si>
    <t>1,810,826.3</t>
  </si>
  <si>
    <t>Administrative and support services</t>
  </si>
  <si>
    <t>1 600 314.9</t>
  </si>
  <si>
    <t>831 979.6</t>
  </si>
  <si>
    <t>8,799.7</t>
  </si>
  <si>
    <t>759 535.6</t>
  </si>
  <si>
    <t>Public administration and defense;</t>
  </si>
  <si>
    <t>mandatory social security</t>
  </si>
  <si>
    <t>1 175 340.4</t>
  </si>
  <si>
    <t>854 621.1</t>
  </si>
  <si>
    <t>958.3</t>
  </si>
  <si>
    <t>319,761.0</t>
  </si>
  <si>
    <t>1,859,275.3</t>
  </si>
  <si>
    <t>1,438,860.8</t>
  </si>
  <si>
    <t>2 640.3</t>
  </si>
  <si>
    <t>417 774.2</t>
  </si>
  <si>
    <t>Health and social services</t>
  </si>
  <si>
    <t>1 326 324.9</t>
  </si>
  <si>
    <t>773 427.7</t>
  </si>
  <si>
    <t>2 034.5</t>
  </si>
  <si>
    <t>550,862.7</t>
  </si>
  <si>
    <t>508 692.8</t>
  </si>
  <si>
    <t>299 114.7</t>
  </si>
  <si>
    <t>1 298.8</t>
  </si>
  <si>
    <t>208 279.3</t>
  </si>
  <si>
    <t>Providing other types of services</t>
  </si>
  <si>
    <t>2,053,934.9</t>
  </si>
  <si>
    <t>531 265.7</t>
  </si>
  <si>
    <t>2 365.4</t>
  </si>
  <si>
    <t>1,520,303.8</t>
  </si>
  <si>
    <t>Activities of households that employ domestic workers and produce goods and services for their own consumption</t>
  </si>
  <si>
    <t>46 440.5</t>
  </si>
  <si>
    <t>25 308.1</t>
  </si>
  <si>
    <t>103.1</t>
  </si>
  <si>
    <t>21 029.3</t>
  </si>
  <si>
    <t>Continuation</t>
  </si>
  <si>
    <t>Gross value added by industry</t>
  </si>
  <si>
    <t>64,681,604.8</t>
  </si>
  <si>
    <t>21 199 133.2</t>
  </si>
  <si>
    <t>721 181.1</t>
  </si>
  <si>
    <t>42,761,290.5</t>
  </si>
  <si>
    <t>Net taxes on products _ _</t>
  </si>
  <si>
    <t>4,851,021.7</t>
  </si>
  <si>
    <t>Gross domestic product</t>
  </si>
  <si>
    <t>69,532,626.5</t>
  </si>
  <si>
    <t>https://www-stat-gov-kz.translate.goog/official/industry/11/statistic/6?_x_tr_sl=auto&amp;_x_tr_tl=en&amp;_x_tr_hl=en</t>
  </si>
  <si>
    <t xml:space="preserve">Gross regional product by types of economic activity </t>
  </si>
  <si>
    <t>Agriculture, forestry ang fishing</t>
  </si>
  <si>
    <t>Industy</t>
  </si>
  <si>
    <t>Mining and quarrying</t>
  </si>
  <si>
    <t>Manufac-turing</t>
  </si>
  <si>
    <t>Electricity, gas, steam and air conditioning supply</t>
  </si>
  <si>
    <t>Transpor-tation and storage</t>
  </si>
  <si>
    <t>Information and commu-nication</t>
  </si>
  <si>
    <t>Republic of Kazakhstan</t>
  </si>
  <si>
    <t>1 half-year of 2018</t>
  </si>
  <si>
    <t>9 months of 2018</t>
  </si>
  <si>
    <t>1 quarter of 2019</t>
  </si>
  <si>
    <t>1 half-year of 2019</t>
  </si>
  <si>
    <t>9 months of 2019</t>
  </si>
  <si>
    <t>1 quarter of 2020</t>
  </si>
  <si>
    <t>1 half-year of 2020</t>
  </si>
  <si>
    <t>9 months of 2020</t>
  </si>
  <si>
    <t>1 quarter of 2021</t>
  </si>
  <si>
    <t>1 half-year of 2021</t>
  </si>
  <si>
    <t>9 months of 2021</t>
  </si>
  <si>
    <t>1 quarter of 2022</t>
  </si>
  <si>
    <t>1 half-year of 2022</t>
  </si>
  <si>
    <t>9 months of 2022</t>
  </si>
  <si>
    <t>Abai</t>
  </si>
  <si>
    <t>Akmola</t>
  </si>
  <si>
    <t>Аktobе</t>
  </si>
  <si>
    <t>Аlmaty</t>
  </si>
  <si>
    <t>Аtyrau</t>
  </si>
  <si>
    <t>Batys Kazakhstan</t>
  </si>
  <si>
    <t>Zhambyl</t>
  </si>
  <si>
    <t xml:space="preserve">Zhetisu </t>
  </si>
  <si>
    <t>Кaragandy</t>
  </si>
  <si>
    <t>Коstanai</t>
  </si>
  <si>
    <t>Кyzylorda</t>
  </si>
  <si>
    <t>Мangistau</t>
  </si>
  <si>
    <t>Pavlodar</t>
  </si>
  <si>
    <t>Soltustik Кazakhstan</t>
  </si>
  <si>
    <t>Turkistan</t>
  </si>
  <si>
    <t>Ulytau</t>
  </si>
  <si>
    <t>Shygys Kazakhstan</t>
  </si>
  <si>
    <t>Astana city</t>
  </si>
  <si>
    <t>Almaty city</t>
  </si>
  <si>
    <t>Shymkent city</t>
  </si>
  <si>
    <t>Share mining</t>
  </si>
  <si>
    <t>https://www.stat.gov.kz/official/industry/11/statistic/7</t>
  </si>
  <si>
    <t>1. Pavlodar / 2. Кaragandy</t>
  </si>
  <si>
    <t>Output of basic industrial products in the Republic of Kazakhstan in 2022*</t>
  </si>
  <si>
    <t>january</t>
  </si>
  <si>
    <t>january-february</t>
  </si>
  <si>
    <t>january-march</t>
  </si>
  <si>
    <t>january-april</t>
  </si>
  <si>
    <t>january-may</t>
  </si>
  <si>
    <t>january-june</t>
  </si>
  <si>
    <t>january-july</t>
  </si>
  <si>
    <t>january-august</t>
  </si>
  <si>
    <t>january-september</t>
  </si>
  <si>
    <t>january-october</t>
  </si>
  <si>
    <t>january-november</t>
  </si>
  <si>
    <t>january-december</t>
  </si>
  <si>
    <t>Coal, including lignite and coal concentrate, thsd. Tons</t>
  </si>
  <si>
    <t>…</t>
  </si>
  <si>
    <t>Akmolinskaya</t>
  </si>
  <si>
    <t>Almatinskaya</t>
  </si>
  <si>
    <t>Zhambylskaya</t>
  </si>
  <si>
    <t>Karagandinskaya</t>
  </si>
  <si>
    <t>Pavlodarskaya</t>
  </si>
  <si>
    <t>Vostochno-Kazakhstanskaya</t>
  </si>
  <si>
    <t>Coal, including lignite, except coal concentrate, thsd. Tons</t>
  </si>
  <si>
    <t>Oil, including gas condensat, thsd. Tons</t>
  </si>
  <si>
    <t>Aktubinskaya</t>
  </si>
  <si>
    <t>Atyrauskaya</t>
  </si>
  <si>
    <t>Zapadno-Kazahstanskaya</t>
  </si>
  <si>
    <t>Kyzylordinskaya</t>
  </si>
  <si>
    <t>Mangistauskaya</t>
  </si>
  <si>
    <t>crude oil (a natural mix of hydrocarbons), including the oil received from bituminous minerals, thsd. Tons</t>
  </si>
  <si>
    <t xml:space="preserve">   gas condensate, thsd. Tons</t>
  </si>
  <si>
    <t>х</t>
  </si>
  <si>
    <t>Natural gas in liquid or gaseous form, million cubic meters</t>
  </si>
  <si>
    <t>Natural gas in gaseous state ,  mln. cub.m</t>
  </si>
  <si>
    <t>https://www.stat.gov.kz/official/industry/151/statistic/7</t>
  </si>
  <si>
    <t>Share mining GDP Region 1</t>
  </si>
  <si>
    <t>Share mining GDP Region 2</t>
  </si>
  <si>
    <t>Share mining GDP Region 3</t>
  </si>
  <si>
    <t>Share mining GDP Region 4</t>
  </si>
  <si>
    <t>Share mining GDP Region 5</t>
  </si>
  <si>
    <t>East Kalimantan</t>
  </si>
  <si>
    <t>South Sumatera</t>
  </si>
  <si>
    <t>South Kalimantan</t>
  </si>
  <si>
    <t>Central Kalimantan</t>
  </si>
  <si>
    <t>Company</t>
  </si>
  <si>
    <t>Owner</t>
  </si>
  <si>
    <t>Adaro</t>
  </si>
  <si>
    <t>Berau</t>
  </si>
  <si>
    <t>Kaltim Prima Coal</t>
  </si>
  <si>
    <t>Bumi Resources</t>
  </si>
  <si>
    <t>Production (Mt)</t>
  </si>
  <si>
    <t>Thoir Family</t>
  </si>
  <si>
    <t>Berau Coal</t>
  </si>
  <si>
    <t>Sinar Mas Group</t>
  </si>
  <si>
    <t>Kideco Jaya Agung</t>
  </si>
  <si>
    <t xml:space="preserve">Indika Energi </t>
  </si>
  <si>
    <t>Arutmin Indonesia</t>
  </si>
  <si>
    <t xml:space="preserve">Bukit Asam </t>
  </si>
  <si>
    <t xml:space="preserve">PT Bukit Asama (SOE) </t>
  </si>
  <si>
    <t>Borneo Indobara</t>
  </si>
  <si>
    <t>Indominco Mandiri</t>
  </si>
  <si>
    <t>Banpu Minerals</t>
  </si>
  <si>
    <t>Antang Gunung Meratus</t>
  </si>
  <si>
    <t xml:space="preserve">Baramulti Sukses Sarana </t>
  </si>
  <si>
    <t xml:space="preserve">Indoxim Colaindo </t>
  </si>
  <si>
    <t>Gajah Tunggal</t>
  </si>
  <si>
    <t>https://iesr.or.id/wp-content/uploads/2019/03/Coal-Transition-in-Indonesia-Jakarta-April-2019-2.pdf</t>
  </si>
  <si>
    <t>MINERAL FUELS AND RELATED MATERIALS</t>
  </si>
  <si>
    <t>Subbituminous</t>
  </si>
  <si>
    <t>Natural gas</t>
  </si>
  <si>
    <t>million cubic meters</t>
  </si>
  <si>
    <t>thousand 42-gallon barrels</t>
  </si>
  <si>
    <t>https://www.usgs.gov/centers/national-minerals-information-center/asia-and-pacific#id</t>
  </si>
  <si>
    <r>
      <t>INDONESIA: PRODUCTION OF MINERAL COMMODITIES</t>
    </r>
    <r>
      <rPr>
        <vertAlign val="superscript"/>
        <sz val="11"/>
        <color indexed="8"/>
        <rFont val="Calibri"/>
        <family val="2"/>
        <scheme val="minor"/>
      </rPr>
      <t>1</t>
    </r>
  </si>
  <si>
    <t xml:space="preserve">Petroleum, crude, including condensate </t>
  </si>
  <si>
    <t>Coal, marketable:</t>
  </si>
  <si>
    <t>Anthracite</t>
  </si>
  <si>
    <t>thousand metric tons</t>
  </si>
  <si>
    <t>Coke, metallurgical, marketable</t>
  </si>
  <si>
    <t>Petroleum:</t>
  </si>
  <si>
    <t>Natural gas liquids</t>
  </si>
  <si>
    <t>Refinery:</t>
  </si>
  <si>
    <t>Distillate fuel oil</t>
  </si>
  <si>
    <t>Gasoline</t>
  </si>
  <si>
    <t>Jet fuel</t>
  </si>
  <si>
    <t>Kerosene</t>
  </si>
  <si>
    <t>Liquefied petroleum gas</t>
  </si>
  <si>
    <t>Residual fuel oil</t>
  </si>
  <si>
    <t>Other, including lubricants and greases</t>
  </si>
  <si>
    <t>Uranium, mine, U content</t>
  </si>
  <si>
    <r>
      <t>Bituminous</t>
    </r>
    <r>
      <rPr>
        <vertAlign val="superscript"/>
        <sz val="11"/>
        <color indexed="8"/>
        <rFont val="Calibri"/>
        <family val="2"/>
        <scheme val="minor"/>
      </rPr>
      <t>e</t>
    </r>
  </si>
  <si>
    <r>
      <t>Metallurgical</t>
    </r>
    <r>
      <rPr>
        <vertAlign val="superscript"/>
        <sz val="11"/>
        <color indexed="8"/>
        <rFont val="Calibri"/>
        <family val="2"/>
        <scheme val="minor"/>
      </rPr>
      <t>e</t>
    </r>
  </si>
  <si>
    <t>https://www.usgs.gov/centers/national-minerals-information-center/africa-and-middle-east#sf</t>
  </si>
  <si>
    <t>Coke, metallurgical</t>
  </si>
  <si>
    <t>Liquefied natural gas</t>
  </si>
  <si>
    <t>Natural gas:</t>
  </si>
  <si>
    <t>All forms</t>
  </si>
  <si>
    <t>Coalbed gas, only</t>
  </si>
  <si>
    <t>Crude, including from oil shale</t>
  </si>
  <si>
    <t>million 42-gallon barrels</t>
  </si>
  <si>
    <t>Throughput</t>
  </si>
  <si>
    <t>Products:</t>
  </si>
  <si>
    <t>Asphalt</t>
  </si>
  <si>
    <t>Diesel</t>
  </si>
  <si>
    <t>Fuel oil</t>
  </si>
  <si>
    <t>Naphtha</t>
  </si>
  <si>
    <t>Petroleum coke</t>
  </si>
  <si>
    <r>
      <t>Anthracite</t>
    </r>
    <r>
      <rPr>
        <vertAlign val="superscript"/>
        <sz val="11"/>
        <color indexed="8"/>
        <rFont val="Calibri"/>
        <family val="2"/>
        <scheme val="minor"/>
      </rPr>
      <t>e</t>
    </r>
  </si>
  <si>
    <r>
      <t>Lignite</t>
    </r>
    <r>
      <rPr>
        <vertAlign val="superscript"/>
        <sz val="11"/>
        <color indexed="8"/>
        <rFont val="Calibri"/>
        <family val="2"/>
        <scheme val="minor"/>
      </rPr>
      <t>e</t>
    </r>
  </si>
  <si>
    <r>
      <t>Uranium, mine, U content</t>
    </r>
    <r>
      <rPr>
        <vertAlign val="superscript"/>
        <sz val="11"/>
        <color indexed="8"/>
        <rFont val="Calibri"/>
        <family val="2"/>
        <scheme val="minor"/>
      </rPr>
      <t>e</t>
    </r>
  </si>
  <si>
    <t>https://www.usgs.gov/centers/national-minerals-information-center/asia-and-pacific</t>
  </si>
  <si>
    <t>Gross</t>
  </si>
  <si>
    <t>Marketable</t>
  </si>
  <si>
    <t>Crude</t>
  </si>
  <si>
    <t>Kerosene, including jet fuel</t>
  </si>
  <si>
    <t>Other</t>
  </si>
  <si>
    <r>
      <t>Refinery:</t>
    </r>
    <r>
      <rPr>
        <vertAlign val="superscript"/>
        <sz val="11"/>
        <color theme="1"/>
        <rFont val="Calibri"/>
        <family val="2"/>
        <scheme val="minor"/>
      </rPr>
      <t>e</t>
    </r>
  </si>
  <si>
    <t>https://www.usgs.gov/centers/national-minerals-information-center/asia-and-pacific#in</t>
  </si>
  <si>
    <t>Coke, metallurgical, 6% moisture content</t>
  </si>
  <si>
    <t>Natural gas, marketable</t>
  </si>
  <si>
    <t>Peat, horticultural and fuel uses</t>
  </si>
  <si>
    <t>thousand 32-gallon barrels</t>
  </si>
  <si>
    <r>
      <t>Bituminous</t>
    </r>
    <r>
      <rPr>
        <vertAlign val="superscript"/>
        <sz val="11"/>
        <rFont val="Calibri"/>
        <family val="2"/>
        <scheme val="minor"/>
      </rPr>
      <t>7</t>
    </r>
  </si>
  <si>
    <r>
      <t>Crude</t>
    </r>
    <r>
      <rPr>
        <vertAlign val="superscript"/>
        <sz val="11"/>
        <rFont val="Calibri"/>
        <family val="2"/>
        <scheme val="minor"/>
      </rPr>
      <t>8</t>
    </r>
  </si>
  <si>
    <r>
      <t>Refinery</t>
    </r>
    <r>
      <rPr>
        <vertAlign val="superscript"/>
        <sz val="11"/>
        <rFont val="Calibri"/>
        <family val="2"/>
        <scheme val="minor"/>
      </rPr>
      <t>9</t>
    </r>
  </si>
  <si>
    <t>https://www.usgs.gov/centers/national-minerals-information-center/europe-and-central-eurasia#rs</t>
  </si>
  <si>
    <t>Province/Regency/City</t>
  </si>
  <si>
    <t>PKP2B</t>
  </si>
  <si>
    <t>East</t>
  </si>
  <si>
    <t>Paser</t>
  </si>
  <si>
    <t>Samarinda</t>
  </si>
  <si>
    <t>Kutai Timur</t>
  </si>
  <si>
    <t>Kutai Kartanegara</t>
  </si>
  <si>
    <t>Penajam Paser Utara</t>
  </si>
  <si>
    <t>Coal production surface mining (million tons)</t>
  </si>
  <si>
    <t>Kutai Barat</t>
  </si>
  <si>
    <t>Share total</t>
  </si>
  <si>
    <t>Million tons</t>
  </si>
  <si>
    <t>https://www.jogmec.go.jp/content/300272506.pdf</t>
  </si>
  <si>
    <t>https://iesr.or.id/wp-content/uploads/2019/08/Indonesias-Coal-Dynamics_Toward-a-Just-Energy-Transition.pdf</t>
  </si>
  <si>
    <t>Mining share GDP 2017</t>
  </si>
  <si>
    <t>of which coal mining is 35%</t>
  </si>
  <si>
    <t>share</t>
  </si>
  <si>
    <t>1. East Kalimantan / 2. South Kalimantan</t>
  </si>
  <si>
    <t>LAPANGAN USAHA</t>
  </si>
  <si>
    <t>INDUSTRIAL ORIGIN</t>
  </si>
  <si>
    <t>Q1</t>
  </si>
  <si>
    <t>Q2</t>
  </si>
  <si>
    <t>Q3</t>
  </si>
  <si>
    <t>Q4</t>
  </si>
  <si>
    <t>Q1*</t>
  </si>
  <si>
    <t>Q2*</t>
  </si>
  <si>
    <t>Q3*</t>
  </si>
  <si>
    <t>Q4**</t>
  </si>
  <si>
    <t>PERTANIAN, KEHUTANAN &amp; PERIKANAN</t>
  </si>
  <si>
    <t>AGRICULTURE, FORESTRY AND FISHERY</t>
  </si>
  <si>
    <t>Pertanian, Peternakan, Perburuan dan Jasa Pertanian</t>
  </si>
  <si>
    <t>Agriculture, Livestock, Hunting and Agriculture Services</t>
  </si>
  <si>
    <t>Tanaman Pangan</t>
  </si>
  <si>
    <t>Food crops</t>
  </si>
  <si>
    <t>Tanaman Hortikultura</t>
  </si>
  <si>
    <t>Horticultural crops</t>
  </si>
  <si>
    <t>Tanaman Perkebunan</t>
  </si>
  <si>
    <t>Plantation crops</t>
  </si>
  <si>
    <t>Peternakan</t>
  </si>
  <si>
    <t>Livestock</t>
  </si>
  <si>
    <t>Jasa Pertanian dan Perburuan</t>
  </si>
  <si>
    <t>Agricultural Services and Hunting</t>
  </si>
  <si>
    <t>Kehutanan dan Penebangan kayu</t>
  </si>
  <si>
    <t>Forestry and Logging</t>
  </si>
  <si>
    <t>Perikanan</t>
  </si>
  <si>
    <t>Fishery</t>
  </si>
  <si>
    <t>PERTAMBANGAN &amp; PENGGALIAN</t>
  </si>
  <si>
    <t>MINING AND QUARRYING</t>
  </si>
  <si>
    <t>Pertambangan Minyak dan Gas Bumi</t>
  </si>
  <si>
    <t>Crude Petroleum, Natural Gas, and Geothermal</t>
  </si>
  <si>
    <t>Pertambangan Batubara dan Lignit</t>
  </si>
  <si>
    <t>Coal and Lignite Mining</t>
  </si>
  <si>
    <t>Pertambangan Biji Logam,</t>
  </si>
  <si>
    <t>Iron Ore mining</t>
  </si>
  <si>
    <t>Pertambangan dan Penggalian Lainnya</t>
  </si>
  <si>
    <t>Other Mining and Quarrying</t>
  </si>
  <si>
    <t>INDUSTRI PENGOLAHAN</t>
  </si>
  <si>
    <t>MANUFACTURING</t>
  </si>
  <si>
    <t>Industri Batubara dan Pengilangan Migas</t>
  </si>
  <si>
    <t>Manufacture of Coal and Refined Petroleum Products</t>
  </si>
  <si>
    <t>Industri Makanan dan Minuman</t>
  </si>
  <si>
    <t>Manufacture of Food Products and Beverages</t>
  </si>
  <si>
    <t>Pengolahan Tembakau</t>
  </si>
  <si>
    <t>Manufacture of Tobacco Products</t>
  </si>
  <si>
    <t>Industri Tekstil dan Pakaian Jadi</t>
  </si>
  <si>
    <t>Manufacture of Textiles; and Wearing Apparel</t>
  </si>
  <si>
    <t>Industri Kulit, Barang dari Kulit dan Alas Kaki</t>
  </si>
  <si>
    <t>Manufacture of Leather and Related Products; and Footware</t>
  </si>
  <si>
    <t>Industri Kayu, Barang dari Kayu, Gabus dan Barang Anyaman dari Bambu, Rotan dan sejenisnya</t>
  </si>
  <si>
    <t>Manufacture of Wood and Products of Wood and Cork, Articles of Straw and Plaiting Materials</t>
  </si>
  <si>
    <t>Industri Kertas dan Barang dari kertas, Percetakan dan Reproduksi Media Rekaman</t>
  </si>
  <si>
    <t>Manufacture of Paper and Paper products; Printing and Reproduction of Recorded Media</t>
  </si>
  <si>
    <t>industri Kimia, Farmasi dan Obat Tradisional</t>
  </si>
  <si>
    <t>Manufacture of Chemicals and Pharmaceuticals; and Botanical Products</t>
  </si>
  <si>
    <t>Industri Karet, Barang dari Karet dan Plastik</t>
  </si>
  <si>
    <t>Manufacture of Rubber, Rubber Products and Plastic Products</t>
  </si>
  <si>
    <t>Industri Barang Galian bukan logam</t>
  </si>
  <si>
    <t>Manufacture of Other Non-Metallic Mineral Products</t>
  </si>
  <si>
    <t>Industri Logam Dasar</t>
  </si>
  <si>
    <t>Manufacture of Basic Metals</t>
  </si>
  <si>
    <t>Industri Barang dari Logam, Komputer, Barang Elektronik, Optik dan Peralatan Listrik</t>
  </si>
  <si>
    <t>Manufacture of Fabricated Metal Products, Computer, Optical Products and Electronic Devices</t>
  </si>
  <si>
    <t>Industri Mesin dan Perlengkapan</t>
  </si>
  <si>
    <t>Manufacture of Machinery and Equipment</t>
  </si>
  <si>
    <t>Industri Alat Angkutan</t>
  </si>
  <si>
    <t>Manufacture of Transport Equipment</t>
  </si>
  <si>
    <t>Industri Furnitur</t>
  </si>
  <si>
    <t>Manufacture of Furniture</t>
  </si>
  <si>
    <t>Industri Pengolahan Lainnya, Jasa Reparasi dan Pemasangan Mesin dan Peralatan</t>
  </si>
  <si>
    <t>Other Manufacturing, Repair and Installation of Machinery and Equipment</t>
  </si>
  <si>
    <t>PENGADAAN LISTRIK DAN GAS</t>
  </si>
  <si>
    <t>ELECTRICITY AND GAS SUPPLY</t>
  </si>
  <si>
    <t>Ketenagalistrikan</t>
  </si>
  <si>
    <t>Electricity</t>
  </si>
  <si>
    <t>Pengadaan Gas dan Produksi Es</t>
  </si>
  <si>
    <t>Gas Supply and Production of Ice</t>
  </si>
  <si>
    <t>PENGADAAN AIR, PENGELOLAAN SAMPAH, LIMBAH DAN DAUR ULANG</t>
  </si>
  <si>
    <t>WATER SUPPLY, SEWERAGE, WASTE MANAGEMENT AND REMEDIATION ACTIVITIES</t>
  </si>
  <si>
    <t>KONSTRUKSI</t>
  </si>
  <si>
    <t>CONSTRUCTION</t>
  </si>
  <si>
    <t>PERDAGANGAN BESAR DAN ECERAN, REPARASI MOBIL DAN MOTOR</t>
  </si>
  <si>
    <t>WHOLESALE AND RETAIL TRADES, REPAIR OF MOTOR VEHICLES AND MOTORCYCLES</t>
  </si>
  <si>
    <t>Perdagangan Mobil, Sepeda Motor dan Reparasinya</t>
  </si>
  <si>
    <t>Wholesale and Retail Trade and Repair of Motor Vehicles and Motorcycles</t>
  </si>
  <si>
    <t>Pedagangan Besar dan Eceran, bukan Mobil dan Sepeda</t>
  </si>
  <si>
    <t>Wholesale and Retail Trades, except of Motor Vehicles and Motorcycles</t>
  </si>
  <si>
    <t>TRANSPORTASI DAN PERGUDANGAN</t>
  </si>
  <si>
    <t>TRANSPORT AND STORAGE</t>
  </si>
  <si>
    <t>Angkutan Rel</t>
  </si>
  <si>
    <t>Railways Transport</t>
  </si>
  <si>
    <t>Angkutan Darat</t>
  </si>
  <si>
    <t>Land Transport</t>
  </si>
  <si>
    <t>Angkutan Laut</t>
  </si>
  <si>
    <t>Sea Transport</t>
  </si>
  <si>
    <t>Angkutan Sungai, Danau &amp; Penyeberangan</t>
  </si>
  <si>
    <t>River, Lake and Ferry Transport</t>
  </si>
  <si>
    <t>Angkutan Udara</t>
  </si>
  <si>
    <t>Air Transport</t>
  </si>
  <si>
    <t>Pergudangan dan Jasa Penunjang Angkutan, Pos dan Kurir</t>
  </si>
  <si>
    <t>Warehousing and Support Services for Transportation, Postal and Courier</t>
  </si>
  <si>
    <t>PENYEDIAAN AKOMODASI DAN MAKAN MINUIM</t>
  </si>
  <si>
    <t>ACCOMMODATION AND FOOD SERVICE ACTIVITIES</t>
  </si>
  <si>
    <t>Penyediaan Akomodasi</t>
  </si>
  <si>
    <t>Accomodation</t>
  </si>
  <si>
    <t>Penyediaan Makan Minum</t>
  </si>
  <si>
    <t>Food and Beverages Service Activities</t>
  </si>
  <si>
    <t>INFORMASI DAN KOMUNIKASI</t>
  </si>
  <si>
    <t>INFORMATION AND COMMUNICATION</t>
  </si>
  <si>
    <t>JASA KEUANGAN DAN ASURANSI</t>
  </si>
  <si>
    <t>FINANCIAL AND INSURANCE SERVICES</t>
  </si>
  <si>
    <t>Jasa Perantara Keuangan</t>
  </si>
  <si>
    <t>Financial Intermediary Services</t>
  </si>
  <si>
    <t>Asuransi dan Dana Pensiun</t>
  </si>
  <si>
    <t>Insurance and Pension Fund</t>
  </si>
  <si>
    <t>Jasa Keuangan lainnya</t>
  </si>
  <si>
    <t>Other Financial Services</t>
  </si>
  <si>
    <t>Jasa Penunjang Keuangan</t>
  </si>
  <si>
    <t>Financial Supporting Services</t>
  </si>
  <si>
    <t>REAL ESTATE</t>
  </si>
  <si>
    <t>REAL ESTATE ACTIVITIES</t>
  </si>
  <si>
    <t>JASA PERUSAHAAN</t>
  </si>
  <si>
    <t>BUSINESS SERVICES</t>
  </si>
  <si>
    <t>ADMINISTRASI PEMERINTAHAN, PERTAHANAN DAN JAMINAN SOSIAL WAJIB</t>
  </si>
  <si>
    <t>PUBLIC ADMINISTRATION AND DEFENCE; COMPULSORY SOCIAL SECURITY</t>
  </si>
  <si>
    <t>JASA PENDIDIKAN</t>
  </si>
  <si>
    <t>EDUCATION</t>
  </si>
  <si>
    <t>JASA KESEHATAN DAN KEGIATAN LAINNYA</t>
  </si>
  <si>
    <t>HUMAN HEALTH AND SOCIAL WORK ACTIVITIES</t>
  </si>
  <si>
    <t>JASA LAINNYA</t>
  </si>
  <si>
    <t>OTHER SERVICES ACTIVITIES</t>
  </si>
  <si>
    <t>NILAI TAMBAH BRUTO ATAS HARGA DASAR</t>
  </si>
  <si>
    <t>GROSS VALUE ADDED AT BASIC PRICE</t>
  </si>
  <si>
    <t>PAJAK DIKURANG SUBSIDI ATAS PRODUK</t>
  </si>
  <si>
    <t>TAXES LESS SUBSIDES ON PRODUCTS</t>
  </si>
  <si>
    <t>PRODUK DOMESTIK BRUTO</t>
  </si>
  <si>
    <t>GROSS DOMESTIC PRODUCT</t>
  </si>
  <si>
    <t>Source : Statistics Indonesia</t>
  </si>
  <si>
    <t>Sumber : Badan Pusat Statistik</t>
  </si>
  <si>
    <t>https://www.bi.go.id/en/statistik/ekonomi-keuangan/seki/Default.aspx#headingThree</t>
  </si>
  <si>
    <t>https://www.bps.go.id/statictable/2022/09/02/2205/-seri-2010-pdrb-triwulanan-atas-dasar-harga-berlaku-menurut-lapangan-usaha-di-provinsi-seluruh-indonesia-miliar-rupiah-2010-2022.html</t>
  </si>
  <si>
    <t>QUARTERLY GRDP AT CURRENT MARKET PRICE BY INDUSTRIAL ORIGIN IN PROVINCE ALL OVER INDONESIA (BILLION RUPIAH)</t>
  </si>
  <si>
    <t>Industrial Origin</t>
  </si>
  <si>
    <t>Quarter I</t>
  </si>
  <si>
    <t>Quarter II</t>
  </si>
  <si>
    <t>Quarter III</t>
  </si>
  <si>
    <t>Quarter IV</t>
  </si>
  <si>
    <t>Annually</t>
  </si>
  <si>
    <t xml:space="preserve"> ACEH</t>
  </si>
  <si>
    <t>A Agriculture, Forestry and Fishing</t>
  </si>
  <si>
    <t>B Mining and Quarrying</t>
  </si>
  <si>
    <t>C Manufacturing</t>
  </si>
  <si>
    <t>D Electricity and Gas</t>
  </si>
  <si>
    <t>E Water Supply, Sewerage, Waste Management and Remediation Activities</t>
  </si>
  <si>
    <t>F Construction</t>
  </si>
  <si>
    <t>G Wholesale and Retail Trade, Repair of Motor Vehicles and Motorcycles</t>
  </si>
  <si>
    <t>H Transportation and Storage</t>
  </si>
  <si>
    <t>I Accommodation and Food Service Activities</t>
  </si>
  <si>
    <t>J Information and Communication</t>
  </si>
  <si>
    <t>K Financial and Insurance Activities</t>
  </si>
  <si>
    <t>L Real Estate Activities</t>
  </si>
  <si>
    <t>M,N Business Activities</t>
  </si>
  <si>
    <t>O Public Administration and Defence, Compulsory Social Security</t>
  </si>
  <si>
    <t>P Education</t>
  </si>
  <si>
    <t>Q Human Health and Social Work Activities</t>
  </si>
  <si>
    <t>R,S,T,U Other Services Activities</t>
  </si>
  <si>
    <t>Gross Regional Domestic Product</t>
  </si>
  <si>
    <t xml:space="preserve"> SUMATERA UTARA</t>
  </si>
  <si>
    <t xml:space="preserve"> SUMATERA BARAT</t>
  </si>
  <si>
    <t xml:space="preserve"> RIAU</t>
  </si>
  <si>
    <t xml:space="preserve"> JAMBI</t>
  </si>
  <si>
    <t xml:space="preserve"> SUMATERA SELATAN</t>
  </si>
  <si>
    <t xml:space="preserve"> BENGKULU</t>
  </si>
  <si>
    <t xml:space="preserve"> LAMPUNG</t>
  </si>
  <si>
    <t xml:space="preserve"> KEPULAUAN BANGKA BELITUNG</t>
  </si>
  <si>
    <t xml:space="preserve"> KEPULAUAN RIAU</t>
  </si>
  <si>
    <t xml:space="preserve"> DKI JAKARTA</t>
  </si>
  <si>
    <t xml:space="preserve"> JAWA BARAT</t>
  </si>
  <si>
    <t xml:space="preserve"> JAWA TENGAH</t>
  </si>
  <si>
    <t xml:space="preserve"> DI YOGYAKARTA</t>
  </si>
  <si>
    <t xml:space="preserve"> JAWA TIMUR</t>
  </si>
  <si>
    <t xml:space="preserve"> BANTEN</t>
  </si>
  <si>
    <t xml:space="preserve"> BALI</t>
  </si>
  <si>
    <t xml:space="preserve"> NUSA TENGGARA BARAT</t>
  </si>
  <si>
    <t xml:space="preserve"> NUSA TENGGARA TIMUR</t>
  </si>
  <si>
    <t xml:space="preserve"> KALIMANTAN BARAT</t>
  </si>
  <si>
    <t xml:space="preserve"> KALIMANTAN TENGAH</t>
  </si>
  <si>
    <t xml:space="preserve"> KALIMANTAN SELATAN</t>
  </si>
  <si>
    <t xml:space="preserve"> KALIMANTAN TIMUR</t>
  </si>
  <si>
    <t xml:space="preserve"> KALIMANTAN UTARA</t>
  </si>
  <si>
    <t xml:space="preserve"> SULAWESI UTARA</t>
  </si>
  <si>
    <t xml:space="preserve"> SULAWESI TENGAH</t>
  </si>
  <si>
    <t xml:space="preserve"> SULAWESI SELATAN</t>
  </si>
  <si>
    <t xml:space="preserve"> SULAWESI TENGGARA</t>
  </si>
  <si>
    <t xml:space="preserve"> GORONTALO</t>
  </si>
  <si>
    <t xml:space="preserve"> SULAWESI BARAT</t>
  </si>
  <si>
    <t xml:space="preserve"> MALUKU</t>
  </si>
  <si>
    <t xml:space="preserve"> MALUKU UTARA</t>
  </si>
  <si>
    <t xml:space="preserve"> PAPUA BARAT</t>
  </si>
  <si>
    <t xml:space="preserve"> PAPUA</t>
  </si>
  <si>
    <t>▪ The difference between the total of GRDP of 34 Provinces and the GDP of Indonesia due to the statistical discrepancies
▪ Data 2021: Preliminary figures
▪ Data 2022: Very Preliminary figures</t>
  </si>
  <si>
    <t xml:space="preserve">South </t>
  </si>
  <si>
    <t>https://pib.gov.in/PressReleasePage.aspx?PRID=1794791</t>
  </si>
  <si>
    <t xml:space="preserve">PRODUCTION DATA </t>
  </si>
  <si>
    <t>(Figure in Million tonnes)</t>
  </si>
  <si>
    <t>STATE/Year</t>
  </si>
  <si>
    <t>2020-21</t>
  </si>
  <si>
    <t>2021-22</t>
  </si>
  <si>
    <t>Upto Dec-21 (Provisional)</t>
  </si>
  <si>
    <t>ASSAM</t>
  </si>
  <si>
    <t>CHHATTISGARH</t>
  </si>
  <si>
    <t>JAMMU &amp; KASHMIR</t>
  </si>
  <si>
    <t>JHARKHAND</t>
  </si>
  <si>
    <t>MADHYA PRADESH</t>
  </si>
  <si>
    <t>MAHARASTRA</t>
  </si>
  <si>
    <t>ODISHA</t>
  </si>
  <si>
    <t>TELANGANA</t>
  </si>
  <si>
    <t>UTTAR PRADESH</t>
  </si>
  <si>
    <t>WEST BENGAL</t>
  </si>
  <si>
    <t>All India</t>
  </si>
  <si>
    <t>Source: CCO Provisional Coal Statistics 2021-21</t>
  </si>
  <si>
    <t xml:space="preserve">Source 2019: </t>
  </si>
  <si>
    <t>http://coalcontroller.gov.in/writereaddata/files/download/provisionalcoalstat/ProvisionalCoalStatistics2019-20.pdf</t>
  </si>
  <si>
    <t>1. CHHATTISGARH / 2. ODISHA / 3. MADHYA PRADESH / 4. JHARKHAND / 5. TELANGANA</t>
  </si>
  <si>
    <t>State :</t>
  </si>
  <si>
    <t>Chhattisgarh</t>
  </si>
  <si>
    <t>Gross State Value Added by economic activity at current prices</t>
  </si>
  <si>
    <t>As on 01.08.2022</t>
  </si>
  <si>
    <t>(Rs. in lakh)</t>
  </si>
  <si>
    <t>S.No.</t>
  </si>
  <si>
    <t>Item</t>
  </si>
  <si>
    <t>1.</t>
  </si>
  <si>
    <t>Crops</t>
  </si>
  <si>
    <t>Forestry and logging</t>
  </si>
  <si>
    <t>Fishing and aquaculture</t>
  </si>
  <si>
    <r>
      <t>2.</t>
    </r>
    <r>
      <rPr>
        <sz val="7"/>
        <rFont val="Times New Roman"/>
        <family val="1"/>
      </rPr>
      <t xml:space="preserve">      </t>
    </r>
    <r>
      <rPr>
        <sz val="12"/>
        <rFont val="Times New Roman"/>
        <family val="1"/>
      </rPr>
      <t> </t>
    </r>
  </si>
  <si>
    <t>Primary</t>
  </si>
  <si>
    <r>
      <t>3.</t>
    </r>
    <r>
      <rPr>
        <sz val="7"/>
        <rFont val="Times New Roman"/>
        <family val="1"/>
      </rPr>
      <t xml:space="preserve">      </t>
    </r>
    <r>
      <rPr>
        <sz val="12"/>
        <rFont val="Times New Roman"/>
        <family val="1"/>
      </rPr>
      <t> </t>
    </r>
  </si>
  <si>
    <t>Manufacturing</t>
  </si>
  <si>
    <r>
      <t>4.</t>
    </r>
    <r>
      <rPr>
        <sz val="7"/>
        <rFont val="Times New Roman"/>
        <family val="1"/>
      </rPr>
      <t xml:space="preserve">      </t>
    </r>
    <r>
      <rPr>
        <sz val="12"/>
        <rFont val="Times New Roman"/>
        <family val="1"/>
      </rPr>
      <t> </t>
    </r>
  </si>
  <si>
    <t>Electricity, gas, water supply &amp; other utility services</t>
  </si>
  <si>
    <r>
      <t>5.</t>
    </r>
    <r>
      <rPr>
        <sz val="7"/>
        <rFont val="Times New Roman"/>
        <family val="1"/>
      </rPr>
      <t xml:space="preserve">      </t>
    </r>
    <r>
      <rPr>
        <sz val="12"/>
        <rFont val="Times New Roman"/>
        <family val="1"/>
      </rPr>
      <t> </t>
    </r>
  </si>
  <si>
    <t>Secondary</t>
  </si>
  <si>
    <r>
      <t>6.</t>
    </r>
    <r>
      <rPr>
        <sz val="7"/>
        <rFont val="Times New Roman"/>
        <family val="1"/>
      </rPr>
      <t xml:space="preserve">      </t>
    </r>
    <r>
      <rPr>
        <sz val="12"/>
        <rFont val="Times New Roman"/>
        <family val="1"/>
      </rPr>
      <t> </t>
    </r>
  </si>
  <si>
    <t>Trade, repair, hotels and restaurants</t>
  </si>
  <si>
    <t>Trade &amp; repair services #</t>
  </si>
  <si>
    <t>Hotels &amp; restaurants</t>
  </si>
  <si>
    <r>
      <t>7.</t>
    </r>
    <r>
      <rPr>
        <sz val="7"/>
        <rFont val="Times New Roman"/>
        <family val="1"/>
      </rPr>
      <t xml:space="preserve">      </t>
    </r>
    <r>
      <rPr>
        <sz val="11"/>
        <rFont val="Times New Roman"/>
        <family val="1"/>
      </rPr>
      <t> </t>
    </r>
  </si>
  <si>
    <t>Transport, storage, communication &amp; services related to broadcasting</t>
  </si>
  <si>
    <t>Railways</t>
  </si>
  <si>
    <t>Road transport</t>
  </si>
  <si>
    <t>Water transport</t>
  </si>
  <si>
    <t>Air transport</t>
  </si>
  <si>
    <t>Services incidental to transport</t>
  </si>
  <si>
    <t>Storage</t>
  </si>
  <si>
    <t>Communication &amp; services related to broadcasting</t>
  </si>
  <si>
    <r>
      <t>8.</t>
    </r>
    <r>
      <rPr>
        <sz val="7"/>
        <rFont val="Times New Roman"/>
        <family val="1"/>
      </rPr>
      <t xml:space="preserve">      </t>
    </r>
    <r>
      <rPr>
        <sz val="12"/>
        <rFont val="Times New Roman"/>
        <family val="1"/>
      </rPr>
      <t> </t>
    </r>
  </si>
  <si>
    <t>Financial services</t>
  </si>
  <si>
    <r>
      <t>9.</t>
    </r>
    <r>
      <rPr>
        <sz val="7"/>
        <rFont val="Times New Roman"/>
        <family val="1"/>
      </rPr>
      <t xml:space="preserve">      </t>
    </r>
    <r>
      <rPr>
        <sz val="12"/>
        <rFont val="Times New Roman"/>
        <family val="1"/>
      </rPr>
      <t> </t>
    </r>
  </si>
  <si>
    <t>Real estate, ownership of dwelling &amp; professional services</t>
  </si>
  <si>
    <r>
      <t>10.</t>
    </r>
    <r>
      <rPr>
        <sz val="7"/>
        <rFont val="Times New Roman"/>
        <family val="1"/>
      </rPr>
      <t xml:space="preserve">  </t>
    </r>
    <r>
      <rPr>
        <sz val="12"/>
        <rFont val="Times New Roman"/>
        <family val="1"/>
      </rPr>
      <t> </t>
    </r>
  </si>
  <si>
    <t>Public administration</t>
  </si>
  <si>
    <r>
      <t>11.</t>
    </r>
    <r>
      <rPr>
        <sz val="7"/>
        <rFont val="Times New Roman"/>
        <family val="1"/>
      </rPr>
      <t xml:space="preserve">  </t>
    </r>
    <r>
      <rPr>
        <sz val="12"/>
        <rFont val="Times New Roman"/>
        <family val="1"/>
      </rPr>
      <t> </t>
    </r>
  </si>
  <si>
    <t>Other services</t>
  </si>
  <si>
    <t>Tertiary</t>
  </si>
  <si>
    <t>12.</t>
  </si>
  <si>
    <t>TOTAL GSVA at basic prices</t>
  </si>
  <si>
    <t>13.</t>
  </si>
  <si>
    <t>Taxes on Products*</t>
  </si>
  <si>
    <t>14.</t>
  </si>
  <si>
    <t>Subsidies on products</t>
  </si>
  <si>
    <t>15.</t>
  </si>
  <si>
    <t>Gross State Domestic Product</t>
  </si>
  <si>
    <t>16.</t>
  </si>
  <si>
    <t>Population ('00)</t>
  </si>
  <si>
    <t>17.</t>
  </si>
  <si>
    <t>Per Capita GSDP (Rs.)</t>
  </si>
  <si>
    <t>http://www.mospi.gov.in/GSVA-NSVA</t>
  </si>
  <si>
    <t>Jharkhand</t>
  </si>
  <si>
    <t>Trade &amp; repair services</t>
  </si>
  <si>
    <t>Taxes on Products</t>
  </si>
  <si>
    <t>Madhya Pradesh</t>
  </si>
  <si>
    <t xml:space="preserve">Trade &amp; repair services </t>
  </si>
  <si>
    <t>Storage #</t>
  </si>
  <si>
    <t>Odisha</t>
  </si>
  <si>
    <t>2.       </t>
  </si>
  <si>
    <t>3.       </t>
  </si>
  <si>
    <t>4.       </t>
  </si>
  <si>
    <t>5.       </t>
  </si>
  <si>
    <t>6.       </t>
  </si>
  <si>
    <t>7.       </t>
  </si>
  <si>
    <t>8.       </t>
  </si>
  <si>
    <t>9.       </t>
  </si>
  <si>
    <t>10.   </t>
  </si>
  <si>
    <t>11.   </t>
  </si>
  <si>
    <t>Telangana</t>
  </si>
  <si>
    <t>Siberian</t>
  </si>
  <si>
    <t xml:space="preserve">Far Eastern </t>
  </si>
  <si>
    <t>North Western</t>
  </si>
  <si>
    <t xml:space="preserve">Southern </t>
  </si>
  <si>
    <t xml:space="preserve">Central </t>
  </si>
  <si>
    <t>Share production 2020</t>
  </si>
  <si>
    <t>https://www.statista.com/statistics/1066693/russian-coal-production-by-federal-district/</t>
  </si>
  <si>
    <t>Useful report coal industry Russia</t>
  </si>
  <si>
    <t>https://investinrussia.com/data/files/sectors/RCIF-Brochure-Coal-Eng.pdf</t>
  </si>
  <si>
    <t>Indicator</t>
  </si>
  <si>
    <t>Year</t>
  </si>
  <si>
    <t>Processing</t>
  </si>
  <si>
    <t>export</t>
  </si>
  <si>
    <t>Table 1- Characteristic of coal industry in East Siberia</t>
  </si>
  <si>
    <t>Supplies, including:</t>
  </si>
  <si>
    <t>East Siberia</t>
  </si>
  <si>
    <t>West Siberia</t>
  </si>
  <si>
    <t>Far East</t>
  </si>
  <si>
    <t>Other regions</t>
  </si>
  <si>
    <t>regions of Russia</t>
  </si>
  <si>
    <t>https://www.e3s-conferences.org/articles/e3sconf/pdf/2019/03/e3sconf_repar18_03001.pdf</t>
  </si>
  <si>
    <t>World trends in the development of the coal industry - Journal Mining Industry (mining-media.ru)</t>
  </si>
  <si>
    <t xml:space="preserve">Coal production </t>
  </si>
  <si>
    <t>Russia Total</t>
  </si>
  <si>
    <t>Donets Basin (Ural)</t>
  </si>
  <si>
    <t xml:space="preserve">Pechora Basin </t>
  </si>
  <si>
    <t>Kuznetsk Basin</t>
  </si>
  <si>
    <t xml:space="preserve">Eastern Siberia </t>
  </si>
  <si>
    <t xml:space="preserve">Of them </t>
  </si>
  <si>
    <t>Kansko-Ahinsk</t>
  </si>
  <si>
    <t>Other coals Eastern Siberia</t>
  </si>
  <si>
    <t>Far Eastern</t>
  </si>
  <si>
    <t>Other deposits</t>
  </si>
  <si>
    <t xml:space="preserve">Ural - total </t>
  </si>
  <si>
    <t>Siberia</t>
  </si>
  <si>
    <t xml:space="preserve">1. Siberia / 2. Far Eastern </t>
  </si>
  <si>
    <t>https://www.ncbi.nlm.nih.gov/pmc/articles/PMC7718172/</t>
  </si>
  <si>
    <t>Agriculture, forestry, hunting, fishing and fish farming</t>
  </si>
  <si>
    <t>A</t>
  </si>
  <si>
    <t>Extraction of mineral resources</t>
  </si>
  <si>
    <t>B</t>
  </si>
  <si>
    <t>Manufacturing industries</t>
  </si>
  <si>
    <t>C</t>
  </si>
  <si>
    <t>Electricity, gas and steam supply; air conditioning</t>
  </si>
  <si>
    <t>D</t>
  </si>
  <si>
    <t>Water supply, sanitation, waste collection and disposal, pollution elimination</t>
  </si>
  <si>
    <t>E</t>
  </si>
  <si>
    <t>F</t>
  </si>
  <si>
    <t>G</t>
  </si>
  <si>
    <t>H</t>
  </si>
  <si>
    <t xml:space="preserve">Hotels and catering </t>
  </si>
  <si>
    <t>I</t>
  </si>
  <si>
    <t xml:space="preserve">Information and communication </t>
  </si>
  <si>
    <t>J</t>
  </si>
  <si>
    <t>Financial and insurance</t>
  </si>
  <si>
    <t>K</t>
  </si>
  <si>
    <t>Real estate operations</t>
  </si>
  <si>
    <t>L</t>
  </si>
  <si>
    <t>Professional, research and technical activity</t>
  </si>
  <si>
    <t>M</t>
  </si>
  <si>
    <t>Administration, management and related auxiliary services</t>
  </si>
  <si>
    <t>N</t>
  </si>
  <si>
    <t>Public administration and military security, social security</t>
  </si>
  <si>
    <t>O</t>
  </si>
  <si>
    <t>P</t>
  </si>
  <si>
    <t>Q</t>
  </si>
  <si>
    <t>Culture, sport, leisure and entertainment</t>
  </si>
  <si>
    <t>R</t>
  </si>
  <si>
    <t>S</t>
  </si>
  <si>
    <t>Table  5. Gross value added per capita, thousand rubles,     2018.   Ural Federal District and Siberian Federal District</t>
  </si>
  <si>
    <t>Kurgan region</t>
  </si>
  <si>
    <t>Sverdlovsk region</t>
  </si>
  <si>
    <t>Khanty-Mansi autonomous region – Yugra</t>
  </si>
  <si>
    <t>Yamal-Nenets autonomous regions</t>
  </si>
  <si>
    <t>Tyumen region</t>
  </si>
  <si>
    <t xml:space="preserve">Chelyabinsk region </t>
  </si>
  <si>
    <t>Republic of Altai</t>
  </si>
  <si>
    <t>Republic of Tuva</t>
  </si>
  <si>
    <t>Republic of Khakassia</t>
  </si>
  <si>
    <t>Altai region</t>
  </si>
  <si>
    <t>Krasnoyarsk region</t>
  </si>
  <si>
    <t>Irkutsk region</t>
  </si>
  <si>
    <t>Kemerovo region</t>
  </si>
  <si>
    <t>Novosibirsk region</t>
  </si>
  <si>
    <t>Omsk region</t>
  </si>
  <si>
    <t>Tomsk region</t>
  </si>
  <si>
    <t xml:space="preserve">TOTAL </t>
  </si>
  <si>
    <t>Republic of Buryatia</t>
  </si>
  <si>
    <t>Trans-Baikal region</t>
  </si>
  <si>
    <t>Republic of Sakha (Yakutia)</t>
  </si>
  <si>
    <t>Kamchatka region</t>
  </si>
  <si>
    <t>Primorye region</t>
  </si>
  <si>
    <t>Khabarovsk region</t>
  </si>
  <si>
    <t>Amur region</t>
  </si>
  <si>
    <t>Magadan region</t>
  </si>
  <si>
    <t>Sakhalin region</t>
  </si>
  <si>
    <t>Jewish autonomous region</t>
  </si>
  <si>
    <t>Chukotka autonomous region</t>
  </si>
  <si>
    <t>Table  6. Gross value added per capita, thousand rubles,     2018.   Far Eastern Federal District</t>
  </si>
  <si>
    <t>ANNEX 2 --&gt;&gt; https://data.mendeley.com/datasets/n36vrd8zrp/1/files/2b20b01c-f24d-48a6-84a2-533b3bae4458</t>
  </si>
  <si>
    <t>Proxy excluding oil regions</t>
  </si>
  <si>
    <t>#### IMPORTANT: DATA IS CUMMULATIVE #####</t>
  </si>
  <si>
    <t>Monthly Data</t>
  </si>
  <si>
    <t>Raw Coal production, cummulative, 10000 tonnes</t>
  </si>
  <si>
    <t>Timeframe: 2019</t>
  </si>
  <si>
    <t>ESTIMATE</t>
  </si>
  <si>
    <t>地区</t>
  </si>
  <si>
    <t>Province</t>
  </si>
  <si>
    <t>December*</t>
  </si>
  <si>
    <t>December</t>
  </si>
  <si>
    <t>November</t>
  </si>
  <si>
    <t>October</t>
  </si>
  <si>
    <t>September</t>
  </si>
  <si>
    <t>August</t>
  </si>
  <si>
    <t>July</t>
  </si>
  <si>
    <t>June</t>
  </si>
  <si>
    <t>May</t>
  </si>
  <si>
    <t>April</t>
  </si>
  <si>
    <t>March</t>
  </si>
  <si>
    <t>February</t>
  </si>
  <si>
    <t>January</t>
  </si>
  <si>
    <t>北京市</t>
  </si>
  <si>
    <t>Bejing</t>
  </si>
  <si>
    <t>天津市</t>
  </si>
  <si>
    <t>Tianjin</t>
  </si>
  <si>
    <t>河北省</t>
  </si>
  <si>
    <t>Hebei</t>
  </si>
  <si>
    <t>山西省</t>
  </si>
  <si>
    <t>Shanxi</t>
  </si>
  <si>
    <t>内蒙古自治区</t>
  </si>
  <si>
    <t>Inner Mongolia</t>
  </si>
  <si>
    <t>辽宁省</t>
  </si>
  <si>
    <t>Liaoning</t>
  </si>
  <si>
    <t>吉林省</t>
  </si>
  <si>
    <t>Jilin</t>
  </si>
  <si>
    <t>黑龙江省</t>
  </si>
  <si>
    <t>Heilongjiang</t>
  </si>
  <si>
    <t>上海市</t>
  </si>
  <si>
    <t>Shanghai</t>
  </si>
  <si>
    <t>江苏省</t>
  </si>
  <si>
    <t>Jiangsu</t>
  </si>
  <si>
    <t>浙江省</t>
  </si>
  <si>
    <t>Zhejiang</t>
  </si>
  <si>
    <t>安徽省</t>
  </si>
  <si>
    <t>Anhui</t>
  </si>
  <si>
    <t>福建省</t>
  </si>
  <si>
    <t>Fujian</t>
  </si>
  <si>
    <t>江西省</t>
  </si>
  <si>
    <t>Jiangxi</t>
  </si>
  <si>
    <t>山东省</t>
  </si>
  <si>
    <t>Shandong</t>
  </si>
  <si>
    <t>河南省</t>
  </si>
  <si>
    <t>Henan</t>
  </si>
  <si>
    <t>湖北省</t>
  </si>
  <si>
    <t>Hubei</t>
  </si>
  <si>
    <t>湖南省</t>
  </si>
  <si>
    <t>Hunan</t>
  </si>
  <si>
    <t>广东省</t>
  </si>
  <si>
    <t>Guandong</t>
  </si>
  <si>
    <t>广西壮族自治区</t>
  </si>
  <si>
    <t>Guangxi</t>
  </si>
  <si>
    <t>海南省</t>
  </si>
  <si>
    <t>Hainan</t>
  </si>
  <si>
    <t>重庆市</t>
  </si>
  <si>
    <t>Chongqing</t>
  </si>
  <si>
    <t>四川省</t>
  </si>
  <si>
    <t>Sichuan</t>
  </si>
  <si>
    <t>贵州省</t>
  </si>
  <si>
    <t>Guizhou</t>
  </si>
  <si>
    <t>云南省</t>
  </si>
  <si>
    <t>Yunnan</t>
  </si>
  <si>
    <t>西藏自治区</t>
  </si>
  <si>
    <t>Tibet</t>
  </si>
  <si>
    <t>陕西省</t>
  </si>
  <si>
    <t>Shaanxi</t>
  </si>
  <si>
    <t>甘肃省</t>
  </si>
  <si>
    <t>Gansu</t>
  </si>
  <si>
    <t>青海省</t>
  </si>
  <si>
    <t>Qinghai</t>
  </si>
  <si>
    <t>宁夏回族自治区</t>
  </si>
  <si>
    <t>Ningxia</t>
  </si>
  <si>
    <t>新疆维吾尔自治区</t>
  </si>
  <si>
    <t>Xinjiang</t>
  </si>
  <si>
    <t>Be advised: Only covers corporate entitites with 20 mn yuan yearly income or more</t>
  </si>
  <si>
    <t>Source: National Bureau of Statistics</t>
  </si>
  <si>
    <t>Expected total</t>
  </si>
  <si>
    <t>Difference</t>
  </si>
  <si>
    <t>1. Inner Mongolia / 2. Shanxi / 3. Shaanxi / 4. Xinjiang</t>
  </si>
  <si>
    <t xml:space="preserve">Regions that concentrate more than 70% of coal production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</si>
</sst>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
    <numFmt numFmtId="165" formatCode="#,##0.0"/>
    <numFmt numFmtId="166" formatCode="0.0%"/>
    <numFmt numFmtId="167" formatCode="mmm\-yyyy"/>
    <numFmt numFmtId="168" formatCode="0;\-0;0;@"/>
    <numFmt numFmtId="169" formatCode="0.0;\-0.0;0.0;@"/>
    <numFmt numFmtId="170" formatCode="_-* #,##0_-;\-* #,##0_-;_-* &quot;-&quot;??_-;_-@_-"/>
    <numFmt numFmtId="171" formatCode="###\ ###\ ###\ ##0.0"/>
    <numFmt numFmtId="172" formatCode="_(* #,##0.00_);_(* \(#,##0.00\);_(* &quot;-&quot;??_);_(@_)"/>
  </numFmts>
  <fonts count="105">
    <font>
      <sz val="11"/>
      <color theme="1"/>
      <name val="Calibri"/>
      <family val="2"/>
      <scheme val="minor"/>
    </font>
    <font>
      <sz val="11"/>
      <color theme="1"/>
      <name val="Calibri"/>
      <family val="2"/>
      <scheme val="minor"/>
    </font>
    <font>
      <u/>
      <sz val="11"/>
      <color theme="10"/>
      <name val="Calibri"/>
      <family val="2"/>
      <scheme val="minor"/>
    </font>
    <font>
      <sz val="10"/>
      <color theme="1"/>
      <name val="Arial"/>
      <family val="2"/>
    </font>
    <font>
      <b/>
      <sz val="9"/>
      <color rgb="FFFFFFFF"/>
      <name val="Arial"/>
      <family val="2"/>
    </font>
    <font>
      <sz val="9"/>
      <color rgb="FF000000"/>
      <name val="Arial"/>
      <family val="2"/>
    </font>
    <font>
      <sz val="9"/>
      <color rgb="FF333333"/>
      <name val="Arial"/>
      <family val="2"/>
    </font>
    <font>
      <b/>
      <sz val="9"/>
      <color rgb="FF333333"/>
      <name val="Arial"/>
      <family val="2"/>
    </font>
    <font>
      <b/>
      <sz val="9"/>
      <color theme="1"/>
      <name val="Calibri"/>
      <family val="2"/>
      <scheme val="minor"/>
    </font>
    <font>
      <sz val="8"/>
      <color theme="1"/>
      <name val="Arial"/>
      <family val="2"/>
    </font>
    <font>
      <sz val="10"/>
      <color rgb="FF000000"/>
      <name val="Arial"/>
      <family val="2"/>
    </font>
    <font>
      <sz val="9"/>
      <color theme="1"/>
      <name val="Arial"/>
      <family val="2"/>
    </font>
    <font>
      <sz val="8"/>
      <color rgb="FF333333"/>
      <name val="Arial"/>
      <family val="2"/>
    </font>
    <font>
      <sz val="10"/>
      <name val="Arial"/>
      <family val="2"/>
    </font>
    <font>
      <b/>
      <sz val="9"/>
      <color theme="1"/>
      <name val="Arial"/>
      <family val="2"/>
    </font>
    <font>
      <sz val="9"/>
      <color rgb="FFFFFFFF"/>
      <name val="Arial"/>
      <family val="2"/>
    </font>
    <font>
      <sz val="8"/>
      <color rgb="FF000000"/>
      <name val="Arial"/>
      <family val="2"/>
    </font>
    <font>
      <sz val="10"/>
      <name val="Helv"/>
    </font>
    <font>
      <b/>
      <sz val="18"/>
      <color rgb="FF22789A"/>
      <name val="Arial"/>
      <family val="2"/>
    </font>
    <font>
      <sz val="10"/>
      <color indexed="8"/>
      <name val="Arial"/>
      <family val="2"/>
    </font>
    <font>
      <sz val="16"/>
      <color indexed="8"/>
      <name val="Arial"/>
      <family val="2"/>
    </font>
    <font>
      <sz val="11"/>
      <name val="Arial"/>
      <family val="2"/>
    </font>
    <font>
      <b/>
      <sz val="11"/>
      <name val="Arial"/>
      <family val="2"/>
    </font>
    <font>
      <b/>
      <sz val="10"/>
      <name val="Arial"/>
      <family val="2"/>
    </font>
    <font>
      <b/>
      <sz val="14"/>
      <color theme="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24"/>
      <color theme="1"/>
      <name val="Calibri"/>
      <family val="2"/>
      <scheme val="minor"/>
    </font>
    <font>
      <sz val="8"/>
      <color rgb="FFFF0000"/>
      <name val="Arial"/>
      <family val="2"/>
    </font>
    <font>
      <sz val="14"/>
      <color theme="1"/>
      <name val="Calibri"/>
      <family val="2"/>
      <scheme val="minor"/>
    </font>
    <font>
      <b/>
      <sz val="11"/>
      <color theme="1"/>
      <name val="Calibri"/>
      <family val="2"/>
      <scheme val="minor"/>
    </font>
    <font>
      <b/>
      <sz val="8"/>
      <color theme="1"/>
      <name val="Arial"/>
      <family val="2"/>
    </font>
    <font>
      <sz val="9"/>
      <color indexed="81"/>
      <name val="Tahoma"/>
      <family val="2"/>
    </font>
    <font>
      <b/>
      <sz val="13.5"/>
      <color theme="1"/>
      <name val="Calibri"/>
      <family val="2"/>
      <scheme val="minor"/>
    </font>
    <font>
      <b/>
      <sz val="14"/>
      <name val="Calibri"/>
      <family val="2"/>
    </font>
    <font>
      <sz val="13"/>
      <name val="Calibri"/>
      <family val="2"/>
    </font>
    <font>
      <b/>
      <sz val="11"/>
      <color indexed="9"/>
      <name val="Calibri"/>
      <family val="2"/>
    </font>
    <font>
      <b/>
      <sz val="11"/>
      <name val="Calibri"/>
      <family val="2"/>
    </font>
    <font>
      <sz val="11"/>
      <color theme="1"/>
      <name val="Arial"/>
      <family val="2"/>
    </font>
    <font>
      <sz val="11"/>
      <name val="Calibri"/>
    </font>
    <font>
      <sz val="11"/>
      <color rgb="FF000000"/>
      <name val="Calibri"/>
    </font>
    <font>
      <b/>
      <sz val="12"/>
      <color theme="1"/>
      <name val="Calibri"/>
      <family val="2"/>
      <scheme val="minor"/>
    </font>
    <font>
      <b/>
      <sz val="20"/>
      <color theme="1"/>
      <name val="Calibri"/>
      <family val="2"/>
      <scheme val="minor"/>
    </font>
    <font>
      <vertAlign val="superscript"/>
      <sz val="11"/>
      <color theme="1"/>
      <name val="Calibri"/>
      <family val="2"/>
      <scheme val="minor"/>
    </font>
    <font>
      <sz val="11"/>
      <color theme="1"/>
      <name val="Times New Roman"/>
      <family val="1"/>
    </font>
    <font>
      <sz val="8"/>
      <color theme="1"/>
      <name val="Calibri"/>
      <family val="2"/>
    </font>
    <font>
      <sz val="8"/>
      <name val="Calibri"/>
      <family val="2"/>
    </font>
    <font>
      <i/>
      <sz val="8"/>
      <color theme="1"/>
      <name val="Calibri"/>
      <family val="2"/>
    </font>
    <font>
      <i/>
      <sz val="8"/>
      <name val="Calibri"/>
      <family val="2"/>
    </font>
    <font>
      <b/>
      <sz val="10"/>
      <name val="Arial"/>
      <family val="2"/>
      <charset val="204"/>
    </font>
    <font>
      <sz val="10"/>
      <name val="Arial"/>
      <family val="2"/>
      <charset val="204"/>
    </font>
    <font>
      <b/>
      <sz val="10"/>
      <color indexed="56"/>
      <name val="Arial"/>
      <family val="2"/>
      <charset val="204"/>
    </font>
    <font>
      <b/>
      <sz val="10"/>
      <name val="Calibri"/>
      <family val="2"/>
      <charset val="204"/>
      <scheme val="minor"/>
    </font>
    <font>
      <b/>
      <sz val="8"/>
      <color indexed="8"/>
      <name val="Calibri"/>
      <family val="2"/>
      <charset val="204"/>
      <scheme val="minor"/>
    </font>
    <font>
      <b/>
      <sz val="8"/>
      <name val="Calibri"/>
      <family val="2"/>
      <charset val="204"/>
      <scheme val="minor"/>
    </font>
    <font>
      <sz val="8"/>
      <name val="Calibri"/>
      <family val="2"/>
      <charset val="204"/>
      <scheme val="minor"/>
    </font>
    <font>
      <sz val="8"/>
      <color indexed="8"/>
      <name val="Calibri"/>
      <family val="2"/>
      <charset val="204"/>
      <scheme val="minor"/>
    </font>
    <font>
      <sz val="8"/>
      <color indexed="8"/>
      <name val="Calibri"/>
      <family val="2"/>
      <charset val="204"/>
    </font>
    <font>
      <sz val="8"/>
      <color indexed="8"/>
      <name val="Calibri"/>
      <family val="2"/>
    </font>
    <font>
      <sz val="8"/>
      <name val="Calibri"/>
      <family val="2"/>
      <charset val="204"/>
    </font>
    <font>
      <sz val="12"/>
      <color theme="1"/>
      <name val="Calibri"/>
      <family val="2"/>
      <scheme val="minor"/>
    </font>
    <font>
      <vertAlign val="superscript"/>
      <sz val="11"/>
      <color indexed="8"/>
      <name val="Calibri"/>
      <family val="2"/>
      <scheme val="minor"/>
    </font>
    <font>
      <sz val="11"/>
      <name val="Calibri"/>
      <family val="2"/>
      <scheme val="minor"/>
    </font>
    <font>
      <vertAlign val="superscript"/>
      <sz val="11"/>
      <name val="Calibri"/>
      <family val="2"/>
      <scheme val="minor"/>
    </font>
    <font>
      <b/>
      <sz val="11"/>
      <name val="Calibri"/>
      <family val="2"/>
      <scheme val="minor"/>
    </font>
    <font>
      <b/>
      <sz val="7"/>
      <color indexed="8"/>
      <name val="Arial"/>
      <family val="2"/>
    </font>
    <font>
      <sz val="7"/>
      <name val="Arial"/>
      <family val="2"/>
    </font>
    <font>
      <b/>
      <sz val="7"/>
      <name val="Arial"/>
      <family val="2"/>
    </font>
    <font>
      <b/>
      <i/>
      <sz val="7"/>
      <color indexed="8"/>
      <name val="Arial"/>
      <family val="2"/>
    </font>
    <font>
      <b/>
      <sz val="5.95"/>
      <color indexed="8"/>
      <name val="Arial"/>
      <family val="2"/>
    </font>
    <font>
      <sz val="7"/>
      <color indexed="8"/>
      <name val="Arial"/>
      <family val="2"/>
    </font>
    <font>
      <sz val="5.95"/>
      <color indexed="8"/>
      <name val="Arial"/>
      <family val="2"/>
    </font>
    <font>
      <i/>
      <sz val="7"/>
      <color indexed="8"/>
      <name val="Arial"/>
      <family val="2"/>
    </font>
    <font>
      <b/>
      <sz val="10"/>
      <color indexed="8"/>
      <name val="Arial"/>
      <family val="2"/>
    </font>
    <font>
      <b/>
      <i/>
      <sz val="10"/>
      <color indexed="8"/>
      <name val="Arial"/>
      <family val="2"/>
    </font>
    <font>
      <i/>
      <sz val="5.95"/>
      <color indexed="8"/>
      <name val="Arial"/>
      <family val="2"/>
    </font>
    <font>
      <b/>
      <sz val="10"/>
      <color theme="0"/>
      <name val="Calibri"/>
      <family val="2"/>
      <scheme val="minor"/>
    </font>
    <font>
      <sz val="10"/>
      <color theme="0"/>
      <name val="Calibri"/>
      <family val="2"/>
      <scheme val="minor"/>
    </font>
    <font>
      <sz val="10"/>
      <name val="Calibri"/>
      <family val="2"/>
      <scheme val="minor"/>
    </font>
    <font>
      <sz val="11"/>
      <color rgb="FFFF0000"/>
      <name val="Calibri"/>
      <family val="2"/>
      <scheme val="minor"/>
    </font>
    <font>
      <sz val="12"/>
      <color theme="1"/>
      <name val="Times New Roman"/>
      <family val="1"/>
    </font>
    <font>
      <b/>
      <sz val="12"/>
      <color theme="1"/>
      <name val="Times New Roman"/>
      <family val="1"/>
    </font>
    <font>
      <b/>
      <sz val="14"/>
      <name val="Calibri"/>
      <family val="2"/>
      <scheme val="minor"/>
    </font>
    <font>
      <b/>
      <sz val="12"/>
      <name val="Times New Roman"/>
      <family val="1"/>
    </font>
    <font>
      <sz val="12"/>
      <name val="Times New Roman"/>
      <family val="1"/>
    </font>
    <font>
      <sz val="12"/>
      <name val="Calibri"/>
      <family val="2"/>
      <scheme val="minor"/>
    </font>
    <font>
      <sz val="13"/>
      <color theme="1"/>
      <name val="Calibri"/>
      <family val="2"/>
    </font>
    <font>
      <sz val="12"/>
      <name val="Calibri"/>
      <family val="2"/>
    </font>
    <font>
      <sz val="7"/>
      <name val="Times New Roman"/>
      <family val="1"/>
    </font>
    <font>
      <b/>
      <i/>
      <sz val="11"/>
      <name val="Calibri"/>
      <family val="2"/>
      <scheme val="minor"/>
    </font>
    <font>
      <sz val="11"/>
      <name val="Times New Roman"/>
      <family val="1"/>
    </font>
    <font>
      <sz val="12"/>
      <color indexed="8"/>
      <name val="Calibri"/>
      <family val="2"/>
    </font>
    <font>
      <b/>
      <sz val="9"/>
      <color indexed="81"/>
      <name val="Tahoma"/>
      <family val="2"/>
    </font>
    <font>
      <sz val="12"/>
      <name val="Arial"/>
      <family val="2"/>
    </font>
    <font>
      <sz val="11"/>
      <color indexed="8"/>
      <name val="Calibri"/>
      <family val="2"/>
    </font>
    <font>
      <b/>
      <sz val="16"/>
      <name val="Calibri"/>
      <family val="2"/>
      <scheme val="minor"/>
    </font>
    <font>
      <sz val="16"/>
      <name val="Calibri"/>
      <family val="2"/>
      <scheme val="minor"/>
    </font>
    <font>
      <b/>
      <i/>
      <sz val="12"/>
      <name val="Calibri"/>
      <family val="2"/>
      <scheme val="minor"/>
    </font>
    <font>
      <b/>
      <sz val="12"/>
      <name val="Calibri"/>
      <family val="2"/>
      <scheme val="minor"/>
    </font>
    <font>
      <sz val="13"/>
      <color rgb="FF000000"/>
      <name val="Book Antiqua"/>
      <family val="1"/>
    </font>
    <font>
      <sz val="10"/>
      <color theme="1"/>
      <name val="Times New Roman"/>
      <family val="1"/>
    </font>
    <font>
      <sz val="10"/>
      <name val="宋体"/>
      <charset val="134"/>
    </font>
    <font>
      <b/>
      <sz val="10"/>
      <color indexed="8"/>
      <name val="Tahoma"/>
      <family val="2"/>
    </font>
    <font>
      <sz val="10"/>
      <color indexed="8"/>
      <name val="Tahoma"/>
      <family val="2"/>
    </font>
  </fonts>
  <fills count="30">
    <fill>
      <patternFill patternType="none"/>
    </fill>
    <fill>
      <patternFill patternType="gray125"/>
    </fill>
    <fill>
      <patternFill patternType="solid">
        <fgColor rgb="FFFFFF00"/>
        <bgColor indexed="64"/>
      </patternFill>
    </fill>
    <fill>
      <patternFill patternType="solid">
        <fgColor rgb="FF006983"/>
        <bgColor rgb="FF006983"/>
      </patternFill>
    </fill>
    <fill>
      <patternFill patternType="solid">
        <fgColor rgb="FFD9E9EC"/>
        <bgColor rgb="FFFFFFFF"/>
      </patternFill>
    </fill>
    <fill>
      <patternFill patternType="solid">
        <fgColor rgb="FFF2F8F9"/>
        <bgColor rgb="FFF8F8F8"/>
      </patternFill>
    </fill>
    <fill>
      <patternFill patternType="solid">
        <fgColor rgb="FFF2F8F9"/>
        <bgColor rgb="FFFFFFFF"/>
      </patternFill>
    </fill>
    <fill>
      <patternFill patternType="solid">
        <fgColor rgb="FFD9E9EC"/>
        <bgColor rgb="FFF8F8F8"/>
      </patternFill>
    </fill>
    <fill>
      <patternFill patternType="solid">
        <fgColor rgb="FFD9E9EC"/>
        <bgColor indexed="64"/>
      </patternFill>
    </fill>
    <fill>
      <patternFill patternType="solid">
        <fgColor rgb="FFDDDDEB"/>
        <bgColor rgb="FFF8F8F8"/>
      </patternFill>
    </fill>
    <fill>
      <patternFill patternType="solid">
        <fgColor rgb="FFFFFFFF"/>
        <bgColor rgb="FFFFFFFF"/>
      </patternFill>
    </fill>
    <fill>
      <patternFill patternType="solid">
        <fgColor rgb="FFDDDDEB"/>
        <bgColor rgb="FFFFFFFF"/>
      </patternFill>
    </fill>
    <fill>
      <patternFill patternType="solid">
        <fgColor theme="7"/>
        <bgColor indexed="64"/>
      </patternFill>
    </fill>
    <fill>
      <patternFill patternType="solid">
        <fgColor theme="2"/>
        <bgColor indexed="64"/>
      </patternFill>
    </fill>
    <fill>
      <patternFill patternType="solid">
        <fgColor theme="9"/>
        <bgColor indexed="64"/>
      </patternFill>
    </fill>
    <fill>
      <patternFill patternType="solid">
        <fgColor theme="0" tint="-0.249977111117893"/>
        <bgColor indexed="64"/>
      </patternFill>
    </fill>
    <fill>
      <patternFill patternType="solid">
        <fgColor theme="6"/>
        <bgColor indexed="64"/>
      </patternFill>
    </fill>
    <fill>
      <patternFill patternType="darkGray">
        <bgColor indexed="12"/>
      </patternFill>
    </fill>
    <fill>
      <patternFill patternType="solid">
        <fgColor theme="9" tint="0.59999389629810485"/>
        <bgColor indexed="64"/>
      </patternFill>
    </fill>
    <fill>
      <patternFill patternType="solid">
        <fgColor rgb="FFD3D3D3"/>
      </patternFill>
    </fill>
    <fill>
      <patternFill patternType="solid">
        <fgColor indexed="9"/>
        <bgColor indexed="64"/>
      </patternFill>
    </fill>
    <fill>
      <patternFill patternType="solid">
        <fgColor theme="6" tint="-0.499984740745262"/>
        <bgColor indexed="64"/>
      </patternFill>
    </fill>
    <fill>
      <patternFill patternType="solid">
        <fgColor rgb="FF002142"/>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5"/>
        <bgColor indexed="64"/>
      </patternFill>
    </fill>
    <fill>
      <patternFill patternType="solid">
        <fgColor rgb="FFFFFFCC"/>
      </patternFill>
    </fill>
    <fill>
      <patternFill patternType="solid">
        <fgColor rgb="FFEFEFEB"/>
        <bgColor indexed="64"/>
      </patternFill>
    </fill>
    <fill>
      <patternFill patternType="solid">
        <fgColor theme="7" tint="0.59999389629810485"/>
        <bgColor indexed="64"/>
      </patternFill>
    </fill>
  </fills>
  <borders count="63">
    <border>
      <left/>
      <right/>
      <top/>
      <bottom/>
      <diagonal/>
    </border>
    <border>
      <left/>
      <right/>
      <top style="thin">
        <color theme="0"/>
      </top>
      <bottom style="thin">
        <color theme="0"/>
      </bottom>
      <diagonal/>
    </border>
    <border>
      <left/>
      <right/>
      <top style="thin">
        <color theme="0"/>
      </top>
      <bottom style="medium">
        <color rgb="FF006983"/>
      </bottom>
      <diagonal/>
    </border>
    <border>
      <left/>
      <right/>
      <top style="medium">
        <color rgb="FF808080"/>
      </top>
      <bottom/>
      <diagonal/>
    </border>
    <border>
      <left/>
      <right/>
      <top/>
      <bottom style="medium">
        <color rgb="FF006983"/>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rgb="FF000000"/>
      </left>
      <right style="thin">
        <color rgb="FF000000"/>
      </right>
      <top style="thin">
        <color rgb="FF000000"/>
      </top>
      <bottom style="thin">
        <color rgb="FF000000"/>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
      <left style="medium">
        <color indexed="64"/>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right/>
      <top style="thin">
        <color indexed="8"/>
      </top>
      <bottom/>
      <diagonal/>
    </border>
    <border>
      <left/>
      <right/>
      <top/>
      <bottom style="thin">
        <color indexed="8"/>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indexed="64"/>
      </top>
      <bottom style="thin">
        <color theme="0"/>
      </bottom>
      <diagonal/>
    </border>
    <border>
      <left style="thin">
        <color rgb="FFB2B2B2"/>
      </left>
      <right style="thin">
        <color rgb="FFB2B2B2"/>
      </right>
      <top style="thin">
        <color rgb="FFB2B2B2"/>
      </top>
      <bottom style="thin">
        <color rgb="FFB2B2B2"/>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rgb="FFCFCFCF"/>
      </left>
      <right/>
      <top style="medium">
        <color rgb="FFCFCFCF"/>
      </top>
      <bottom style="medium">
        <color rgb="FFCFCFCF"/>
      </bottom>
      <diagonal/>
    </border>
    <border>
      <left style="medium">
        <color rgb="FFCFCFCF"/>
      </left>
      <right/>
      <top/>
      <bottom style="medium">
        <color rgb="FFCFCFCF"/>
      </bottom>
      <diagonal/>
    </border>
    <border>
      <left style="thin">
        <color indexed="64"/>
      </left>
      <right/>
      <top style="thin">
        <color indexed="64"/>
      </top>
      <bottom/>
      <diagonal/>
    </border>
    <border>
      <left style="medium">
        <color rgb="FFCFCFCF"/>
      </left>
      <right/>
      <top/>
      <bottom/>
      <diagonal/>
    </border>
  </borders>
  <cellStyleXfs count="541">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17" fillId="0" borderId="0"/>
    <xf numFmtId="0" fontId="13" fillId="0" borderId="0"/>
    <xf numFmtId="0" fontId="13" fillId="0" borderId="0"/>
    <xf numFmtId="43" fontId="1" fillId="0" borderId="0" applyFont="0" applyFill="0" applyBorder="0" applyAlignment="0" applyProtection="0"/>
    <xf numFmtId="0" fontId="40" fillId="0" borderId="0"/>
    <xf numFmtId="0" fontId="41" fillId="19" borderId="20">
      <alignment horizontal="left" vertical="center" wrapText="1"/>
    </xf>
    <xf numFmtId="0" fontId="61" fillId="0" borderId="0"/>
    <xf numFmtId="172" fontId="61" fillId="0" borderId="0" applyFont="0" applyFill="0" applyBorder="0" applyAlignment="0" applyProtection="0"/>
    <xf numFmtId="0" fontId="61" fillId="0" borderId="0"/>
    <xf numFmtId="0" fontId="1" fillId="0" borderId="0"/>
    <xf numFmtId="0" fontId="13" fillId="0" borderId="0"/>
    <xf numFmtId="0" fontId="94" fillId="0" borderId="0"/>
    <xf numFmtId="0" fontId="94" fillId="0" borderId="0"/>
    <xf numFmtId="0" fontId="13" fillId="0" borderId="0"/>
    <xf numFmtId="0" fontId="13" fillId="0" borderId="0"/>
    <xf numFmtId="0" fontId="1" fillId="0" borderId="0"/>
    <xf numFmtId="0" fontId="13" fillId="0" borderId="0"/>
    <xf numFmtId="0" fontId="1" fillId="27" borderId="45" applyNumberFormat="0" applyFont="0" applyAlignment="0" applyProtection="0"/>
    <xf numFmtId="0" fontId="94" fillId="0" borderId="0"/>
    <xf numFmtId="0" fontId="13" fillId="0" borderId="0"/>
    <xf numFmtId="0" fontId="13" fillId="0" borderId="0"/>
    <xf numFmtId="0" fontId="95" fillId="27" borderId="45" applyNumberFormat="0" applyFont="0" applyAlignment="0" applyProtection="0"/>
    <xf numFmtId="0" fontId="13" fillId="0" borderId="0"/>
    <xf numFmtId="43" fontId="1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3" fillId="0" borderId="0"/>
  </cellStyleXfs>
  <cellXfs count="569">
    <xf numFmtId="0" fontId="0" fillId="0" borderId="0" xfId="0"/>
    <xf numFmtId="0" fontId="0" fillId="0" borderId="0" xfId="0" applyAlignment="1">
      <alignment horizontal="right"/>
    </xf>
    <xf numFmtId="0" fontId="0" fillId="0" borderId="0" xfId="0" applyAlignment="1">
      <alignment wrapText="1"/>
    </xf>
    <xf numFmtId="9" fontId="0" fillId="0" borderId="0" xfId="1" applyFont="1"/>
    <xf numFmtId="9" fontId="0" fillId="0" borderId="0" xfId="0" applyNumberFormat="1"/>
    <xf numFmtId="4" fontId="4" fillId="3" borderId="0" xfId="0" applyNumberFormat="1" applyFont="1" applyFill="1" applyAlignment="1">
      <alignment horizontal="center" vertical="center" wrapText="1"/>
    </xf>
    <xf numFmtId="0" fontId="6" fillId="4" borderId="1" xfId="0" applyFont="1" applyFill="1" applyBorder="1" applyAlignment="1">
      <alignment wrapText="1"/>
    </xf>
    <xf numFmtId="3" fontId="6" fillId="4" borderId="1" xfId="0" applyNumberFormat="1" applyFont="1" applyFill="1" applyBorder="1" applyAlignment="1">
      <alignment horizontal="right" wrapText="1"/>
    </xf>
    <xf numFmtId="0" fontId="6" fillId="5" borderId="1" xfId="0" applyFont="1" applyFill="1" applyBorder="1" applyAlignment="1">
      <alignment wrapText="1"/>
    </xf>
    <xf numFmtId="3" fontId="6" fillId="5" borderId="1" xfId="0" applyNumberFormat="1" applyFont="1" applyFill="1" applyBorder="1" applyAlignment="1">
      <alignment horizontal="right" wrapText="1"/>
    </xf>
    <xf numFmtId="0" fontId="6" fillId="6" borderId="1" xfId="0" applyFont="1" applyFill="1" applyBorder="1" applyAlignment="1">
      <alignment wrapText="1"/>
    </xf>
    <xf numFmtId="3" fontId="6" fillId="6" borderId="1" xfId="0" applyNumberFormat="1" applyFont="1" applyFill="1" applyBorder="1" applyAlignment="1">
      <alignment horizontal="right" wrapText="1"/>
    </xf>
    <xf numFmtId="0" fontId="6" fillId="7" borderId="1" xfId="0" applyFont="1" applyFill="1" applyBorder="1" applyAlignment="1">
      <alignment wrapText="1"/>
    </xf>
    <xf numFmtId="3" fontId="6" fillId="7" borderId="1" xfId="0" applyNumberFormat="1" applyFont="1" applyFill="1" applyBorder="1" applyAlignment="1">
      <alignment horizontal="right" wrapText="1"/>
    </xf>
    <xf numFmtId="0" fontId="7" fillId="4" borderId="2" xfId="0" applyFont="1" applyFill="1" applyBorder="1" applyAlignment="1">
      <alignment wrapText="1"/>
    </xf>
    <xf numFmtId="3" fontId="8" fillId="8" borderId="2" xfId="0" applyNumberFormat="1" applyFont="1" applyFill="1" applyBorder="1"/>
    <xf numFmtId="0" fontId="9" fillId="0" borderId="0" xfId="0" applyFont="1" applyAlignment="1">
      <alignment horizontal="left" vertical="top" wrapText="1"/>
    </xf>
    <xf numFmtId="0" fontId="9" fillId="0" borderId="0" xfId="0" applyFont="1"/>
    <xf numFmtId="0" fontId="9" fillId="0" borderId="0" xfId="0" applyFont="1" applyAlignment="1">
      <alignment wrapText="1"/>
    </xf>
    <xf numFmtId="0" fontId="11" fillId="3" borderId="0" xfId="0" applyFont="1" applyFill="1" applyAlignment="1">
      <alignment horizontal="left" vertical="center" wrapText="1"/>
    </xf>
    <xf numFmtId="0" fontId="4" fillId="3" borderId="0" xfId="0" applyFont="1" applyFill="1" applyAlignment="1">
      <alignment horizontal="right" vertical="center" wrapText="1"/>
    </xf>
    <xf numFmtId="0" fontId="7" fillId="9" borderId="0" xfId="0" applyFont="1" applyFill="1" applyAlignment="1">
      <alignment wrapText="1"/>
    </xf>
    <xf numFmtId="0" fontId="6" fillId="9" borderId="0" xfId="0" applyFont="1" applyFill="1" applyAlignment="1">
      <alignment wrapText="1"/>
    </xf>
    <xf numFmtId="0" fontId="6" fillId="6" borderId="0" xfId="0" applyFont="1" applyFill="1" applyAlignment="1">
      <alignment wrapText="1"/>
    </xf>
    <xf numFmtId="0" fontId="6" fillId="6" borderId="0" xfId="0" applyFont="1" applyFill="1" applyAlignment="1">
      <alignment horizontal="center" wrapText="1"/>
    </xf>
    <xf numFmtId="4" fontId="6" fillId="6" borderId="0" xfId="0" applyNumberFormat="1" applyFont="1" applyFill="1" applyAlignment="1">
      <alignment horizontal="right" wrapText="1"/>
    </xf>
    <xf numFmtId="3" fontId="6" fillId="6" borderId="0" xfId="0" applyNumberFormat="1" applyFont="1" applyFill="1" applyAlignment="1">
      <alignment horizontal="right" wrapText="1"/>
    </xf>
    <xf numFmtId="0" fontId="6" fillId="5" borderId="0" xfId="0" applyFont="1" applyFill="1" applyAlignment="1">
      <alignment wrapText="1"/>
    </xf>
    <xf numFmtId="0" fontId="6" fillId="5" borderId="0" xfId="0" applyFont="1" applyFill="1" applyAlignment="1">
      <alignment horizontal="center" wrapText="1"/>
    </xf>
    <xf numFmtId="4" fontId="6" fillId="5" borderId="0" xfId="0" applyNumberFormat="1" applyFont="1" applyFill="1" applyAlignment="1">
      <alignment horizontal="right" wrapText="1"/>
    </xf>
    <xf numFmtId="3" fontId="6" fillId="5" borderId="0" xfId="0" applyNumberFormat="1" applyFont="1" applyFill="1" applyAlignment="1">
      <alignment horizontal="right" wrapText="1"/>
    </xf>
    <xf numFmtId="0" fontId="6" fillId="7" borderId="0" xfId="0" applyFont="1" applyFill="1" applyAlignment="1">
      <alignment wrapText="1"/>
    </xf>
    <xf numFmtId="0" fontId="6" fillId="7" borderId="0" xfId="0" applyFont="1" applyFill="1" applyAlignment="1">
      <alignment horizontal="center" wrapText="1"/>
    </xf>
    <xf numFmtId="0" fontId="6" fillId="7" borderId="0" xfId="0" applyFont="1" applyFill="1" applyAlignment="1">
      <alignment horizontal="right" wrapText="1"/>
    </xf>
    <xf numFmtId="0" fontId="6" fillId="6" borderId="0" xfId="0" applyFont="1" applyFill="1" applyAlignment="1">
      <alignment horizontal="right" wrapText="1"/>
    </xf>
    <xf numFmtId="0" fontId="7" fillId="9" borderId="3" xfId="0" applyFont="1" applyFill="1" applyBorder="1" applyAlignment="1">
      <alignment wrapText="1"/>
    </xf>
    <xf numFmtId="0" fontId="6" fillId="9" borderId="3" xfId="0" applyFont="1" applyFill="1" applyBorder="1" applyAlignment="1">
      <alignment wrapText="1"/>
    </xf>
    <xf numFmtId="0" fontId="6" fillId="4" borderId="0" xfId="0" applyFont="1" applyFill="1" applyAlignment="1">
      <alignment wrapText="1"/>
    </xf>
    <xf numFmtId="0" fontId="6" fillId="4" borderId="0" xfId="0" applyFont="1" applyFill="1" applyAlignment="1">
      <alignment horizontal="center" wrapText="1"/>
    </xf>
    <xf numFmtId="0" fontId="6" fillId="4" borderId="0" xfId="0" applyFont="1" applyFill="1" applyAlignment="1">
      <alignment horizontal="right" wrapText="1"/>
    </xf>
    <xf numFmtId="3" fontId="6" fillId="4" borderId="0" xfId="0" applyNumberFormat="1" applyFont="1" applyFill="1" applyAlignment="1">
      <alignment horizontal="right" wrapText="1"/>
    </xf>
    <xf numFmtId="0" fontId="6" fillId="5" borderId="0" xfId="0" applyFont="1" applyFill="1" applyAlignment="1">
      <alignment horizontal="right" wrapText="1"/>
    </xf>
    <xf numFmtId="0" fontId="6" fillId="4" borderId="0" xfId="0" quotePrefix="1" applyFont="1" applyFill="1" applyAlignment="1">
      <alignment horizontal="right" wrapText="1"/>
    </xf>
    <xf numFmtId="0" fontId="6" fillId="5" borderId="4" xfId="0" applyFont="1" applyFill="1" applyBorder="1" applyAlignment="1">
      <alignment wrapText="1"/>
    </xf>
    <xf numFmtId="0" fontId="6" fillId="5" borderId="4" xfId="0" applyFont="1" applyFill="1" applyBorder="1" applyAlignment="1">
      <alignment horizontal="center" wrapText="1"/>
    </xf>
    <xf numFmtId="0" fontId="6" fillId="5" borderId="4" xfId="0" applyFont="1" applyFill="1" applyBorder="1" applyAlignment="1">
      <alignment horizontal="right" wrapText="1"/>
    </xf>
    <xf numFmtId="0" fontId="14" fillId="3" borderId="0" xfId="0" applyFont="1" applyFill="1" applyAlignment="1">
      <alignment horizontal="left" vertical="center" wrapText="1"/>
    </xf>
    <xf numFmtId="0" fontId="15" fillId="3" borderId="0" xfId="0" applyFont="1" applyFill="1" applyAlignment="1">
      <alignment vertical="center" wrapText="1"/>
    </xf>
    <xf numFmtId="0" fontId="6" fillId="9" borderId="0" xfId="0" applyFont="1" applyFill="1" applyAlignment="1">
      <alignment horizontal="center" wrapText="1"/>
    </xf>
    <xf numFmtId="3" fontId="6" fillId="9" borderId="0" xfId="0" applyNumberFormat="1" applyFont="1" applyFill="1" applyAlignment="1">
      <alignment horizontal="right" wrapText="1"/>
    </xf>
    <xf numFmtId="164" fontId="6" fillId="6" borderId="0" xfId="0" applyNumberFormat="1" applyFont="1" applyFill="1" applyAlignment="1">
      <alignment horizontal="right" wrapText="1"/>
    </xf>
    <xf numFmtId="1" fontId="6" fillId="6" borderId="0" xfId="0" applyNumberFormat="1" applyFont="1" applyFill="1" applyAlignment="1">
      <alignment horizontal="right" wrapText="1"/>
    </xf>
    <xf numFmtId="164" fontId="6" fillId="7" borderId="0" xfId="0" applyNumberFormat="1" applyFont="1" applyFill="1" applyAlignment="1">
      <alignment horizontal="right" wrapText="1"/>
    </xf>
    <xf numFmtId="0" fontId="7" fillId="11" borderId="3" xfId="0" applyFont="1" applyFill="1" applyBorder="1" applyAlignment="1">
      <alignment wrapText="1"/>
    </xf>
    <xf numFmtId="0" fontId="6" fillId="11" borderId="3" xfId="0" applyFont="1" applyFill="1" applyBorder="1" applyAlignment="1">
      <alignment horizontal="center" wrapText="1"/>
    </xf>
    <xf numFmtId="3" fontId="6" fillId="11" borderId="3" xfId="0" applyNumberFormat="1" applyFont="1" applyFill="1" applyBorder="1" applyAlignment="1">
      <alignment horizontal="right" wrapText="1"/>
    </xf>
    <xf numFmtId="0" fontId="6" fillId="6" borderId="4" xfId="0" applyFont="1" applyFill="1" applyBorder="1" applyAlignment="1">
      <alignment wrapText="1"/>
    </xf>
    <xf numFmtId="0" fontId="6" fillId="6" borderId="4" xfId="0" applyFont="1" applyFill="1" applyBorder="1" applyAlignment="1">
      <alignment horizontal="center" wrapText="1"/>
    </xf>
    <xf numFmtId="0" fontId="6" fillId="6" borderId="4" xfId="0" applyFont="1" applyFill="1" applyBorder="1" applyAlignment="1">
      <alignment horizontal="right" wrapText="1"/>
    </xf>
    <xf numFmtId="0" fontId="2" fillId="0" borderId="0" xfId="2"/>
    <xf numFmtId="164" fontId="18" fillId="0" borderId="0" xfId="3" applyNumberFormat="1" applyFont="1" applyAlignment="1">
      <alignment horizontal="left" vertical="top"/>
    </xf>
    <xf numFmtId="165" fontId="19" fillId="0" borderId="0" xfId="3" applyNumberFormat="1" applyFont="1" applyAlignment="1">
      <alignment vertical="center"/>
    </xf>
    <xf numFmtId="164" fontId="18" fillId="0" borderId="0" xfId="3" applyNumberFormat="1" applyFont="1" applyAlignment="1">
      <alignment vertical="top"/>
    </xf>
    <xf numFmtId="164" fontId="20" fillId="0" borderId="0" xfId="3" applyNumberFormat="1" applyFont="1"/>
    <xf numFmtId="165" fontId="22" fillId="0" borderId="5" xfId="3" applyNumberFormat="1" applyFont="1" applyBorder="1" applyAlignment="1">
      <alignment horizontal="right" wrapText="1"/>
    </xf>
    <xf numFmtId="165" fontId="21" fillId="0" borderId="5" xfId="3" applyNumberFormat="1" applyFont="1" applyBorder="1" applyProtection="1">
      <protection locked="0"/>
    </xf>
    <xf numFmtId="165" fontId="21" fillId="0" borderId="0" xfId="3" applyNumberFormat="1" applyFont="1" applyProtection="1">
      <protection locked="0"/>
    </xf>
    <xf numFmtId="0" fontId="13" fillId="0" borderId="5" xfId="3" applyFont="1" applyBorder="1"/>
    <xf numFmtId="165" fontId="21" fillId="0" borderId="5" xfId="3" applyNumberFormat="1" applyFont="1" applyBorder="1"/>
    <xf numFmtId="164" fontId="13" fillId="0" borderId="0" xfId="4" applyNumberFormat="1" applyAlignment="1">
      <alignment horizontal="left"/>
    </xf>
    <xf numFmtId="165" fontId="21" fillId="0" borderId="0" xfId="3" applyNumberFormat="1" applyFont="1"/>
    <xf numFmtId="164" fontId="13" fillId="0" borderId="0" xfId="5" applyNumberFormat="1"/>
    <xf numFmtId="165" fontId="22" fillId="0" borderId="9" xfId="3" applyNumberFormat="1" applyFont="1" applyBorder="1" applyAlignment="1">
      <alignment horizontal="right" wrapText="1"/>
    </xf>
    <xf numFmtId="165" fontId="22" fillId="0" borderId="10" xfId="3" applyNumberFormat="1" applyFont="1" applyBorder="1" applyAlignment="1">
      <alignment horizontal="right" wrapText="1"/>
    </xf>
    <xf numFmtId="165" fontId="21" fillId="0" borderId="11" xfId="3" applyNumberFormat="1" applyFont="1" applyBorder="1" applyAlignment="1">
      <alignment horizontal="right"/>
    </xf>
    <xf numFmtId="165" fontId="21" fillId="0" borderId="12" xfId="3" applyNumberFormat="1" applyFont="1" applyBorder="1" applyAlignment="1">
      <alignment horizontal="right"/>
    </xf>
    <xf numFmtId="165" fontId="21" fillId="0" borderId="9" xfId="3" applyNumberFormat="1" applyFont="1" applyBorder="1" applyProtection="1">
      <protection locked="0"/>
    </xf>
    <xf numFmtId="165" fontId="21" fillId="0" borderId="10" xfId="3" applyNumberFormat="1" applyFont="1" applyBorder="1" applyProtection="1">
      <protection locked="0"/>
    </xf>
    <xf numFmtId="165" fontId="21" fillId="0" borderId="11" xfId="3" applyNumberFormat="1" applyFont="1" applyBorder="1" applyProtection="1">
      <protection locked="0"/>
    </xf>
    <xf numFmtId="165" fontId="21" fillId="0" borderId="12" xfId="3" applyNumberFormat="1" applyFont="1" applyBorder="1" applyProtection="1">
      <protection locked="0"/>
    </xf>
    <xf numFmtId="165" fontId="21" fillId="0" borderId="13" xfId="3" applyNumberFormat="1" applyFont="1" applyBorder="1" applyProtection="1">
      <protection locked="0"/>
    </xf>
    <xf numFmtId="165" fontId="21" fillId="0" borderId="14" xfId="3" applyNumberFormat="1" applyFont="1" applyBorder="1" applyProtection="1">
      <protection locked="0"/>
    </xf>
    <xf numFmtId="1" fontId="21" fillId="0" borderId="15" xfId="3" applyNumberFormat="1" applyFont="1" applyBorder="1" applyAlignment="1">
      <alignment horizontal="left"/>
    </xf>
    <xf numFmtId="1" fontId="21" fillId="0" borderId="16" xfId="3" applyNumberFormat="1" applyFont="1" applyBorder="1" applyAlignment="1">
      <alignment horizontal="right"/>
    </xf>
    <xf numFmtId="1" fontId="22" fillId="0" borderId="15" xfId="3" applyNumberFormat="1" applyFont="1" applyBorder="1" applyAlignment="1" applyProtection="1">
      <alignment horizontal="left"/>
      <protection locked="0"/>
    </xf>
    <xf numFmtId="1" fontId="22" fillId="0" borderId="16" xfId="3" applyNumberFormat="1" applyFont="1" applyBorder="1" applyAlignment="1" applyProtection="1">
      <alignment horizontal="left"/>
      <protection locked="0"/>
    </xf>
    <xf numFmtId="1" fontId="22" fillId="0" borderId="16" xfId="3" applyNumberFormat="1" applyFont="1" applyBorder="1"/>
    <xf numFmtId="1" fontId="22" fillId="0" borderId="17" xfId="3" applyNumberFormat="1" applyFont="1" applyBorder="1"/>
    <xf numFmtId="165" fontId="21" fillId="0" borderId="6" xfId="3" applyNumberFormat="1" applyFont="1" applyBorder="1" applyProtection="1">
      <protection locked="0"/>
    </xf>
    <xf numFmtId="9" fontId="21" fillId="0" borderId="9" xfId="1" applyFont="1" applyBorder="1" applyProtection="1">
      <protection locked="0"/>
    </xf>
    <xf numFmtId="9" fontId="21" fillId="0" borderId="10" xfId="1" applyFont="1" applyBorder="1" applyProtection="1">
      <protection locked="0"/>
    </xf>
    <xf numFmtId="9" fontId="21" fillId="0" borderId="5" xfId="1" applyFont="1" applyBorder="1" applyProtection="1">
      <protection locked="0"/>
    </xf>
    <xf numFmtId="9" fontId="21" fillId="0" borderId="11" xfId="1" applyFont="1" applyBorder="1" applyProtection="1">
      <protection locked="0"/>
    </xf>
    <xf numFmtId="9" fontId="21" fillId="0" borderId="12" xfId="1" applyFont="1" applyBorder="1" applyProtection="1">
      <protection locked="0"/>
    </xf>
    <xf numFmtId="9" fontId="21" fillId="0" borderId="0" xfId="1" applyFont="1" applyBorder="1" applyProtection="1">
      <protection locked="0"/>
    </xf>
    <xf numFmtId="9" fontId="21" fillId="0" borderId="13" xfId="1" applyFont="1" applyBorder="1" applyProtection="1">
      <protection locked="0"/>
    </xf>
    <xf numFmtId="9" fontId="21" fillId="0" borderId="14" xfId="1" applyFont="1" applyBorder="1" applyProtection="1">
      <protection locked="0"/>
    </xf>
    <xf numFmtId="9" fontId="21" fillId="0" borderId="6" xfId="1" applyFont="1" applyBorder="1" applyProtection="1">
      <protection locked="0"/>
    </xf>
    <xf numFmtId="9" fontId="21" fillId="12" borderId="6" xfId="1" applyFont="1" applyFill="1" applyBorder="1" applyProtection="1">
      <protection locked="0"/>
    </xf>
    <xf numFmtId="9" fontId="21" fillId="12" borderId="13" xfId="1" applyFont="1" applyFill="1" applyBorder="1" applyProtection="1">
      <protection locked="0"/>
    </xf>
    <xf numFmtId="9" fontId="21" fillId="12" borderId="14" xfId="1" applyFont="1" applyFill="1" applyBorder="1" applyProtection="1">
      <protection locked="0"/>
    </xf>
    <xf numFmtId="0" fontId="25" fillId="0" borderId="0" xfId="0" applyFont="1"/>
    <xf numFmtId="0" fontId="16" fillId="0" borderId="0" xfId="0" applyFont="1" applyAlignment="1">
      <alignment horizontal="center"/>
    </xf>
    <xf numFmtId="0" fontId="16" fillId="0" borderId="0" xfId="0" applyFont="1" applyAlignment="1">
      <alignment horizontal="left" vertical="top"/>
    </xf>
    <xf numFmtId="3" fontId="16" fillId="0" borderId="0" xfId="0" applyNumberFormat="1" applyFont="1" applyAlignment="1">
      <alignment horizontal="center" vertical="center"/>
    </xf>
    <xf numFmtId="0" fontId="16" fillId="2" borderId="0" xfId="0" applyFont="1" applyFill="1" applyAlignment="1">
      <alignment horizontal="left" vertical="top"/>
    </xf>
    <xf numFmtId="3" fontId="16" fillId="2" borderId="0" xfId="0" applyNumberFormat="1" applyFont="1" applyFill="1" applyAlignment="1">
      <alignment horizontal="center" vertical="center"/>
    </xf>
    <xf numFmtId="0" fontId="16" fillId="0" borderId="0" xfId="0" applyFont="1" applyAlignment="1">
      <alignment horizontal="left"/>
    </xf>
    <xf numFmtId="3" fontId="16" fillId="0" borderId="0" xfId="0" applyNumberFormat="1" applyFont="1" applyAlignment="1">
      <alignment vertical="center"/>
    </xf>
    <xf numFmtId="3" fontId="29" fillId="2" borderId="0" xfId="0" applyNumberFormat="1" applyFont="1" applyFill="1" applyAlignment="1">
      <alignment vertical="center"/>
    </xf>
    <xf numFmtId="10" fontId="0" fillId="0" borderId="0" xfId="1" applyNumberFormat="1" applyFont="1"/>
    <xf numFmtId="0" fontId="26" fillId="0" borderId="0" xfId="0" applyFont="1"/>
    <xf numFmtId="0" fontId="0" fillId="12" borderId="0" xfId="0" applyFill="1" applyAlignment="1">
      <alignment wrapText="1"/>
    </xf>
    <xf numFmtId="9" fontId="0" fillId="12" borderId="0" xfId="1" applyFont="1" applyFill="1"/>
    <xf numFmtId="0" fontId="0" fillId="0" borderId="12" xfId="0" applyBorder="1"/>
    <xf numFmtId="0" fontId="0" fillId="0" borderId="14" xfId="0" applyBorder="1"/>
    <xf numFmtId="0" fontId="0" fillId="0" borderId="11" xfId="0" applyBorder="1"/>
    <xf numFmtId="0" fontId="0" fillId="0" borderId="13" xfId="0" applyBorder="1"/>
    <xf numFmtId="0" fontId="24" fillId="0" borderId="0" xfId="0" applyFont="1" applyAlignment="1">
      <alignment wrapText="1"/>
    </xf>
    <xf numFmtId="0" fontId="30" fillId="0" borderId="0" xfId="0" applyFont="1" applyAlignment="1">
      <alignment wrapText="1"/>
    </xf>
    <xf numFmtId="9" fontId="0" fillId="0" borderId="11" xfId="0" applyNumberFormat="1" applyBorder="1" applyAlignment="1">
      <alignment wrapText="1"/>
    </xf>
    <xf numFmtId="0" fontId="0" fillId="13" borderId="0" xfId="0" applyFill="1"/>
    <xf numFmtId="0" fontId="0" fillId="13" borderId="12" xfId="0" applyFill="1" applyBorder="1"/>
    <xf numFmtId="166" fontId="0" fillId="0" borderId="0" xfId="1" applyNumberFormat="1" applyFont="1"/>
    <xf numFmtId="10" fontId="0" fillId="0" borderId="0" xfId="0" applyNumberFormat="1"/>
    <xf numFmtId="0" fontId="9" fillId="0" borderId="0" xfId="0" applyFont="1" applyAlignment="1">
      <alignment horizontal="right" wrapText="1"/>
    </xf>
    <xf numFmtId="0" fontId="32" fillId="0" borderId="0" xfId="0" applyFont="1"/>
    <xf numFmtId="0" fontId="9" fillId="0" borderId="0" xfId="0" applyFont="1" applyAlignment="1">
      <alignment horizontal="right"/>
    </xf>
    <xf numFmtId="167" fontId="32" fillId="0" borderId="0" xfId="0" applyNumberFormat="1" applyFont="1"/>
    <xf numFmtId="167" fontId="9" fillId="0" borderId="0" xfId="0" applyNumberFormat="1" applyFont="1"/>
    <xf numFmtId="167" fontId="9" fillId="0" borderId="0" xfId="0" applyNumberFormat="1" applyFont="1" applyAlignment="1">
      <alignment horizontal="left"/>
    </xf>
    <xf numFmtId="168" fontId="9" fillId="0" borderId="0" xfId="0" applyNumberFormat="1" applyFont="1"/>
    <xf numFmtId="169" fontId="9" fillId="0" borderId="0" xfId="0" applyNumberFormat="1" applyFont="1"/>
    <xf numFmtId="0" fontId="9" fillId="15" borderId="0" xfId="0" applyFont="1" applyFill="1" applyAlignment="1">
      <alignment horizontal="right" wrapText="1"/>
    </xf>
    <xf numFmtId="0" fontId="9" fillId="15" borderId="0" xfId="0" applyFont="1" applyFill="1" applyAlignment="1">
      <alignment horizontal="right"/>
    </xf>
    <xf numFmtId="0" fontId="9" fillId="15" borderId="0" xfId="0" applyFont="1" applyFill="1"/>
    <xf numFmtId="167" fontId="9" fillId="15" borderId="0" xfId="0" applyNumberFormat="1" applyFont="1" applyFill="1"/>
    <xf numFmtId="168" fontId="9" fillId="15" borderId="0" xfId="0" applyNumberFormat="1" applyFont="1" applyFill="1"/>
    <xf numFmtId="0" fontId="9" fillId="12" borderId="0" xfId="0" applyFont="1" applyFill="1" applyAlignment="1">
      <alignment horizontal="right" wrapText="1"/>
    </xf>
    <xf numFmtId="0" fontId="9" fillId="12" borderId="0" xfId="0" applyFont="1" applyFill="1" applyAlignment="1">
      <alignment horizontal="right"/>
    </xf>
    <xf numFmtId="0" fontId="9" fillId="12" borderId="0" xfId="0" applyFont="1" applyFill="1"/>
    <xf numFmtId="167" fontId="9" fillId="12" borderId="0" xfId="0" applyNumberFormat="1" applyFont="1" applyFill="1"/>
    <xf numFmtId="168" fontId="9" fillId="12" borderId="0" xfId="0" applyNumberFormat="1" applyFont="1" applyFill="1"/>
    <xf numFmtId="0" fontId="9" fillId="16" borderId="0" xfId="0" applyFont="1" applyFill="1" applyAlignment="1">
      <alignment horizontal="right" wrapText="1"/>
    </xf>
    <xf numFmtId="0" fontId="9" fillId="16" borderId="0" xfId="0" applyFont="1" applyFill="1" applyAlignment="1">
      <alignment horizontal="right"/>
    </xf>
    <xf numFmtId="0" fontId="9" fillId="16" borderId="0" xfId="0" applyFont="1" applyFill="1"/>
    <xf numFmtId="167" fontId="9" fillId="16" borderId="0" xfId="0" applyNumberFormat="1" applyFont="1" applyFill="1"/>
    <xf numFmtId="168" fontId="9" fillId="16" borderId="0" xfId="0" applyNumberFormat="1" applyFont="1" applyFill="1"/>
    <xf numFmtId="166" fontId="0" fillId="14" borderId="0" xfId="1" applyNumberFormat="1" applyFont="1" applyFill="1"/>
    <xf numFmtId="166" fontId="0" fillId="13" borderId="0" xfId="1" applyNumberFormat="1" applyFont="1" applyFill="1"/>
    <xf numFmtId="166" fontId="0" fillId="16" borderId="0" xfId="1" applyNumberFormat="1" applyFont="1" applyFill="1"/>
    <xf numFmtId="166" fontId="0" fillId="0" borderId="0" xfId="0" applyNumberFormat="1"/>
    <xf numFmtId="0" fontId="9" fillId="13" borderId="0" xfId="0" applyFont="1" applyFill="1" applyAlignment="1">
      <alignment horizontal="right" wrapText="1"/>
    </xf>
    <xf numFmtId="0" fontId="9" fillId="13" borderId="0" xfId="0" applyFont="1" applyFill="1" applyAlignment="1">
      <alignment horizontal="right"/>
    </xf>
    <xf numFmtId="0" fontId="9" fillId="13" borderId="0" xfId="0" applyFont="1" applyFill="1"/>
    <xf numFmtId="167" fontId="9" fillId="13" borderId="0" xfId="0" applyNumberFormat="1" applyFont="1" applyFill="1"/>
    <xf numFmtId="168" fontId="9" fillId="13" borderId="0" xfId="0" applyNumberFormat="1" applyFont="1" applyFill="1"/>
    <xf numFmtId="164" fontId="0" fillId="0" borderId="0" xfId="0" applyNumberFormat="1"/>
    <xf numFmtId="9" fontId="0" fillId="0" borderId="11" xfId="1" applyFont="1" applyBorder="1"/>
    <xf numFmtId="0" fontId="34" fillId="0" borderId="0" xfId="0" applyFont="1" applyAlignment="1">
      <alignment vertical="center"/>
    </xf>
    <xf numFmtId="170" fontId="0" fillId="0" borderId="0" xfId="6" applyNumberFormat="1" applyFont="1"/>
    <xf numFmtId="10" fontId="0" fillId="0" borderId="0" xfId="1" applyNumberFormat="1" applyFont="1" applyAlignment="1">
      <alignment horizontal="center"/>
    </xf>
    <xf numFmtId="0" fontId="31" fillId="0" borderId="0" xfId="0" applyFont="1"/>
    <xf numFmtId="10" fontId="0" fillId="12" borderId="0" xfId="1" applyNumberFormat="1" applyFont="1" applyFill="1" applyAlignment="1">
      <alignment horizontal="center"/>
    </xf>
    <xf numFmtId="9" fontId="0" fillId="0" borderId="0" xfId="1" applyFont="1" applyAlignment="1">
      <alignment horizontal="center"/>
    </xf>
    <xf numFmtId="10" fontId="0" fillId="0" borderId="0" xfId="1" applyNumberFormat="1" applyFont="1" applyFill="1" applyAlignment="1">
      <alignment horizontal="center"/>
    </xf>
    <xf numFmtId="10" fontId="0" fillId="0" borderId="11" xfId="0" applyNumberFormat="1" applyBorder="1" applyAlignment="1">
      <alignment wrapText="1"/>
    </xf>
    <xf numFmtId="0" fontId="0" fillId="0" borderId="7" xfId="0" applyBorder="1" applyAlignment="1">
      <alignment wrapText="1"/>
    </xf>
    <xf numFmtId="0" fontId="0" fillId="0" borderId="18" xfId="0" applyBorder="1" applyAlignment="1">
      <alignment wrapText="1"/>
    </xf>
    <xf numFmtId="9" fontId="0" fillId="0" borderId="0" xfId="0" applyNumberFormat="1" applyAlignment="1">
      <alignment wrapText="1"/>
    </xf>
    <xf numFmtId="10" fontId="0" fillId="0" borderId="0" xfId="0" applyNumberFormat="1" applyAlignment="1">
      <alignment wrapText="1"/>
    </xf>
    <xf numFmtId="0" fontId="0" fillId="16" borderId="8" xfId="0" applyFill="1" applyBorder="1" applyAlignment="1">
      <alignment wrapText="1"/>
    </xf>
    <xf numFmtId="9" fontId="0" fillId="16" borderId="12" xfId="1" applyFont="1" applyFill="1" applyBorder="1"/>
    <xf numFmtId="9" fontId="0" fillId="16" borderId="14" xfId="1" applyFont="1" applyFill="1" applyBorder="1"/>
    <xf numFmtId="0" fontId="37" fillId="17" borderId="19" xfId="0" applyFont="1" applyFill="1" applyBorder="1" applyAlignment="1">
      <alignment horizontal="center" vertical="center"/>
    </xf>
    <xf numFmtId="0" fontId="38" fillId="0" borderId="0" xfId="0" applyFont="1"/>
    <xf numFmtId="9" fontId="0" fillId="0" borderId="12" xfId="1" applyFont="1" applyBorder="1"/>
    <xf numFmtId="0" fontId="39" fillId="0" borderId="0" xfId="0" applyFont="1"/>
    <xf numFmtId="0" fontId="39" fillId="0" borderId="11" xfId="0" applyFont="1" applyBorder="1"/>
    <xf numFmtId="0" fontId="0" fillId="0" borderId="9" xfId="0" applyBorder="1"/>
    <xf numFmtId="0" fontId="0" fillId="0" borderId="10" xfId="0" applyBorder="1"/>
    <xf numFmtId="0" fontId="0" fillId="0" borderId="5" xfId="0" applyBorder="1"/>
    <xf numFmtId="9" fontId="0" fillId="0" borderId="5" xfId="1" applyFont="1" applyBorder="1"/>
    <xf numFmtId="9" fontId="0" fillId="0" borderId="0" xfId="1" applyFont="1" applyFill="1" applyBorder="1"/>
    <xf numFmtId="9" fontId="0" fillId="0" borderId="6" xfId="1" applyFont="1" applyBorder="1"/>
    <xf numFmtId="0" fontId="0" fillId="18" borderId="11" xfId="0" applyFill="1" applyBorder="1"/>
    <xf numFmtId="0" fontId="0" fillId="18" borderId="12" xfId="0" applyFill="1" applyBorder="1"/>
    <xf numFmtId="0" fontId="0" fillId="18" borderId="0" xfId="0" applyFill="1"/>
    <xf numFmtId="9" fontId="0" fillId="18" borderId="0" xfId="1" applyFont="1" applyFill="1" applyBorder="1"/>
    <xf numFmtId="9" fontId="0" fillId="0" borderId="13" xfId="0" applyNumberFormat="1" applyBorder="1" applyAlignment="1">
      <alignment wrapText="1"/>
    </xf>
    <xf numFmtId="0" fontId="0" fillId="13" borderId="6" xfId="0" applyFill="1" applyBorder="1"/>
    <xf numFmtId="9" fontId="0" fillId="0" borderId="13" xfId="0" applyNumberFormat="1" applyBorder="1"/>
    <xf numFmtId="0" fontId="0" fillId="13" borderId="14" xfId="0" applyFill="1" applyBorder="1"/>
    <xf numFmtId="2" fontId="0" fillId="13" borderId="0" xfId="0" applyNumberFormat="1" applyFill="1"/>
    <xf numFmtId="9" fontId="0" fillId="0" borderId="11" xfId="1" applyFont="1" applyBorder="1" applyAlignment="1">
      <alignment wrapText="1"/>
    </xf>
    <xf numFmtId="9" fontId="0" fillId="0" borderId="0" xfId="1" applyFont="1" applyAlignment="1">
      <alignment wrapText="1"/>
    </xf>
    <xf numFmtId="0" fontId="31" fillId="0" borderId="0" xfId="0" applyFont="1" applyAlignment="1">
      <alignment horizontal="center" vertical="center" wrapText="1"/>
    </xf>
    <xf numFmtId="0" fontId="0" fillId="0" borderId="0" xfId="0" applyAlignment="1">
      <alignment vertical="center" wrapText="1"/>
    </xf>
    <xf numFmtId="0" fontId="40" fillId="0" borderId="0" xfId="7"/>
    <xf numFmtId="0" fontId="40" fillId="0" borderId="0" xfId="7" applyAlignment="1">
      <alignment vertical="top"/>
    </xf>
    <xf numFmtId="0" fontId="41" fillId="19" borderId="20" xfId="8">
      <alignment horizontal="left" vertical="center" wrapText="1"/>
    </xf>
    <xf numFmtId="3" fontId="40" fillId="0" borderId="0" xfId="7" applyNumberFormat="1"/>
    <xf numFmtId="0" fontId="45" fillId="0" borderId="0" xfId="0" applyFont="1"/>
    <xf numFmtId="3" fontId="0" fillId="0" borderId="0" xfId="0" applyNumberFormat="1"/>
    <xf numFmtId="0" fontId="47" fillId="0" borderId="22" xfId="0" applyFont="1" applyBorder="1" applyAlignment="1">
      <alignment horizontal="center" vertical="center" wrapText="1"/>
    </xf>
    <xf numFmtId="0" fontId="47" fillId="0" borderId="23" xfId="0" applyFont="1" applyBorder="1" applyAlignment="1">
      <alignment horizontal="center" vertical="center" wrapText="1"/>
    </xf>
    <xf numFmtId="0" fontId="46" fillId="0" borderId="23" xfId="0" applyFont="1" applyBorder="1" applyAlignment="1">
      <alignment horizontal="center" vertical="center" wrapText="1"/>
    </xf>
    <xf numFmtId="0" fontId="46" fillId="0" borderId="25" xfId="0" applyFont="1" applyBorder="1" applyAlignment="1">
      <alignment horizontal="center" vertical="center" wrapText="1"/>
    </xf>
    <xf numFmtId="0" fontId="48" fillId="0" borderId="0" xfId="0" applyFont="1" applyAlignment="1">
      <alignment vertical="center" wrapText="1"/>
    </xf>
    <xf numFmtId="0" fontId="46" fillId="0" borderId="0" xfId="0" applyFont="1" applyAlignment="1">
      <alignment horizontal="right" vertical="center" wrapText="1"/>
    </xf>
    <xf numFmtId="0" fontId="46" fillId="0" borderId="0" xfId="0" applyFont="1" applyAlignment="1">
      <alignment horizontal="left" vertical="center" wrapText="1" indent="1"/>
    </xf>
    <xf numFmtId="0" fontId="46" fillId="0" borderId="0" xfId="0" applyFont="1" applyAlignment="1">
      <alignment horizontal="left" vertical="center" wrapText="1" indent="2"/>
    </xf>
    <xf numFmtId="0" fontId="47" fillId="0" borderId="0" xfId="0" applyFont="1" applyAlignment="1">
      <alignment horizontal="left" vertical="center" wrapText="1"/>
    </xf>
    <xf numFmtId="0" fontId="49" fillId="0" borderId="25" xfId="0" applyFont="1" applyBorder="1" applyAlignment="1">
      <alignment horizontal="left" vertical="center" wrapText="1"/>
    </xf>
    <xf numFmtId="0" fontId="46" fillId="0" borderId="25" xfId="0" applyFont="1" applyBorder="1" applyAlignment="1">
      <alignment horizontal="right" vertical="center" wrapText="1"/>
    </xf>
    <xf numFmtId="0" fontId="50" fillId="0" borderId="0" xfId="0" applyFont="1" applyAlignment="1">
      <alignment horizontal="left"/>
    </xf>
    <xf numFmtId="0" fontId="50" fillId="0" borderId="0" xfId="0" applyFont="1" applyAlignment="1">
      <alignment horizontal="center"/>
    </xf>
    <xf numFmtId="0" fontId="51" fillId="0" borderId="0" xfId="0" applyFont="1"/>
    <xf numFmtId="165" fontId="51" fillId="0" borderId="0" xfId="0" applyNumberFormat="1" applyFont="1" applyAlignment="1">
      <alignment horizontal="right"/>
    </xf>
    <xf numFmtId="0" fontId="51" fillId="0" borderId="0" xfId="0" applyFont="1" applyAlignment="1">
      <alignment horizontal="right"/>
    </xf>
    <xf numFmtId="0" fontId="50" fillId="20" borderId="30" xfId="0" applyFont="1" applyFill="1" applyBorder="1" applyAlignment="1">
      <alignment horizontal="center" vertical="center" wrapText="1"/>
    </xf>
    <xf numFmtId="0" fontId="50" fillId="0" borderId="27" xfId="0" applyFont="1" applyBorder="1" applyAlignment="1">
      <alignment horizontal="center" vertical="center" wrapText="1"/>
    </xf>
    <xf numFmtId="0" fontId="50" fillId="0" borderId="30" xfId="0" applyFont="1" applyBorder="1" applyAlignment="1">
      <alignment horizontal="center" vertical="center" wrapText="1"/>
    </xf>
    <xf numFmtId="0" fontId="52" fillId="20" borderId="31" xfId="0" applyFont="1" applyFill="1" applyBorder="1" applyAlignment="1">
      <alignment horizontal="left"/>
    </xf>
    <xf numFmtId="165" fontId="51" fillId="0" borderId="31" xfId="0" applyNumberFormat="1" applyFont="1" applyBorder="1"/>
    <xf numFmtId="0" fontId="50" fillId="20" borderId="31" xfId="0" applyFont="1" applyFill="1" applyBorder="1" applyAlignment="1">
      <alignment horizontal="left" vertical="center" wrapText="1"/>
    </xf>
    <xf numFmtId="165" fontId="51" fillId="20" borderId="31" xfId="0" applyNumberFormat="1" applyFont="1" applyFill="1" applyBorder="1"/>
    <xf numFmtId="165" fontId="51" fillId="0" borderId="32" xfId="0" applyNumberFormat="1" applyFont="1" applyBorder="1"/>
    <xf numFmtId="165" fontId="51" fillId="0" borderId="0" xfId="0" applyNumberFormat="1" applyFont="1"/>
    <xf numFmtId="0" fontId="50" fillId="0" borderId="33" xfId="0" applyFont="1" applyBorder="1" applyAlignment="1">
      <alignment horizontal="center" vertical="center" wrapText="1"/>
    </xf>
    <xf numFmtId="9" fontId="51" fillId="0" borderId="32" xfId="1" applyFont="1" applyFill="1" applyBorder="1"/>
    <xf numFmtId="9" fontId="51" fillId="14" borderId="32" xfId="1" applyFont="1" applyFill="1" applyBorder="1"/>
    <xf numFmtId="0" fontId="0" fillId="14" borderId="0" xfId="0" applyFill="1"/>
    <xf numFmtId="0" fontId="50" fillId="16" borderId="31" xfId="0" applyFont="1" applyFill="1" applyBorder="1" applyAlignment="1">
      <alignment horizontal="left" vertical="center" wrapText="1"/>
    </xf>
    <xf numFmtId="165" fontId="51" fillId="16" borderId="31" xfId="0" applyNumberFormat="1" applyFont="1" applyFill="1" applyBorder="1"/>
    <xf numFmtId="9" fontId="51" fillId="16" borderId="32" xfId="1" applyFont="1" applyFill="1" applyBorder="1"/>
    <xf numFmtId="0" fontId="0" fillId="16" borderId="0" xfId="0" applyFill="1"/>
    <xf numFmtId="0" fontId="2" fillId="14" borderId="0" xfId="2" applyFill="1"/>
    <xf numFmtId="0" fontId="54" fillId="0" borderId="0" xfId="0" applyFont="1" applyAlignment="1">
      <alignment horizontal="center" wrapText="1"/>
    </xf>
    <xf numFmtId="0" fontId="55" fillId="0" borderId="0" xfId="0" applyFont="1" applyAlignment="1">
      <alignment horizontal="center" wrapText="1"/>
    </xf>
    <xf numFmtId="0" fontId="54" fillId="0" borderId="0" xfId="0" applyFont="1" applyAlignment="1">
      <alignment horizontal="left" wrapText="1"/>
    </xf>
    <xf numFmtId="0" fontId="56" fillId="0" borderId="0" xfId="0" applyFont="1" applyAlignment="1">
      <alignment horizontal="right" wrapText="1"/>
    </xf>
    <xf numFmtId="0" fontId="57" fillId="0" borderId="0" xfId="0" applyFont="1" applyAlignment="1">
      <alignment horizontal="right" wrapText="1"/>
    </xf>
    <xf numFmtId="2" fontId="56" fillId="0" borderId="0" xfId="0" applyNumberFormat="1" applyFont="1" applyAlignment="1">
      <alignment wrapText="1"/>
    </xf>
    <xf numFmtId="171" fontId="58" fillId="0" borderId="0" xfId="0" applyNumberFormat="1" applyFont="1" applyAlignment="1">
      <alignment horizontal="right" wrapText="1"/>
    </xf>
    <xf numFmtId="171" fontId="59" fillId="0" borderId="0" xfId="0" applyNumberFormat="1" applyFont="1" applyAlignment="1">
      <alignment horizontal="right" wrapText="1"/>
    </xf>
    <xf numFmtId="49" fontId="56" fillId="0" borderId="0" xfId="0" applyNumberFormat="1" applyFont="1" applyAlignment="1">
      <alignment horizontal="left" vertical="center" wrapText="1"/>
    </xf>
    <xf numFmtId="0" fontId="56" fillId="0" borderId="0" xfId="0" applyFont="1"/>
    <xf numFmtId="0" fontId="57" fillId="0" borderId="0" xfId="0" applyFont="1" applyAlignment="1">
      <alignment horizontal="left" wrapText="1"/>
    </xf>
    <xf numFmtId="171" fontId="56" fillId="0" borderId="0" xfId="0" applyNumberFormat="1" applyFont="1" applyAlignment="1">
      <alignment horizontal="right" wrapText="1"/>
    </xf>
    <xf numFmtId="2" fontId="55" fillId="0" borderId="0" xfId="0" applyNumberFormat="1" applyFont="1" applyAlignment="1">
      <alignment wrapText="1"/>
    </xf>
    <xf numFmtId="0" fontId="54" fillId="0" borderId="0" xfId="0" applyFont="1" applyAlignment="1">
      <alignment horizontal="left" wrapText="1" indent="1"/>
    </xf>
    <xf numFmtId="171" fontId="60" fillId="0" borderId="0" xfId="0" applyNumberFormat="1" applyFont="1" applyAlignment="1">
      <alignment horizontal="right" wrapText="1"/>
    </xf>
    <xf numFmtId="0" fontId="55" fillId="0" borderId="35" xfId="0" applyFont="1" applyBorder="1" applyAlignment="1">
      <alignment horizontal="center" vertical="center" wrapText="1"/>
    </xf>
    <xf numFmtId="0" fontId="55" fillId="0" borderId="35" xfId="0" applyFont="1" applyBorder="1" applyAlignment="1">
      <alignment horizontal="right" vertical="center" wrapText="1"/>
    </xf>
    <xf numFmtId="0" fontId="55" fillId="0" borderId="36" xfId="0" applyFont="1" applyBorder="1" applyAlignment="1">
      <alignment horizontal="center" vertical="center" wrapText="1"/>
    </xf>
    <xf numFmtId="0" fontId="55" fillId="0" borderId="0" xfId="0" applyFont="1" applyAlignment="1">
      <alignment horizontal="center" vertical="center" wrapText="1"/>
    </xf>
    <xf numFmtId="166" fontId="0" fillId="0" borderId="11" xfId="0" applyNumberFormat="1" applyBorder="1"/>
    <xf numFmtId="49" fontId="1" fillId="0" borderId="38" xfId="9" applyNumberFormat="1" applyFont="1" applyBorder="1" applyAlignment="1">
      <alignment horizontal="right" vertical="center"/>
    </xf>
    <xf numFmtId="49" fontId="1" fillId="0" borderId="38" xfId="10" applyNumberFormat="1" applyFont="1" applyFill="1" applyBorder="1" applyAlignment="1">
      <alignment horizontal="right" vertical="center"/>
    </xf>
    <xf numFmtId="0" fontId="1" fillId="0" borderId="0" xfId="9" applyFont="1" applyAlignment="1">
      <alignment horizontal="right" vertical="center"/>
    </xf>
    <xf numFmtId="49" fontId="44" fillId="0" borderId="0" xfId="9" applyNumberFormat="1" applyFont="1" applyAlignment="1">
      <alignment horizontal="left" vertical="center"/>
    </xf>
    <xf numFmtId="3" fontId="1" fillId="0" borderId="0" xfId="10" applyNumberFormat="1" applyFont="1" applyFill="1" applyAlignment="1">
      <alignment horizontal="right" vertical="center"/>
    </xf>
    <xf numFmtId="49" fontId="1" fillId="0" borderId="38" xfId="9" applyNumberFormat="1" applyFont="1" applyBorder="1" applyAlignment="1">
      <alignment horizontal="left" vertical="center"/>
    </xf>
    <xf numFmtId="3" fontId="1" fillId="0" borderId="34" xfId="10" applyNumberFormat="1" applyFont="1" applyFill="1" applyBorder="1" applyAlignment="1">
      <alignment horizontal="right" vertical="center"/>
    </xf>
    <xf numFmtId="49" fontId="1" fillId="0" borderId="38" xfId="9" applyNumberFormat="1" applyFont="1" applyBorder="1" applyAlignment="1">
      <alignment horizontal="left" vertical="center" indent="1"/>
    </xf>
    <xf numFmtId="3" fontId="1" fillId="0" borderId="37" xfId="10" applyNumberFormat="1" applyFont="1" applyFill="1" applyBorder="1" applyAlignment="1">
      <alignment horizontal="right" vertical="center"/>
    </xf>
    <xf numFmtId="49" fontId="1" fillId="0" borderId="38" xfId="9" applyNumberFormat="1" applyFont="1" applyBorder="1" applyAlignment="1">
      <alignment horizontal="left" vertical="center" indent="2"/>
    </xf>
    <xf numFmtId="49" fontId="1" fillId="0" borderId="39" xfId="9" applyNumberFormat="1" applyFont="1" applyBorder="1" applyAlignment="1">
      <alignment horizontal="left" vertical="center"/>
    </xf>
    <xf numFmtId="49" fontId="1" fillId="0" borderId="39" xfId="9" applyNumberFormat="1" applyFont="1" applyBorder="1" applyAlignment="1">
      <alignment horizontal="right" vertical="center"/>
    </xf>
    <xf numFmtId="3" fontId="1" fillId="0" borderId="0" xfId="10" applyNumberFormat="1" applyFont="1" applyFill="1" applyBorder="1" applyAlignment="1">
      <alignment horizontal="right" vertical="center"/>
    </xf>
    <xf numFmtId="49" fontId="1" fillId="0" borderId="0" xfId="9" applyNumberFormat="1" applyFont="1" applyAlignment="1">
      <alignment horizontal="left" vertical="center" indent="1"/>
    </xf>
    <xf numFmtId="49" fontId="1" fillId="0" borderId="0" xfId="9" applyNumberFormat="1" applyFont="1" applyAlignment="1">
      <alignment horizontal="right" vertical="center"/>
    </xf>
    <xf numFmtId="3" fontId="31" fillId="0" borderId="0" xfId="10" applyNumberFormat="1" applyFont="1" applyFill="1" applyAlignment="1">
      <alignment horizontal="right" vertical="center"/>
    </xf>
    <xf numFmtId="49" fontId="0" fillId="0" borderId="38" xfId="0" applyNumberFormat="1" applyBorder="1" applyAlignment="1">
      <alignment horizontal="center" vertical="center"/>
    </xf>
    <xf numFmtId="0" fontId="0" fillId="0" borderId="0" xfId="0" applyAlignment="1">
      <alignment horizontal="right" vertical="center"/>
    </xf>
    <xf numFmtId="3" fontId="0" fillId="0" borderId="0" xfId="10" applyNumberFormat="1" applyFont="1" applyAlignment="1">
      <alignment horizontal="right" vertical="center"/>
    </xf>
    <xf numFmtId="49" fontId="0" fillId="0" borderId="38" xfId="0" applyNumberFormat="1" applyBorder="1" applyAlignment="1">
      <alignment horizontal="left" vertical="center"/>
    </xf>
    <xf numFmtId="49" fontId="0" fillId="0" borderId="38" xfId="0" applyNumberFormat="1" applyBorder="1" applyAlignment="1">
      <alignment horizontal="left" vertical="center" indent="1"/>
    </xf>
    <xf numFmtId="49" fontId="0" fillId="0" borderId="38" xfId="0" applyNumberFormat="1" applyBorder="1" applyAlignment="1">
      <alignment horizontal="right" vertical="center"/>
    </xf>
    <xf numFmtId="3" fontId="0" fillId="0" borderId="6" xfId="10" applyNumberFormat="1" applyFont="1" applyBorder="1" applyAlignment="1">
      <alignment horizontal="right" vertical="center"/>
    </xf>
    <xf numFmtId="49" fontId="0" fillId="0" borderId="38" xfId="0" applyNumberFormat="1" applyBorder="1" applyAlignment="1">
      <alignment horizontal="left" vertical="center" indent="2"/>
    </xf>
    <xf numFmtId="49" fontId="0" fillId="0" borderId="38" xfId="0" applyNumberFormat="1" applyBorder="1" applyAlignment="1">
      <alignment horizontal="left" vertical="center" indent="3"/>
    </xf>
    <xf numFmtId="3" fontId="0" fillId="0" borderId="39" xfId="10" applyNumberFormat="1" applyFont="1" applyBorder="1" applyAlignment="1">
      <alignment horizontal="right" vertical="center"/>
    </xf>
    <xf numFmtId="0" fontId="0" fillId="0" borderId="0" xfId="10" applyNumberFormat="1" applyFont="1" applyAlignment="1">
      <alignment horizontal="right" vertical="center"/>
    </xf>
    <xf numFmtId="3" fontId="31" fillId="0" borderId="0" xfId="10" applyNumberFormat="1" applyFont="1" applyAlignment="1">
      <alignment horizontal="right" vertical="center"/>
    </xf>
    <xf numFmtId="3" fontId="31" fillId="0" borderId="0" xfId="0" applyNumberFormat="1" applyFont="1"/>
    <xf numFmtId="49" fontId="0" fillId="0" borderId="38" xfId="10" applyNumberFormat="1" applyFont="1" applyFill="1" applyBorder="1" applyAlignment="1">
      <alignment horizontal="right" vertical="center"/>
    </xf>
    <xf numFmtId="3" fontId="0" fillId="0" borderId="34" xfId="10" applyNumberFormat="1" applyFont="1" applyFill="1" applyBorder="1" applyAlignment="1">
      <alignment horizontal="right" vertical="center"/>
    </xf>
    <xf numFmtId="49" fontId="63" fillId="0" borderId="38" xfId="0" applyNumberFormat="1" applyFont="1" applyBorder="1" applyAlignment="1">
      <alignment horizontal="right" vertical="center"/>
    </xf>
    <xf numFmtId="3" fontId="0" fillId="0" borderId="0" xfId="10" applyNumberFormat="1" applyFont="1" applyFill="1" applyAlignment="1">
      <alignment horizontal="right" vertical="center"/>
    </xf>
    <xf numFmtId="3" fontId="0" fillId="0" borderId="37" xfId="10" applyNumberFormat="1" applyFont="1" applyFill="1" applyBorder="1" applyAlignment="1">
      <alignment horizontal="right" vertical="center"/>
    </xf>
    <xf numFmtId="49" fontId="63" fillId="0" borderId="38" xfId="11" applyNumberFormat="1" applyFont="1" applyBorder="1" applyAlignment="1">
      <alignment horizontal="center" vertical="center"/>
    </xf>
    <xf numFmtId="49" fontId="1" fillId="0" borderId="38" xfId="10" applyNumberFormat="1" applyFont="1" applyBorder="1" applyAlignment="1">
      <alignment horizontal="right" vertical="center"/>
    </xf>
    <xf numFmtId="49" fontId="63" fillId="0" borderId="38" xfId="11" applyNumberFormat="1" applyFont="1" applyBorder="1" applyAlignment="1">
      <alignment horizontal="left" vertical="center"/>
    </xf>
    <xf numFmtId="3" fontId="63" fillId="0" borderId="0" xfId="10" applyNumberFormat="1" applyFont="1" applyFill="1" applyAlignment="1">
      <alignment horizontal="right" vertical="center"/>
    </xf>
    <xf numFmtId="49" fontId="1" fillId="0" borderId="38" xfId="11" applyNumberFormat="1" applyFont="1" applyBorder="1" applyAlignment="1">
      <alignment horizontal="left" vertical="center" indent="1"/>
    </xf>
    <xf numFmtId="49" fontId="1" fillId="0" borderId="38" xfId="11" applyNumberFormat="1" applyFont="1" applyBorder="1" applyAlignment="1">
      <alignment horizontal="right" vertical="center"/>
    </xf>
    <xf numFmtId="3" fontId="1" fillId="0" borderId="0" xfId="10" applyNumberFormat="1" applyFont="1" applyAlignment="1">
      <alignment horizontal="right" vertical="center"/>
    </xf>
    <xf numFmtId="3" fontId="1" fillId="0" borderId="37" xfId="10" applyNumberFormat="1" applyFont="1" applyBorder="1" applyAlignment="1">
      <alignment horizontal="right" vertical="center"/>
    </xf>
    <xf numFmtId="49" fontId="1" fillId="0" borderId="38" xfId="11" applyNumberFormat="1" applyFont="1" applyBorder="1" applyAlignment="1">
      <alignment horizontal="left" vertical="center" indent="2"/>
    </xf>
    <xf numFmtId="49" fontId="1" fillId="0" borderId="38" xfId="11" applyNumberFormat="1" applyFont="1" applyBorder="1" applyAlignment="1">
      <alignment horizontal="left" vertical="center"/>
    </xf>
    <xf numFmtId="3" fontId="1" fillId="0" borderId="6" xfId="10" applyNumberFormat="1" applyFont="1" applyFill="1" applyBorder="1" applyAlignment="1">
      <alignment horizontal="right" vertical="center"/>
    </xf>
    <xf numFmtId="49" fontId="1" fillId="0" borderId="38" xfId="11" applyNumberFormat="1" applyFont="1" applyBorder="1" applyAlignment="1">
      <alignment horizontal="left" vertical="center" indent="3"/>
    </xf>
    <xf numFmtId="0" fontId="1" fillId="0" borderId="0" xfId="11" applyFont="1" applyAlignment="1">
      <alignment vertical="center"/>
    </xf>
    <xf numFmtId="3" fontId="1" fillId="0" borderId="0" xfId="11" applyNumberFormat="1" applyFont="1" applyAlignment="1">
      <alignment vertical="center"/>
    </xf>
    <xf numFmtId="49" fontId="63" fillId="0" borderId="38" xfId="7" applyNumberFormat="1" applyFont="1" applyBorder="1" applyAlignment="1">
      <alignment horizontal="center" vertical="center"/>
    </xf>
    <xf numFmtId="49" fontId="63" fillId="0" borderId="38" xfId="10" applyNumberFormat="1" applyFont="1" applyFill="1" applyBorder="1" applyAlignment="1">
      <alignment horizontal="right" vertical="center"/>
    </xf>
    <xf numFmtId="49" fontId="63" fillId="0" borderId="38" xfId="7" applyNumberFormat="1" applyFont="1" applyBorder="1" applyAlignment="1">
      <alignment horizontal="left" vertical="center"/>
    </xf>
    <xf numFmtId="49" fontId="63" fillId="0" borderId="38" xfId="7" applyNumberFormat="1" applyFont="1" applyBorder="1" applyAlignment="1">
      <alignment horizontal="left" vertical="center" indent="1"/>
    </xf>
    <xf numFmtId="49" fontId="63" fillId="0" borderId="38" xfId="7" applyNumberFormat="1" applyFont="1" applyBorder="1" applyAlignment="1">
      <alignment horizontal="right" vertical="center"/>
    </xf>
    <xf numFmtId="3" fontId="65" fillId="0" borderId="0" xfId="10" applyNumberFormat="1" applyFont="1" applyFill="1" applyAlignment="1">
      <alignment horizontal="right" vertical="center"/>
    </xf>
    <xf numFmtId="164" fontId="31" fillId="0" borderId="0" xfId="0" applyNumberFormat="1" applyFont="1"/>
    <xf numFmtId="0" fontId="42" fillId="0" borderId="0" xfId="0" applyFont="1"/>
    <xf numFmtId="9" fontId="0" fillId="14" borderId="0" xfId="1" applyFont="1" applyFill="1"/>
    <xf numFmtId="49" fontId="1" fillId="0" borderId="0" xfId="10" applyNumberFormat="1" applyFont="1" applyFill="1" applyBorder="1" applyAlignment="1">
      <alignment horizontal="right" vertical="center"/>
    </xf>
    <xf numFmtId="0" fontId="66" fillId="0" borderId="40" xfId="5" applyFont="1" applyBorder="1" applyAlignment="1" applyProtection="1">
      <alignment horizontal="right" vertical="center" wrapText="1" readingOrder="1"/>
      <protection locked="0"/>
    </xf>
    <xf numFmtId="0" fontId="68" fillId="0" borderId="40" xfId="5" applyFont="1" applyBorder="1" applyAlignment="1" applyProtection="1">
      <alignment horizontal="right" vertical="center" wrapText="1"/>
      <protection locked="0"/>
    </xf>
    <xf numFmtId="0" fontId="69" fillId="0" borderId="40" xfId="5" applyFont="1" applyBorder="1" applyAlignment="1" applyProtection="1">
      <alignment horizontal="left" vertical="center" wrapText="1" readingOrder="1"/>
      <protection locked="0"/>
    </xf>
    <xf numFmtId="0" fontId="66" fillId="0" borderId="0" xfId="5" applyFont="1" applyAlignment="1" applyProtection="1">
      <alignment horizontal="right" vertical="center" wrapText="1" readingOrder="1"/>
      <protection locked="0"/>
    </xf>
    <xf numFmtId="0" fontId="66" fillId="0" borderId="40" xfId="5" applyFont="1" applyBorder="1" applyAlignment="1" applyProtection="1">
      <alignment vertical="center" wrapText="1" readingOrder="1"/>
      <protection locked="0"/>
    </xf>
    <xf numFmtId="3" fontId="66" fillId="0" borderId="40" xfId="5" applyNumberFormat="1" applyFont="1" applyBorder="1" applyAlignment="1" applyProtection="1">
      <alignment horizontal="right" vertical="center" wrapText="1" readingOrder="1"/>
      <protection locked="0"/>
    </xf>
    <xf numFmtId="0" fontId="70" fillId="0" borderId="40" xfId="5" applyFont="1" applyBorder="1" applyAlignment="1" applyProtection="1">
      <alignment horizontal="right" vertical="center" wrapText="1" readingOrder="1"/>
      <protection locked="0"/>
    </xf>
    <xf numFmtId="0" fontId="71" fillId="0" borderId="0" xfId="5" applyFont="1" applyAlignment="1" applyProtection="1">
      <alignment vertical="center" wrapText="1" readingOrder="1"/>
      <protection locked="0"/>
    </xf>
    <xf numFmtId="0" fontId="71" fillId="0" borderId="0" xfId="5" applyFont="1" applyAlignment="1" applyProtection="1">
      <alignment horizontal="right" vertical="center" wrapText="1" readingOrder="1"/>
      <protection locked="0"/>
    </xf>
    <xf numFmtId="0" fontId="71" fillId="0" borderId="0" xfId="5" applyFont="1" applyAlignment="1" applyProtection="1">
      <alignment vertical="center" wrapText="1" indent="1" readingOrder="1"/>
      <protection locked="0"/>
    </xf>
    <xf numFmtId="3" fontId="71" fillId="0" borderId="0" xfId="5" applyNumberFormat="1" applyFont="1" applyAlignment="1" applyProtection="1">
      <alignment horizontal="right" vertical="center" wrapText="1" readingOrder="1"/>
      <protection locked="0"/>
    </xf>
    <xf numFmtId="3" fontId="66" fillId="0" borderId="0" xfId="5" applyNumberFormat="1" applyFont="1" applyAlignment="1" applyProtection="1">
      <alignment horizontal="right" vertical="center" wrapText="1" readingOrder="1"/>
      <protection locked="0"/>
    </xf>
    <xf numFmtId="0" fontId="72" fillId="0" borderId="0" xfId="5" applyFont="1" applyAlignment="1" applyProtection="1">
      <alignment horizontal="right" vertical="center" wrapText="1" readingOrder="1"/>
      <protection locked="0"/>
    </xf>
    <xf numFmtId="0" fontId="73" fillId="0" borderId="0" xfId="5" applyFont="1" applyAlignment="1" applyProtection="1">
      <alignment horizontal="left" vertical="center" wrapText="1" indent="1" readingOrder="1"/>
      <protection locked="0"/>
    </xf>
    <xf numFmtId="0" fontId="71" fillId="0" borderId="0" xfId="5" applyFont="1" applyAlignment="1" applyProtection="1">
      <alignment vertical="center" wrapText="1" indent="2" readingOrder="1"/>
      <protection locked="0"/>
    </xf>
    <xf numFmtId="0" fontId="73" fillId="0" borderId="0" xfId="5" applyFont="1" applyAlignment="1" applyProtection="1">
      <alignment horizontal="left" vertical="center" wrapText="1" indent="2" readingOrder="1"/>
      <protection locked="0"/>
    </xf>
    <xf numFmtId="0" fontId="66" fillId="0" borderId="0" xfId="5" applyFont="1" applyAlignment="1" applyProtection="1">
      <alignment vertical="center" wrapText="1" readingOrder="1"/>
      <protection locked="0"/>
    </xf>
    <xf numFmtId="0" fontId="69" fillId="0" borderId="0" xfId="5" applyFont="1" applyAlignment="1" applyProtection="1">
      <alignment horizontal="left" vertical="center" wrapText="1" readingOrder="1"/>
      <protection locked="0"/>
    </xf>
    <xf numFmtId="0" fontId="71" fillId="0" borderId="0" xfId="5" applyFont="1" applyAlignment="1" applyProtection="1">
      <alignment vertical="top" wrapText="1" readingOrder="1"/>
      <protection locked="0"/>
    </xf>
    <xf numFmtId="0" fontId="71" fillId="0" borderId="41" xfId="5" applyFont="1" applyBorder="1" applyAlignment="1" applyProtection="1">
      <alignment vertical="center" wrapText="1" readingOrder="1"/>
      <protection locked="0"/>
    </xf>
    <xf numFmtId="0" fontId="71" fillId="0" borderId="41" xfId="5" applyFont="1" applyBorder="1" applyAlignment="1" applyProtection="1">
      <alignment horizontal="right" vertical="center" wrapText="1" readingOrder="1"/>
      <protection locked="0"/>
    </xf>
    <xf numFmtId="0" fontId="66" fillId="0" borderId="41" xfId="5" applyFont="1" applyBorder="1" applyAlignment="1" applyProtection="1">
      <alignment vertical="center" wrapText="1" readingOrder="1"/>
      <protection locked="0"/>
    </xf>
    <xf numFmtId="3" fontId="71" fillId="0" borderId="41" xfId="5" applyNumberFormat="1" applyFont="1" applyBorder="1" applyAlignment="1" applyProtection="1">
      <alignment horizontal="right" vertical="center" wrapText="1" readingOrder="1"/>
      <protection locked="0"/>
    </xf>
    <xf numFmtId="3" fontId="66" fillId="0" borderId="41" xfId="5" applyNumberFormat="1" applyFont="1" applyBorder="1" applyAlignment="1" applyProtection="1">
      <alignment horizontal="right" vertical="center" wrapText="1" readingOrder="1"/>
      <protection locked="0"/>
    </xf>
    <xf numFmtId="0" fontId="72" fillId="0" borderId="41" xfId="5" applyFont="1" applyBorder="1" applyAlignment="1" applyProtection="1">
      <alignment horizontal="right" vertical="center" wrapText="1" readingOrder="1"/>
      <protection locked="0"/>
    </xf>
    <xf numFmtId="0" fontId="69" fillId="0" borderId="41" xfId="5" applyFont="1" applyBorder="1" applyAlignment="1" applyProtection="1">
      <alignment horizontal="left" vertical="center" wrapText="1" readingOrder="1"/>
      <protection locked="0"/>
    </xf>
    <xf numFmtId="0" fontId="74" fillId="0" borderId="0" xfId="5" applyFont="1" applyAlignment="1" applyProtection="1">
      <alignment horizontal="center" vertical="top" wrapText="1" readingOrder="1"/>
      <protection locked="0"/>
    </xf>
    <xf numFmtId="0" fontId="75" fillId="0" borderId="0" xfId="5" applyFont="1" applyAlignment="1" applyProtection="1">
      <alignment horizontal="center" vertical="top" wrapText="1" readingOrder="1"/>
      <protection locked="0"/>
    </xf>
    <xf numFmtId="0" fontId="13" fillId="0" borderId="0" xfId="5"/>
    <xf numFmtId="0" fontId="23" fillId="0" borderId="0" xfId="5" applyFont="1"/>
    <xf numFmtId="0" fontId="69" fillId="0" borderId="40" xfId="5" applyFont="1" applyBorder="1" applyAlignment="1" applyProtection="1">
      <alignment horizontal="right" vertical="center" wrapText="1" readingOrder="1"/>
      <protection locked="0"/>
    </xf>
    <xf numFmtId="0" fontId="73" fillId="0" borderId="0" xfId="5" applyFont="1" applyAlignment="1" applyProtection="1">
      <alignment horizontal="right" vertical="center" wrapText="1" readingOrder="1"/>
      <protection locked="0"/>
    </xf>
    <xf numFmtId="0" fontId="73" fillId="0" borderId="0" xfId="5" applyFont="1" applyAlignment="1" applyProtection="1">
      <alignment horizontal="right" vertical="top" wrapText="1" readingOrder="1"/>
      <protection locked="0"/>
    </xf>
    <xf numFmtId="0" fontId="73" fillId="0" borderId="41" xfId="5" applyFont="1" applyBorder="1" applyAlignment="1" applyProtection="1">
      <alignment horizontal="right" vertical="center" wrapText="1" readingOrder="1"/>
      <protection locked="0"/>
    </xf>
    <xf numFmtId="0" fontId="76" fillId="0" borderId="40" xfId="5" applyFont="1" applyBorder="1" applyAlignment="1" applyProtection="1">
      <alignment vertical="top" wrapText="1" readingOrder="1"/>
      <protection locked="0"/>
    </xf>
    <xf numFmtId="0" fontId="71" fillId="21" borderId="0" xfId="5" applyFont="1" applyFill="1" applyAlignment="1" applyProtection="1">
      <alignment vertical="center" wrapText="1" readingOrder="1"/>
      <protection locked="0"/>
    </xf>
    <xf numFmtId="0" fontId="71" fillId="21" borderId="0" xfId="5" applyFont="1" applyFill="1" applyAlignment="1" applyProtection="1">
      <alignment horizontal="right" vertical="center" wrapText="1" readingOrder="1"/>
      <protection locked="0"/>
    </xf>
    <xf numFmtId="0" fontId="66" fillId="21" borderId="0" xfId="5" applyFont="1" applyFill="1" applyAlignment="1" applyProtection="1">
      <alignment vertical="center" wrapText="1" readingOrder="1"/>
      <protection locked="0"/>
    </xf>
    <xf numFmtId="3" fontId="71" fillId="21" borderId="0" xfId="5" applyNumberFormat="1" applyFont="1" applyFill="1" applyAlignment="1" applyProtection="1">
      <alignment horizontal="right" vertical="center" wrapText="1" readingOrder="1"/>
      <protection locked="0"/>
    </xf>
    <xf numFmtId="3" fontId="66" fillId="21" borderId="0" xfId="5" applyNumberFormat="1" applyFont="1" applyFill="1" applyAlignment="1" applyProtection="1">
      <alignment horizontal="right" vertical="center" wrapText="1" readingOrder="1"/>
      <protection locked="0"/>
    </xf>
    <xf numFmtId="0" fontId="72" fillId="21" borderId="0" xfId="5" applyFont="1" applyFill="1" applyAlignment="1" applyProtection="1">
      <alignment horizontal="right" vertical="center" wrapText="1" readingOrder="1"/>
      <protection locked="0"/>
    </xf>
    <xf numFmtId="0" fontId="69" fillId="21" borderId="0" xfId="5" applyFont="1" applyFill="1" applyAlignment="1" applyProtection="1">
      <alignment horizontal="left" vertical="center" wrapText="1" readingOrder="1"/>
      <protection locked="0"/>
    </xf>
    <xf numFmtId="0" fontId="71" fillId="16" borderId="0" xfId="5" applyFont="1" applyFill="1" applyAlignment="1" applyProtection="1">
      <alignment vertical="center" wrapText="1" readingOrder="1"/>
      <protection locked="0"/>
    </xf>
    <xf numFmtId="0" fontId="71" fillId="16" borderId="0" xfId="5" applyFont="1" applyFill="1" applyAlignment="1" applyProtection="1">
      <alignment horizontal="right" vertical="center" wrapText="1" readingOrder="1"/>
      <protection locked="0"/>
    </xf>
    <xf numFmtId="0" fontId="71" fillId="16" borderId="0" xfId="5" applyFont="1" applyFill="1" applyAlignment="1" applyProtection="1">
      <alignment vertical="center" wrapText="1" indent="1" readingOrder="1"/>
      <protection locked="0"/>
    </xf>
    <xf numFmtId="3" fontId="71" fillId="16" borderId="0" xfId="5" applyNumberFormat="1" applyFont="1" applyFill="1" applyAlignment="1" applyProtection="1">
      <alignment horizontal="right" vertical="center" wrapText="1" readingOrder="1"/>
      <protection locked="0"/>
    </xf>
    <xf numFmtId="3" fontId="66" fillId="16" borderId="0" xfId="5" applyNumberFormat="1" applyFont="1" applyFill="1" applyAlignment="1" applyProtection="1">
      <alignment horizontal="right" vertical="center" wrapText="1" readingOrder="1"/>
      <protection locked="0"/>
    </xf>
    <xf numFmtId="0" fontId="72" fillId="16" borderId="0" xfId="5" applyFont="1" applyFill="1" applyAlignment="1" applyProtection="1">
      <alignment horizontal="right" vertical="center" wrapText="1" readingOrder="1"/>
      <protection locked="0"/>
    </xf>
    <xf numFmtId="0" fontId="73" fillId="16" borderId="0" xfId="5" applyFont="1" applyFill="1" applyAlignment="1" applyProtection="1">
      <alignment horizontal="left" vertical="center" wrapText="1" indent="1" readingOrder="1"/>
      <protection locked="0"/>
    </xf>
    <xf numFmtId="0" fontId="74" fillId="0" borderId="0" xfId="5" applyFont="1" applyAlignment="1" applyProtection="1">
      <alignment horizontal="center" vertical="top" readingOrder="1"/>
      <protection locked="0"/>
    </xf>
    <xf numFmtId="0" fontId="74" fillId="0" borderId="0" xfId="5" applyFont="1" applyAlignment="1" applyProtection="1">
      <alignment horizontal="left" vertical="top" readingOrder="1"/>
      <protection locked="0"/>
    </xf>
    <xf numFmtId="0" fontId="78" fillId="22" borderId="43" xfId="12" applyFont="1" applyFill="1" applyBorder="1" applyAlignment="1">
      <alignment horizontal="center" vertical="center" wrapText="1"/>
    </xf>
    <xf numFmtId="0" fontId="79" fillId="23" borderId="43" xfId="12" applyFont="1" applyFill="1" applyBorder="1" applyAlignment="1">
      <alignment horizontal="left" vertical="center"/>
    </xf>
    <xf numFmtId="43" fontId="79" fillId="0" borderId="44" xfId="6" applyFont="1" applyFill="1" applyBorder="1" applyAlignment="1">
      <alignment horizontal="center" vertical="center"/>
    </xf>
    <xf numFmtId="0" fontId="79" fillId="23" borderId="43" xfId="12" applyFont="1" applyFill="1" applyBorder="1" applyAlignment="1">
      <alignment horizontal="left" vertical="center" indent="2"/>
    </xf>
    <xf numFmtId="43" fontId="79" fillId="0" borderId="43" xfId="6" applyFont="1" applyFill="1" applyBorder="1" applyAlignment="1">
      <alignment horizontal="center" vertical="center"/>
    </xf>
    <xf numFmtId="0" fontId="0" fillId="24" borderId="0" xfId="0" applyFill="1"/>
    <xf numFmtId="0" fontId="79" fillId="24" borderId="43" xfId="12" applyFont="1" applyFill="1" applyBorder="1" applyAlignment="1">
      <alignment horizontal="left" vertical="center"/>
    </xf>
    <xf numFmtId="43" fontId="79" fillId="24" borderId="43" xfId="6" applyFont="1" applyFill="1" applyBorder="1" applyAlignment="1">
      <alignment horizontal="center" vertical="center"/>
    </xf>
    <xf numFmtId="0" fontId="79" fillId="25" borderId="43" xfId="12" applyFont="1" applyFill="1" applyBorder="1" applyAlignment="1">
      <alignment horizontal="left" vertical="center" indent="2"/>
    </xf>
    <xf numFmtId="43" fontId="79" fillId="25" borderId="43" xfId="6" applyFont="1" applyFill="1" applyBorder="1" applyAlignment="1">
      <alignment horizontal="center" vertical="center"/>
    </xf>
    <xf numFmtId="0" fontId="78" fillId="26" borderId="43" xfId="12" applyFont="1" applyFill="1" applyBorder="1" applyAlignment="1">
      <alignment horizontal="center" vertical="center" wrapText="1"/>
    </xf>
    <xf numFmtId="43" fontId="79" fillId="26" borderId="44" xfId="6" applyFont="1" applyFill="1" applyBorder="1" applyAlignment="1">
      <alignment horizontal="center" vertical="center"/>
    </xf>
    <xf numFmtId="43" fontId="79" fillId="26" borderId="43" xfId="6" applyFont="1" applyFill="1" applyBorder="1" applyAlignment="1">
      <alignment horizontal="center" vertical="center"/>
    </xf>
    <xf numFmtId="43" fontId="79" fillId="14" borderId="43" xfId="6" applyFont="1" applyFill="1" applyBorder="1" applyAlignment="1">
      <alignment horizontal="center" vertical="center"/>
    </xf>
    <xf numFmtId="9" fontId="79" fillId="14" borderId="43" xfId="1" applyFont="1" applyFill="1" applyBorder="1" applyAlignment="1">
      <alignment horizontal="center" vertical="center"/>
    </xf>
    <xf numFmtId="0" fontId="82" fillId="0" borderId="54" xfId="0" applyFont="1" applyBorder="1" applyAlignment="1">
      <alignment horizontal="justify" vertical="center" wrapText="1"/>
    </xf>
    <xf numFmtId="0" fontId="0" fillId="0" borderId="55" xfId="0" applyBorder="1" applyAlignment="1">
      <alignment vertical="center" wrapText="1"/>
    </xf>
    <xf numFmtId="0" fontId="82" fillId="0" borderId="56" xfId="0" applyFont="1" applyBorder="1" applyAlignment="1">
      <alignment horizontal="justify" vertical="center" wrapText="1"/>
    </xf>
    <xf numFmtId="0" fontId="81" fillId="0" borderId="20" xfId="0" applyFont="1" applyBorder="1" applyAlignment="1">
      <alignment horizontal="justify" vertical="center" wrapText="1"/>
    </xf>
    <xf numFmtId="3" fontId="81" fillId="0" borderId="20" xfId="0" applyNumberFormat="1" applyFont="1" applyBorder="1" applyAlignment="1">
      <alignment horizontal="justify" vertical="center" wrapText="1"/>
    </xf>
    <xf numFmtId="0" fontId="81" fillId="0" borderId="0" xfId="0" applyFont="1" applyAlignment="1">
      <alignment horizontal="justify" vertical="center"/>
    </xf>
    <xf numFmtId="0" fontId="81" fillId="18" borderId="20" xfId="0" applyFont="1" applyFill="1" applyBorder="1" applyAlignment="1">
      <alignment horizontal="justify" vertical="center" wrapText="1"/>
    </xf>
    <xf numFmtId="3" fontId="81" fillId="18" borderId="20" xfId="0" applyNumberFormat="1" applyFont="1" applyFill="1" applyBorder="1" applyAlignment="1">
      <alignment horizontal="justify" vertical="center" wrapText="1"/>
    </xf>
    <xf numFmtId="166" fontId="0" fillId="18" borderId="0" xfId="1" applyNumberFormat="1" applyFont="1" applyFill="1"/>
    <xf numFmtId="0" fontId="63" fillId="0" borderId="0" xfId="0" applyFont="1" applyProtection="1">
      <protection locked="0"/>
    </xf>
    <xf numFmtId="0" fontId="83" fillId="0" borderId="0" xfId="0" applyFont="1" applyProtection="1">
      <protection locked="0"/>
    </xf>
    <xf numFmtId="0" fontId="63" fillId="0" borderId="0" xfId="0" applyFont="1"/>
    <xf numFmtId="0" fontId="82" fillId="0" borderId="0" xfId="0" applyFont="1" applyAlignment="1">
      <alignment horizontal="left" vertical="center"/>
    </xf>
    <xf numFmtId="0" fontId="63" fillId="0" borderId="0" xfId="0" quotePrefix="1" applyFont="1" applyProtection="1">
      <protection locked="0"/>
    </xf>
    <xf numFmtId="49" fontId="84" fillId="0" borderId="35" xfId="0" applyNumberFormat="1" applyFont="1" applyBorder="1" applyAlignment="1" applyProtection="1">
      <alignment vertical="center" wrapText="1"/>
      <protection locked="0"/>
    </xf>
    <xf numFmtId="0" fontId="84" fillId="0" borderId="35" xfId="0" applyFont="1" applyBorder="1" applyAlignment="1" applyProtection="1">
      <alignment vertical="center" wrapText="1"/>
      <protection locked="0"/>
    </xf>
    <xf numFmtId="0" fontId="63" fillId="0" borderId="35" xfId="0" applyFont="1" applyBorder="1" applyProtection="1">
      <protection locked="0"/>
    </xf>
    <xf numFmtId="0" fontId="63" fillId="0" borderId="35" xfId="0" applyFont="1" applyBorder="1"/>
    <xf numFmtId="49" fontId="85" fillId="0" borderId="35" xfId="0" applyNumberFormat="1" applyFont="1" applyBorder="1" applyAlignment="1">
      <alignment vertical="center" wrapText="1"/>
    </xf>
    <xf numFmtId="0" fontId="63" fillId="0" borderId="35" xfId="0" applyFont="1" applyBorder="1" applyAlignment="1">
      <alignment horizontal="left" vertical="center" wrapText="1"/>
    </xf>
    <xf numFmtId="1" fontId="86" fillId="0" borderId="35" xfId="0" applyNumberFormat="1" applyFont="1" applyBorder="1"/>
    <xf numFmtId="1" fontId="87" fillId="0" borderId="35" xfId="13" applyNumberFormat="1" applyFont="1" applyBorder="1" applyAlignment="1">
      <alignment horizontal="right" vertical="center"/>
    </xf>
    <xf numFmtId="49" fontId="85" fillId="0" borderId="35" xfId="0" applyNumberFormat="1" applyFont="1" applyBorder="1" applyAlignment="1" applyProtection="1">
      <alignment horizontal="right" vertical="center" wrapText="1"/>
      <protection locked="0"/>
    </xf>
    <xf numFmtId="0" fontId="63" fillId="0" borderId="35" xfId="0" applyFont="1" applyBorder="1" applyAlignment="1" applyProtection="1">
      <alignment horizontal="left" vertical="center" wrapText="1"/>
      <protection locked="0"/>
    </xf>
    <xf numFmtId="1" fontId="88" fillId="0" borderId="35" xfId="13" applyNumberFormat="1" applyFont="1" applyBorder="1" applyAlignment="1">
      <alignment horizontal="right" vertical="center"/>
    </xf>
    <xf numFmtId="49" fontId="85" fillId="0" borderId="35" xfId="0" applyNumberFormat="1" applyFont="1" applyBorder="1" applyAlignment="1" applyProtection="1">
      <alignment vertical="center" wrapText="1"/>
      <protection locked="0"/>
    </xf>
    <xf numFmtId="49" fontId="85" fillId="23" borderId="35" xfId="0" applyNumberFormat="1" applyFont="1" applyFill="1" applyBorder="1" applyAlignment="1" applyProtection="1">
      <alignment vertical="center" wrapText="1"/>
      <protection locked="0"/>
    </xf>
    <xf numFmtId="0" fontId="90" fillId="23" borderId="35" xfId="0" applyFont="1" applyFill="1" applyBorder="1" applyAlignment="1" applyProtection="1">
      <alignment horizontal="left" vertical="center" wrapText="1"/>
      <protection locked="0"/>
    </xf>
    <xf numFmtId="1" fontId="86" fillId="23" borderId="35" xfId="0" applyNumberFormat="1" applyFont="1" applyFill="1" applyBorder="1" applyProtection="1">
      <protection locked="0"/>
    </xf>
    <xf numFmtId="1" fontId="87" fillId="23" borderId="35" xfId="13" applyNumberFormat="1" applyFont="1" applyFill="1" applyBorder="1" applyAlignment="1">
      <alignment horizontal="right" vertical="center"/>
    </xf>
    <xf numFmtId="1" fontId="88" fillId="0" borderId="35" xfId="0" applyNumberFormat="1" applyFont="1" applyBorder="1" applyAlignment="1">
      <alignment horizontal="right" vertical="center"/>
    </xf>
    <xf numFmtId="1" fontId="86" fillId="0" borderId="35" xfId="0" applyNumberFormat="1" applyFont="1" applyBorder="1" applyProtection="1">
      <protection locked="0"/>
    </xf>
    <xf numFmtId="49" fontId="91" fillId="0" borderId="35" xfId="0" applyNumberFormat="1" applyFont="1" applyBorder="1" applyAlignment="1">
      <alignment vertical="center" wrapText="1"/>
    </xf>
    <xf numFmtId="0" fontId="63" fillId="0" borderId="35" xfId="0" applyFont="1" applyBorder="1" applyAlignment="1">
      <alignment horizontal="left" vertical="top" wrapText="1"/>
    </xf>
    <xf numFmtId="1" fontId="87" fillId="0" borderId="35" xfId="13" applyNumberFormat="1" applyFont="1" applyBorder="1" applyAlignment="1">
      <alignment vertical="center"/>
    </xf>
    <xf numFmtId="49" fontId="85" fillId="23" borderId="35" xfId="0" applyNumberFormat="1" applyFont="1" applyFill="1" applyBorder="1" applyAlignment="1">
      <alignment vertical="center" wrapText="1"/>
    </xf>
    <xf numFmtId="0" fontId="65" fillId="23" borderId="35" xfId="0" applyFont="1" applyFill="1" applyBorder="1" applyAlignment="1">
      <alignment horizontal="left" vertical="center" wrapText="1"/>
    </xf>
    <xf numFmtId="1" fontId="86" fillId="23" borderId="35" xfId="0" applyNumberFormat="1" applyFont="1" applyFill="1" applyBorder="1"/>
    <xf numFmtId="49" fontId="85" fillId="0" borderId="35" xfId="0" quotePrefix="1" applyNumberFormat="1" applyFont="1" applyBorder="1" applyAlignment="1">
      <alignment vertical="center" wrapText="1"/>
    </xf>
    <xf numFmtId="0" fontId="63" fillId="0" borderId="35" xfId="0" applyFont="1" applyBorder="1" applyAlignment="1" applyProtection="1">
      <alignment vertical="center" wrapText="1"/>
      <protection locked="0"/>
    </xf>
    <xf numFmtId="1" fontId="92" fillId="0" borderId="35" xfId="0" applyNumberFormat="1" applyFont="1" applyBorder="1" applyAlignment="1">
      <alignment horizontal="right" vertical="center"/>
    </xf>
    <xf numFmtId="49" fontId="85" fillId="23" borderId="35" xfId="0" quotePrefix="1" applyNumberFormat="1" applyFont="1" applyFill="1" applyBorder="1" applyAlignment="1">
      <alignment vertical="center" wrapText="1"/>
    </xf>
    <xf numFmtId="0" fontId="63" fillId="23" borderId="35" xfId="0" applyFont="1" applyFill="1" applyBorder="1" applyAlignment="1" applyProtection="1">
      <alignment vertical="center" wrapText="1"/>
      <protection locked="0"/>
    </xf>
    <xf numFmtId="0" fontId="86" fillId="0" borderId="35" xfId="0" applyFont="1" applyBorder="1" applyProtection="1">
      <protection locked="0"/>
    </xf>
    <xf numFmtId="0" fontId="86" fillId="0" borderId="35" xfId="0" applyFont="1" applyBorder="1" applyAlignment="1">
      <alignment horizontal="center"/>
    </xf>
    <xf numFmtId="0" fontId="97" fillId="0" borderId="0" xfId="0" applyFont="1"/>
    <xf numFmtId="0" fontId="96" fillId="0" borderId="0" xfId="0" applyFont="1" applyProtection="1">
      <protection locked="0"/>
    </xf>
    <xf numFmtId="1" fontId="63" fillId="0" borderId="35" xfId="0" applyNumberFormat="1" applyFont="1" applyBorder="1"/>
    <xf numFmtId="1" fontId="63" fillId="0" borderId="35" xfId="0" applyNumberFormat="1" applyFont="1" applyBorder="1" applyProtection="1">
      <protection locked="0"/>
    </xf>
    <xf numFmtId="1" fontId="63" fillId="23" borderId="35" xfId="0" applyNumberFormat="1" applyFont="1" applyFill="1" applyBorder="1" applyProtection="1">
      <protection locked="0"/>
    </xf>
    <xf numFmtId="1" fontId="63" fillId="23" borderId="35" xfId="0" applyNumberFormat="1" applyFont="1" applyFill="1" applyBorder="1"/>
    <xf numFmtId="0" fontId="63" fillId="0" borderId="57" xfId="0" applyFont="1" applyBorder="1" applyProtection="1">
      <protection locked="0"/>
    </xf>
    <xf numFmtId="0" fontId="86" fillId="0" borderId="58" xfId="0" applyFont="1" applyBorder="1" applyAlignment="1">
      <alignment horizontal="center"/>
    </xf>
    <xf numFmtId="0" fontId="86" fillId="23" borderId="35" xfId="0" applyFont="1" applyFill="1" applyBorder="1" applyAlignment="1">
      <alignment horizontal="left" vertical="center" wrapText="1"/>
    </xf>
    <xf numFmtId="0" fontId="86" fillId="0" borderId="35" xfId="0" applyFont="1" applyBorder="1" applyAlignment="1" applyProtection="1">
      <alignment horizontal="left" vertical="center" wrapText="1"/>
      <protection locked="0"/>
    </xf>
    <xf numFmtId="0" fontId="98" fillId="23" borderId="35" xfId="0" applyFont="1" applyFill="1" applyBorder="1" applyAlignment="1" applyProtection="1">
      <alignment horizontal="left" vertical="center" wrapText="1"/>
      <protection locked="0"/>
    </xf>
    <xf numFmtId="0" fontId="86" fillId="0" borderId="35" xfId="0" applyFont="1" applyBorder="1" applyAlignment="1">
      <alignment horizontal="left" vertical="center" wrapText="1"/>
    </xf>
    <xf numFmtId="0" fontId="86" fillId="23" borderId="35" xfId="0" applyFont="1" applyFill="1" applyBorder="1" applyAlignment="1">
      <alignment horizontal="left" vertical="top" wrapText="1"/>
    </xf>
    <xf numFmtId="0" fontId="99" fillId="23" borderId="35" xfId="0" applyFont="1" applyFill="1" applyBorder="1" applyAlignment="1">
      <alignment horizontal="left" vertical="center" wrapText="1"/>
    </xf>
    <xf numFmtId="0" fontId="86" fillId="0" borderId="35" xfId="0" applyFont="1" applyBorder="1" applyAlignment="1" applyProtection="1">
      <alignment vertical="center" wrapText="1"/>
      <protection locked="0"/>
    </xf>
    <xf numFmtId="0" fontId="86" fillId="23" borderId="35" xfId="0" applyFont="1" applyFill="1" applyBorder="1" applyAlignment="1" applyProtection="1">
      <alignment vertical="center" wrapText="1"/>
      <protection locked="0"/>
    </xf>
    <xf numFmtId="166" fontId="0" fillId="0" borderId="11" xfId="1" applyNumberFormat="1" applyFont="1" applyBorder="1"/>
    <xf numFmtId="166" fontId="0" fillId="0" borderId="12" xfId="1" applyNumberFormat="1" applyFont="1" applyBorder="1"/>
    <xf numFmtId="9" fontId="80" fillId="16" borderId="12" xfId="1" applyFont="1" applyFill="1" applyBorder="1"/>
    <xf numFmtId="49" fontId="63" fillId="0" borderId="0" xfId="7" applyNumberFormat="1" applyFont="1" applyAlignment="1">
      <alignment horizontal="left" vertical="center"/>
    </xf>
    <xf numFmtId="49" fontId="63" fillId="0" borderId="0" xfId="7" applyNumberFormat="1" applyFont="1" applyAlignment="1">
      <alignment horizontal="right" vertical="center"/>
    </xf>
    <xf numFmtId="0" fontId="80" fillId="18" borderId="0" xfId="0" applyFont="1" applyFill="1"/>
    <xf numFmtId="0" fontId="100" fillId="28" borderId="59" xfId="0" applyFont="1" applyFill="1" applyBorder="1" applyAlignment="1">
      <alignment vertical="center"/>
    </xf>
    <xf numFmtId="0" fontId="100" fillId="28" borderId="60" xfId="0" applyFont="1" applyFill="1" applyBorder="1" applyAlignment="1">
      <alignment vertical="center"/>
    </xf>
    <xf numFmtId="0" fontId="100" fillId="28" borderId="60" xfId="0" applyFont="1" applyFill="1" applyBorder="1" applyAlignment="1">
      <alignment horizontal="justify" vertical="center"/>
    </xf>
    <xf numFmtId="0" fontId="0" fillId="0" borderId="61" xfId="0" applyBorder="1"/>
    <xf numFmtId="0" fontId="0" fillId="0" borderId="34" xfId="0" applyBorder="1"/>
    <xf numFmtId="0" fontId="0" fillId="0" borderId="58" xfId="0" applyBorder="1"/>
    <xf numFmtId="0" fontId="101" fillId="0" borderId="0" xfId="0" applyFont="1" applyAlignment="1">
      <alignment horizontal="right" vertical="center" textRotation="90"/>
    </xf>
    <xf numFmtId="0" fontId="101" fillId="0" borderId="0" xfId="0" applyFont="1" applyAlignment="1">
      <alignment horizontal="right" vertical="center" textRotation="90" wrapText="1"/>
    </xf>
    <xf numFmtId="0" fontId="101" fillId="0" borderId="12" xfId="0" applyFont="1" applyBorder="1" applyAlignment="1">
      <alignment horizontal="right" vertical="center" textRotation="90" wrapText="1"/>
    </xf>
    <xf numFmtId="0" fontId="3" fillId="0" borderId="11" xfId="0" applyFont="1" applyBorder="1" applyAlignment="1">
      <alignment vertical="center"/>
    </xf>
    <xf numFmtId="0" fontId="101" fillId="0" borderId="0" xfId="0" applyFont="1" applyAlignment="1">
      <alignment horizontal="right" vertical="center"/>
    </xf>
    <xf numFmtId="0" fontId="101" fillId="0" borderId="0" xfId="0" applyFont="1" applyAlignment="1">
      <alignment horizontal="right" vertical="center" wrapText="1"/>
    </xf>
    <xf numFmtId="0" fontId="101" fillId="0" borderId="12" xfId="0" applyFont="1" applyBorder="1" applyAlignment="1">
      <alignment horizontal="right" vertical="center" wrapText="1"/>
    </xf>
    <xf numFmtId="0" fontId="101" fillId="0" borderId="6" xfId="0" applyFont="1" applyBorder="1" applyAlignment="1">
      <alignment horizontal="right" vertical="center"/>
    </xf>
    <xf numFmtId="0" fontId="101" fillId="0" borderId="6" xfId="0" applyFont="1" applyBorder="1" applyAlignment="1">
      <alignment horizontal="right" vertical="center" wrapText="1"/>
    </xf>
    <xf numFmtId="0" fontId="101" fillId="0" borderId="14" xfId="0" applyFont="1" applyBorder="1" applyAlignment="1">
      <alignment horizontal="right" vertical="center" wrapText="1"/>
    </xf>
    <xf numFmtId="0" fontId="100" fillId="28" borderId="62" xfId="0" applyFont="1" applyFill="1" applyBorder="1" applyAlignment="1">
      <alignment vertical="center"/>
    </xf>
    <xf numFmtId="0" fontId="101" fillId="0" borderId="0" xfId="0" applyFont="1" applyAlignment="1">
      <alignment horizontal="center" vertical="center" wrapText="1"/>
    </xf>
    <xf numFmtId="0" fontId="101" fillId="0" borderId="0" xfId="0" applyFont="1" applyAlignment="1">
      <alignment horizontal="center" vertical="center" textRotation="90"/>
    </xf>
    <xf numFmtId="0" fontId="101" fillId="0" borderId="0" xfId="0" applyFont="1" applyAlignment="1">
      <alignment horizontal="center" vertical="center"/>
    </xf>
    <xf numFmtId="0" fontId="0" fillId="25" borderId="0" xfId="0" applyFill="1" applyAlignment="1">
      <alignment horizontal="right"/>
    </xf>
    <xf numFmtId="166" fontId="0" fillId="25" borderId="0" xfId="1" applyNumberFormat="1" applyFont="1" applyFill="1"/>
    <xf numFmtId="166" fontId="0" fillId="12" borderId="0" xfId="1" applyNumberFormat="1" applyFont="1" applyFill="1"/>
    <xf numFmtId="0" fontId="0" fillId="0" borderId="0" xfId="0" applyAlignment="1">
      <alignment horizontal="center"/>
    </xf>
    <xf numFmtId="0" fontId="16" fillId="0" borderId="0" xfId="0" applyFont="1" applyAlignment="1">
      <alignment horizontal="left" vertical="top"/>
    </xf>
    <xf numFmtId="165" fontId="19" fillId="0" borderId="7" xfId="3" applyNumberFormat="1" applyFont="1" applyBorder="1" applyAlignment="1">
      <alignment horizontal="center" vertical="center"/>
    </xf>
    <xf numFmtId="165" fontId="19" fillId="0" borderId="18" xfId="3" applyNumberFormat="1" applyFont="1" applyBorder="1" applyAlignment="1">
      <alignment horizontal="center" vertical="center"/>
    </xf>
    <xf numFmtId="165" fontId="19" fillId="0" borderId="8" xfId="3" applyNumberFormat="1" applyFont="1" applyBorder="1" applyAlignment="1">
      <alignment horizontal="center" vertical="center"/>
    </xf>
    <xf numFmtId="0" fontId="4" fillId="3" borderId="0" xfId="0" applyFont="1" applyFill="1" applyAlignment="1">
      <alignment horizontal="center" vertical="center" wrapText="1"/>
    </xf>
    <xf numFmtId="0" fontId="28" fillId="0" borderId="0" xfId="0" applyFont="1" applyAlignment="1">
      <alignment horizontal="center"/>
    </xf>
    <xf numFmtId="0" fontId="12" fillId="10" borderId="0" xfId="0" applyFont="1" applyFill="1" applyAlignment="1">
      <alignment vertical="top" wrapText="1"/>
    </xf>
    <xf numFmtId="0" fontId="16" fillId="0" borderId="0" xfId="0" applyFont="1" applyAlignment="1">
      <alignment vertical="top"/>
    </xf>
    <xf numFmtId="0" fontId="9" fillId="0" borderId="0" xfId="0" applyFont="1" applyAlignment="1">
      <alignment vertical="top" wrapText="1"/>
    </xf>
    <xf numFmtId="0" fontId="3" fillId="0" borderId="0" xfId="0" applyFont="1"/>
    <xf numFmtId="0" fontId="0" fillId="0" borderId="0" xfId="0"/>
    <xf numFmtId="0" fontId="5" fillId="0" borderId="0" xfId="0" applyFont="1"/>
    <xf numFmtId="0" fontId="9" fillId="0" borderId="0" xfId="0" applyFont="1" applyAlignment="1">
      <alignment wrapText="1"/>
    </xf>
    <xf numFmtId="0" fontId="3" fillId="0" borderId="0" xfId="0" applyFont="1" applyAlignment="1">
      <alignment horizontal="left"/>
    </xf>
    <xf numFmtId="0" fontId="10" fillId="0" borderId="0" xfId="0" applyFont="1"/>
    <xf numFmtId="0" fontId="27" fillId="0" borderId="0" xfId="0" applyFont="1" applyAlignment="1">
      <alignment horizontal="center"/>
    </xf>
    <xf numFmtId="0" fontId="13" fillId="0" borderId="0" xfId="0" applyFont="1" applyAlignment="1">
      <alignment vertical="top"/>
    </xf>
    <xf numFmtId="0" fontId="35" fillId="0" borderId="0" xfId="0" applyFont="1"/>
    <xf numFmtId="0" fontId="36" fillId="0" borderId="0" xfId="0" applyFont="1"/>
    <xf numFmtId="49" fontId="0" fillId="0" borderId="38" xfId="0" applyNumberFormat="1" applyBorder="1" applyAlignment="1">
      <alignment horizontal="center" vertical="center"/>
    </xf>
    <xf numFmtId="0" fontId="0" fillId="0" borderId="9" xfId="0" applyBorder="1" applyAlignment="1">
      <alignment horizontal="center"/>
    </xf>
    <xf numFmtId="0" fontId="0" fillId="0" borderId="10" xfId="0" applyBorder="1" applyAlignment="1">
      <alignment horizontal="center"/>
    </xf>
    <xf numFmtId="0" fontId="39" fillId="0" borderId="15" xfId="0" applyFont="1" applyBorder="1" applyAlignment="1">
      <alignment horizontal="center" wrapText="1"/>
    </xf>
    <xf numFmtId="0" fontId="39" fillId="0" borderId="17" xfId="0" applyFont="1" applyBorder="1" applyAlignment="1">
      <alignment horizontal="center" wrapText="1"/>
    </xf>
    <xf numFmtId="0" fontId="41" fillId="19" borderId="20" xfId="8">
      <alignment horizontal="left" vertical="center" wrapText="1"/>
    </xf>
    <xf numFmtId="0" fontId="43" fillId="0" borderId="0" xfId="0" applyFont="1" applyAlignment="1">
      <alignment horizontal="center"/>
    </xf>
    <xf numFmtId="0" fontId="46" fillId="0" borderId="0" xfId="0" applyFont="1" applyAlignment="1">
      <alignment horizontal="right" vertical="center" wrapText="1"/>
    </xf>
    <xf numFmtId="0" fontId="46" fillId="0" borderId="25" xfId="0" applyFont="1" applyBorder="1" applyAlignment="1">
      <alignment horizontal="right" vertical="center" wrapText="1"/>
    </xf>
    <xf numFmtId="0" fontId="53" fillId="0" borderId="0" xfId="0" applyFont="1" applyAlignment="1">
      <alignment horizontal="center" vertical="center" wrapText="1"/>
    </xf>
    <xf numFmtId="0" fontId="53" fillId="0" borderId="0" xfId="0" applyFont="1" applyAlignment="1">
      <alignment horizontal="center" vertical="center"/>
    </xf>
    <xf numFmtId="0" fontId="46" fillId="0" borderId="22" xfId="0" applyFont="1" applyBorder="1" applyAlignment="1">
      <alignment horizontal="center" vertical="center" wrapText="1"/>
    </xf>
    <xf numFmtId="0" fontId="46" fillId="0" borderId="23" xfId="0" applyFont="1" applyBorder="1" applyAlignment="1">
      <alignment horizontal="center" vertical="center" wrapText="1"/>
    </xf>
    <xf numFmtId="0" fontId="47" fillId="0" borderId="28" xfId="0" applyFont="1" applyBorder="1" applyAlignment="1">
      <alignment horizontal="center" vertical="center" wrapText="1"/>
    </xf>
    <xf numFmtId="0" fontId="47" fillId="0" borderId="22" xfId="0" applyFont="1" applyBorder="1" applyAlignment="1">
      <alignment horizontal="center" vertical="center" wrapText="1"/>
    </xf>
    <xf numFmtId="0" fontId="47" fillId="0" borderId="29" xfId="0" applyFont="1" applyBorder="1" applyAlignment="1">
      <alignment horizontal="center" vertical="center" wrapText="1"/>
    </xf>
    <xf numFmtId="0" fontId="47" fillId="0" borderId="23" xfId="0" applyFont="1" applyBorder="1" applyAlignment="1">
      <alignment horizontal="center" vertical="center" wrapText="1"/>
    </xf>
    <xf numFmtId="0" fontId="47" fillId="0" borderId="27" xfId="0" applyFont="1" applyBorder="1" applyAlignment="1">
      <alignment horizontal="center" vertical="center" wrapText="1"/>
    </xf>
    <xf numFmtId="0" fontId="47" fillId="0" borderId="24" xfId="0" applyFont="1" applyBorder="1" applyAlignment="1">
      <alignment horizontal="center" vertical="center" wrapText="1"/>
    </xf>
    <xf numFmtId="0" fontId="46" fillId="0" borderId="26" xfId="0" applyFont="1" applyBorder="1" applyAlignment="1">
      <alignment horizontal="right" vertical="center" wrapText="1"/>
    </xf>
    <xf numFmtId="0" fontId="47" fillId="0" borderId="21" xfId="0" applyFont="1" applyBorder="1" applyAlignment="1">
      <alignment horizontal="center" vertical="center" wrapText="1"/>
    </xf>
    <xf numFmtId="0" fontId="77" fillId="22" borderId="43" xfId="12" applyFont="1" applyFill="1" applyBorder="1" applyAlignment="1">
      <alignment horizontal="center" vertical="center"/>
    </xf>
    <xf numFmtId="0" fontId="0" fillId="0" borderId="0" xfId="0" applyAlignment="1">
      <alignment horizontal="left" wrapText="1"/>
    </xf>
    <xf numFmtId="3" fontId="71" fillId="0" borderId="0" xfId="5" applyNumberFormat="1" applyFont="1" applyAlignment="1" applyProtection="1">
      <alignment horizontal="right" vertical="center" wrapText="1" readingOrder="1"/>
      <protection locked="0"/>
    </xf>
    <xf numFmtId="3" fontId="67" fillId="0" borderId="0" xfId="5" applyNumberFormat="1" applyFont="1"/>
    <xf numFmtId="3" fontId="71" fillId="0" borderId="41" xfId="5" applyNumberFormat="1" applyFont="1" applyBorder="1" applyAlignment="1" applyProtection="1">
      <alignment horizontal="right" vertical="center" wrapText="1" readingOrder="1"/>
      <protection locked="0"/>
    </xf>
    <xf numFmtId="3" fontId="67" fillId="0" borderId="41" xfId="5" applyNumberFormat="1" applyFont="1" applyBorder="1" applyAlignment="1" applyProtection="1">
      <alignment vertical="top" wrapText="1"/>
      <protection locked="0"/>
    </xf>
    <xf numFmtId="0" fontId="72" fillId="0" borderId="0" xfId="5" applyFont="1" applyAlignment="1" applyProtection="1">
      <alignment horizontal="left" vertical="top" wrapText="1" readingOrder="1"/>
      <protection locked="0"/>
    </xf>
    <xf numFmtId="0" fontId="76" fillId="0" borderId="0" xfId="5" applyFont="1" applyAlignment="1" applyProtection="1">
      <alignment horizontal="left" vertical="top" wrapText="1" readingOrder="1"/>
      <protection locked="0"/>
    </xf>
    <xf numFmtId="0" fontId="31" fillId="0" borderId="42" xfId="0" applyFont="1" applyBorder="1" applyAlignment="1">
      <alignment horizontal="left"/>
    </xf>
    <xf numFmtId="0" fontId="68" fillId="0" borderId="40" xfId="5" applyFont="1" applyBorder="1" applyAlignment="1" applyProtection="1">
      <alignment horizontal="right" vertical="center" wrapText="1"/>
      <protection locked="0"/>
    </xf>
    <xf numFmtId="0" fontId="66" fillId="0" borderId="40" xfId="5" applyFont="1" applyBorder="1" applyAlignment="1" applyProtection="1">
      <alignment horizontal="right" vertical="center" wrapText="1" readingOrder="1"/>
      <protection locked="0"/>
    </xf>
    <xf numFmtId="0" fontId="67" fillId="0" borderId="0" xfId="5" applyFont="1" applyAlignment="1">
      <alignment vertical="center"/>
    </xf>
    <xf numFmtId="0" fontId="69" fillId="0" borderId="40" xfId="5" applyFont="1" applyBorder="1" applyAlignment="1" applyProtection="1">
      <alignment horizontal="left" vertical="center" wrapText="1" readingOrder="1"/>
      <protection locked="0"/>
    </xf>
    <xf numFmtId="0" fontId="67" fillId="0" borderId="40" xfId="5" applyFont="1" applyBorder="1" applyAlignment="1" applyProtection="1">
      <alignment vertical="center" wrapText="1"/>
      <protection locked="0"/>
    </xf>
    <xf numFmtId="3" fontId="71" fillId="21" borderId="0" xfId="5" applyNumberFormat="1" applyFont="1" applyFill="1" applyAlignment="1" applyProtection="1">
      <alignment horizontal="right" vertical="center" wrapText="1" readingOrder="1"/>
      <protection locked="0"/>
    </xf>
    <xf numFmtId="3" fontId="67" fillId="21" borderId="0" xfId="5" applyNumberFormat="1" applyFont="1" applyFill="1"/>
    <xf numFmtId="3" fontId="71" fillId="16" borderId="0" xfId="5" applyNumberFormat="1" applyFont="1" applyFill="1" applyAlignment="1" applyProtection="1">
      <alignment horizontal="right" vertical="center" wrapText="1" readingOrder="1"/>
      <protection locked="0"/>
    </xf>
    <xf numFmtId="3" fontId="67" fillId="16" borderId="0" xfId="5" applyNumberFormat="1" applyFont="1" applyFill="1"/>
    <xf numFmtId="0" fontId="66" fillId="0" borderId="0" xfId="5" applyFont="1" applyAlignment="1" applyProtection="1">
      <alignment horizontal="right" vertical="center" wrapText="1" readingOrder="1"/>
      <protection locked="0"/>
    </xf>
    <xf numFmtId="3" fontId="66" fillId="0" borderId="40" xfId="5" applyNumberFormat="1" applyFont="1" applyBorder="1" applyAlignment="1" applyProtection="1">
      <alignment horizontal="right" vertical="center" wrapText="1" readingOrder="1"/>
      <protection locked="0"/>
    </xf>
    <xf numFmtId="3" fontId="68" fillId="0" borderId="40" xfId="5" applyNumberFormat="1" applyFont="1" applyBorder="1" applyAlignment="1" applyProtection="1">
      <alignment vertical="top" wrapText="1"/>
      <protection locked="0"/>
    </xf>
    <xf numFmtId="0" fontId="66" fillId="0" borderId="40" xfId="5" applyFont="1" applyBorder="1" applyAlignment="1" applyProtection="1">
      <alignment horizontal="left" vertical="center" wrapText="1" readingOrder="1"/>
      <protection locked="0"/>
    </xf>
    <xf numFmtId="49" fontId="1" fillId="0" borderId="0" xfId="9" applyNumberFormat="1" applyFont="1" applyAlignment="1">
      <alignment horizontal="center" vertical="center"/>
    </xf>
    <xf numFmtId="0" fontId="1" fillId="0" borderId="0" xfId="9" applyFont="1" applyAlignment="1">
      <alignment horizontal="center" vertical="center"/>
    </xf>
    <xf numFmtId="49" fontId="1" fillId="0" borderId="37" xfId="9" applyNumberFormat="1" applyFont="1" applyBorder="1" applyAlignment="1">
      <alignment horizontal="center" vertical="center"/>
    </xf>
    <xf numFmtId="0" fontId="1" fillId="0" borderId="37" xfId="9" applyFont="1" applyBorder="1" applyAlignment="1">
      <alignment horizontal="center" vertical="center"/>
    </xf>
    <xf numFmtId="0" fontId="81" fillId="0" borderId="46" xfId="0" applyFont="1" applyBorder="1" applyAlignment="1">
      <alignment horizontal="justify" vertical="center" wrapText="1"/>
    </xf>
    <xf numFmtId="0" fontId="81" fillId="0" borderId="47" xfId="0" applyFont="1" applyBorder="1" applyAlignment="1">
      <alignment horizontal="justify" vertical="center" wrapText="1"/>
    </xf>
    <xf numFmtId="0" fontId="81" fillId="0" borderId="48" xfId="0" applyFont="1" applyBorder="1" applyAlignment="1">
      <alignment horizontal="justify" vertical="center" wrapText="1"/>
    </xf>
    <xf numFmtId="0" fontId="0" fillId="0" borderId="49" xfId="0" applyBorder="1" applyAlignment="1">
      <alignment vertical="center" wrapText="1"/>
    </xf>
    <xf numFmtId="0" fontId="0" fillId="0" borderId="0" xfId="0" applyAlignment="1">
      <alignment vertical="center" wrapText="1"/>
    </xf>
    <xf numFmtId="0" fontId="0" fillId="0" borderId="50" xfId="0" applyBorder="1" applyAlignment="1">
      <alignment vertical="center" wrapText="1"/>
    </xf>
    <xf numFmtId="0" fontId="81" fillId="0" borderId="51" xfId="0" applyFont="1" applyBorder="1" applyAlignment="1">
      <alignment horizontal="justify" vertical="center" wrapText="1"/>
    </xf>
    <xf numFmtId="0" fontId="81" fillId="0" borderId="52" xfId="0" applyFont="1" applyBorder="1" applyAlignment="1">
      <alignment horizontal="justify" vertical="center" wrapText="1"/>
    </xf>
    <xf numFmtId="0" fontId="81" fillId="0" borderId="53" xfId="0" applyFont="1" applyBorder="1" applyAlignment="1">
      <alignment horizontal="justify" vertical="center" wrapText="1"/>
    </xf>
    <xf numFmtId="0" fontId="82" fillId="0" borderId="54" xfId="0" applyFont="1" applyBorder="1" applyAlignment="1">
      <alignment horizontal="justify" vertical="center" wrapText="1"/>
    </xf>
    <xf numFmtId="0" fontId="82" fillId="0" borderId="55" xfId="0" applyFont="1" applyBorder="1" applyAlignment="1">
      <alignment horizontal="justify" vertical="center" wrapText="1"/>
    </xf>
    <xf numFmtId="0" fontId="82" fillId="0" borderId="56" xfId="0" applyFont="1" applyBorder="1" applyAlignment="1">
      <alignment horizontal="justify" vertical="center" wrapText="1"/>
    </xf>
    <xf numFmtId="49" fontId="63" fillId="0" borderId="38" xfId="11" applyNumberFormat="1" applyFont="1" applyBorder="1" applyAlignment="1">
      <alignment horizontal="center" vertical="center"/>
    </xf>
    <xf numFmtId="49" fontId="63" fillId="0" borderId="38" xfId="7" applyNumberFormat="1" applyFont="1" applyBorder="1" applyAlignment="1">
      <alignment horizontal="center" vertical="center"/>
    </xf>
    <xf numFmtId="0" fontId="13" fillId="2" borderId="0" xfId="0" applyFont="1" applyFill="1"/>
    <xf numFmtId="0" fontId="23" fillId="0" borderId="0" xfId="0" applyFont="1" applyAlignment="1">
      <alignment vertical="center"/>
    </xf>
    <xf numFmtId="0" fontId="13" fillId="0" borderId="0" xfId="0" applyFont="1"/>
    <xf numFmtId="0" fontId="0" fillId="0" borderId="0" xfId="0" applyAlignment="1">
      <alignment horizontal="center" vertical="center"/>
    </xf>
    <xf numFmtId="0" fontId="13" fillId="0" borderId="0" xfId="0" applyFont="1" applyAlignment="1">
      <alignment horizontal="center" vertical="center"/>
    </xf>
    <xf numFmtId="0" fontId="23" fillId="29" borderId="0" xfId="0" applyFont="1" applyFill="1" applyAlignment="1">
      <alignment horizontal="center" vertical="center"/>
    </xf>
    <xf numFmtId="2" fontId="13" fillId="0" borderId="0" xfId="0" applyNumberFormat="1" applyFont="1" applyAlignment="1">
      <alignment horizontal="center" vertical="center"/>
    </xf>
    <xf numFmtId="0" fontId="0" fillId="0" borderId="0" xfId="0" applyAlignment="1">
      <alignment vertical="center"/>
    </xf>
    <xf numFmtId="0" fontId="13" fillId="0" borderId="0" xfId="0" applyFont="1" applyAlignment="1">
      <alignment vertical="center"/>
    </xf>
    <xf numFmtId="10" fontId="13" fillId="29" borderId="0" xfId="1" applyNumberFormat="1" applyFont="1" applyFill="1" applyAlignment="1">
      <alignment vertical="center"/>
    </xf>
    <xf numFmtId="2" fontId="13" fillId="0" borderId="0" xfId="0" applyNumberFormat="1" applyFont="1" applyAlignment="1">
      <alignment horizontal="right" vertical="center"/>
    </xf>
    <xf numFmtId="10" fontId="13" fillId="14" borderId="0" xfId="1" applyNumberFormat="1" applyFont="1" applyFill="1" applyAlignment="1">
      <alignment vertical="center"/>
    </xf>
    <xf numFmtId="0" fontId="13" fillId="0" borderId="0" xfId="0" applyFont="1" applyAlignment="1">
      <alignment horizontal="right" vertical="center"/>
    </xf>
    <xf numFmtId="0" fontId="102" fillId="0" borderId="0" xfId="0" applyFont="1" applyAlignment="1">
      <alignment horizontal="right" vertical="center"/>
    </xf>
    <xf numFmtId="2" fontId="0" fillId="0" borderId="0" xfId="0" applyNumberFormat="1" applyAlignment="1">
      <alignment vertical="center"/>
    </xf>
    <xf numFmtId="170" fontId="13" fillId="29" borderId="0" xfId="6" applyNumberFormat="1" applyFont="1" applyFill="1" applyAlignment="1">
      <alignment vertical="center"/>
    </xf>
  </cellXfs>
  <cellStyles count="541">
    <cellStyle name="Comma" xfId="6" builtinId="3"/>
    <cellStyle name="Comma 2" xfId="10" xr:uid="{9F14157B-2852-4CA9-AD96-F7F9C459EDC8}"/>
    <cellStyle name="Comma 2 2" xfId="539" xr:uid="{97B4EC44-3827-47E9-AF8C-6841EE5F407E}"/>
    <cellStyle name="Comma 2 3" xfId="26" xr:uid="{1CCED55A-6909-47F4-A097-5EDBF540874D}"/>
    <cellStyle name="Hyperlink" xfId="2" builtinId="8"/>
    <cellStyle name="Kolumna" xfId="8" xr:uid="{9D505434-0607-46D7-B8FD-1B89FC1ABFB9}"/>
    <cellStyle name="Normal" xfId="0" builtinId="0"/>
    <cellStyle name="Normal 2" xfId="7" xr:uid="{8712B140-71EE-42B3-8196-837B3B81F1DA}"/>
    <cellStyle name="Normal 2 2" xfId="5" xr:uid="{4E6A8855-5A64-450B-B9FA-8C636A60B536}"/>
    <cellStyle name="Normal 2 2 2" xfId="22" xr:uid="{EB5F73FD-859E-49D7-A52F-B23A2E0C50A6}"/>
    <cellStyle name="Normal 2 2 3" xfId="29" xr:uid="{90C1F0E1-D971-4745-9E6F-955626ED118C}"/>
    <cellStyle name="Normal 2 3" xfId="18" xr:uid="{42BB5883-E447-46D5-A28C-CB7C96E7FF0F}"/>
    <cellStyle name="Normal 2 3 2" xfId="540" xr:uid="{55C48DAC-797B-4FA2-958D-A44AD6AEFA5B}"/>
    <cellStyle name="Normal 2 4" xfId="21" xr:uid="{2A5D1C66-4783-4A68-A67D-D9833DDCA92C}"/>
    <cellStyle name="Normal 2 4 2" xfId="28" xr:uid="{5798E739-0AE9-4491-A14E-8AC6941365A1}"/>
    <cellStyle name="Normal 2 5" xfId="15" xr:uid="{E7D4260B-96A4-487B-B233-72621A3D4163}"/>
    <cellStyle name="Normal 2 5 4" xfId="12" xr:uid="{0C8A21EA-B9B3-4FC6-8FB7-F1DE4258CEF8}"/>
    <cellStyle name="Normal 3" xfId="11" xr:uid="{BD644D97-19BC-4822-9CC2-90A7F988E4D4}"/>
    <cellStyle name="Normal 3 2" xfId="19" xr:uid="{86E21C6F-5265-461F-BD2B-60117A17A181}"/>
    <cellStyle name="Normal 3 2 2" xfId="13" xr:uid="{77E1EB2C-A991-4FDC-88B1-90155C8B9A9A}"/>
    <cellStyle name="Normal 3 3" xfId="27" xr:uid="{108CDFB3-0DB5-4E31-AD3F-DAE02B340A3F}"/>
    <cellStyle name="Normal 3 4" xfId="14" xr:uid="{B42DD6C7-9AB4-4626-8291-8D50147E9E00}"/>
    <cellStyle name="Normal 4" xfId="16" xr:uid="{02B8CCD1-914B-427B-90B5-C2BB034BC5AB}"/>
    <cellStyle name="Normal 5" xfId="9" xr:uid="{1F6CBFC7-052F-41C0-BA64-94445E5B2057}"/>
    <cellStyle name="Normal 5 2" xfId="23" xr:uid="{45C6D7F4-38CA-4792-86E7-9DC3533E937C}"/>
    <cellStyle name="Normal 5 3" xfId="17" xr:uid="{C839CB45-B9B9-43D5-B976-12F7B6E88A99}"/>
    <cellStyle name="Normal 6" xfId="25" xr:uid="{C28A6DCB-61E1-440E-AF9E-9ED5E8357DBA}"/>
    <cellStyle name="Normal_Master copy06(version 6)" xfId="4" xr:uid="{A84570A7-82B8-4632-AA43-866E2064D4CA}"/>
    <cellStyle name="Normal_Table H Working" xfId="3" xr:uid="{82F69272-2665-448D-8E01-FA3B0A1A1893}"/>
    <cellStyle name="Note 2" xfId="20" xr:uid="{516957B5-D94E-4874-A413-0B53D997DA93}"/>
    <cellStyle name="Note 2 2" xfId="24" xr:uid="{C3833278-B62E-4512-85CD-77EF96EB8B67}"/>
    <cellStyle name="Percent" xfId="1" builtinId="5"/>
    <cellStyle name="style1405592468105" xfId="30" xr:uid="{F587E562-457B-4B63-AFE8-C667EBDC2A13}"/>
    <cellStyle name="style1405593752700" xfId="31" xr:uid="{A64BC55A-F067-4981-93CA-896882DDB7DF}"/>
    <cellStyle name="style1406113848636" xfId="32" xr:uid="{B3047A9A-3D09-41AF-863F-B6D949369410}"/>
    <cellStyle name="style1406113848741" xfId="33" xr:uid="{F757E43E-0B9F-466F-B2B8-10D49F28780C}"/>
    <cellStyle name="style1406113848796" xfId="34" xr:uid="{87B38E20-13BF-44B9-B4F3-F64AD070D902}"/>
    <cellStyle name="style1406113848827" xfId="35" xr:uid="{2CCC3B30-AF57-47C8-ACCC-2406CB9B4DD5}"/>
    <cellStyle name="style1406113848859" xfId="36" xr:uid="{853A1618-0B7F-45C2-999D-77842B182A09}"/>
    <cellStyle name="style1406113848891" xfId="37" xr:uid="{140E72E1-85F4-4042-AED8-D8CB227C94A1}"/>
    <cellStyle name="style1406113848925" xfId="38" xr:uid="{E75CB8F3-3825-464F-A497-08C531706EA6}"/>
    <cellStyle name="style1406113848965" xfId="39" xr:uid="{31271F68-5017-4404-B214-A43A61CB9636}"/>
    <cellStyle name="style1406113848998" xfId="40" xr:uid="{D9053200-F0F9-42FD-8700-86BF7D7E3E6D}"/>
    <cellStyle name="style1406113849028" xfId="41" xr:uid="{5F8D12AF-AABD-4BD0-9093-16BA6578A931}"/>
    <cellStyle name="style1406113849058" xfId="42" xr:uid="{F5461271-2D1D-4421-BA1C-63A566974528}"/>
    <cellStyle name="style1406113849090" xfId="43" xr:uid="{49151E05-C4AB-4F32-8AC0-AF0CFEB6ECED}"/>
    <cellStyle name="style1406113849117" xfId="44" xr:uid="{F76A7237-1577-4513-8BA4-4E0C1447B2EA}"/>
    <cellStyle name="style1406113849144" xfId="45" xr:uid="{5BB7F6C7-3061-4F8B-AFB3-1CA7279DCC65}"/>
    <cellStyle name="style1406113849183" xfId="46" xr:uid="{2B510E43-72FD-4CF2-97C0-67DF150AB7C7}"/>
    <cellStyle name="style1406113849217" xfId="47" xr:uid="{31106BF7-FE40-4EC4-97F9-442C3F4B6320}"/>
    <cellStyle name="style1406113849255" xfId="48" xr:uid="{EEC2DBC5-2D16-4B93-9CB1-BFE61EC54A81}"/>
    <cellStyle name="style1406113849284" xfId="49" xr:uid="{22D14DF1-4A4F-4259-B597-9DE0FB42D11E}"/>
    <cellStyle name="style1406113849311" xfId="50" xr:uid="{156B8CAC-774D-48B4-846D-847391041FE8}"/>
    <cellStyle name="style1406113849339" xfId="51" xr:uid="{777C8986-9D0B-4257-9BCD-0F5F82647A80}"/>
    <cellStyle name="style1406113849367" xfId="52" xr:uid="{F0737F40-ABBE-4F3D-A559-03BB2BACB68C}"/>
    <cellStyle name="style1406113849389" xfId="53" xr:uid="{BC621C4C-9D29-4D6D-95AE-8CECDFDC5D87}"/>
    <cellStyle name="style1406113849413" xfId="54" xr:uid="{A6D1C65A-59EA-4D71-AF86-4AF5F7D20131}"/>
    <cellStyle name="style1406113849558" xfId="55" xr:uid="{D5512B8D-2F33-4E83-B461-44CC4A9A2F90}"/>
    <cellStyle name="style1406113849582" xfId="56" xr:uid="{4C9FC015-9251-4B6E-8D0A-8E9DAC5B9BC5}"/>
    <cellStyle name="style1406113849605" xfId="57" xr:uid="{96B7BFB5-3894-45A1-BEA2-5B12B16D0140}"/>
    <cellStyle name="style1406113849630" xfId="58" xr:uid="{22D1B2C5-6C11-404D-A996-BCE71790BE80}"/>
    <cellStyle name="style1406113849653" xfId="59" xr:uid="{9D08249F-542E-4098-8513-EEB2CAD4D802}"/>
    <cellStyle name="style1406113849674" xfId="60" xr:uid="{B1A00BD0-58E1-4D99-AF4B-6CF9FC5C1C3F}"/>
    <cellStyle name="style1406113849701" xfId="61" xr:uid="{8718792F-51FA-459F-8696-032C2BE4BB0B}"/>
    <cellStyle name="style1406113849728" xfId="62" xr:uid="{EA164129-B12C-4715-BED4-ED0ED1332D1E}"/>
    <cellStyle name="style1406113849754" xfId="63" xr:uid="{29946247-ABE6-4303-9307-440E6000303A}"/>
    <cellStyle name="style1406113849781" xfId="64" xr:uid="{82338E4F-FE05-4311-A84C-DB4304D75DF4}"/>
    <cellStyle name="style1406113849808" xfId="65" xr:uid="{2738E970-DCC5-4E5B-88D3-AF9FBC50448E}"/>
    <cellStyle name="style1406113849835" xfId="66" xr:uid="{1FE0ECFA-AF99-4A0A-B173-44018F2A3318}"/>
    <cellStyle name="style1406113849856" xfId="67" xr:uid="{74CC6090-964D-465C-B8F1-773AC7C52AAB}"/>
    <cellStyle name="style1406113849876" xfId="68" xr:uid="{A00AE233-D0C6-4999-B9D3-298BE74FB406}"/>
    <cellStyle name="style1406113849898" xfId="69" xr:uid="{ABD2E32B-28E7-4532-A146-E3A1D6AE8DF2}"/>
    <cellStyle name="style1406113849921" xfId="70" xr:uid="{743AAA54-1548-4940-9CFD-A49E3EF56CED}"/>
    <cellStyle name="style1406113849947" xfId="71" xr:uid="{7B499EEB-6B1B-451A-8FE3-1289DA7C6A81}"/>
    <cellStyle name="style1406113849975" xfId="72" xr:uid="{D8DACA2D-F806-4DEB-A8C3-E8A0F7579AAA}"/>
    <cellStyle name="style1406113850004" xfId="73" xr:uid="{0E64E9C6-B722-4C69-B4E2-B1734CEF56CD}"/>
    <cellStyle name="style1406113850027" xfId="74" xr:uid="{3E3CA035-E9BD-4120-ACB5-75764D0776F6}"/>
    <cellStyle name="style1406113850054" xfId="75" xr:uid="{B5102331-F18E-4F1E-BC90-ECC267C46F83}"/>
    <cellStyle name="style1406113850081" xfId="76" xr:uid="{DD2411C7-D5A2-460D-95E5-5A1647E79EE3}"/>
    <cellStyle name="style1406113850103" xfId="77" xr:uid="{C4964664-2E38-40CE-B62F-E409FDB676DE}"/>
    <cellStyle name="style1406113850129" xfId="78" xr:uid="{666CA964-73C2-48D7-9E7E-4CE944588C02}"/>
    <cellStyle name="style1406113850156" xfId="79" xr:uid="{62A65A35-44D5-476F-9748-A35B4548C040}"/>
    <cellStyle name="style1406113850182" xfId="80" xr:uid="{8BDFBC30-EC97-4B8E-85B7-77D1FA40951A}"/>
    <cellStyle name="style1406113850203" xfId="81" xr:uid="{126AF763-5555-4B13-8F63-F73A79CDF558}"/>
    <cellStyle name="style1406113850224" xfId="82" xr:uid="{F881D5C4-EFC9-498A-8DC0-7780D6B28EF9}"/>
    <cellStyle name="style1406113850258" xfId="83" xr:uid="{B5CA3C09-CFDA-4537-BC22-C4347B622527}"/>
    <cellStyle name="style1406113850331" xfId="84" xr:uid="{01AFB6FF-7F29-4E17-8AE9-CE1444C95E70}"/>
    <cellStyle name="style1406113850358" xfId="85" xr:uid="{7C74A6CF-6A9A-4114-9B76-DF6B24FECF65}"/>
    <cellStyle name="style1406113850380" xfId="86" xr:uid="{472EE3C1-4888-44C9-8484-595E08125289}"/>
    <cellStyle name="style1406113850409" xfId="87" xr:uid="{E5B2A675-8A9C-41E0-956A-D5B62A2B1DAD}"/>
    <cellStyle name="style1406113850431" xfId="88" xr:uid="{024F13C9-0D69-467E-95F4-D921FD18FE3C}"/>
    <cellStyle name="style1406113850452" xfId="89" xr:uid="{7DA82290-AA6A-428A-8597-F1E3FDCD928C}"/>
    <cellStyle name="style1406113850474" xfId="90" xr:uid="{BD80FC11-ABBD-49D3-BC21-849D6CF5121E}"/>
    <cellStyle name="style1406113850501" xfId="91" xr:uid="{1B47683F-051F-4879-998C-242741B4C553}"/>
    <cellStyle name="style1406113850522" xfId="92" xr:uid="{0DF2A72F-2D98-48C1-A146-A32E177F0E68}"/>
    <cellStyle name="style1406113850542" xfId="93" xr:uid="{13EC1866-9C8C-46CA-9B22-27C2ECA3C07C}"/>
    <cellStyle name="style1406113850570" xfId="94" xr:uid="{CDE76B23-D510-4D24-B325-6FEE9BE3086C}"/>
    <cellStyle name="style1406113850591" xfId="95" xr:uid="{F1A71D0A-E594-48A4-A75A-2D1A905FD0BD}"/>
    <cellStyle name="style1406113850614" xfId="96" xr:uid="{396ECAF9-B15D-40AD-99C9-312C1CDCF574}"/>
    <cellStyle name="style1406113850636" xfId="97" xr:uid="{281151AE-BFCC-4F03-B278-D2FABF05C18C}"/>
    <cellStyle name="style1406113850655" xfId="98" xr:uid="{DD743526-C613-42BE-920A-0E58DCE1BF27}"/>
    <cellStyle name="style1406113850674" xfId="99" xr:uid="{502AB1A4-2F85-43A6-A059-7F3B0257084C}"/>
    <cellStyle name="style1406113850723" xfId="100" xr:uid="{75FBD30F-322B-47A5-9D36-1D02F3A25F79}"/>
    <cellStyle name="style1406113850767" xfId="101" xr:uid="{4C76F817-4C4D-4701-813D-18CCCDC8AF50}"/>
    <cellStyle name="style1406113850816" xfId="102" xr:uid="{4B4DF8C2-9232-4144-8B0C-E0CC7CF3B516}"/>
    <cellStyle name="style1406114189185" xfId="103" xr:uid="{1EAD9D49-7E7F-47A4-9F53-917B9826D415}"/>
    <cellStyle name="style1406114189213" xfId="104" xr:uid="{D4902E2B-3D4A-430D-BDF8-6A0649D879B6}"/>
    <cellStyle name="style1406114189239" xfId="105" xr:uid="{54B060F4-14C6-415D-9514-E08836817B5E}"/>
    <cellStyle name="style1406114189259" xfId="106" xr:uid="{4051E795-CB76-419F-897D-F1EA16EF773C}"/>
    <cellStyle name="style1406114189283" xfId="107" xr:uid="{22693C9B-DA49-4924-B778-C9A947147F39}"/>
    <cellStyle name="style1406114189307" xfId="108" xr:uid="{3D91A746-BC95-4CD5-9C9B-7E39ED5CF4AF}"/>
    <cellStyle name="style1406114189331" xfId="109" xr:uid="{9AC6A238-276F-4B0A-971C-9A4B02959DB6}"/>
    <cellStyle name="style1406114189356" xfId="110" xr:uid="{609EC064-05C2-4AB3-A672-D13C0A96AFAC}"/>
    <cellStyle name="style1406114189382" xfId="111" xr:uid="{5A529720-9D4C-451E-B36D-2EDE4E28F4E4}"/>
    <cellStyle name="style1406114189407" xfId="112" xr:uid="{30A5FAC1-19D7-4B14-A8C8-39FF95B8A989}"/>
    <cellStyle name="style1406114189432" xfId="113" xr:uid="{ECF80D4C-47C1-4893-9187-D23DC757D55E}"/>
    <cellStyle name="style1406114189459" xfId="114" xr:uid="{191B67F5-1499-4F85-9551-E5ABBC872B26}"/>
    <cellStyle name="style1406114189481" xfId="115" xr:uid="{241A06CD-FB1C-4D33-AAAE-C4AD78E33115}"/>
    <cellStyle name="style1406114189505" xfId="116" xr:uid="{2AB85478-01AD-4F35-AEAE-FC0DC762BB74}"/>
    <cellStyle name="style1406114189535" xfId="117" xr:uid="{0855B9AF-2C9E-4C47-A899-AE33F0DBE3B8}"/>
    <cellStyle name="style1406114189560" xfId="118" xr:uid="{3187A710-D149-49E7-8051-F99DFB335F67}"/>
    <cellStyle name="style1406114189585" xfId="119" xr:uid="{250AB2AD-3143-4A7C-AE12-765B23905CAB}"/>
    <cellStyle name="style1406114189616" xfId="120" xr:uid="{E0785310-36D6-4927-B13A-08DD0A1C5CA5}"/>
    <cellStyle name="style1406114189644" xfId="121" xr:uid="{39D079AB-CAAA-430C-A60A-1FB48BC40A0C}"/>
    <cellStyle name="style1406114189671" xfId="122" xr:uid="{7824EF48-F935-495C-93EC-254B47A65F74}"/>
    <cellStyle name="style1406114189696" xfId="123" xr:uid="{6BBB0709-7CFF-43D1-99A2-41D108DE0EC8}"/>
    <cellStyle name="style1406114189716" xfId="124" xr:uid="{B8B8E3CB-F177-4255-85EA-65091358F0D4}"/>
    <cellStyle name="style1406114189736" xfId="125" xr:uid="{ADE23D3F-8CA2-4D61-B773-E0FEFA2A5196}"/>
    <cellStyle name="style1406114189757" xfId="126" xr:uid="{CD00B81E-2212-426A-91A7-E2541B304E6C}"/>
    <cellStyle name="style1406114189778" xfId="127" xr:uid="{951AB05D-34D3-4371-8F45-FB4098AB23F7}"/>
    <cellStyle name="style1406114189799" xfId="128" xr:uid="{C0A559E0-C933-4D06-8D92-0668C1613019}"/>
    <cellStyle name="style1406114189820" xfId="129" xr:uid="{98ACDDE2-2E86-4372-BC69-6469E1AE5534}"/>
    <cellStyle name="style1406114189840" xfId="130" xr:uid="{745CC547-66D8-46CD-A291-E6B5F537215B}"/>
    <cellStyle name="style1406114189860" xfId="131" xr:uid="{168D3679-F0E0-447F-AECB-205039BB712E}"/>
    <cellStyle name="style1406114189886" xfId="132" xr:uid="{A12959F9-F778-4A6D-977D-9FF87666758A}"/>
    <cellStyle name="style1406114189911" xfId="133" xr:uid="{EC2540A2-BDC7-4E57-B90D-0416CB5C7674}"/>
    <cellStyle name="style1406114189990" xfId="134" xr:uid="{F3102604-1A9D-457E-AA24-AB8FC9D0EBDD}"/>
    <cellStyle name="style1406114190017" xfId="135" xr:uid="{22D571FB-C5E4-497D-A6B5-0943B5BD61E6}"/>
    <cellStyle name="style1406114190044" xfId="136" xr:uid="{BB65493D-C3C9-4272-B267-4DBF503D9384}"/>
    <cellStyle name="style1406114190069" xfId="137" xr:uid="{1D962EEB-69DE-4A3F-8C8E-6760B84C2BC1}"/>
    <cellStyle name="style1406114190088" xfId="138" xr:uid="{C7912DD9-5029-4CA3-91B0-987FDCB3641C}"/>
    <cellStyle name="style1406114190108" xfId="139" xr:uid="{C6B8119A-C2B5-477F-8168-57643E908303}"/>
    <cellStyle name="style1406114190127" xfId="140" xr:uid="{FA8C6B3B-AE94-4329-B704-401CA6B8D939}"/>
    <cellStyle name="style1406114190148" xfId="141" xr:uid="{2AD024CD-277E-4F5C-A9BB-5C6A4D4B64FE}"/>
    <cellStyle name="style1406114190171" xfId="142" xr:uid="{6B9858B0-1E1C-4E62-98E0-E21506D86FCC}"/>
    <cellStyle name="style1406114190195" xfId="143" xr:uid="{616C1665-C605-42F6-A04A-7BA81EE28252}"/>
    <cellStyle name="style1406114190219" xfId="144" xr:uid="{25D51344-20BD-420B-B63A-B120F98EFFB8}"/>
    <cellStyle name="style1406114190238" xfId="145" xr:uid="{00AB307C-13C0-4D55-BD9A-2B5D6EEBDAC0}"/>
    <cellStyle name="style1406114190262" xfId="146" xr:uid="{52A116F3-3C0B-45CE-8112-7FD77CCC20C9}"/>
    <cellStyle name="style1406114190285" xfId="147" xr:uid="{D53913E7-D1C8-4E09-B263-E6963D3F3C50}"/>
    <cellStyle name="style1406114190303" xfId="148" xr:uid="{D0DE8156-AC93-4C9F-88A5-F8EE0F21A3B5}"/>
    <cellStyle name="style1406114190327" xfId="149" xr:uid="{4805B59A-C461-4266-83FD-DF46566219AD}"/>
    <cellStyle name="style1406114190351" xfId="150" xr:uid="{ECC2CCAB-5F85-44D5-961C-C94A070F2C6F}"/>
    <cellStyle name="style1406114190375" xfId="151" xr:uid="{7363CBE5-831D-42C1-BE50-CD00C67BA275}"/>
    <cellStyle name="style1406114190395" xfId="152" xr:uid="{F40B763C-CB2D-4D61-82DA-05B916CFF860}"/>
    <cellStyle name="style1406114190415" xfId="153" xr:uid="{4F1AF597-6949-4A6D-8A95-8D6F07C20419}"/>
    <cellStyle name="style1406114190439" xfId="154" xr:uid="{AA4723F5-4BEB-4BC6-A261-FBA42640CCC0}"/>
    <cellStyle name="style1406114190464" xfId="155" xr:uid="{AC8C17C9-C0C7-490F-9B67-4D134B33F85B}"/>
    <cellStyle name="style1406114190487" xfId="156" xr:uid="{3E1070D1-CA1F-48E9-A4D1-28EF90D62064}"/>
    <cellStyle name="style1406114190507" xfId="157" xr:uid="{BC3FC4DF-029D-43B0-B6E3-20942C54D3DC}"/>
    <cellStyle name="style1406114190534" xfId="158" xr:uid="{C28BD320-3A24-4A81-92FA-F46A16834B87}"/>
    <cellStyle name="style1406114190553" xfId="159" xr:uid="{A87A535D-3313-424A-AAE7-03DCFD24C802}"/>
    <cellStyle name="style1406114190571" xfId="160" xr:uid="{B067957A-3490-4B94-AA0B-BD35740DE603}"/>
    <cellStyle name="style1406114190588" xfId="161" xr:uid="{A3FA1F39-5173-4EA4-823C-62FECCE95BB2}"/>
    <cellStyle name="style1406114190609" xfId="162" xr:uid="{4D97F575-BB8C-4B69-8C80-09C38826822B}"/>
    <cellStyle name="style1406114190628" xfId="163" xr:uid="{331EF067-D4D6-4F73-AA41-3C9ACF1925BB}"/>
    <cellStyle name="style1406114190647" xfId="164" xr:uid="{495E34CD-8D9E-49A6-8858-55E98D9FCBF1}"/>
    <cellStyle name="style1406114190666" xfId="165" xr:uid="{528CC9AC-5914-4D4F-805B-808FC7D862A9}"/>
    <cellStyle name="style1406114190687" xfId="166" xr:uid="{3B2318DF-C659-408A-AF99-777B3CEBE8E5}"/>
    <cellStyle name="style1406114190844" xfId="167" xr:uid="{A743511C-344A-4384-B452-646EB32119E3}"/>
    <cellStyle name="style1406114190863" xfId="168" xr:uid="{F777DB7C-1128-4383-B716-129B21745C20}"/>
    <cellStyle name="style1406114190881" xfId="169" xr:uid="{42587ECD-1996-46B1-95B1-F6981230E0EA}"/>
    <cellStyle name="style1406114190900" xfId="170" xr:uid="{4B17E7AC-5404-4CC4-8076-326FBDCF9EB7}"/>
    <cellStyle name="style1406114190959" xfId="171" xr:uid="{03CE01BA-99B9-4F69-A416-8F61D0A1FDAA}"/>
    <cellStyle name="style1406114191014" xfId="172" xr:uid="{FDB4AC60-A34F-4FB0-AE85-0031BCF97251}"/>
    <cellStyle name="style1406114191303" xfId="173" xr:uid="{A00D31D3-586D-44E5-8278-74228A8852F6}"/>
    <cellStyle name="style1406114191912" xfId="174" xr:uid="{748AFDEB-4D6F-4918-B178-6C77E2D6A3FA}"/>
    <cellStyle name="style1406114345186" xfId="175" xr:uid="{A916A848-7AF0-4934-B074-4F354F147F76}"/>
    <cellStyle name="style1406114345361" xfId="176" xr:uid="{7F6BAE81-230D-4E2B-803B-377BAE3A5951}"/>
    <cellStyle name="style1406114398523" xfId="177" xr:uid="{62027BD9-7B3C-46DE-84B2-6494DFF1F0B1}"/>
    <cellStyle name="style1406114398549" xfId="178" xr:uid="{54373A5A-0C5B-47DB-BE6F-51C5F4041DE2}"/>
    <cellStyle name="style1406114398571" xfId="179" xr:uid="{5EFEBA0F-B81E-4EF9-A0BA-1C6DE6219B22}"/>
    <cellStyle name="style1406114398589" xfId="180" xr:uid="{C74D13C4-C05B-4489-866A-858EE8C27F1D}"/>
    <cellStyle name="style1406114398610" xfId="181" xr:uid="{6D02B19E-E2DB-4E50-A4F0-72CEDEAC114E}"/>
    <cellStyle name="style1406114398632" xfId="182" xr:uid="{8EF71608-B8DF-41A1-AEE0-04585808ABB8}"/>
    <cellStyle name="style1406114398654" xfId="183" xr:uid="{C3C2284E-BD45-4457-B198-83C691CCA727}"/>
    <cellStyle name="style1406114398679" xfId="184" xr:uid="{5948FECF-B04C-4ABD-A4C7-3FB46CCABB75}"/>
    <cellStyle name="style1406114398703" xfId="185" xr:uid="{5DBA731A-778C-4939-B952-EE7DC454C928}"/>
    <cellStyle name="style1406114398726" xfId="186" xr:uid="{C67392D5-1E53-4B89-96E1-2C4409710F49}"/>
    <cellStyle name="style1406114398750" xfId="187" xr:uid="{EC537549-008D-4E50-BFEF-30AE773B7392}"/>
    <cellStyle name="style1406114398774" xfId="188" xr:uid="{E61AF009-BC4A-4142-9CBA-378D6256EEC0}"/>
    <cellStyle name="style1406114398792" xfId="189" xr:uid="{F41EE005-329B-4440-9D6B-4A39357A582F}"/>
    <cellStyle name="style1406114398812" xfId="190" xr:uid="{6DACA4B7-DC27-4AED-99A6-C17F1C140F80}"/>
    <cellStyle name="style1406114398835" xfId="191" xr:uid="{4B587D21-64DC-48A5-B8DA-02A82B1D57F4}"/>
    <cellStyle name="style1406114398855" xfId="192" xr:uid="{0F76CED4-43BD-4582-A845-915DC0AFB971}"/>
    <cellStyle name="style1406114398880" xfId="193" xr:uid="{1662D28E-81D9-40F4-9E48-B1756D6D85F3}"/>
    <cellStyle name="style1406114398898" xfId="194" xr:uid="{0A817808-898A-4BAE-9FE2-D32C7790B7F6}"/>
    <cellStyle name="style1406114398922" xfId="195" xr:uid="{8157DEC5-7B81-4CAF-AFCB-C26DB45B6848}"/>
    <cellStyle name="style1406114398946" xfId="196" xr:uid="{67DE1E8F-0B76-4FC8-9B46-E57C7C23EEF8}"/>
    <cellStyle name="style1406114398972" xfId="197" xr:uid="{8B2A9E9A-1EFD-428B-B369-7228E0B256F9}"/>
    <cellStyle name="style1406114398991" xfId="198" xr:uid="{0366D2F5-CF51-44C6-994E-2331574E0E67}"/>
    <cellStyle name="style1406114399009" xfId="199" xr:uid="{E40EE2A8-3C65-456D-BFEF-9D4614FD1E7B}"/>
    <cellStyle name="style1406114399027" xfId="200" xr:uid="{51C00B5B-A2BF-4839-AC9C-FD101C3B984F}"/>
    <cellStyle name="style1406114399044" xfId="201" xr:uid="{6A2EB80A-52C6-429C-8E0C-D5C894BA2150}"/>
    <cellStyle name="style1406114399064" xfId="202" xr:uid="{C68B0C76-9CDC-40BB-851C-043E9A106F4D}"/>
    <cellStyle name="style1406114399083" xfId="203" xr:uid="{C5D7E873-AE8C-43EC-B65D-8E2C1AAAF906}"/>
    <cellStyle name="style1406114399102" xfId="204" xr:uid="{B6D85A16-C897-4FD5-AE87-FF76BE4EEDE1}"/>
    <cellStyle name="style1406114399120" xfId="205" xr:uid="{7F0F11DF-EB6F-44CB-B24F-D4A248E28BFB}"/>
    <cellStyle name="style1406114399144" xfId="206" xr:uid="{562BD008-01CD-4ACC-853D-9354024709D1}"/>
    <cellStyle name="style1406114399167" xfId="207" xr:uid="{54D9AFCC-D897-4C7E-ABFA-7A6BBC7CFD63}"/>
    <cellStyle name="style1406114399199" xfId="208" xr:uid="{99BFD831-ADA0-445B-B491-174F4776BD6A}"/>
    <cellStyle name="style1406114399226" xfId="209" xr:uid="{72F15BB9-0B2E-47CA-9721-B70B53FB3FB1}"/>
    <cellStyle name="style1406114399254" xfId="210" xr:uid="{898D185A-E2F7-4DBF-8ACF-D35BE38271E2}"/>
    <cellStyle name="style1406114399277" xfId="211" xr:uid="{53041771-238A-4EE9-B2B8-74B380D7F8A2}"/>
    <cellStyle name="style1406114399294" xfId="212" xr:uid="{16BFE622-9FE1-4A02-A200-5EA3D297B22A}"/>
    <cellStyle name="style1406114399311" xfId="213" xr:uid="{19A11880-BB94-4ECE-A696-21AF9347D2FF}"/>
    <cellStyle name="style1406114399329" xfId="214" xr:uid="{659A1A08-422C-4707-82DF-8458AD6FF746}"/>
    <cellStyle name="style1406114399348" xfId="215" xr:uid="{554A0F3E-3072-4484-9EF7-41A0D6C00A5E}"/>
    <cellStyle name="style1406114399367" xfId="216" xr:uid="{093CBC61-514D-43AF-87D1-F94102D6561F}"/>
    <cellStyle name="style1406114399389" xfId="217" xr:uid="{08D10196-5C1C-4B1F-88CD-2D6BB228F8B9}"/>
    <cellStyle name="style1406114399411" xfId="218" xr:uid="{61701EA9-8E81-4DD3-B2E2-6DF2D8A7708B}"/>
    <cellStyle name="style1406114399490" xfId="219" xr:uid="{49C77DD4-204B-4A93-ABA1-2B5646124B7B}"/>
    <cellStyle name="style1406114399512" xfId="220" xr:uid="{396C68D6-98FF-477A-B00B-2B9686FABA97}"/>
    <cellStyle name="style1406114399534" xfId="221" xr:uid="{136FB64E-A9FE-4956-9846-3757E79A6863}"/>
    <cellStyle name="style1406114399551" xfId="222" xr:uid="{B74210B5-3553-48A7-9850-3E73017CC65C}"/>
    <cellStyle name="style1406114399576" xfId="223" xr:uid="{28278824-D112-457A-B546-B90DEBCDA6D8}"/>
    <cellStyle name="style1406114399599" xfId="224" xr:uid="{24BD949C-3D7B-4F26-9D3F-63525CC2281E}"/>
    <cellStyle name="style1406114399622" xfId="225" xr:uid="{B3883CDA-6BE2-4DE3-9473-BD13D2F77986}"/>
    <cellStyle name="style1406114399641" xfId="226" xr:uid="{54953F97-D9F0-4458-9395-6AB28214E64E}"/>
    <cellStyle name="style1406114399662" xfId="227" xr:uid="{79BD48D7-E10E-402B-A50A-201B3F4D9630}"/>
    <cellStyle name="style1406114399689" xfId="228" xr:uid="{4F1C7418-6E3C-4813-BC35-82417902EEFC}"/>
    <cellStyle name="style1406114399716" xfId="229" xr:uid="{15B0BE08-F3AC-468B-A4CA-1F36D1637D7A}"/>
    <cellStyle name="style1406114399740" xfId="230" xr:uid="{D2212F9B-55C8-4F44-A01B-A51B2317050C}"/>
    <cellStyle name="style1406114399758" xfId="231" xr:uid="{81052934-CD2B-4B95-9D8E-50E911B74706}"/>
    <cellStyle name="style1406114399783" xfId="232" xr:uid="{533CF322-5526-4C8B-BC26-DEECF559CAFF}"/>
    <cellStyle name="style1406114399802" xfId="233" xr:uid="{B44B3AB3-3B85-4519-8510-0014EB192310}"/>
    <cellStyle name="style1406114399820" xfId="234" xr:uid="{F02A62F6-A310-412F-B1BE-34430CEF1709}"/>
    <cellStyle name="style1406114399839" xfId="235" xr:uid="{A59CAB11-BF4A-4CB0-9C7A-33594E70A1DB}"/>
    <cellStyle name="style1406114399860" xfId="236" xr:uid="{B053DF41-F326-463A-9D7F-7D3FA7412359}"/>
    <cellStyle name="style1406114399878" xfId="237" xr:uid="{836E4F26-77A4-4C7C-96CF-84C5505496D5}"/>
    <cellStyle name="style1406114399896" xfId="238" xr:uid="{94C0F03C-15A0-4B61-A8AF-21BBD2B927A1}"/>
    <cellStyle name="style1406114399914" xfId="239" xr:uid="{643204D5-76F2-4D04-9F0F-75553DF6D5CF}"/>
    <cellStyle name="style1406114399932" xfId="240" xr:uid="{9BC9B9C8-2648-44A6-A8DC-99BF8C3A9B75}"/>
    <cellStyle name="style1406114399951" xfId="241" xr:uid="{3D073182-3AD6-4DE7-AFF3-113A3A562CD6}"/>
    <cellStyle name="style1406114399969" xfId="242" xr:uid="{FE204C65-6673-4B8B-B541-B61C2DB563BE}"/>
    <cellStyle name="style1406114399987" xfId="243" xr:uid="{1345769E-9F84-4EC4-9BB9-6BAA803E6039}"/>
    <cellStyle name="style1406114400018" xfId="244" xr:uid="{47DCF071-5F59-4190-9048-4D819362CE77}"/>
    <cellStyle name="style1406114400104" xfId="245" xr:uid="{2253184D-BD5A-478A-B6F4-D745EC0BF7F9}"/>
    <cellStyle name="style1406114400339" xfId="246" xr:uid="{8377BD2A-D975-4E0F-B065-0F67306F0A79}"/>
    <cellStyle name="style1406114400806" xfId="247" xr:uid="{453B00C3-8C02-46F5-B672-DC710FF52A5A}"/>
    <cellStyle name="style1406114440149" xfId="248" xr:uid="{285AE488-7753-4A7C-AE3D-ED107040BEF1}"/>
    <cellStyle name="style1406114440175" xfId="249" xr:uid="{D076CBBD-594F-4949-A0D2-72BDF4FBF090}"/>
    <cellStyle name="style1406114440200" xfId="250" xr:uid="{D4571DC6-4D92-43E2-92F8-0CBC0F119342}"/>
    <cellStyle name="style1406114440219" xfId="251" xr:uid="{09BC3427-B7A1-4FD0-9DF6-033F543483B5}"/>
    <cellStyle name="style1406114440242" xfId="252" xr:uid="{1E2C066D-EF25-4B5B-835A-E932B5613678}"/>
    <cellStyle name="style1406114440265" xfId="253" xr:uid="{4F04790C-23EB-4085-93E0-81F0E0DCB413}"/>
    <cellStyle name="style1406114440288" xfId="254" xr:uid="{0AF9B22D-D4FB-4EF4-B58B-DBD6DC345222}"/>
    <cellStyle name="style1406114440311" xfId="255" xr:uid="{623F81EE-EEF8-4F03-9AF6-E28CF89D6047}"/>
    <cellStyle name="style1406114440332" xfId="256" xr:uid="{1896B1D8-EF8C-43C5-AE8D-E910BEAEE4DA}"/>
    <cellStyle name="style1406114440354" xfId="257" xr:uid="{6ADFEFCE-5ACB-4B57-8F17-FF2BF76DD92D}"/>
    <cellStyle name="style1406114440375" xfId="258" xr:uid="{C223DDAD-CAE5-48E5-A0B6-5BCD5C17043B}"/>
    <cellStyle name="style1406114440396" xfId="259" xr:uid="{8B233BCF-2BA7-4220-B360-EFF6533C7F51}"/>
    <cellStyle name="style1406114440413" xfId="260" xr:uid="{E036A404-7211-4785-81BF-99683F4116BB}"/>
    <cellStyle name="style1406114440430" xfId="261" xr:uid="{09996319-E205-45F9-B584-073DC69D7B5B}"/>
    <cellStyle name="style1406114440452" xfId="262" xr:uid="{101D654B-5396-4318-8865-765D07D44FFC}"/>
    <cellStyle name="style1406114440470" xfId="263" xr:uid="{B1A2C248-0AD6-469E-B4AF-7A8C3F16FD44}"/>
    <cellStyle name="style1406114440492" xfId="264" xr:uid="{77F685DB-73E6-4D8E-8BFA-4278834FAC20}"/>
    <cellStyle name="style1406114440509" xfId="265" xr:uid="{BBA086BE-99C4-4249-9454-17502D226F7F}"/>
    <cellStyle name="style1406114440531" xfId="266" xr:uid="{8A9919D9-26C8-4D6F-90CB-A7856A970E1B}"/>
    <cellStyle name="style1406114440552" xfId="267" xr:uid="{011852FC-E788-473C-A177-D959909072FE}"/>
    <cellStyle name="style1406114440573" xfId="268" xr:uid="{13A693FA-A849-4513-9485-F0024759AC43}"/>
    <cellStyle name="style1406114440590" xfId="269" xr:uid="{702E98F6-BA16-480E-BEFF-0B29317B56E5}"/>
    <cellStyle name="style1406114440607" xfId="270" xr:uid="{547031CB-68C2-4182-8593-A63DE689E3AF}"/>
    <cellStyle name="style1406114440624" xfId="271" xr:uid="{027FC082-F4D4-469D-AFCA-F0660AA96260}"/>
    <cellStyle name="style1406114440641" xfId="272" xr:uid="{C2B8AB59-7494-448E-9A15-5408233D556F}"/>
    <cellStyle name="style1406114440657" xfId="273" xr:uid="{6ECE8EC5-F709-4444-8C59-E668D26C84C6}"/>
    <cellStyle name="style1406114440676" xfId="274" xr:uid="{6F0662CC-B376-4E7D-B7DB-1490A60FF4B4}"/>
    <cellStyle name="style1406114440693" xfId="275" xr:uid="{E8BB5415-40AF-4D47-90DE-64DBAEB2E789}"/>
    <cellStyle name="style1406114440711" xfId="276" xr:uid="{749466B5-B7D2-4D48-8764-79F6C62C2B8C}"/>
    <cellStyle name="style1406114440733" xfId="277" xr:uid="{D633751E-F4D1-485D-909A-C2D47DB17710}"/>
    <cellStyle name="style1406114440756" xfId="278" xr:uid="{E9FA36E1-A6C8-409F-B6D3-BED71B4E5D0D}"/>
    <cellStyle name="style1406114440778" xfId="279" xr:uid="{420D754E-3F22-45CD-A965-D1C0E416B0C5}"/>
    <cellStyle name="style1406114440801" xfId="280" xr:uid="{FF8E2BF9-F61E-4CF1-B517-6B80035C3CA1}"/>
    <cellStyle name="style1406114440831" xfId="281" xr:uid="{A7B569A9-5B46-4DFE-ADF0-785E71D7F8FA}"/>
    <cellStyle name="style1406114440854" xfId="282" xr:uid="{B5D51A4B-0301-4384-8829-9EAA13273319}"/>
    <cellStyle name="style1406114440871" xfId="283" xr:uid="{B5BF7F22-452E-4003-87E4-86EAD9005587}"/>
    <cellStyle name="style1406114440888" xfId="284" xr:uid="{CF51D4B0-86FC-4687-88FD-44158E21BB98}"/>
    <cellStyle name="style1406114440905" xfId="285" xr:uid="{7A299336-0B79-41F5-8E2B-399DED111B56}"/>
    <cellStyle name="style1406114440922" xfId="286" xr:uid="{A218FB0A-E37A-4B96-9DAC-FF378F6729EE}"/>
    <cellStyle name="style1406114440941" xfId="287" xr:uid="{1FD34950-105A-4811-A13F-DD5EC9FD473B}"/>
    <cellStyle name="style1406114440964" xfId="288" xr:uid="{DFF51117-26A2-44EE-8407-37F609278AF9}"/>
    <cellStyle name="style1406114440986" xfId="289" xr:uid="{E66D3C09-F82F-4B1D-949A-C36056DA4BA6}"/>
    <cellStyle name="style1406114441003" xfId="290" xr:uid="{EFAFC220-0972-4DB8-A14F-15C0128A8D82}"/>
    <cellStyle name="style1406114441024" xfId="291" xr:uid="{4F745A47-7931-4ADF-9F08-92D17B80BD20}"/>
    <cellStyle name="style1406114441046" xfId="292" xr:uid="{2E328FD0-55FB-41E1-837C-C32FF22A210D}"/>
    <cellStyle name="style1406114441063" xfId="293" xr:uid="{21811A03-E1CB-4ADE-9D7B-A635F63D6A42}"/>
    <cellStyle name="style1406114441085" xfId="294" xr:uid="{39EB50DA-F5F1-45E5-A5CF-FF8F148A4FB7}"/>
    <cellStyle name="style1406114441106" xfId="295" xr:uid="{3D0EC0C9-5404-413F-BDFF-DC42B2336834}"/>
    <cellStyle name="style1406114441127" xfId="296" xr:uid="{462DD289-22F6-4A28-A2E8-610F920CF73E}"/>
    <cellStyle name="style1406114441144" xfId="297" xr:uid="{9F1D35F5-6A4D-476C-ADF1-4B8D77DDADF0}"/>
    <cellStyle name="style1406114441245" xfId="298" xr:uid="{06D4A46A-4C49-4988-9C73-C50B85E0341A}"/>
    <cellStyle name="style1406114441267" xfId="299" xr:uid="{98B2687B-5BCA-44A4-AFAD-6072102DB1C5}"/>
    <cellStyle name="style1406114441288" xfId="300" xr:uid="{64D9D10A-7ECD-4315-B548-C62AADC02640}"/>
    <cellStyle name="style1406114441309" xfId="301" xr:uid="{89C5CB93-6320-41AA-A26B-3C4A54F7475B}"/>
    <cellStyle name="style1406114441326" xfId="302" xr:uid="{EC8C1100-14E6-459B-8F73-AB541FB19395}"/>
    <cellStyle name="style1406114441350" xfId="303" xr:uid="{368FC266-1C8F-454B-9E1E-D472A44BD756}"/>
    <cellStyle name="style1406114441369" xfId="304" xr:uid="{89CBC61F-7AF6-458A-BC89-82F1CAD5AF83}"/>
    <cellStyle name="style1406114441387" xfId="305" xr:uid="{AC9998B3-1995-4CB9-A16F-90EEB83EC0C4}"/>
    <cellStyle name="style1406114441405" xfId="306" xr:uid="{FF36AA30-62BE-4EF9-81F3-A02FDFE40D6C}"/>
    <cellStyle name="style1406114441425" xfId="307" xr:uid="{F59EB6F9-5F53-480C-90A8-1A81407A1312}"/>
    <cellStyle name="style1406114441444" xfId="308" xr:uid="{57E9FFFB-928E-44F1-A353-938615F4B785}"/>
    <cellStyle name="style1406114441462" xfId="309" xr:uid="{E83F674F-A293-480D-8D21-D2D40F06DAAB}"/>
    <cellStyle name="style1406114441479" xfId="310" xr:uid="{859D0630-C542-47D3-A668-F30A57D06413}"/>
    <cellStyle name="style1406114441496" xfId="311" xr:uid="{FCD75C03-D68E-45F0-842C-42C72D7140A6}"/>
    <cellStyle name="style1406114441514" xfId="312" xr:uid="{457DB330-FC7F-45A2-A735-36672F2B21C9}"/>
    <cellStyle name="style1406114441532" xfId="313" xr:uid="{8C0B79E6-CBFA-4714-8D5D-EBB1C1EF275F}"/>
    <cellStyle name="style1406114441549" xfId="314" xr:uid="{FBE34D8D-0DCC-480D-B606-81E03BDB37F6}"/>
    <cellStyle name="style1406114441566" xfId="315" xr:uid="{246F5962-B8C6-49AF-90F9-1E48AF3D3ABB}"/>
    <cellStyle name="style1406114441594" xfId="316" xr:uid="{E54CA38B-0631-4FD9-86C1-CF19FDBE5DFD}"/>
    <cellStyle name="style1406114441626" xfId="317" xr:uid="{72B48931-2604-4B71-9E77-1B0178AA1C24}"/>
    <cellStyle name="style1406114442197" xfId="318" xr:uid="{ED14CC1E-09C7-4E8F-ABB4-4337B605F8CD}"/>
    <cellStyle name="style1406114490232" xfId="319" xr:uid="{E5DE7784-AA21-4BF4-843D-56072A4B4892}"/>
    <cellStyle name="style1406114490278" xfId="320" xr:uid="{4842DF93-4663-4163-BDC4-311C63D653F2}"/>
    <cellStyle name="style1406114490860" xfId="321" xr:uid="{3B8D932E-0F66-4EEC-A26B-56472A9AEEE8}"/>
    <cellStyle name="style1406114491098" xfId="322" xr:uid="{8A22A8B0-140B-4133-AB3D-A6A1E222DF9A}"/>
    <cellStyle name="style1406114491204" xfId="323" xr:uid="{935D0773-9A9D-4838-A4E2-0D772EF20DEE}"/>
    <cellStyle name="style1406114491528" xfId="324" xr:uid="{4DBE8958-ABA2-44F9-A9C0-F5E5BAEC6339}"/>
    <cellStyle name="style1406114491549" xfId="325" xr:uid="{1275F0AC-10A2-4364-A185-F7B0FB265B41}"/>
    <cellStyle name="style1406114491606" xfId="326" xr:uid="{20D691C8-BCFD-4D8E-8016-59DD8B5E525F}"/>
    <cellStyle name="style1406114491677" xfId="327" xr:uid="{1128AFAA-150C-4759-86BA-16D97EF86A6D}"/>
    <cellStyle name="style1406182998088" xfId="328" xr:uid="{D71C1602-8094-48D2-8D3D-79A61AEBF194}"/>
    <cellStyle name="style1406182998186" xfId="329" xr:uid="{CDED1679-AAE1-41D3-A162-24E8A883FC98}"/>
    <cellStyle name="style1406183036983" xfId="330" xr:uid="{0DBF3E86-43DE-4786-B71D-AA507D6FB58A}"/>
    <cellStyle name="style1411446450504" xfId="331" xr:uid="{A72A285B-DCBA-488B-B493-0EA8DB91CD86}"/>
    <cellStyle name="style1411446450551" xfId="332" xr:uid="{0C1BAFDA-6994-4574-A48F-E9C7D54F60BA}"/>
    <cellStyle name="style1411446450598" xfId="333" xr:uid="{96C1AFD5-472A-49F9-8193-C2792C3C54BB}"/>
    <cellStyle name="style1411446450629" xfId="334" xr:uid="{75ED56C3-E197-4972-9FE7-44A991D8A9BD}"/>
    <cellStyle name="style1411446450660" xfId="335" xr:uid="{E5131D01-121C-4194-A755-52EB5BA36357}"/>
    <cellStyle name="style1411446450738" xfId="336" xr:uid="{DC26E0DC-6AC0-415C-ADD2-29C2DA9B98A3}"/>
    <cellStyle name="style1411446450769" xfId="337" xr:uid="{61EAA9E4-79F3-4B95-8552-23080A8D8309}"/>
    <cellStyle name="style1411446450801" xfId="338" xr:uid="{DA67A92B-BB3B-49FD-AAF9-6D64C3EA3FDB}"/>
    <cellStyle name="style1411446450847" xfId="339" xr:uid="{CE0FB880-CF65-4B00-A5E4-0D85B8A938D5}"/>
    <cellStyle name="style1411446450879" xfId="340" xr:uid="{409DF4D4-3A8F-4ED1-8C2A-ED33AEB37FEC}"/>
    <cellStyle name="style1411446450910" xfId="341" xr:uid="{434E64F8-D98B-4866-AE98-13BC25A796A5}"/>
    <cellStyle name="style1411446450957" xfId="342" xr:uid="{23AE34B5-80FD-43FB-BA56-723AC6BBAFE1}"/>
    <cellStyle name="style1411446450988" xfId="343" xr:uid="{7966803C-0AD9-402C-888D-4DAF1B630DD3}"/>
    <cellStyle name="style1411446451019" xfId="344" xr:uid="{9B9B166F-AF6F-450E-B20C-1D63C16FCF81}"/>
    <cellStyle name="style1411446451050" xfId="345" xr:uid="{E0438386-C81A-45C3-AAE1-C04097FBED65}"/>
    <cellStyle name="style1411446451128" xfId="346" xr:uid="{5500C11C-C182-40EB-9FFF-BFAEEA748FA2}"/>
    <cellStyle name="style1411446451159" xfId="347" xr:uid="{5818C28D-E31B-42DD-9E3D-FDDA6B889501}"/>
    <cellStyle name="style1411446451191" xfId="348" xr:uid="{A4632876-10DC-4C14-A8D7-E8903E3F2D45}"/>
    <cellStyle name="style1411446451206" xfId="349" xr:uid="{7969DB5B-2CC7-43BC-A188-293A2770C159}"/>
    <cellStyle name="style1411446451237" xfId="350" xr:uid="{AFD35BB8-BDB7-47A5-8115-A0EC4495AB25}"/>
    <cellStyle name="style1411446451269" xfId="351" xr:uid="{ABE8E35F-A0D5-42B8-9045-61F27FB5F6E5}"/>
    <cellStyle name="style1411446451284" xfId="352" xr:uid="{AE9BB33C-409A-4DD7-BC20-77E0753DB509}"/>
    <cellStyle name="style1411446451315" xfId="353" xr:uid="{EE6F7EE0-D279-45CC-BA29-411FD4A2D675}"/>
    <cellStyle name="style1411446451331" xfId="354" xr:uid="{53677E99-64EE-4309-95BF-F38CAD6C35C8}"/>
    <cellStyle name="style1411446451362" xfId="355" xr:uid="{6AAF12E1-F4FF-47A9-9DFD-069FBB8C84B9}"/>
    <cellStyle name="style1411446451378" xfId="356" xr:uid="{FEE285E4-BADA-4CE8-85C4-6F0993491771}"/>
    <cellStyle name="style1411446451409" xfId="357" xr:uid="{0C388439-D788-4F06-A0B4-3A891D703AAC}"/>
    <cellStyle name="style1411446451471" xfId="358" xr:uid="{D0677620-68FC-49F3-B7CA-A480D0FB5CC1}"/>
    <cellStyle name="style1411446451518" xfId="359" xr:uid="{610BED14-66F1-409C-925E-78150EBD0760}"/>
    <cellStyle name="style1411446451549" xfId="360" xr:uid="{3B6EDB63-0EC9-4EC8-A051-5D9B8BECBFF4}"/>
    <cellStyle name="style1411446451581" xfId="361" xr:uid="{205794F9-968F-49E1-904E-AE4DBF6C99F2}"/>
    <cellStyle name="style1411446451596" xfId="362" xr:uid="{2397AC97-ABCA-4E33-BD5C-8A0A459549B5}"/>
    <cellStyle name="style1411446451627" xfId="363" xr:uid="{5AA2D0B5-1DA1-400E-8D82-4AA183DF367E}"/>
    <cellStyle name="style1411446451659" xfId="364" xr:uid="{D3BBAA49-01AF-4D8A-8E1A-5C468DB57881}"/>
    <cellStyle name="style1411446451690" xfId="365" xr:uid="{989F2721-9A77-4086-8FDB-83ABA43A5CDF}"/>
    <cellStyle name="style1411446451705" xfId="366" xr:uid="{7DB40470-17D2-48B6-9755-4E6631F256F6}"/>
    <cellStyle name="style1411446451721" xfId="367" xr:uid="{9C669464-414F-438C-8328-860A191F6A5A}"/>
    <cellStyle name="style1411446451752" xfId="368" xr:uid="{7B0047A7-C41D-431A-9B5B-09773DF7C63A}"/>
    <cellStyle name="style1411446451815" xfId="369" xr:uid="{351326B8-33E5-4228-9265-5219E7A664F0}"/>
    <cellStyle name="style1411446451846" xfId="370" xr:uid="{C009C30F-3F17-4231-BDD1-06069D95B29E}"/>
    <cellStyle name="style1411446451877" xfId="371" xr:uid="{3F0617AA-B524-409F-8EC1-0B880491BCD5}"/>
    <cellStyle name="style1411446451893" xfId="372" xr:uid="{F5D5B297-9F14-4B4A-A28C-3CCFA786035C}"/>
    <cellStyle name="style1411446451924" xfId="373" xr:uid="{2C8C923B-0B8F-4E2D-8111-97BA38F9C820}"/>
    <cellStyle name="style1411446451955" xfId="374" xr:uid="{0676531E-F16D-466B-933B-BC3F92F26399}"/>
    <cellStyle name="style1411446451971" xfId="375" xr:uid="{2B4A1041-8B6E-4883-8DA7-0F0A6A522238}"/>
    <cellStyle name="style1411446452002" xfId="376" xr:uid="{10FDC9A1-5BFB-493B-98C9-C5E6DE49492E}"/>
    <cellStyle name="style1411446452033" xfId="377" xr:uid="{B56ABDEC-8EE7-4A13-8BAA-650DD293CC49}"/>
    <cellStyle name="style1411446452049" xfId="378" xr:uid="{E6E4BD46-D740-4E6E-9DE8-A891E5F4C32E}"/>
    <cellStyle name="style1411446452111" xfId="379" xr:uid="{0E82786E-B858-4E23-B3B9-A8D01F474870}"/>
    <cellStyle name="style1411446452142" xfId="380" xr:uid="{D116F73B-DFF9-48C9-99C6-8FCF2F6C020C}"/>
    <cellStyle name="style1411446452158" xfId="381" xr:uid="{6D7ABBC1-FBEB-4FED-8845-319FDF13DBDD}"/>
    <cellStyle name="style1411446452189" xfId="382" xr:uid="{A25B3FFB-40AE-42A5-9747-9E5DB5407705}"/>
    <cellStyle name="style1411446452220" xfId="383" xr:uid="{C13C937D-09EB-45BC-A6CE-A6A475BE3ED1}"/>
    <cellStyle name="style1411446452236" xfId="384" xr:uid="{DCF20F91-79E8-4F37-9B5B-1A5AE53A0496}"/>
    <cellStyle name="style1411446452267" xfId="385" xr:uid="{D2C96198-8F89-4F00-B22D-A997F4E2F8CD}"/>
    <cellStyle name="style1411446452298" xfId="386" xr:uid="{C9586BCA-C07F-46C8-95D1-D640CDBAAF26}"/>
    <cellStyle name="style1411446452314" xfId="387" xr:uid="{B48BFADB-D6B1-4CAB-9866-BD3227C57E2F}"/>
    <cellStyle name="style1411446452329" xfId="388" xr:uid="{4F9B314C-A58B-40BC-AEC1-C90B6FFECA11}"/>
    <cellStyle name="style1411446452361" xfId="389" xr:uid="{C93D9799-2759-4189-9BAA-D8AA55C2AA24}"/>
    <cellStyle name="style1411446452407" xfId="390" xr:uid="{25B6F0E7-A736-43CF-8D85-ADA9C4F16772}"/>
    <cellStyle name="style1411446452439" xfId="391" xr:uid="{1B2E89A9-00D8-400D-B424-5B333363B6BC}"/>
    <cellStyle name="style1411446452454" xfId="392" xr:uid="{2F90669B-CE63-47BB-88AD-A47E0B598B94}"/>
    <cellStyle name="style1411446452485" xfId="393" xr:uid="{CA154D55-62FE-4026-ACAF-7F0FDE793578}"/>
    <cellStyle name="style1411446452501" xfId="394" xr:uid="{3DBA4573-A571-485A-81F4-C6CBB4B5175E}"/>
    <cellStyle name="style1411446452532" xfId="395" xr:uid="{422326D3-9F94-4C25-B541-13FCACA5CD87}"/>
    <cellStyle name="style1411446452548" xfId="396" xr:uid="{ED4FE05E-28DF-45A4-9FCD-DD13E4E578C6}"/>
    <cellStyle name="style1411446452563" xfId="397" xr:uid="{46971A12-6D56-4183-9721-F18B5AF8EBDB}"/>
    <cellStyle name="style1411449801970" xfId="398" xr:uid="{A07D36FC-7B36-4F0F-8E63-43255E3A5F87}"/>
    <cellStyle name="style1411449802014" xfId="399" xr:uid="{1C5A55B4-B930-4D18-9ACE-373793BAA49B}"/>
    <cellStyle name="style1411449802039" xfId="400" xr:uid="{95C3FD7D-0916-49C6-BD63-3A340AF2EB3E}"/>
    <cellStyle name="style1411449802064" xfId="401" xr:uid="{DD011F58-F720-4E2D-BD04-510FCA6F5121}"/>
    <cellStyle name="style1411449802092" xfId="402" xr:uid="{F0FD45E3-8EDB-48B3-9488-5A3A95E783EF}"/>
    <cellStyle name="style1411449802118" xfId="403" xr:uid="{30CC5966-48B3-4F03-9C23-CBC1E5C573D0}"/>
    <cellStyle name="style1411449802516" xfId="404" xr:uid="{1F7395B2-EC1F-40EB-993B-681C1CCEC97F}"/>
    <cellStyle name="style1411449802578" xfId="405" xr:uid="{A176349E-A2A1-4CDF-8B72-722AF837AF99}"/>
    <cellStyle name="style1411449802602" xfId="406" xr:uid="{A6DC4A3A-EF31-4DF3-A743-53E374162536}"/>
    <cellStyle name="style1411449802628" xfId="407" xr:uid="{C6C2865A-53BE-492A-BE99-F1DEED1C5C5B}"/>
    <cellStyle name="style1411449802695" xfId="408" xr:uid="{EACF9F46-FFD7-498C-8854-595C52EB92B8}"/>
    <cellStyle name="style1411449802719" xfId="409" xr:uid="{17460A6E-600B-498F-B0A2-999A7FFFF886}"/>
    <cellStyle name="style1411449802744" xfId="410" xr:uid="{71BB6854-CE69-422A-98C8-4B6B0E71F482}"/>
    <cellStyle name="style1411449802916" xfId="411" xr:uid="{9774B85A-A794-440D-9D46-1EDEE39B38E4}"/>
    <cellStyle name="style1411449802935" xfId="412" xr:uid="{EE7D4CAD-0496-4A35-9840-0BD74121953A}"/>
    <cellStyle name="style1411449802987" xfId="413" xr:uid="{71CB397F-F65C-4696-A8ED-23EDE0A37E80}"/>
    <cellStyle name="style1411449803130" xfId="414" xr:uid="{00153310-CE85-402E-97D4-ACEBCEB7E2EC}"/>
    <cellStyle name="style1411449803296" xfId="415" xr:uid="{A4C90682-3CE6-4EAB-9F07-C7BF93C7AA45}"/>
    <cellStyle name="style1411449803317" xfId="416" xr:uid="{2B1450DF-4F74-4EEE-B57A-2C4E5AB0D5AA}"/>
    <cellStyle name="style1411449803337" xfId="417" xr:uid="{E1388596-57D3-44F2-B1DE-A40706FD497A}"/>
    <cellStyle name="style1411449803356" xfId="418" xr:uid="{9B2C7AEF-4E77-4AB1-9E62-FA12EE0DDC60}"/>
    <cellStyle name="style1411449803379" xfId="419" xr:uid="{F58BE431-92E3-44AE-A883-B64BB4EBA0CC}"/>
    <cellStyle name="style1411449803400" xfId="420" xr:uid="{A13ABB9D-7292-427D-98F2-DD0529D822BE}"/>
    <cellStyle name="style1411449803420" xfId="421" xr:uid="{52FF2E51-7D25-4D8D-996D-B8533864CE42}"/>
    <cellStyle name="style1411449803440" xfId="422" xr:uid="{51DC1459-A86E-4E9B-AF1A-0AFF4886D00D}"/>
    <cellStyle name="style1411449803461" xfId="423" xr:uid="{AC3A0157-A020-4FD1-B506-1739056DF1A7}"/>
    <cellStyle name="style1411449803483" xfId="424" xr:uid="{8AF7865E-DA92-4635-9989-5D7BD548399F}"/>
    <cellStyle name="style1411449803510" xfId="425" xr:uid="{0AE911B5-7676-495F-991B-412DE9E735F7}"/>
    <cellStyle name="style1411449803534" xfId="426" xr:uid="{876EC749-7E9E-4E79-9359-5054BB2D786E}"/>
    <cellStyle name="style1411449803554" xfId="427" xr:uid="{BCD0F3AC-3340-4CA5-A567-4DE6D00F2B8C}"/>
    <cellStyle name="style1411449803577" xfId="428" xr:uid="{7A654FE4-7095-4C62-B9BD-F180467AF97B}"/>
    <cellStyle name="style1411451081406" xfId="429" xr:uid="{4A1C24D1-E86E-46A9-8C25-973445DA6E62}"/>
    <cellStyle name="style1411451081449" xfId="430" xr:uid="{BB3FD252-B6E9-435C-89A7-AF8881627BA9}"/>
    <cellStyle name="style1411451081472" xfId="431" xr:uid="{0BB46D4F-1FDE-437D-8158-69588626B046}"/>
    <cellStyle name="style1411451081497" xfId="432" xr:uid="{9DA6A161-0355-43B0-A1DE-DF9A8D7F3A8F}"/>
    <cellStyle name="style1411451081522" xfId="433" xr:uid="{8C2BADF0-7B24-42D6-BBA9-67E87CFC64DA}"/>
    <cellStyle name="style1411451081547" xfId="434" xr:uid="{74CC2000-C641-4A62-BA3F-E0421BE23F22}"/>
    <cellStyle name="style1411451081953" xfId="435" xr:uid="{AFE0BEDF-9006-4C8B-83CF-A831146D6CD5}"/>
    <cellStyle name="style1411451082017" xfId="436" xr:uid="{428D6511-1BCE-4331-AF75-C7AED87A0241}"/>
    <cellStyle name="style1411451082043" xfId="437" xr:uid="{2C5457C5-EEC8-4DAC-A68E-A405DD27CA15}"/>
    <cellStyle name="style1411451082068" xfId="438" xr:uid="{B1F14036-724F-48BA-A7DE-4F1FF8314877}"/>
    <cellStyle name="style1411451082091" xfId="439" xr:uid="{2FD71AB2-709D-406A-B594-FD07E0A07782}"/>
    <cellStyle name="style1411451082115" xfId="440" xr:uid="{E0FB6EF5-6F3A-452F-B3ED-51F359BD47BD}"/>
    <cellStyle name="style1411451082188" xfId="441" xr:uid="{CFB90BD2-C008-4415-9683-52915239C953}"/>
    <cellStyle name="style1411451082364" xfId="442" xr:uid="{7FE96689-2F0A-4715-B821-C7C4ED62D646}"/>
    <cellStyle name="style1411451082383" xfId="443" xr:uid="{29FE3D16-C518-4EBF-8F62-87A5F8205859}"/>
    <cellStyle name="style1411451082433" xfId="444" xr:uid="{ADB9FF65-2798-4E0D-9507-9786ECA08DC0}"/>
    <cellStyle name="style1411451082533" xfId="445" xr:uid="{A2DFD039-7774-4878-A4C7-F98203C4B570}"/>
    <cellStyle name="style1411451082735" xfId="446" xr:uid="{E0C539C9-3810-443A-B114-A4917E6D4AC8}"/>
    <cellStyle name="style1411451082754" xfId="447" xr:uid="{F5C4AFD4-D43C-4CA1-9F5E-3EA9E7BE0298}"/>
    <cellStyle name="style1411451082774" xfId="448" xr:uid="{01D2F239-134C-433A-9625-8D7C5CCB44AC}"/>
    <cellStyle name="style1411451082793" xfId="449" xr:uid="{3CE0DD9B-256C-4D3B-8EA1-8C5BE50DAB8D}"/>
    <cellStyle name="style1411451082814" xfId="450" xr:uid="{3BD67E9C-5437-46C8-9639-39C26E27FB91}"/>
    <cellStyle name="style1411451082834" xfId="451" xr:uid="{E8C645CA-8E08-479C-9250-A515D1CACD25}"/>
    <cellStyle name="style1411451082853" xfId="452" xr:uid="{B2F4E2E0-DEF3-4131-AF83-3C9E44915260}"/>
    <cellStyle name="style1411451082873" xfId="453" xr:uid="{7074B38D-087D-4CF6-93D6-2223C1E6B8D1}"/>
    <cellStyle name="style1411451082893" xfId="454" xr:uid="{7E38A729-9ACA-45FC-B5F7-63D4C46022D7}"/>
    <cellStyle name="style1411451082912" xfId="455" xr:uid="{05EBD19D-0047-4620-9D99-486753855A31}"/>
    <cellStyle name="style1411451082933" xfId="456" xr:uid="{43CF794F-08E3-4FA7-969C-FE94F397256B}"/>
    <cellStyle name="style1411451082954" xfId="457" xr:uid="{B673A43F-BFE1-4A0F-8B64-3A1C2CBC5075}"/>
    <cellStyle name="style1411451082974" xfId="458" xr:uid="{62B09ADB-DE4B-49FE-9E6F-98EA30FEC200}"/>
    <cellStyle name="style1411451082993" xfId="459" xr:uid="{24263B23-46A2-4784-A7B7-4F540FF815A2}"/>
    <cellStyle name="style1411451083012" xfId="460" xr:uid="{ABC9614A-02C5-4B54-9E90-A6EDFBD7A054}"/>
    <cellStyle name="style1411542382001" xfId="461" xr:uid="{7D0F8BAD-7351-4243-BECD-0B10BE1A1858}"/>
    <cellStyle name="style1411542382059" xfId="462" xr:uid="{96530367-F412-4DD3-BAF5-DD8FCA872C3F}"/>
    <cellStyle name="style1411542382094" xfId="463" xr:uid="{A3675B02-E889-4602-9BDF-ADD18BFD9B1A}"/>
    <cellStyle name="style1411542382123" xfId="464" xr:uid="{A0409F90-14B5-4B04-894D-6E6EF901590C}"/>
    <cellStyle name="style1411542382156" xfId="465" xr:uid="{4CA9E651-1689-45FC-9138-2921F0B68BD1}"/>
    <cellStyle name="style1411542382190" xfId="466" xr:uid="{2213763F-EE7E-4887-BE2F-644E96FAE4AC}"/>
    <cellStyle name="style1411542382225" xfId="467" xr:uid="{1D397A35-E85D-4349-8E49-B703582EC4AB}"/>
    <cellStyle name="style1411542382311" xfId="468" xr:uid="{EADF1988-37F9-416B-B473-EF4ABA258BAE}"/>
    <cellStyle name="style1411542382346" xfId="469" xr:uid="{5B8EDA5D-6C09-43C2-9D27-381ADA757BA1}"/>
    <cellStyle name="style1411542382378" xfId="470" xr:uid="{A768E993-88CF-410E-85E1-697B61B4DE2A}"/>
    <cellStyle name="style1411542382409" xfId="471" xr:uid="{F6553293-F97E-4260-BC49-1C58A4E6989D}"/>
    <cellStyle name="style1411542382440" xfId="472" xr:uid="{81D241CC-D5DB-4B45-812C-5BAD965DC1B9}"/>
    <cellStyle name="style1411542382466" xfId="473" xr:uid="{6A463047-9EA1-42B7-8795-DC340585B8D6}"/>
    <cellStyle name="style1411542382491" xfId="474" xr:uid="{4878389D-66F6-4934-A969-2E6A8CD5F748}"/>
    <cellStyle name="style1411542382523" xfId="475" xr:uid="{37BF5345-110B-4DFE-8FB5-B49117445B4C}"/>
    <cellStyle name="style1411542382556" xfId="476" xr:uid="{41498E80-0517-4424-B7BB-74CF7DEADE9C}"/>
    <cellStyle name="style1411542382585" xfId="477" xr:uid="{2E0687F3-5489-4843-B6D3-CE81CFA9D92C}"/>
    <cellStyle name="style1411542382613" xfId="478" xr:uid="{A63BA223-AA82-4387-913C-BC59A3B2F546}"/>
    <cellStyle name="style1411542382701" xfId="479" xr:uid="{7FF508CB-453C-4C13-9B64-324A3A466DDB}"/>
    <cellStyle name="style1411542382751" xfId="480" xr:uid="{210B14D6-C503-4A33-A387-F3394C70D0C1}"/>
    <cellStyle name="style1411542382774" xfId="481" xr:uid="{1436423F-B435-4018-87A7-AEEABD82F50D}"/>
    <cellStyle name="style1411542382797" xfId="482" xr:uid="{CDF6A416-AC8B-4B86-BA39-413D8CB01BA7}"/>
    <cellStyle name="style1411542382821" xfId="483" xr:uid="{0B350574-E543-4F1E-9536-BAF2D598B8CC}"/>
    <cellStyle name="style1411542382844" xfId="484" xr:uid="{74917D57-24D2-4C0B-894F-71842B3B05EC}"/>
    <cellStyle name="style1411542382872" xfId="485" xr:uid="{7B66150B-0560-49E1-A3EE-B8D96E5A7114}"/>
    <cellStyle name="style1411542382898" xfId="486" xr:uid="{62AD2146-19B4-4572-88AA-E0731B57205F}"/>
    <cellStyle name="style1411542382921" xfId="487" xr:uid="{17D51876-BE8D-488B-96E9-CC1884A12C96}"/>
    <cellStyle name="style1411542382949" xfId="488" xr:uid="{FF1FB501-5DF1-4565-A1FE-058DC567BC34}"/>
    <cellStyle name="style1411542382977" xfId="489" xr:uid="{23DF16C9-99B5-4AE9-9927-3C46C19B1750}"/>
    <cellStyle name="style1411542383005" xfId="490" xr:uid="{2865C2D6-D65C-42B9-BA6A-5AA01F932680}"/>
    <cellStyle name="style1411542383036" xfId="491" xr:uid="{F0A88A65-74CB-48B3-B0F1-DDBD0CBE605B}"/>
    <cellStyle name="style1411542383066" xfId="492" xr:uid="{7CD62485-0B25-45BA-BDC3-624C812311E1}"/>
    <cellStyle name="style1411542383094" xfId="493" xr:uid="{BB85162B-7EA6-4F98-8290-E0DCED4F406E}"/>
    <cellStyle name="style1411542383116" xfId="494" xr:uid="{C21EAE24-508C-4851-934C-3C48C5337A3B}"/>
    <cellStyle name="style1411542383137" xfId="495" xr:uid="{A019F666-CFB6-466C-B3CF-0A3E499C489B}"/>
    <cellStyle name="style1411542383160" xfId="496" xr:uid="{78772B51-BDC1-4F47-90C3-56D074F0DA05}"/>
    <cellStyle name="style1411542383184" xfId="497" xr:uid="{5E1220E3-DB3F-4875-8492-3FED3FA769BF}"/>
    <cellStyle name="style1411542383249" xfId="498" xr:uid="{2A112260-5D4B-493A-B5BE-AEA746559A39}"/>
    <cellStyle name="style1411542383276" xfId="499" xr:uid="{F906286B-B4D4-4D0B-BB5C-90F3D4CA4512}"/>
    <cellStyle name="style1411542383303" xfId="500" xr:uid="{53FE2022-CBDF-4983-AA17-A6232686FCB7}"/>
    <cellStyle name="style1411542383332" xfId="501" xr:uid="{70286B02-3E07-4102-9B8A-16C8BF2FE1C4}"/>
    <cellStyle name="style1411542383355" xfId="502" xr:uid="{F9A3A47E-8338-4AD3-85D3-7A05D85699C6}"/>
    <cellStyle name="style1411542383382" xfId="503" xr:uid="{2A49A399-49CD-432A-B6AC-31C03D2D4C41}"/>
    <cellStyle name="style1411542383409" xfId="504" xr:uid="{01DCFB25-74E8-437F-BC7A-DD7517DE6813}"/>
    <cellStyle name="style1411542383430" xfId="505" xr:uid="{FC504E79-5FB6-43A3-9A42-B78677D488B8}"/>
    <cellStyle name="style1411542383457" xfId="506" xr:uid="{AB0536DC-A09E-4D35-BF38-B8D5CDA05C40}"/>
    <cellStyle name="style1411542383483" xfId="507" xr:uid="{7965A58D-B310-4AB9-83CB-69190EB84861}"/>
    <cellStyle name="style1411542383510" xfId="508" xr:uid="{A8BC66E6-7FAB-4CFB-829A-95F995ED567D}"/>
    <cellStyle name="style1411542383530" xfId="509" xr:uid="{D4627C8C-53AF-4F97-9600-6D6A8D18647F}"/>
    <cellStyle name="style1411542383552" xfId="510" xr:uid="{F2613AEA-59E3-45F8-8F1C-45C91523DF6D}"/>
    <cellStyle name="style1411542383579" xfId="511" xr:uid="{D9139566-1A14-41B3-8D54-FCA444BD6465}"/>
    <cellStyle name="style1411542383606" xfId="512" xr:uid="{873853BF-FA01-45CD-ACEF-3541AC4F6699}"/>
    <cellStyle name="style1411542383632" xfId="513" xr:uid="{3F8E9211-FCA6-4271-9CF9-FE12AB08B455}"/>
    <cellStyle name="style1411542383654" xfId="514" xr:uid="{A4C30CEC-D350-4DBD-9240-06E22E7AEA89}"/>
    <cellStyle name="style1411542383684" xfId="515" xr:uid="{116FE208-A411-4DDB-8B80-0E3409393B08}"/>
    <cellStyle name="style1411542383710" xfId="516" xr:uid="{317DDE0D-AA2E-4B0B-BCEE-AAE711549EBB}"/>
    <cellStyle name="style1411542383732" xfId="517" xr:uid="{0A48B5B0-BA01-4850-A6AE-D67733197F21}"/>
    <cellStyle name="style1411542383756" xfId="518" xr:uid="{76F69714-4CD7-445A-B0F5-370306DE020E}"/>
    <cellStyle name="style1411542383790" xfId="519" xr:uid="{284AA33F-86AB-4B62-978A-5BAFE468C1C1}"/>
    <cellStyle name="style1411542383813" xfId="520" xr:uid="{49F09528-629B-4FBD-92E9-26289715209D}"/>
    <cellStyle name="style1411542383835" xfId="521" xr:uid="{0E03DA52-75B0-429C-9FE4-EE033AD697AB}"/>
    <cellStyle name="style1411542383858" xfId="522" xr:uid="{8BADF3A6-7413-40B0-A33B-B7607D4B6F8C}"/>
    <cellStyle name="style1411542383881" xfId="523" xr:uid="{8FFFA196-BE07-476C-9B39-8393012341AE}"/>
    <cellStyle name="style1411542383904" xfId="524" xr:uid="{A52893D8-3523-4493-99E4-A382B338FB49}"/>
    <cellStyle name="style1411542383967" xfId="525" xr:uid="{3655E944-45DE-4EE0-B6B1-78BB6C775193}"/>
    <cellStyle name="style1411542383989" xfId="526" xr:uid="{7E136472-3DFD-40C9-BBA3-598CEAFEB9C7}"/>
    <cellStyle name="style1411542384009" xfId="527" xr:uid="{0688EF8E-6B98-4A49-AAC8-38C985039FF6}"/>
    <cellStyle name="style1411542384030" xfId="528" xr:uid="{8E608884-9BDE-41BB-B26B-073A319E62D4}"/>
    <cellStyle name="style1411542384052" xfId="529" xr:uid="{5E406FAD-BB91-47E6-A3AF-495924E61C14}"/>
    <cellStyle name="style1411542384115" xfId="530" xr:uid="{D179DBDE-73B1-42AE-834F-9C09290CD7FB}"/>
    <cellStyle name="style1411542384148" xfId="531" xr:uid="{FA123CC5-6AF5-46D7-9D12-4E3CFDFE8F03}"/>
    <cellStyle name="style1411542384169" xfId="532" xr:uid="{7CA0B69D-A59B-48E3-8983-F49E5ABBC12A}"/>
    <cellStyle name="style1411542384188" xfId="533" xr:uid="{12F92E75-BEC2-4B1D-B096-2FAF16E082CA}"/>
    <cellStyle name="style1411542384208" xfId="534" xr:uid="{DB048145-5A38-4C4D-9A52-91872BC790E3}"/>
    <cellStyle name="style1411542384227" xfId="535" xr:uid="{3058DDA4-9A4C-4B4D-BFB5-27F30BEEE938}"/>
    <cellStyle name="style1411542384246" xfId="536" xr:uid="{B48222FC-5596-4DA3-9529-A318F916B1AF}"/>
    <cellStyle name="style1411542384273" xfId="537" xr:uid="{E0D71485-398A-468A-ACC1-812F6AA6BC9A}"/>
    <cellStyle name="style1411542384293" xfId="538" xr:uid="{BE86C58D-3621-4EEA-BE5C-F43F39251B8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760463</xdr:colOff>
      <xdr:row>8</xdr:row>
      <xdr:rowOff>38100</xdr:rowOff>
    </xdr:from>
    <xdr:to>
      <xdr:col>26</xdr:col>
      <xdr:colOff>152399</xdr:colOff>
      <xdr:row>29</xdr:row>
      <xdr:rowOff>0</xdr:rowOff>
    </xdr:to>
    <xdr:pic>
      <xdr:nvPicPr>
        <xdr:cNvPr id="2" name="Picture 1" descr="Due to the limited audience of this diagram and its complexity, no alternative description has been provided. Please email clientservices@ga.gov.au">
          <a:extLst>
            <a:ext uri="{FF2B5EF4-FFF2-40B4-BE49-F238E27FC236}">
              <a16:creationId xmlns:a16="http://schemas.microsoft.com/office/drawing/2014/main" id="{9754F3B1-84D1-3BB5-4F53-8D22CF2A9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67538" y="1885950"/>
          <a:ext cx="6145161" cy="428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361950</xdr:colOff>
      <xdr:row>18</xdr:row>
      <xdr:rowOff>95250</xdr:rowOff>
    </xdr:from>
    <xdr:to>
      <xdr:col>9</xdr:col>
      <xdr:colOff>10296</xdr:colOff>
      <xdr:row>46</xdr:row>
      <xdr:rowOff>38837</xdr:rowOff>
    </xdr:to>
    <xdr:pic>
      <xdr:nvPicPr>
        <xdr:cNvPr id="2" name="Picture 1">
          <a:extLst>
            <a:ext uri="{FF2B5EF4-FFF2-40B4-BE49-F238E27FC236}">
              <a16:creationId xmlns:a16="http://schemas.microsoft.com/office/drawing/2014/main" id="{40EE611A-E15D-5C95-0BE7-F19CD94A8869}"/>
            </a:ext>
          </a:extLst>
        </xdr:cNvPr>
        <xdr:cNvPicPr>
          <a:picLocks noChangeAspect="1"/>
        </xdr:cNvPicPr>
      </xdr:nvPicPr>
      <xdr:blipFill>
        <a:blip xmlns:r="http://schemas.openxmlformats.org/officeDocument/2006/relationships" r:embed="rId1"/>
        <a:stretch>
          <a:fillRect/>
        </a:stretch>
      </xdr:blipFill>
      <xdr:spPr>
        <a:xfrm>
          <a:off x="971550" y="3524250"/>
          <a:ext cx="5525271" cy="52775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457200</xdr:colOff>
      <xdr:row>43</xdr:row>
      <xdr:rowOff>47625</xdr:rowOff>
    </xdr:from>
    <xdr:to>
      <xdr:col>14</xdr:col>
      <xdr:colOff>3275867</xdr:colOff>
      <xdr:row>94</xdr:row>
      <xdr:rowOff>84506</xdr:rowOff>
    </xdr:to>
    <xdr:pic>
      <xdr:nvPicPr>
        <xdr:cNvPr id="2" name="Picture 1">
          <a:extLst>
            <a:ext uri="{FF2B5EF4-FFF2-40B4-BE49-F238E27FC236}">
              <a16:creationId xmlns:a16="http://schemas.microsoft.com/office/drawing/2014/main" id="{407D4D07-813B-7E26-E568-9345BFC0331D}"/>
            </a:ext>
          </a:extLst>
        </xdr:cNvPr>
        <xdr:cNvPicPr>
          <a:picLocks noChangeAspect="1"/>
        </xdr:cNvPicPr>
      </xdr:nvPicPr>
      <xdr:blipFill>
        <a:blip xmlns:r="http://schemas.openxmlformats.org/officeDocument/2006/relationships" r:embed="rId1"/>
        <a:stretch>
          <a:fillRect/>
        </a:stretch>
      </xdr:blipFill>
      <xdr:spPr>
        <a:xfrm>
          <a:off x="7886700" y="8534400"/>
          <a:ext cx="5866667" cy="975238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p" id="{8E0D5540-381C-4FE2-87B7-C09D592316C2}" userId="pp"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 dT="2023-02-03T13:56:39.92" personId="{8E0D5540-381C-4FE2-87B7-C09D592316C2}" id="{C48C8D61-A6F0-4C64-ACF4-F5C60D0F2612}">
    <text>80% of this is coal</text>
  </threadedComment>
  <threadedComment ref="I5" dT="2023-02-08T16:32:12.08" personId="{8E0D5540-381C-4FE2-87B7-C09D592316C2}" id="{14B9A26D-49FD-4E45-92F0-AC3A32CE028D}">
    <text>Of which 35% is coal mining</text>
  </threadedComment>
  <threadedComment ref="I9" dT="2023-02-10T16:45:39.04" personId="{8E0D5540-381C-4FE2-87B7-C09D592316C2}" id="{CAD44D3F-4269-4E96-BB97-EABF8A24F586}">
    <text>Proxy excluding main oil and gas regions</text>
  </threadedComment>
  <threadedComment ref="J9" dT="2023-02-10T16:45:56.00" personId="{8E0D5540-381C-4FE2-87B7-C09D592316C2}" id="{273AB43C-2BBA-4447-B6AF-7DB92BD10CFF}">
    <text>Proxy excluding main oil and gas region</text>
  </threadedComment>
</ThreadedComments>
</file>

<file path=xl/threadedComments/threadedComment2.xml><?xml version="1.0" encoding="utf-8"?>
<ThreadedComments xmlns="http://schemas.microsoft.com/office/spreadsheetml/2018/threadedcomments" xmlns:x="http://schemas.openxmlformats.org/spreadsheetml/2006/main">
  <threadedComment ref="S4" dT="2023-02-10T16:36:54.36" personId="{8E0D5540-381C-4FE2-87B7-C09D592316C2}" id="{F6787D2F-7F51-4212-A6BC-BF8D08E47197}">
    <text xml:space="preserve">main oil and gas regions – Sakhalin region and the Khanty-Mansi and Yamal-Nenets autonomous regions. </text>
  </threadedComment>
  <threadedComment ref="T4" dT="2023-02-10T16:40:19.10" personId="{8E0D5540-381C-4FE2-87B7-C09D592316C2}" id="{60A6B3C7-C87E-4F8F-A85B-73AC3C882A81}">
    <text>main oil and gas regions – Sakhalin region and the Khanty-Mansi and Yamal-Nenets autonomous regions</text>
  </threadedComment>
  <threadedComment ref="AK4" dT="2023-02-10T16:38:35.05" personId="{8E0D5540-381C-4FE2-87B7-C09D592316C2}" id="{A80274CB-C2EF-4B0F-AB80-47239A42D1F3}">
    <text xml:space="preserve">the main oil and gas regions – Sakhalin region and the Khanty-Mansi and Yamal-Nenets autonomous regions.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ceicdata.com/en/indicator/poland/coal-production" TargetMode="Externa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www.usgs.gov/centers/national-minerals-information-center/asia-and-pacific"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microsoft.com/office/2017/10/relationships/threadedComment" Target="../threadedComments/threadedComment2.xml"/><Relationship Id="rId2" Type="http://schemas.openxmlformats.org/officeDocument/2006/relationships/hyperlink" Target="https://mining-media.ru/ru/article/ekonomic/14525-mirovye-tendentsii-razvitiya-ugolnoj-otrasli" TargetMode="External"/><Relationship Id="rId1" Type="http://schemas.openxmlformats.org/officeDocument/2006/relationships/hyperlink" Target="https://www.usgs.gov/centers/national-minerals-information-center/europe-and-central-eurasia"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1.upme.gov.co/simco/Cifras-Sectoriales/Paginas/carbon.aspx" TargetMode="External"/><Relationship Id="rId1" Type="http://schemas.openxmlformats.org/officeDocument/2006/relationships/hyperlink" Target="https://www1.oanda.com/lang/de/currency/converter/"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bs.gov.au/statistics/economy/national-accounts/australian-national-accounts-state-accounts/2019-20" TargetMode="External"/><Relationship Id="rId1" Type="http://schemas.openxmlformats.org/officeDocument/2006/relationships/hyperlink" Target="https://www.ga.gov.au/digital-publication/aecr2021/coa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apps.bea.gov/itable/?ReqID=70&amp;step=1&amp;acrdn=5" TargetMode="External"/><Relationship Id="rId1" Type="http://schemas.openxmlformats.org/officeDocument/2006/relationships/hyperlink" Target="https://www.eia.gov/coal/data/browser/"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parliament.gov.za/storage/app/media/Pages/2022/6-june/30-06-2022_Inclusive_Economic_Growth_Oversight_Summit/Session_3/Mpumalanga.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dl.stat.gov.pl/bdl/start" TargetMode="External"/><Relationship Id="rId3" Type="http://schemas.openxmlformats.org/officeDocument/2006/relationships/hyperlink" Target="https://polskieradio24.pl/42/273/artykul/3080462,wegiel-jest-kluczowym-surowcem-w-polsce-szybko-sie-to-nie-zmieni" TargetMode="External"/><Relationship Id="rId7" Type="http://schemas.openxmlformats.org/officeDocument/2006/relationships/hyperlink" Target="https://bdl.stat.gov.pl/bdl/dane/podgrup/tablica" TargetMode="External"/><Relationship Id="rId2" Type="http://schemas.openxmlformats.org/officeDocument/2006/relationships/hyperlink" Target="https://polskieradio24.pl/42/273/artykul/3080462,wegiel-jest-kluczowym-surowcem-w-polsce-szybko-sie-to-nie-zmieni" TargetMode="External"/><Relationship Id="rId1" Type="http://schemas.openxmlformats.org/officeDocument/2006/relationships/hyperlink" Target="https://energy.ec.europa.eu/system/files/2020-07/silesia_regional_profile_-_start_technical_assistance_0.pdf" TargetMode="External"/><Relationship Id="rId6" Type="http://schemas.openxmlformats.org/officeDocument/2006/relationships/hyperlink" Target="https://www.ceicdata.com/en/indicator/poland/coal-production" TargetMode="External"/><Relationship Id="rId5" Type="http://schemas.openxmlformats.org/officeDocument/2006/relationships/hyperlink" Target="https://euracoal.eu/info/country-profiles/poland/" TargetMode="External"/><Relationship Id="rId10" Type="http://schemas.openxmlformats.org/officeDocument/2006/relationships/printerSettings" Target="../printerSettings/printerSettings2.bin"/><Relationship Id="rId4" Type="http://schemas.openxmlformats.org/officeDocument/2006/relationships/hyperlink" Target="http://geoportal.pgi.gov.pl/surowce/energetyczne/wegiel_kamienny/2019" TargetMode="External"/><Relationship Id="rId9" Type="http://schemas.openxmlformats.org/officeDocument/2006/relationships/hyperlink" Target="https://www.usgs.gov/centers/national-minerals-information-center/europe-and-central-eurasi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stat.gov.kz/official/industry/11/statistic/7" TargetMode="External"/><Relationship Id="rId2" Type="http://schemas.openxmlformats.org/officeDocument/2006/relationships/hyperlink" Target="https://www-stat-gov-kz.translate.goog/official/industry/11/statistic/6?_x_tr_sl=auto&amp;_x_tr_tl=en&amp;_x_tr_hl=en" TargetMode="External"/><Relationship Id="rId1" Type="http://schemas.openxmlformats.org/officeDocument/2006/relationships/hyperlink" Target="https://adilet-zan-kz.translate.goog/kaz/docs/P1400000724?_x_tr_sl=kk&amp;_x_tr_tl=en&amp;_x_tr_hl=en&amp;_x_tr_pto=sc" TargetMode="External"/><Relationship Id="rId5" Type="http://schemas.openxmlformats.org/officeDocument/2006/relationships/hyperlink" Target="https://www.usgs.gov/centers/national-minerals-information-center/international-minerals-statistics-and-information" TargetMode="External"/><Relationship Id="rId4" Type="http://schemas.openxmlformats.org/officeDocument/2006/relationships/hyperlink" Target="https://www.stat.gov.kz/official/industry/151/statistic/7"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iesr.or.id/wp-content/uploads/2019/08/Indonesias-Coal-Dynamics_Toward-a-Just-Energy-Transition.pdf"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coalcontroller.gov.in/writereaddata/files/download/provisionalcoalstat/ProvisionalCoalStatistics2019-20.pdf"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64DC4-7219-4A58-B394-9A1AA7A52FF2}">
  <dimension ref="A1:O22"/>
  <sheetViews>
    <sheetView workbookViewId="0">
      <selection activeCell="F5" sqref="F5"/>
    </sheetView>
  </sheetViews>
  <sheetFormatPr defaultRowHeight="15"/>
  <cols>
    <col min="1" max="1" width="26.7109375" customWidth="1"/>
    <col min="2" max="2" width="38.140625" style="2" customWidth="1"/>
    <col min="3" max="4" width="16.28515625" style="2" customWidth="1"/>
    <col min="5" max="8" width="16.28515625" customWidth="1"/>
    <col min="9" max="13" width="16.42578125" customWidth="1"/>
    <col min="14" max="14" width="17.42578125" customWidth="1"/>
    <col min="15" max="16" width="12.42578125" customWidth="1"/>
  </cols>
  <sheetData>
    <row r="1" spans="1:15" ht="75">
      <c r="A1" s="118" t="s">
        <v>2150</v>
      </c>
      <c r="B1" s="119"/>
      <c r="C1" s="167" t="s">
        <v>253</v>
      </c>
      <c r="D1" s="167" t="s">
        <v>254</v>
      </c>
      <c r="E1" s="168" t="s">
        <v>255</v>
      </c>
      <c r="F1" s="168" t="s">
        <v>256</v>
      </c>
      <c r="G1" s="168" t="s">
        <v>1114</v>
      </c>
      <c r="H1" s="171" t="s">
        <v>1110</v>
      </c>
      <c r="I1" s="167" t="s">
        <v>1556</v>
      </c>
      <c r="J1" s="167" t="s">
        <v>1557</v>
      </c>
      <c r="K1" s="167" t="s">
        <v>1558</v>
      </c>
      <c r="L1" s="167" t="s">
        <v>1559</v>
      </c>
      <c r="M1" s="167" t="s">
        <v>1560</v>
      </c>
      <c r="N1" s="171" t="s">
        <v>1237</v>
      </c>
    </row>
    <row r="2" spans="1:15" ht="30">
      <c r="A2" s="1" t="s">
        <v>1</v>
      </c>
      <c r="B2" s="2" t="s">
        <v>1111</v>
      </c>
      <c r="C2" s="120">
        <f>AUS!V165</f>
        <v>0.49728912410091008</v>
      </c>
      <c r="D2" s="169">
        <f>AUS!P165</f>
        <v>0.40516386224829548</v>
      </c>
      <c r="E2" s="121"/>
      <c r="F2" s="121"/>
      <c r="G2" s="121"/>
      <c r="H2" s="172">
        <f t="shared" ref="H2:H9" si="0">SUM(C2:G2)</f>
        <v>0.90245298634920557</v>
      </c>
      <c r="I2" s="158">
        <f>AUS!EG90</f>
        <v>0.14491668620977877</v>
      </c>
      <c r="J2" s="123">
        <f>AUS!EG45</f>
        <v>3.4299669106980436E-2</v>
      </c>
      <c r="K2" s="121"/>
      <c r="L2" s="121"/>
      <c r="M2" s="122"/>
      <c r="N2" s="172">
        <f>AVERAGE(I2:M2)</f>
        <v>8.9608177658379598E-2</v>
      </c>
      <c r="O2" s="4"/>
    </row>
    <row r="3" spans="1:15" ht="30">
      <c r="A3" s="1" t="s">
        <v>2</v>
      </c>
      <c r="B3" s="2" t="s">
        <v>2149</v>
      </c>
      <c r="C3" s="166">
        <f>CHN!E43</f>
        <v>0.27639302901462415</v>
      </c>
      <c r="D3" s="170">
        <f>CHN!E42</f>
        <v>0.25926779289952678</v>
      </c>
      <c r="E3" s="124">
        <f>CHN!E65</f>
        <v>0.16930176677501821</v>
      </c>
      <c r="F3" s="124">
        <f>CHN!E69</f>
        <v>6.347120897604476E-2</v>
      </c>
      <c r="G3" s="121"/>
      <c r="H3" s="172">
        <f t="shared" si="0"/>
        <v>0.76843379766521391</v>
      </c>
      <c r="I3" s="116"/>
      <c r="M3" s="114"/>
      <c r="N3" s="172" t="e">
        <f t="shared" ref="N3:N11" si="1">AVERAGE(I3:M3)</f>
        <v>#DIV/0!</v>
      </c>
    </row>
    <row r="4" spans="1:15">
      <c r="A4" s="1" t="s">
        <v>3</v>
      </c>
      <c r="B4" s="2" t="s">
        <v>1112</v>
      </c>
      <c r="C4" s="120">
        <f>COL!L8</f>
        <v>0.61265170713212602</v>
      </c>
      <c r="D4" s="169">
        <f>COL!L10</f>
        <v>0.30914997487618462</v>
      </c>
      <c r="E4" s="121"/>
      <c r="F4" s="121"/>
      <c r="G4" s="121"/>
      <c r="H4" s="172">
        <f t="shared" si="0"/>
        <v>0.92180168200831059</v>
      </c>
      <c r="I4" s="257">
        <f>COL!F46</f>
        <v>0.42087401548269465</v>
      </c>
      <c r="J4" s="151">
        <f>COL!L46</f>
        <v>0.40420086711212866</v>
      </c>
      <c r="K4" s="121"/>
      <c r="L4" s="121"/>
      <c r="M4" s="122"/>
      <c r="N4" s="172">
        <f t="shared" si="1"/>
        <v>0.41253744129741166</v>
      </c>
    </row>
    <row r="5" spans="1:15">
      <c r="A5" s="1" t="s">
        <v>4</v>
      </c>
      <c r="B5" s="2" t="s">
        <v>1664</v>
      </c>
      <c r="C5" s="194">
        <f>IDN!G5</f>
        <v>0.48070251517779705</v>
      </c>
      <c r="D5" s="195">
        <f>IDN!G6</f>
        <v>0.3415004336513443</v>
      </c>
      <c r="E5" s="121"/>
      <c r="F5" s="121"/>
      <c r="G5" s="121"/>
      <c r="H5" s="172">
        <f t="shared" si="0"/>
        <v>0.82220294882914136</v>
      </c>
      <c r="I5" s="257">
        <f>IDN!W554</f>
        <v>0.4552311264875879</v>
      </c>
      <c r="J5" s="151">
        <f>IDN!W535</f>
        <v>0.19062962643893658</v>
      </c>
      <c r="M5" s="114"/>
      <c r="N5" s="172">
        <f t="shared" si="1"/>
        <v>0.32293037646326223</v>
      </c>
    </row>
    <row r="6" spans="1:15" ht="45">
      <c r="A6" s="1" t="s">
        <v>5</v>
      </c>
      <c r="B6" s="2" t="s">
        <v>1889</v>
      </c>
      <c r="C6" s="194">
        <f>IND!F35</f>
        <v>0.22089422950808224</v>
      </c>
      <c r="D6" s="195">
        <f>IND!F40</f>
        <v>0.20027011567684277</v>
      </c>
      <c r="E6" s="3">
        <f>IND!F38</f>
        <v>0.17605834706317292</v>
      </c>
      <c r="F6" s="3">
        <f>IND!F37</f>
        <v>0.18451216124019576</v>
      </c>
      <c r="G6" s="124">
        <f>IND!F41</f>
        <v>9.2006121065584284E-2</v>
      </c>
      <c r="H6" s="172">
        <f t="shared" si="0"/>
        <v>0.87374097455387789</v>
      </c>
      <c r="I6" s="443">
        <f>IND!AB15</f>
        <v>7.3051960444819944E-2</v>
      </c>
      <c r="J6" s="123">
        <f>IND!AC138</f>
        <v>8.3282489852943092E-2</v>
      </c>
      <c r="K6" s="123">
        <f>IND!AC97</f>
        <v>2.6995721765493159E-2</v>
      </c>
      <c r="L6" s="123">
        <f>IND!AC56</f>
        <v>7.3432544729804761E-2</v>
      </c>
      <c r="M6" s="444">
        <f>IND!AC179</f>
        <v>3.1626588252544108E-2</v>
      </c>
      <c r="N6" s="172">
        <f t="shared" si="1"/>
        <v>5.7677861009121013E-2</v>
      </c>
    </row>
    <row r="7" spans="1:15">
      <c r="A7" s="1" t="s">
        <v>6</v>
      </c>
      <c r="B7" s="2" t="s">
        <v>1521</v>
      </c>
      <c r="C7" s="194">
        <f>KAZ!AG35</f>
        <v>0.60025682120995627</v>
      </c>
      <c r="D7" s="195">
        <f>KAZ!AG34</f>
        <v>0.30091792078391033</v>
      </c>
      <c r="E7" s="121"/>
      <c r="F7" s="121"/>
      <c r="G7" s="121"/>
      <c r="H7" s="172">
        <f t="shared" si="0"/>
        <v>0.9011747419938666</v>
      </c>
      <c r="I7" s="257">
        <f>KAZ!G283</f>
        <v>7.2847092573566183E-2</v>
      </c>
      <c r="J7" s="151">
        <f>KAZ!G207</f>
        <v>0.110345126959895</v>
      </c>
      <c r="K7" s="121"/>
      <c r="L7" s="121"/>
      <c r="M7" s="122"/>
      <c r="N7" s="172">
        <f t="shared" si="1"/>
        <v>9.1596109766730591E-2</v>
      </c>
    </row>
    <row r="8" spans="1:15">
      <c r="A8" s="1" t="s">
        <v>7</v>
      </c>
      <c r="B8" s="2" t="s">
        <v>1260</v>
      </c>
      <c r="C8" s="194">
        <f>POL!H18+POL!H19</f>
        <v>0.51848217206411507</v>
      </c>
      <c r="D8" s="195">
        <f>POL!H21</f>
        <v>0.36228328426561984</v>
      </c>
      <c r="E8" s="121"/>
      <c r="F8" s="121"/>
      <c r="G8" s="121"/>
      <c r="H8" s="172">
        <f t="shared" si="0"/>
        <v>0.88076545632973491</v>
      </c>
      <c r="I8" s="257">
        <f>POL!J40</f>
        <v>6.181686542788855E-2</v>
      </c>
      <c r="J8" s="151">
        <f>POL!J39</f>
        <v>1.2865738069727191E-2</v>
      </c>
      <c r="K8" s="121"/>
      <c r="L8" s="121"/>
      <c r="M8" s="122"/>
      <c r="N8" s="172">
        <f t="shared" si="1"/>
        <v>3.734130174880787E-2</v>
      </c>
    </row>
    <row r="9" spans="1:15">
      <c r="A9" s="1" t="s">
        <v>8</v>
      </c>
      <c r="B9" s="2" t="s">
        <v>1997</v>
      </c>
      <c r="C9" s="194">
        <f>RUS!H54/100</f>
        <v>0.71799999999999997</v>
      </c>
      <c r="D9" s="195">
        <f>RUS!H58/100</f>
        <v>0.10800000000000001</v>
      </c>
      <c r="E9" s="121"/>
      <c r="F9" s="121"/>
      <c r="G9" s="121"/>
      <c r="H9" s="172">
        <f t="shared" si="0"/>
        <v>0.82599999999999996</v>
      </c>
      <c r="I9" s="257">
        <f>RUS!AG7</f>
        <v>0.16926651178227675</v>
      </c>
      <c r="J9" s="151">
        <f>RUS!AT7</f>
        <v>0.37000306091215179</v>
      </c>
      <c r="K9" s="121"/>
      <c r="L9" s="121"/>
      <c r="M9" s="122"/>
      <c r="N9" s="172">
        <f t="shared" si="1"/>
        <v>0.26963478634721427</v>
      </c>
    </row>
    <row r="10" spans="1:15" ht="30">
      <c r="A10" s="1" t="s">
        <v>9</v>
      </c>
      <c r="B10" s="2" t="s">
        <v>1115</v>
      </c>
      <c r="C10" s="166">
        <f>USA!X58</f>
        <v>0.39232785890385236</v>
      </c>
      <c r="D10" s="170">
        <f>USA!X57</f>
        <v>0.13215753795926183</v>
      </c>
      <c r="E10" s="124">
        <f>USA!X46</f>
        <v>7.0914278904108591E-2</v>
      </c>
      <c r="F10" s="124">
        <f>USA!X22</f>
        <v>6.4964255821799446E-2</v>
      </c>
      <c r="G10" s="124">
        <f>USA!X25</f>
        <v>5.1012756131365258E-2</v>
      </c>
      <c r="H10" s="445">
        <f>SUM(C10:G10)</f>
        <v>0.71137668772038753</v>
      </c>
      <c r="I10" s="158">
        <f>USA!AG47</f>
        <v>0.15670833176507565</v>
      </c>
      <c r="J10" s="3">
        <f>USA!AH47</f>
        <v>0.10572365498222604</v>
      </c>
      <c r="K10" s="3">
        <f>USA!AI47</f>
        <v>1.2876872862715546E-2</v>
      </c>
      <c r="L10" s="123">
        <f>USA!AJ47</f>
        <v>2.0181889767738044E-3</v>
      </c>
      <c r="M10" s="176">
        <f>USA!AK47</f>
        <v>8.7285125025348444E-3</v>
      </c>
      <c r="N10" s="172">
        <f t="shared" si="1"/>
        <v>5.7211112217865179E-2</v>
      </c>
    </row>
    <row r="11" spans="1:15">
      <c r="A11" s="1" t="s">
        <v>10</v>
      </c>
      <c r="B11" s="2" t="s">
        <v>1228</v>
      </c>
      <c r="C11" s="189">
        <f>ZAF!S27</f>
        <v>0.81</v>
      </c>
      <c r="D11" s="190"/>
      <c r="E11" s="190"/>
      <c r="F11" s="190"/>
      <c r="G11" s="190"/>
      <c r="H11" s="173">
        <f>SUM(C11:G11)</f>
        <v>0.81</v>
      </c>
      <c r="I11" s="191">
        <f>ZAF!S36</f>
        <v>0.2</v>
      </c>
      <c r="J11" s="190"/>
      <c r="K11" s="190"/>
      <c r="L11" s="190"/>
      <c r="M11" s="192"/>
      <c r="N11" s="173">
        <f t="shared" si="1"/>
        <v>0.2</v>
      </c>
    </row>
    <row r="20" spans="1:1">
      <c r="A20" t="s">
        <v>1258</v>
      </c>
    </row>
    <row r="21" spans="1:1">
      <c r="A21" t="s">
        <v>1259</v>
      </c>
    </row>
    <row r="22" spans="1:1">
      <c r="A22" s="59" t="s">
        <v>1257</v>
      </c>
    </row>
  </sheetData>
  <hyperlinks>
    <hyperlink ref="A22" r:id="rId1" xr:uid="{FB0D2AAE-924B-492C-9C1B-39FA8794805C}"/>
  </hyperlinks>
  <pageMargins left="0.7" right="0.7" top="0.75" bottom="0.75" header="0.3" footer="0.3"/>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792A1-3566-4650-9692-DC3895187748}">
  <dimension ref="B1:AA75"/>
  <sheetViews>
    <sheetView tabSelected="1" topLeftCell="A47" workbookViewId="0">
      <selection activeCell="O50" sqref="O50"/>
    </sheetView>
  </sheetViews>
  <sheetFormatPr defaultRowHeight="15"/>
  <cols>
    <col min="2" max="2" width="24.42578125" customWidth="1"/>
    <col min="3" max="3" width="20.5703125" customWidth="1"/>
    <col min="4" max="4" width="17.140625" customWidth="1"/>
  </cols>
  <sheetData>
    <row r="1" spans="2:27" ht="31.5">
      <c r="C1" s="478" t="s">
        <v>185</v>
      </c>
      <c r="D1" s="478"/>
      <c r="E1" s="478"/>
      <c r="F1" s="478"/>
      <c r="G1" s="478"/>
      <c r="H1" s="478"/>
      <c r="I1" s="478"/>
      <c r="J1" s="478"/>
      <c r="K1" s="478"/>
      <c r="L1" s="478"/>
      <c r="R1" s="478" t="s">
        <v>1024</v>
      </c>
      <c r="S1" s="478"/>
      <c r="T1" s="478"/>
      <c r="U1" s="478"/>
      <c r="V1" s="478"/>
      <c r="W1" s="478"/>
      <c r="X1" s="478"/>
      <c r="Y1" s="478"/>
      <c r="Z1" s="478"/>
      <c r="AA1" s="478"/>
    </row>
    <row r="2" spans="2:27">
      <c r="B2" t="s">
        <v>110</v>
      </c>
      <c r="C2" s="59" t="s">
        <v>1631</v>
      </c>
    </row>
    <row r="3" spans="2:27">
      <c r="B3" s="492" t="s">
        <v>1588</v>
      </c>
      <c r="C3" s="492"/>
      <c r="D3" s="279"/>
      <c r="E3" s="275"/>
      <c r="F3" s="287">
        <v>2015</v>
      </c>
      <c r="G3" s="287">
        <v>2016</v>
      </c>
      <c r="H3" s="287">
        <v>2017</v>
      </c>
      <c r="I3" s="287">
        <v>2018</v>
      </c>
      <c r="J3" s="287">
        <v>2019</v>
      </c>
    </row>
    <row r="4" spans="2:27">
      <c r="B4" s="277" t="s">
        <v>1334</v>
      </c>
      <c r="C4" s="274"/>
      <c r="D4" s="279"/>
      <c r="E4" s="275"/>
      <c r="F4" s="288"/>
      <c r="G4" s="288"/>
      <c r="H4" s="288"/>
      <c r="I4" s="288"/>
      <c r="J4" s="288"/>
    </row>
    <row r="5" spans="2:27" ht="17.25">
      <c r="B5" s="278" t="s">
        <v>1628</v>
      </c>
      <c r="C5" s="279"/>
      <c r="D5" s="289" t="s">
        <v>1598</v>
      </c>
      <c r="E5" s="275"/>
      <c r="F5" s="290">
        <v>401000</v>
      </c>
      <c r="G5" s="290">
        <v>364000</v>
      </c>
      <c r="H5" s="290">
        <v>377000</v>
      </c>
      <c r="I5" s="290">
        <v>394000</v>
      </c>
      <c r="J5" s="290">
        <v>411000</v>
      </c>
    </row>
    <row r="6" spans="2:27" ht="17.25">
      <c r="B6" s="278" t="s">
        <v>1611</v>
      </c>
      <c r="C6" s="279"/>
      <c r="D6" s="279" t="s">
        <v>1338</v>
      </c>
      <c r="E6" s="275"/>
      <c r="F6" s="290">
        <v>2480000</v>
      </c>
      <c r="G6" s="290">
        <v>2250000</v>
      </c>
      <c r="H6" s="290">
        <v>2330000</v>
      </c>
      <c r="I6" s="290">
        <v>2430000</v>
      </c>
      <c r="J6" s="290">
        <v>2540000</v>
      </c>
    </row>
    <row r="7" spans="2:27" ht="17.25">
      <c r="B7" s="278" t="s">
        <v>1629</v>
      </c>
      <c r="C7" s="279"/>
      <c r="D7" s="279" t="s">
        <v>1338</v>
      </c>
      <c r="E7" s="275"/>
      <c r="F7" s="290">
        <v>252000</v>
      </c>
      <c r="G7" s="290">
        <v>229000</v>
      </c>
      <c r="H7" s="290">
        <v>237000</v>
      </c>
      <c r="I7" s="290">
        <v>248000</v>
      </c>
      <c r="J7" s="290">
        <v>259000</v>
      </c>
    </row>
    <row r="8" spans="2:27" ht="17.25">
      <c r="B8" s="278" t="s">
        <v>1612</v>
      </c>
      <c r="C8" s="279"/>
      <c r="D8" s="279" t="s">
        <v>1338</v>
      </c>
      <c r="E8" s="275"/>
      <c r="F8" s="291">
        <v>620000</v>
      </c>
      <c r="G8" s="291">
        <v>564000</v>
      </c>
      <c r="H8" s="291">
        <v>583000</v>
      </c>
      <c r="I8" s="291">
        <v>611000</v>
      </c>
      <c r="J8" s="291">
        <v>637000</v>
      </c>
    </row>
    <row r="9" spans="2:27">
      <c r="B9" s="281" t="s">
        <v>44</v>
      </c>
      <c r="C9" s="279"/>
      <c r="D9" s="279" t="s">
        <v>1338</v>
      </c>
      <c r="E9" s="275"/>
      <c r="F9" s="273">
        <v>3750000</v>
      </c>
      <c r="G9" s="273">
        <v>3410000</v>
      </c>
      <c r="H9" s="273">
        <v>3530000</v>
      </c>
      <c r="I9" s="273">
        <v>3680000</v>
      </c>
      <c r="J9" s="273">
        <v>3850000</v>
      </c>
    </row>
    <row r="10" spans="2:27">
      <c r="B10" s="277" t="s">
        <v>1614</v>
      </c>
      <c r="C10" s="279"/>
      <c r="D10" s="279" t="s">
        <v>1338</v>
      </c>
      <c r="E10" s="275"/>
      <c r="F10" s="290">
        <v>448225</v>
      </c>
      <c r="G10" s="290">
        <v>449115</v>
      </c>
      <c r="H10" s="290">
        <v>431426</v>
      </c>
      <c r="I10" s="290">
        <v>448300</v>
      </c>
      <c r="J10" s="290">
        <v>471300</v>
      </c>
    </row>
    <row r="11" spans="2:27">
      <c r="B11" s="277" t="s">
        <v>1615</v>
      </c>
      <c r="C11" s="279"/>
      <c r="D11" s="279" t="s">
        <v>1338</v>
      </c>
      <c r="E11" s="275"/>
      <c r="F11" s="290">
        <v>5127</v>
      </c>
      <c r="G11" s="290">
        <v>6953</v>
      </c>
      <c r="H11" s="290">
        <v>8290</v>
      </c>
      <c r="I11" s="290">
        <v>9002</v>
      </c>
      <c r="J11" s="290">
        <v>11650</v>
      </c>
    </row>
    <row r="12" spans="2:27">
      <c r="B12" s="277" t="s">
        <v>1616</v>
      </c>
      <c r="C12" s="279"/>
      <c r="D12" s="279"/>
      <c r="E12" s="275"/>
      <c r="F12" s="290"/>
      <c r="G12" s="290"/>
      <c r="H12" s="290"/>
      <c r="I12" s="290"/>
      <c r="J12" s="290"/>
    </row>
    <row r="13" spans="2:27">
      <c r="B13" s="278" t="s">
        <v>1617</v>
      </c>
      <c r="C13" s="279"/>
      <c r="D13" s="279" t="s">
        <v>1591</v>
      </c>
      <c r="E13" s="275"/>
      <c r="F13" s="290">
        <v>135000</v>
      </c>
      <c r="G13" s="290">
        <v>137000</v>
      </c>
      <c r="H13" s="290">
        <v>148000</v>
      </c>
      <c r="I13" s="290">
        <v>160000</v>
      </c>
      <c r="J13" s="290">
        <v>176000</v>
      </c>
    </row>
    <row r="14" spans="2:27">
      <c r="B14" s="278" t="s">
        <v>1618</v>
      </c>
      <c r="C14" s="279"/>
      <c r="D14" s="279" t="s">
        <v>1338</v>
      </c>
      <c r="E14" s="275"/>
      <c r="F14" s="290">
        <v>6340</v>
      </c>
      <c r="G14" s="290">
        <v>7480</v>
      </c>
      <c r="H14" s="290">
        <v>7020</v>
      </c>
      <c r="I14" s="290">
        <v>7260</v>
      </c>
      <c r="J14" s="290">
        <v>8880</v>
      </c>
    </row>
    <row r="15" spans="2:27">
      <c r="B15" s="277" t="s">
        <v>1600</v>
      </c>
      <c r="C15" s="279"/>
      <c r="D15" s="279"/>
      <c r="E15" s="275"/>
      <c r="F15" s="290"/>
      <c r="G15" s="290"/>
      <c r="H15" s="290"/>
      <c r="I15" s="290"/>
      <c r="J15" s="290"/>
    </row>
    <row r="16" spans="2:27">
      <c r="B16" s="278" t="s">
        <v>1619</v>
      </c>
      <c r="C16" s="279"/>
      <c r="D16" s="279" t="s">
        <v>1620</v>
      </c>
      <c r="E16" s="275"/>
      <c r="F16" s="290">
        <v>1570</v>
      </c>
      <c r="G16" s="290">
        <v>1460</v>
      </c>
      <c r="H16" s="290">
        <v>1400</v>
      </c>
      <c r="I16" s="290">
        <v>1390</v>
      </c>
      <c r="J16" s="290">
        <v>1400</v>
      </c>
    </row>
    <row r="17" spans="2:10">
      <c r="B17" s="278" t="s">
        <v>1602</v>
      </c>
      <c r="C17" s="279"/>
      <c r="D17" s="279"/>
      <c r="E17" s="275"/>
      <c r="F17" s="290"/>
      <c r="G17" s="290"/>
      <c r="H17" s="290"/>
      <c r="I17" s="290"/>
      <c r="J17" s="290"/>
    </row>
    <row r="18" spans="2:10">
      <c r="B18" s="281" t="s">
        <v>1621</v>
      </c>
      <c r="C18" s="279"/>
      <c r="D18" s="279" t="s">
        <v>1338</v>
      </c>
      <c r="E18" s="275"/>
      <c r="F18" s="290">
        <v>3930</v>
      </c>
      <c r="G18" s="290">
        <v>4070</v>
      </c>
      <c r="H18" s="290">
        <v>4280</v>
      </c>
      <c r="I18" s="290">
        <v>4540</v>
      </c>
      <c r="J18" s="290">
        <v>4910</v>
      </c>
    </row>
    <row r="19" spans="2:10">
      <c r="B19" s="281" t="s">
        <v>1622</v>
      </c>
      <c r="C19" s="279"/>
      <c r="D19" s="279"/>
      <c r="E19" s="275"/>
      <c r="F19" s="290"/>
      <c r="G19" s="290"/>
      <c r="H19" s="290"/>
      <c r="I19" s="290"/>
      <c r="J19" s="290"/>
    </row>
    <row r="20" spans="2:10">
      <c r="B20" s="282" t="s">
        <v>1623</v>
      </c>
      <c r="C20" s="279"/>
      <c r="D20" s="279" t="s">
        <v>1338</v>
      </c>
      <c r="E20" s="275"/>
      <c r="F20" s="290">
        <v>195</v>
      </c>
      <c r="G20" s="290">
        <v>198</v>
      </c>
      <c r="H20" s="290">
        <v>241</v>
      </c>
      <c r="I20" s="290">
        <v>244</v>
      </c>
      <c r="J20" s="290">
        <v>305</v>
      </c>
    </row>
    <row r="21" spans="2:10">
      <c r="B21" s="282" t="s">
        <v>1624</v>
      </c>
      <c r="C21" s="279"/>
      <c r="D21" s="279" t="s">
        <v>1338</v>
      </c>
      <c r="E21" s="275"/>
      <c r="F21" s="290">
        <v>1340</v>
      </c>
      <c r="G21" s="290">
        <v>1340</v>
      </c>
      <c r="H21" s="290">
        <v>1370</v>
      </c>
      <c r="I21" s="290">
        <v>1300</v>
      </c>
      <c r="J21" s="290">
        <v>1240</v>
      </c>
    </row>
    <row r="22" spans="2:10">
      <c r="B22" s="282" t="s">
        <v>1625</v>
      </c>
      <c r="C22" s="279"/>
      <c r="D22" s="279" t="s">
        <v>1338</v>
      </c>
      <c r="E22" s="275"/>
      <c r="F22" s="290">
        <v>160</v>
      </c>
      <c r="G22" s="290">
        <v>179</v>
      </c>
      <c r="H22" s="290">
        <v>186</v>
      </c>
      <c r="I22" s="290">
        <v>140</v>
      </c>
      <c r="J22" s="290">
        <v>171</v>
      </c>
    </row>
    <row r="23" spans="2:10">
      <c r="B23" s="282" t="s">
        <v>1604</v>
      </c>
      <c r="C23" s="279"/>
      <c r="D23" s="279" t="s">
        <v>1338</v>
      </c>
      <c r="E23" s="275"/>
      <c r="F23" s="290">
        <v>1030</v>
      </c>
      <c r="G23" s="290">
        <v>1100</v>
      </c>
      <c r="H23" s="290">
        <v>1130</v>
      </c>
      <c r="I23" s="290">
        <v>1190</v>
      </c>
      <c r="J23" s="290">
        <v>1200</v>
      </c>
    </row>
    <row r="24" spans="2:10">
      <c r="B24" s="282" t="s">
        <v>1606</v>
      </c>
      <c r="C24" s="279"/>
      <c r="D24" s="279" t="s">
        <v>1338</v>
      </c>
      <c r="E24" s="275"/>
      <c r="F24" s="290">
        <v>283</v>
      </c>
      <c r="G24" s="290">
        <v>308</v>
      </c>
      <c r="H24" s="290">
        <v>327</v>
      </c>
      <c r="I24" s="290">
        <v>369</v>
      </c>
      <c r="J24" s="290">
        <v>408</v>
      </c>
    </row>
    <row r="25" spans="2:10">
      <c r="B25" s="282" t="s">
        <v>1607</v>
      </c>
      <c r="C25" s="279"/>
      <c r="D25" s="279" t="s">
        <v>1338</v>
      </c>
      <c r="E25" s="275"/>
      <c r="F25" s="290">
        <v>340</v>
      </c>
      <c r="G25" s="290">
        <v>406</v>
      </c>
      <c r="H25" s="290">
        <v>427</v>
      </c>
      <c r="I25" s="290">
        <v>441</v>
      </c>
      <c r="J25" s="290">
        <v>480</v>
      </c>
    </row>
    <row r="26" spans="2:10">
      <c r="B26" s="282" t="s">
        <v>1626</v>
      </c>
      <c r="C26" s="279"/>
      <c r="D26" s="279" t="s">
        <v>1338</v>
      </c>
      <c r="E26" s="275"/>
      <c r="F26" s="290">
        <v>233</v>
      </c>
      <c r="G26" s="290">
        <v>270</v>
      </c>
      <c r="H26" s="290">
        <v>280</v>
      </c>
      <c r="I26" s="290">
        <v>294</v>
      </c>
      <c r="J26" s="290">
        <v>320</v>
      </c>
    </row>
    <row r="27" spans="2:10">
      <c r="B27" s="282" t="s">
        <v>1627</v>
      </c>
      <c r="C27" s="279"/>
      <c r="D27" s="279" t="s">
        <v>1338</v>
      </c>
      <c r="E27" s="275"/>
      <c r="F27" s="290">
        <v>138</v>
      </c>
      <c r="G27" s="290">
        <v>143</v>
      </c>
      <c r="H27" s="290">
        <v>150</v>
      </c>
      <c r="I27" s="290">
        <v>145</v>
      </c>
      <c r="J27" s="290">
        <v>154</v>
      </c>
    </row>
    <row r="28" spans="2:10" ht="17.25">
      <c r="B28" s="277" t="s">
        <v>1630</v>
      </c>
      <c r="C28" s="279"/>
      <c r="D28" s="279"/>
      <c r="E28" s="275"/>
      <c r="F28" s="290">
        <v>1620</v>
      </c>
      <c r="G28" s="290">
        <v>1620</v>
      </c>
      <c r="H28" s="290">
        <v>1890</v>
      </c>
      <c r="I28" s="290">
        <v>1890</v>
      </c>
      <c r="J28" s="290">
        <v>1890</v>
      </c>
    </row>
    <row r="33" spans="2:17">
      <c r="B33" s="553" t="s">
        <v>2063</v>
      </c>
    </row>
    <row r="35" spans="2:17">
      <c r="B35" s="554" t="s">
        <v>2064</v>
      </c>
      <c r="C35" s="554"/>
      <c r="D35" s="554"/>
      <c r="E35" s="554"/>
    </row>
    <row r="36" spans="2:17">
      <c r="B36" s="554" t="s">
        <v>2065</v>
      </c>
      <c r="C36" s="554"/>
      <c r="D36" s="554"/>
      <c r="E36" s="554"/>
      <c r="F36" s="554"/>
    </row>
    <row r="37" spans="2:17">
      <c r="B37" s="554" t="s">
        <v>2066</v>
      </c>
      <c r="C37" s="554"/>
      <c r="D37" s="554"/>
      <c r="E37" s="554"/>
      <c r="Q37" s="555" t="s">
        <v>2067</v>
      </c>
    </row>
    <row r="38" spans="2:17">
      <c r="B38" s="556" t="s">
        <v>2068</v>
      </c>
      <c r="C38" s="557" t="s">
        <v>2069</v>
      </c>
      <c r="D38" s="558" t="s">
        <v>2070</v>
      </c>
      <c r="E38" s="558" t="s">
        <v>1227</v>
      </c>
      <c r="F38" s="557" t="s">
        <v>2071</v>
      </c>
      <c r="G38" s="557" t="s">
        <v>2072</v>
      </c>
      <c r="H38" s="557" t="s">
        <v>2073</v>
      </c>
      <c r="I38" s="557" t="s">
        <v>2074</v>
      </c>
      <c r="J38" s="557" t="s">
        <v>2075</v>
      </c>
      <c r="K38" s="557" t="s">
        <v>2076</v>
      </c>
      <c r="L38" s="557" t="s">
        <v>2077</v>
      </c>
      <c r="M38" s="557" t="s">
        <v>2078</v>
      </c>
      <c r="N38" s="557" t="s">
        <v>2079</v>
      </c>
      <c r="O38" s="557" t="s">
        <v>2080</v>
      </c>
      <c r="P38" s="557" t="s">
        <v>2081</v>
      </c>
      <c r="Q38" s="559" t="s">
        <v>2082</v>
      </c>
    </row>
    <row r="39" spans="2:17">
      <c r="B39" s="560" t="s">
        <v>2083</v>
      </c>
      <c r="C39" s="561" t="s">
        <v>2084</v>
      </c>
      <c r="D39" s="568">
        <f>F39+Q39</f>
        <v>37.071575546819204</v>
      </c>
      <c r="E39" s="562">
        <f>D39/$D$70</f>
        <v>9.63816821406879E-5</v>
      </c>
      <c r="F39" s="563">
        <v>36.1</v>
      </c>
      <c r="G39" s="563">
        <v>36.1</v>
      </c>
      <c r="H39" s="563">
        <v>36.1</v>
      </c>
      <c r="I39" s="563">
        <v>36.1</v>
      </c>
      <c r="J39" s="563">
        <v>35.5</v>
      </c>
      <c r="K39" s="563">
        <v>33.5</v>
      </c>
      <c r="L39" s="563">
        <v>31.5</v>
      </c>
      <c r="M39" s="563">
        <v>27.5</v>
      </c>
      <c r="N39" s="563">
        <v>23.5</v>
      </c>
      <c r="O39" s="563">
        <v>19.5</v>
      </c>
      <c r="P39" s="563">
        <v>13.5</v>
      </c>
      <c r="Q39" s="563">
        <v>0.97157554681920422</v>
      </c>
    </row>
    <row r="40" spans="2:17">
      <c r="B40" s="560" t="s">
        <v>2085</v>
      </c>
      <c r="C40" s="561" t="s">
        <v>2086</v>
      </c>
      <c r="D40" s="568">
        <f t="shared" ref="D40:D69" si="0">F40+Q40</f>
        <v>0</v>
      </c>
      <c r="E40" s="562">
        <f t="shared" ref="E40:E70" si="1">D40/$D$70</f>
        <v>0</v>
      </c>
      <c r="F40" s="563">
        <v>0</v>
      </c>
      <c r="G40" s="563">
        <v>0</v>
      </c>
      <c r="H40" s="563">
        <v>0</v>
      </c>
      <c r="I40" s="563">
        <v>0</v>
      </c>
      <c r="J40" s="563">
        <v>0</v>
      </c>
      <c r="K40" s="563">
        <v>0</v>
      </c>
      <c r="L40" s="563">
        <v>0</v>
      </c>
      <c r="M40" s="563">
        <v>0</v>
      </c>
      <c r="N40" s="563">
        <v>0</v>
      </c>
      <c r="O40" s="563">
        <v>0</v>
      </c>
      <c r="P40" s="563">
        <v>0</v>
      </c>
      <c r="Q40" s="563">
        <v>0</v>
      </c>
    </row>
    <row r="41" spans="2:17">
      <c r="B41" s="560" t="s">
        <v>2087</v>
      </c>
      <c r="C41" s="561" t="s">
        <v>2088</v>
      </c>
      <c r="D41" s="568">
        <f t="shared" si="0"/>
        <v>5211.7911416957568</v>
      </c>
      <c r="E41" s="562">
        <f t="shared" si="1"/>
        <v>1.3550036376742914E-2</v>
      </c>
      <c r="F41" s="563">
        <v>5075.2</v>
      </c>
      <c r="G41" s="563">
        <v>4662.7</v>
      </c>
      <c r="H41" s="563">
        <v>4248.1000000000004</v>
      </c>
      <c r="I41" s="563">
        <v>3868.7</v>
      </c>
      <c r="J41" s="563">
        <v>3482</v>
      </c>
      <c r="K41" s="563">
        <v>3102</v>
      </c>
      <c r="L41" s="563">
        <v>2701.8</v>
      </c>
      <c r="M41" s="563">
        <v>2278.8000000000002</v>
      </c>
      <c r="N41" s="563">
        <v>1825.4</v>
      </c>
      <c r="O41" s="563">
        <v>1371.6</v>
      </c>
      <c r="P41" s="563">
        <v>872.3</v>
      </c>
      <c r="Q41" s="563">
        <v>136.59114169575693</v>
      </c>
    </row>
    <row r="42" spans="2:17">
      <c r="B42" s="560" t="s">
        <v>2089</v>
      </c>
      <c r="C42" s="561" t="s">
        <v>2090</v>
      </c>
      <c r="D42" s="568">
        <f t="shared" si="0"/>
        <v>99722.948986323667</v>
      </c>
      <c r="E42" s="564">
        <f t="shared" si="1"/>
        <v>0.25926779289952678</v>
      </c>
      <c r="F42" s="563">
        <v>97109.4</v>
      </c>
      <c r="G42" s="563">
        <v>88774.8</v>
      </c>
      <c r="H42" s="563">
        <v>80245.8</v>
      </c>
      <c r="I42" s="563">
        <v>71981.7</v>
      </c>
      <c r="J42" s="563">
        <v>63799.7</v>
      </c>
      <c r="K42" s="563">
        <v>55549.8</v>
      </c>
      <c r="L42" s="563">
        <v>47029.1</v>
      </c>
      <c r="M42" s="563">
        <v>38231.599999999999</v>
      </c>
      <c r="N42" s="563">
        <v>29729</v>
      </c>
      <c r="O42" s="563">
        <v>21694</v>
      </c>
      <c r="P42" s="563">
        <v>13465.9</v>
      </c>
      <c r="Q42" s="563">
        <v>2613.5489863236794</v>
      </c>
    </row>
    <row r="43" spans="2:17">
      <c r="B43" s="560" t="s">
        <v>2091</v>
      </c>
      <c r="C43" s="561" t="s">
        <v>2092</v>
      </c>
      <c r="D43" s="568">
        <f t="shared" si="0"/>
        <v>106309.87992898191</v>
      </c>
      <c r="E43" s="564">
        <f t="shared" si="1"/>
        <v>0.27639302901462415</v>
      </c>
      <c r="F43" s="563">
        <v>103523.7</v>
      </c>
      <c r="G43" s="563">
        <v>94413.2</v>
      </c>
      <c r="H43" s="563">
        <v>84539.1</v>
      </c>
      <c r="I43" s="563">
        <v>75700.3</v>
      </c>
      <c r="J43" s="563">
        <v>67068.600000000006</v>
      </c>
      <c r="K43" s="563">
        <v>58464.7</v>
      </c>
      <c r="L43" s="563">
        <v>49638.3</v>
      </c>
      <c r="M43" s="563">
        <v>40664.1</v>
      </c>
      <c r="N43" s="563">
        <v>31434.1</v>
      </c>
      <c r="O43" s="563">
        <v>22842.400000000001</v>
      </c>
      <c r="P43" s="563">
        <v>14384.7</v>
      </c>
      <c r="Q43" s="563">
        <v>2786.1799289819182</v>
      </c>
    </row>
    <row r="44" spans="2:17">
      <c r="B44" s="560" t="s">
        <v>2093</v>
      </c>
      <c r="C44" s="561" t="s">
        <v>2094</v>
      </c>
      <c r="D44" s="568">
        <f t="shared" si="0"/>
        <v>3380.5990775658952</v>
      </c>
      <c r="E44" s="562">
        <f t="shared" si="1"/>
        <v>8.7891550583696562E-3</v>
      </c>
      <c r="F44" s="563">
        <v>3292</v>
      </c>
      <c r="G44" s="563">
        <v>3007.3</v>
      </c>
      <c r="H44" s="563">
        <v>2708.3</v>
      </c>
      <c r="I44" s="563">
        <v>2444.3000000000002</v>
      </c>
      <c r="J44" s="563">
        <v>2186.5</v>
      </c>
      <c r="K44" s="563">
        <v>1896.8</v>
      </c>
      <c r="L44" s="563">
        <v>1623.5</v>
      </c>
      <c r="M44" s="563">
        <v>1338.7</v>
      </c>
      <c r="N44" s="563">
        <v>1072</v>
      </c>
      <c r="O44" s="563">
        <v>814.6</v>
      </c>
      <c r="P44" s="563">
        <v>518.79999999999995</v>
      </c>
      <c r="Q44" s="563">
        <v>88.5990775658953</v>
      </c>
    </row>
    <row r="45" spans="2:17">
      <c r="B45" s="560" t="s">
        <v>2095</v>
      </c>
      <c r="C45" s="561" t="s">
        <v>2096</v>
      </c>
      <c r="D45" s="568">
        <f t="shared" si="0"/>
        <v>1249.7536687113288</v>
      </c>
      <c r="E45" s="562">
        <f t="shared" si="1"/>
        <v>3.2492107247982598E-3</v>
      </c>
      <c r="F45" s="563">
        <v>1217</v>
      </c>
      <c r="G45" s="563">
        <v>1118.5</v>
      </c>
      <c r="H45" s="563">
        <v>1023.5</v>
      </c>
      <c r="I45" s="563">
        <v>935.4</v>
      </c>
      <c r="J45" s="563">
        <v>842</v>
      </c>
      <c r="K45" s="563">
        <v>748.6</v>
      </c>
      <c r="L45" s="563">
        <v>658.6</v>
      </c>
      <c r="M45" s="563">
        <v>536.6</v>
      </c>
      <c r="N45" s="563">
        <v>424.4</v>
      </c>
      <c r="O45" s="563">
        <v>305.2</v>
      </c>
      <c r="P45" s="563">
        <v>309.2</v>
      </c>
      <c r="Q45" s="563">
        <v>32.753668711328856</v>
      </c>
    </row>
    <row r="46" spans="2:17">
      <c r="B46" s="560" t="s">
        <v>2097</v>
      </c>
      <c r="C46" s="561" t="s">
        <v>2098</v>
      </c>
      <c r="D46" s="568">
        <f t="shared" si="0"/>
        <v>5334.8153730117938</v>
      </c>
      <c r="E46" s="562">
        <f t="shared" si="1"/>
        <v>1.3869884729110073E-2</v>
      </c>
      <c r="F46" s="563">
        <v>5195</v>
      </c>
      <c r="G46" s="563">
        <v>4670.6000000000004</v>
      </c>
      <c r="H46" s="563">
        <v>4184.7</v>
      </c>
      <c r="I46" s="563">
        <v>3704.2</v>
      </c>
      <c r="J46" s="563">
        <v>3301</v>
      </c>
      <c r="K46" s="563">
        <v>2903.9</v>
      </c>
      <c r="L46" s="563">
        <v>2455.3000000000002</v>
      </c>
      <c r="M46" s="563">
        <v>2017.9</v>
      </c>
      <c r="N46" s="563">
        <v>1581.9</v>
      </c>
      <c r="O46" s="563">
        <v>1162.5</v>
      </c>
      <c r="P46" s="563">
        <v>853.9</v>
      </c>
      <c r="Q46" s="563">
        <v>139.81537301179407</v>
      </c>
    </row>
    <row r="47" spans="2:17">
      <c r="B47" s="560" t="s">
        <v>2099</v>
      </c>
      <c r="C47" s="561" t="s">
        <v>2100</v>
      </c>
      <c r="D47" s="568">
        <f t="shared" si="0"/>
        <v>0</v>
      </c>
      <c r="E47" s="562">
        <f t="shared" si="1"/>
        <v>0</v>
      </c>
      <c r="F47" s="563">
        <v>0</v>
      </c>
      <c r="G47" s="563">
        <v>0</v>
      </c>
      <c r="H47" s="563">
        <v>0</v>
      </c>
      <c r="I47" s="563">
        <v>0</v>
      </c>
      <c r="J47" s="563">
        <v>0</v>
      </c>
      <c r="K47" s="563">
        <v>0</v>
      </c>
      <c r="L47" s="563">
        <v>0</v>
      </c>
      <c r="M47" s="563">
        <v>0</v>
      </c>
      <c r="N47" s="563">
        <v>0</v>
      </c>
      <c r="O47" s="563">
        <v>0</v>
      </c>
      <c r="P47" s="563">
        <v>0</v>
      </c>
      <c r="Q47" s="563">
        <v>0</v>
      </c>
    </row>
    <row r="48" spans="2:17">
      <c r="B48" s="560" t="s">
        <v>2101</v>
      </c>
      <c r="C48" s="561" t="s">
        <v>2102</v>
      </c>
      <c r="D48" s="568">
        <f t="shared" si="0"/>
        <v>1132.3774613705689</v>
      </c>
      <c r="E48" s="562">
        <f t="shared" si="1"/>
        <v>2.9440465622309294E-3</v>
      </c>
      <c r="F48" s="563">
        <v>1102.7</v>
      </c>
      <c r="G48" s="563">
        <v>1029.9000000000001</v>
      </c>
      <c r="H48" s="563">
        <v>934.1</v>
      </c>
      <c r="I48" s="563">
        <v>837.4</v>
      </c>
      <c r="J48" s="563">
        <v>742.2</v>
      </c>
      <c r="K48" s="563">
        <v>651</v>
      </c>
      <c r="L48" s="563">
        <v>559.9</v>
      </c>
      <c r="M48" s="563">
        <v>468.9</v>
      </c>
      <c r="N48" s="563">
        <v>383.2</v>
      </c>
      <c r="O48" s="563">
        <v>293.7</v>
      </c>
      <c r="P48" s="563">
        <v>201.4</v>
      </c>
      <c r="Q48" s="563">
        <v>29.677461370568881</v>
      </c>
    </row>
    <row r="49" spans="2:17">
      <c r="B49" s="560" t="s">
        <v>2103</v>
      </c>
      <c r="C49" s="561" t="s">
        <v>2104</v>
      </c>
      <c r="D49" s="568">
        <f t="shared" si="0"/>
        <v>0</v>
      </c>
      <c r="E49" s="562">
        <f t="shared" si="1"/>
        <v>0</v>
      </c>
      <c r="F49" s="563">
        <v>0</v>
      </c>
      <c r="G49" s="563">
        <v>0</v>
      </c>
      <c r="H49" s="563">
        <v>0</v>
      </c>
      <c r="I49" s="563">
        <v>0</v>
      </c>
      <c r="J49" s="563">
        <v>0</v>
      </c>
      <c r="K49" s="563">
        <v>0</v>
      </c>
      <c r="L49" s="563">
        <v>0</v>
      </c>
      <c r="M49" s="563">
        <v>0</v>
      </c>
      <c r="N49" s="563">
        <v>0</v>
      </c>
      <c r="O49" s="563">
        <v>0</v>
      </c>
      <c r="P49" s="563">
        <v>0</v>
      </c>
      <c r="Q49" s="563">
        <v>0</v>
      </c>
    </row>
    <row r="50" spans="2:17">
      <c r="B50" s="560" t="s">
        <v>2105</v>
      </c>
      <c r="C50" s="561" t="s">
        <v>2106</v>
      </c>
      <c r="D50" s="568">
        <f t="shared" si="0"/>
        <v>11285.2653593288</v>
      </c>
      <c r="E50" s="562">
        <f t="shared" si="1"/>
        <v>2.9340346146401377E-2</v>
      </c>
      <c r="F50" s="563">
        <v>10989.5</v>
      </c>
      <c r="G50" s="563">
        <v>10081.700000000001</v>
      </c>
      <c r="H50" s="563">
        <v>9161.7000000000007</v>
      </c>
      <c r="I50" s="563">
        <v>8249.2999999999993</v>
      </c>
      <c r="J50" s="563">
        <v>7360.6</v>
      </c>
      <c r="K50" s="563">
        <v>6444.1</v>
      </c>
      <c r="L50" s="563">
        <v>5487.1</v>
      </c>
      <c r="M50" s="563">
        <v>4587.6000000000004</v>
      </c>
      <c r="N50" s="563">
        <v>3651.9</v>
      </c>
      <c r="O50" s="563">
        <v>2737.3</v>
      </c>
      <c r="P50" s="563">
        <v>1731.2</v>
      </c>
      <c r="Q50" s="563">
        <v>295.76535932879904</v>
      </c>
    </row>
    <row r="51" spans="2:17">
      <c r="B51" s="560" t="s">
        <v>2107</v>
      </c>
      <c r="C51" s="561" t="s">
        <v>2108</v>
      </c>
      <c r="D51" s="568">
        <f t="shared" si="0"/>
        <v>854.08391640691229</v>
      </c>
      <c r="E51" s="562">
        <f t="shared" si="1"/>
        <v>2.2205164830030508E-3</v>
      </c>
      <c r="F51" s="563">
        <v>831.7</v>
      </c>
      <c r="G51" s="563">
        <v>755.7</v>
      </c>
      <c r="H51" s="563">
        <v>693.6</v>
      </c>
      <c r="I51" s="563">
        <v>621</v>
      </c>
      <c r="J51" s="563">
        <v>551.29999999999995</v>
      </c>
      <c r="K51" s="563">
        <v>489.2</v>
      </c>
      <c r="L51" s="563">
        <v>421.9</v>
      </c>
      <c r="M51" s="563">
        <v>349.3</v>
      </c>
      <c r="N51" s="563">
        <v>269.7</v>
      </c>
      <c r="O51" s="563">
        <v>185.3</v>
      </c>
      <c r="P51" s="563">
        <v>122.2</v>
      </c>
      <c r="Q51" s="563">
        <v>22.383916406912249</v>
      </c>
    </row>
    <row r="52" spans="2:17">
      <c r="B52" s="560" t="s">
        <v>2109</v>
      </c>
      <c r="C52" s="561" t="s">
        <v>2110</v>
      </c>
      <c r="D52" s="568">
        <f t="shared" si="0"/>
        <v>453.0742141622336</v>
      </c>
      <c r="E52" s="562">
        <f t="shared" si="1"/>
        <v>1.177939007215277E-3</v>
      </c>
      <c r="F52" s="563">
        <v>441.2</v>
      </c>
      <c r="G52" s="563">
        <v>400.8</v>
      </c>
      <c r="H52" s="563">
        <v>362.5</v>
      </c>
      <c r="I52" s="563">
        <v>326.8</v>
      </c>
      <c r="J52" s="563">
        <v>292.60000000000002</v>
      </c>
      <c r="K52" s="563">
        <v>256.5</v>
      </c>
      <c r="L52" s="563">
        <v>225.3</v>
      </c>
      <c r="M52" s="563">
        <v>188.1</v>
      </c>
      <c r="N52" s="563">
        <v>150.5</v>
      </c>
      <c r="O52" s="563">
        <v>107.3</v>
      </c>
      <c r="P52" s="563">
        <v>65.2</v>
      </c>
      <c r="Q52" s="563">
        <v>11.874214162233597</v>
      </c>
    </row>
    <row r="53" spans="2:17">
      <c r="B53" s="560" t="s">
        <v>2111</v>
      </c>
      <c r="C53" s="561" t="s">
        <v>2112</v>
      </c>
      <c r="D53" s="568">
        <f t="shared" si="0"/>
        <v>12195.213367418453</v>
      </c>
      <c r="E53" s="562">
        <f t="shared" si="1"/>
        <v>3.1706102615788177E-2</v>
      </c>
      <c r="F53" s="563">
        <v>11875.6</v>
      </c>
      <c r="G53" s="563">
        <v>10910.6</v>
      </c>
      <c r="H53" s="563">
        <v>9916.4</v>
      </c>
      <c r="I53" s="563">
        <v>8916.7999999999993</v>
      </c>
      <c r="J53" s="563">
        <v>7912.9</v>
      </c>
      <c r="K53" s="563">
        <v>6911.6</v>
      </c>
      <c r="L53" s="563">
        <v>5892.4</v>
      </c>
      <c r="M53" s="563">
        <v>4880.3999999999996</v>
      </c>
      <c r="N53" s="563">
        <v>3861.3</v>
      </c>
      <c r="O53" s="563">
        <v>2848.6</v>
      </c>
      <c r="P53" s="563">
        <v>1832.9</v>
      </c>
      <c r="Q53" s="563">
        <v>319.6133674184527</v>
      </c>
    </row>
    <row r="54" spans="2:17">
      <c r="B54" s="560" t="s">
        <v>2113</v>
      </c>
      <c r="C54" s="561" t="s">
        <v>2114</v>
      </c>
      <c r="D54" s="568">
        <f t="shared" si="0"/>
        <v>11165.938016432943</v>
      </c>
      <c r="E54" s="562">
        <f t="shared" si="1"/>
        <v>2.903010926372138E-2</v>
      </c>
      <c r="F54" s="563">
        <v>10873.3</v>
      </c>
      <c r="G54" s="563">
        <v>10014.4</v>
      </c>
      <c r="H54" s="563">
        <v>9048.4</v>
      </c>
      <c r="I54" s="563">
        <v>8104</v>
      </c>
      <c r="J54" s="563">
        <v>7253.3</v>
      </c>
      <c r="K54" s="563">
        <v>6324</v>
      </c>
      <c r="L54" s="563">
        <v>5338.1</v>
      </c>
      <c r="M54" s="563">
        <v>4397.8</v>
      </c>
      <c r="N54" s="563">
        <v>3500.5</v>
      </c>
      <c r="O54" s="563">
        <v>2632.3</v>
      </c>
      <c r="P54" s="563">
        <v>1741.6</v>
      </c>
      <c r="Q54" s="563">
        <v>292.63801643294329</v>
      </c>
    </row>
    <row r="55" spans="2:17">
      <c r="B55" s="560" t="s">
        <v>2115</v>
      </c>
      <c r="C55" s="561" t="s">
        <v>2116</v>
      </c>
      <c r="D55" s="568">
        <f t="shared" si="0"/>
        <v>39.536167826940151</v>
      </c>
      <c r="E55" s="562">
        <f t="shared" si="1"/>
        <v>1.0278932859879459E-4</v>
      </c>
      <c r="F55" s="563">
        <v>38.5</v>
      </c>
      <c r="G55" s="563">
        <v>33.5</v>
      </c>
      <c r="H55" s="563">
        <v>28.8</v>
      </c>
      <c r="I55" s="563">
        <v>26.8</v>
      </c>
      <c r="J55" s="563">
        <v>23.8</v>
      </c>
      <c r="K55" s="563">
        <v>19.2</v>
      </c>
      <c r="L55" s="563">
        <v>14.1</v>
      </c>
      <c r="M55" s="563">
        <v>9.1999999999999993</v>
      </c>
      <c r="N55" s="563">
        <v>6.8</v>
      </c>
      <c r="O55" s="563">
        <v>4.7</v>
      </c>
      <c r="P55" s="563">
        <v>3.1</v>
      </c>
      <c r="Q55" s="563">
        <v>1.0361678269401486</v>
      </c>
    </row>
    <row r="56" spans="2:17">
      <c r="B56" s="560" t="s">
        <v>2117</v>
      </c>
      <c r="C56" s="561" t="s">
        <v>2118</v>
      </c>
      <c r="D56" s="568">
        <f t="shared" si="0"/>
        <v>1411.6979197842759</v>
      </c>
      <c r="E56" s="562">
        <f t="shared" si="1"/>
        <v>3.6702464941496859E-3</v>
      </c>
      <c r="F56" s="563">
        <v>1374.7</v>
      </c>
      <c r="G56" s="563">
        <v>1254.4000000000001</v>
      </c>
      <c r="H56" s="563">
        <v>1140.0999999999999</v>
      </c>
      <c r="I56" s="563">
        <v>1031</v>
      </c>
      <c r="J56" s="563">
        <v>904.5</v>
      </c>
      <c r="K56" s="563">
        <v>784.9</v>
      </c>
      <c r="L56" s="563">
        <v>669.8</v>
      </c>
      <c r="M56" s="563">
        <v>558.9</v>
      </c>
      <c r="N56" s="563">
        <v>449.3</v>
      </c>
      <c r="O56" s="563">
        <v>335.6</v>
      </c>
      <c r="P56" s="563">
        <v>223.5</v>
      </c>
      <c r="Q56" s="563">
        <v>36.997919784275901</v>
      </c>
    </row>
    <row r="57" spans="2:17">
      <c r="B57" s="560" t="s">
        <v>2119</v>
      </c>
      <c r="C57" s="561" t="s">
        <v>2120</v>
      </c>
      <c r="D57" s="568">
        <f t="shared" si="0"/>
        <v>0</v>
      </c>
      <c r="E57" s="562">
        <f t="shared" si="1"/>
        <v>0</v>
      </c>
      <c r="F57" s="563">
        <v>0</v>
      </c>
      <c r="G57" s="563">
        <v>0</v>
      </c>
      <c r="H57" s="563">
        <v>0</v>
      </c>
      <c r="I57" s="563">
        <v>0</v>
      </c>
      <c r="J57" s="563">
        <v>0</v>
      </c>
      <c r="K57" s="563">
        <v>0</v>
      </c>
      <c r="L57" s="563">
        <v>0</v>
      </c>
      <c r="M57" s="563">
        <v>0</v>
      </c>
      <c r="N57" s="563">
        <v>0</v>
      </c>
      <c r="O57" s="563">
        <v>0</v>
      </c>
      <c r="P57" s="563">
        <v>0</v>
      </c>
      <c r="Q57" s="563">
        <v>0</v>
      </c>
    </row>
    <row r="58" spans="2:17">
      <c r="B58" s="560" t="s">
        <v>2121</v>
      </c>
      <c r="C58" s="561" t="s">
        <v>2122</v>
      </c>
      <c r="D58" s="568">
        <f t="shared" si="0"/>
        <v>366.19733628797036</v>
      </c>
      <c r="E58" s="562">
        <f t="shared" si="1"/>
        <v>9.5206946956701694E-4</v>
      </c>
      <c r="F58" s="563">
        <v>356.6</v>
      </c>
      <c r="G58" s="563">
        <v>340.1</v>
      </c>
      <c r="H58" s="563">
        <v>318.2</v>
      </c>
      <c r="I58" s="563">
        <v>293.3</v>
      </c>
      <c r="J58" s="563">
        <v>260</v>
      </c>
      <c r="K58" s="563">
        <v>227.4</v>
      </c>
      <c r="L58" s="563">
        <v>193.8</v>
      </c>
      <c r="M58" s="563">
        <v>161.1</v>
      </c>
      <c r="N58" s="563">
        <v>129.19999999999999</v>
      </c>
      <c r="O58" s="563">
        <v>99.2</v>
      </c>
      <c r="P58" s="563">
        <v>64.5</v>
      </c>
      <c r="Q58" s="563">
        <v>9.5973362879703128</v>
      </c>
    </row>
    <row r="59" spans="2:17">
      <c r="B59" s="560" t="s">
        <v>2123</v>
      </c>
      <c r="C59" s="561" t="s">
        <v>2124</v>
      </c>
      <c r="D59" s="568">
        <f t="shared" si="0"/>
        <v>0</v>
      </c>
      <c r="E59" s="562">
        <f t="shared" si="1"/>
        <v>0</v>
      </c>
      <c r="F59" s="563">
        <v>0</v>
      </c>
      <c r="G59" s="563">
        <v>0</v>
      </c>
      <c r="H59" s="563">
        <v>0</v>
      </c>
      <c r="I59" s="563">
        <v>0</v>
      </c>
      <c r="J59" s="563">
        <v>0</v>
      </c>
      <c r="K59" s="563">
        <v>0</v>
      </c>
      <c r="L59" s="563">
        <v>0</v>
      </c>
      <c r="M59" s="563">
        <v>0</v>
      </c>
      <c r="N59" s="563">
        <v>0</v>
      </c>
      <c r="O59" s="563">
        <v>0</v>
      </c>
      <c r="P59" s="563">
        <v>0</v>
      </c>
      <c r="Q59" s="563">
        <v>0</v>
      </c>
    </row>
    <row r="60" spans="2:17">
      <c r="B60" s="560" t="s">
        <v>2125</v>
      </c>
      <c r="C60" s="561" t="s">
        <v>2126</v>
      </c>
      <c r="D60" s="568">
        <f t="shared" si="0"/>
        <v>1181.7719983179927</v>
      </c>
      <c r="E60" s="562">
        <f t="shared" si="1"/>
        <v>3.0724664766621505E-3</v>
      </c>
      <c r="F60" s="563">
        <v>1150.8</v>
      </c>
      <c r="G60" s="563">
        <v>1048.0999999999999</v>
      </c>
      <c r="H60" s="563">
        <v>957.5</v>
      </c>
      <c r="I60" s="563">
        <v>873</v>
      </c>
      <c r="J60" s="563">
        <v>774</v>
      </c>
      <c r="K60" s="563">
        <v>677</v>
      </c>
      <c r="L60" s="563">
        <v>577.4</v>
      </c>
      <c r="M60" s="563">
        <v>478.4</v>
      </c>
      <c r="N60" s="563">
        <v>372.7</v>
      </c>
      <c r="O60" s="563">
        <v>264</v>
      </c>
      <c r="P60" s="563">
        <v>161.80000000000001</v>
      </c>
      <c r="Q60" s="563">
        <v>30.971998317992803</v>
      </c>
    </row>
    <row r="61" spans="2:17">
      <c r="B61" s="560" t="s">
        <v>2127</v>
      </c>
      <c r="C61" s="561" t="s">
        <v>2128</v>
      </c>
      <c r="D61" s="568">
        <f t="shared" si="0"/>
        <v>3385.117496746117</v>
      </c>
      <c r="E61" s="562">
        <f t="shared" si="1"/>
        <v>8.8009024102095185E-3</v>
      </c>
      <c r="F61" s="563">
        <v>3296.4</v>
      </c>
      <c r="G61" s="563">
        <v>3048.4</v>
      </c>
      <c r="H61" s="563">
        <v>2774.2</v>
      </c>
      <c r="I61" s="563">
        <v>2498.6999999999998</v>
      </c>
      <c r="J61" s="563">
        <v>2219.5</v>
      </c>
      <c r="K61" s="563">
        <v>1967.8</v>
      </c>
      <c r="L61" s="563">
        <v>1680.1</v>
      </c>
      <c r="M61" s="563">
        <v>1392</v>
      </c>
      <c r="N61" s="563">
        <v>1102.7</v>
      </c>
      <c r="O61" s="563">
        <v>811</v>
      </c>
      <c r="P61" s="563">
        <v>507.3</v>
      </c>
      <c r="Q61" s="563">
        <v>88.717496746117035</v>
      </c>
    </row>
    <row r="62" spans="2:17">
      <c r="B62" s="560" t="s">
        <v>2129</v>
      </c>
      <c r="C62" s="561" t="s">
        <v>2130</v>
      </c>
      <c r="D62" s="568">
        <f t="shared" si="0"/>
        <v>13318.553990428578</v>
      </c>
      <c r="E62" s="562">
        <f t="shared" si="1"/>
        <v>3.462665447433938E-2</v>
      </c>
      <c r="F62" s="563">
        <v>12969.5</v>
      </c>
      <c r="G62" s="563">
        <v>11833.6</v>
      </c>
      <c r="H62" s="563">
        <v>10584.9</v>
      </c>
      <c r="I62" s="563">
        <v>9490.7999999999993</v>
      </c>
      <c r="J62" s="563">
        <v>8413.2999999999993</v>
      </c>
      <c r="K62" s="563">
        <v>7026.6</v>
      </c>
      <c r="L62" s="563">
        <v>5868.5</v>
      </c>
      <c r="M62" s="563">
        <v>4664.3999999999996</v>
      </c>
      <c r="N62" s="563">
        <v>3551.1</v>
      </c>
      <c r="O62" s="563">
        <v>2507.3000000000002</v>
      </c>
      <c r="P62" s="563">
        <v>1523.9</v>
      </c>
      <c r="Q62" s="563">
        <v>349.05399042857812</v>
      </c>
    </row>
    <row r="63" spans="2:17">
      <c r="B63" s="560" t="s">
        <v>2131</v>
      </c>
      <c r="C63" s="561" t="s">
        <v>2132</v>
      </c>
      <c r="D63" s="568">
        <f t="shared" si="0"/>
        <v>4908.2355258608613</v>
      </c>
      <c r="E63" s="562">
        <f t="shared" si="1"/>
        <v>1.2760827921319445E-2</v>
      </c>
      <c r="F63" s="563">
        <v>4779.6000000000004</v>
      </c>
      <c r="G63" s="563">
        <v>4293.3</v>
      </c>
      <c r="H63" s="563">
        <v>3805.4</v>
      </c>
      <c r="I63" s="563">
        <v>3396.9</v>
      </c>
      <c r="J63" s="563">
        <v>3033</v>
      </c>
      <c r="K63" s="563">
        <v>2643.7</v>
      </c>
      <c r="L63" s="563">
        <v>2287.6</v>
      </c>
      <c r="M63" s="563">
        <v>1841.7</v>
      </c>
      <c r="N63" s="563">
        <v>1431.4</v>
      </c>
      <c r="O63" s="563">
        <v>1025.0999999999999</v>
      </c>
      <c r="P63" s="563">
        <v>532.6</v>
      </c>
      <c r="Q63" s="563">
        <v>128.63552586086064</v>
      </c>
    </row>
    <row r="64" spans="2:17">
      <c r="B64" s="560" t="s">
        <v>2133</v>
      </c>
      <c r="C64" s="561" t="s">
        <v>2134</v>
      </c>
      <c r="D64" s="568">
        <f t="shared" si="0"/>
        <v>0</v>
      </c>
      <c r="E64" s="562">
        <f t="shared" si="1"/>
        <v>0</v>
      </c>
      <c r="F64" s="563">
        <v>0</v>
      </c>
      <c r="G64" s="563">
        <v>0</v>
      </c>
      <c r="H64" s="563">
        <v>0</v>
      </c>
      <c r="I64" s="563">
        <v>0</v>
      </c>
      <c r="J64" s="563">
        <v>0</v>
      </c>
      <c r="K64" s="563">
        <v>0</v>
      </c>
      <c r="L64" s="563">
        <v>0</v>
      </c>
      <c r="M64" s="563">
        <v>0</v>
      </c>
      <c r="N64" s="563">
        <v>0</v>
      </c>
      <c r="O64" s="563">
        <v>0</v>
      </c>
      <c r="P64" s="563">
        <v>0</v>
      </c>
      <c r="Q64" s="563">
        <v>0</v>
      </c>
    </row>
    <row r="65" spans="2:17">
      <c r="B65" s="560" t="s">
        <v>2135</v>
      </c>
      <c r="C65" s="561" t="s">
        <v>2136</v>
      </c>
      <c r="D65" s="568">
        <f t="shared" si="0"/>
        <v>65119.046459975572</v>
      </c>
      <c r="E65" s="564">
        <f t="shared" si="1"/>
        <v>0.16930176677501821</v>
      </c>
      <c r="F65" s="563">
        <v>63412.4</v>
      </c>
      <c r="G65" s="563">
        <v>56982.6</v>
      </c>
      <c r="H65" s="563">
        <v>50985.4</v>
      </c>
      <c r="I65" s="563">
        <v>44790.5</v>
      </c>
      <c r="J65" s="563">
        <v>38213.300000000003</v>
      </c>
      <c r="K65" s="563">
        <v>32536.9</v>
      </c>
      <c r="L65" s="563">
        <v>26655.1</v>
      </c>
      <c r="M65" s="563">
        <v>20262.599999999999</v>
      </c>
      <c r="N65" s="563">
        <v>15611.6</v>
      </c>
      <c r="O65" s="563">
        <v>11310.1</v>
      </c>
      <c r="P65" s="563">
        <v>7078</v>
      </c>
      <c r="Q65" s="563">
        <v>1706.6464599755707</v>
      </c>
    </row>
    <row r="66" spans="2:17">
      <c r="B66" s="560" t="s">
        <v>2137</v>
      </c>
      <c r="C66" s="561" t="s">
        <v>2138</v>
      </c>
      <c r="D66" s="568">
        <f t="shared" si="0"/>
        <v>3761.6866588795961</v>
      </c>
      <c r="E66" s="562">
        <f t="shared" si="1"/>
        <v>9.7799373919544002E-3</v>
      </c>
      <c r="F66" s="563">
        <v>3663.1</v>
      </c>
      <c r="G66" s="563">
        <v>3284.7</v>
      </c>
      <c r="H66" s="563">
        <v>2959</v>
      </c>
      <c r="I66" s="563">
        <v>2649.2</v>
      </c>
      <c r="J66" s="563">
        <v>2345.3000000000002</v>
      </c>
      <c r="K66" s="563">
        <v>2111.6</v>
      </c>
      <c r="L66" s="563">
        <v>1874.3</v>
      </c>
      <c r="M66" s="563">
        <v>1541.6</v>
      </c>
      <c r="N66" s="563">
        <v>1248.7</v>
      </c>
      <c r="O66" s="563">
        <v>962.6</v>
      </c>
      <c r="P66" s="563">
        <v>629</v>
      </c>
      <c r="Q66" s="563">
        <v>98.586658879596314</v>
      </c>
    </row>
    <row r="67" spans="2:17">
      <c r="B67" s="560" t="s">
        <v>2139</v>
      </c>
      <c r="C67" s="561" t="s">
        <v>2140</v>
      </c>
      <c r="D67" s="568">
        <f t="shared" si="0"/>
        <v>1034.3072268907563</v>
      </c>
      <c r="E67" s="562">
        <f t="shared" si="1"/>
        <v>2.6890756302521013E-3</v>
      </c>
      <c r="F67" s="563">
        <v>1007.2</v>
      </c>
      <c r="G67" s="563">
        <v>872.2</v>
      </c>
      <c r="H67" s="563">
        <v>728.5</v>
      </c>
      <c r="I67" s="563">
        <v>643.5</v>
      </c>
      <c r="J67" s="563">
        <v>557</v>
      </c>
      <c r="K67" s="563">
        <v>493.4</v>
      </c>
      <c r="L67" s="563">
        <v>429.4</v>
      </c>
      <c r="M67" s="563">
        <v>326.39999999999998</v>
      </c>
      <c r="N67" s="563">
        <v>245.5</v>
      </c>
      <c r="O67" s="563">
        <v>181.4</v>
      </c>
      <c r="P67" s="563">
        <v>102.5</v>
      </c>
      <c r="Q67" s="563">
        <v>27.107226890756305</v>
      </c>
    </row>
    <row r="68" spans="2:17">
      <c r="B68" s="560" t="s">
        <v>2141</v>
      </c>
      <c r="C68" s="561" t="s">
        <v>2142</v>
      </c>
      <c r="D68" s="568">
        <f t="shared" si="0"/>
        <v>7360.9156099612201</v>
      </c>
      <c r="E68" s="562">
        <f t="shared" si="1"/>
        <v>1.9137504088211934E-2</v>
      </c>
      <c r="F68" s="563">
        <v>7168</v>
      </c>
      <c r="G68" s="563">
        <v>6661.5</v>
      </c>
      <c r="H68" s="563">
        <v>6067.2</v>
      </c>
      <c r="I68" s="563">
        <v>5474.9</v>
      </c>
      <c r="J68" s="563">
        <v>4850</v>
      </c>
      <c r="K68" s="563">
        <v>4227.7</v>
      </c>
      <c r="L68" s="563">
        <v>3614.7</v>
      </c>
      <c r="M68" s="563">
        <v>2990.4</v>
      </c>
      <c r="N68" s="563">
        <v>2388</v>
      </c>
      <c r="O68" s="563">
        <v>1789.5</v>
      </c>
      <c r="P68" s="563">
        <v>1174.9000000000001</v>
      </c>
      <c r="Q68" s="563">
        <v>192.91560996122041</v>
      </c>
    </row>
    <row r="69" spans="2:17">
      <c r="B69" s="560" t="s">
        <v>2143</v>
      </c>
      <c r="C69" s="561" t="s">
        <v>2144</v>
      </c>
      <c r="D69" s="568">
        <f t="shared" si="0"/>
        <v>24413.12152208302</v>
      </c>
      <c r="E69" s="564">
        <f t="shared" si="1"/>
        <v>6.347120897604476E-2</v>
      </c>
      <c r="F69" s="563">
        <v>23773.3</v>
      </c>
      <c r="G69" s="563">
        <v>21192.400000000001</v>
      </c>
      <c r="H69" s="563">
        <v>18857.2</v>
      </c>
      <c r="I69" s="563">
        <v>16750.599999999999</v>
      </c>
      <c r="J69" s="563">
        <v>14506.6</v>
      </c>
      <c r="K69" s="563">
        <v>12363.3</v>
      </c>
      <c r="L69" s="563">
        <v>9892.9</v>
      </c>
      <c r="M69" s="563">
        <v>8074.6</v>
      </c>
      <c r="N69" s="563">
        <v>6516.2</v>
      </c>
      <c r="O69" s="563">
        <v>4954.2</v>
      </c>
      <c r="P69" s="563">
        <v>3253.1</v>
      </c>
      <c r="Q69" s="563">
        <v>639.82152208301909</v>
      </c>
    </row>
    <row r="70" spans="2:17">
      <c r="B70" s="560"/>
      <c r="C70" s="561" t="s">
        <v>1085</v>
      </c>
      <c r="D70" s="568">
        <f>SUM(D39:D69)</f>
        <v>384632.99999999994</v>
      </c>
      <c r="E70" s="562">
        <f t="shared" si="1"/>
        <v>1</v>
      </c>
      <c r="F70" s="565">
        <f>SUM(F39:F69)</f>
        <v>374552.5</v>
      </c>
      <c r="G70" s="565"/>
      <c r="H70" s="565"/>
      <c r="I70" s="565"/>
      <c r="J70" s="565"/>
      <c r="K70" s="565"/>
      <c r="L70" s="565"/>
      <c r="M70" s="565"/>
      <c r="N70" s="565"/>
      <c r="O70" s="565"/>
      <c r="P70" s="565"/>
      <c r="Q70" s="566"/>
    </row>
    <row r="71" spans="2:17">
      <c r="B71" s="561" t="s">
        <v>2145</v>
      </c>
      <c r="C71" s="560"/>
      <c r="D71" s="560"/>
      <c r="E71" s="560"/>
      <c r="F71" s="560"/>
      <c r="G71" s="560"/>
      <c r="H71" s="560"/>
      <c r="I71" s="560"/>
      <c r="Q71" s="566"/>
    </row>
    <row r="72" spans="2:17">
      <c r="B72" s="554" t="s">
        <v>2146</v>
      </c>
      <c r="C72" s="554"/>
      <c r="D72" s="554"/>
      <c r="E72" s="554"/>
      <c r="Q72" s="566"/>
    </row>
    <row r="73" spans="2:17">
      <c r="C73" s="560" t="s">
        <v>44</v>
      </c>
      <c r="D73" s="567">
        <f>D70</f>
        <v>384632.99999999994</v>
      </c>
      <c r="E73" s="565">
        <v>374552.5</v>
      </c>
      <c r="Q73" s="566"/>
    </row>
    <row r="74" spans="2:17">
      <c r="C74" s="555" t="s">
        <v>2147</v>
      </c>
      <c r="D74">
        <v>384633</v>
      </c>
      <c r="E74">
        <v>384633</v>
      </c>
      <c r="Q74" s="566"/>
    </row>
    <row r="75" spans="2:17">
      <c r="C75" s="560" t="s">
        <v>2148</v>
      </c>
      <c r="D75" s="567">
        <f>D74-D73</f>
        <v>0</v>
      </c>
      <c r="E75">
        <f>E74-E73</f>
        <v>10080.5</v>
      </c>
      <c r="Q75" s="566"/>
    </row>
  </sheetData>
  <mergeCells count="3">
    <mergeCell ref="B3:C3"/>
    <mergeCell ref="C1:L1"/>
    <mergeCell ref="R1:AA1"/>
  </mergeCells>
  <hyperlinks>
    <hyperlink ref="C2" r:id="rId1" xr:uid="{746AC542-1AFE-411F-AB46-CC21C7202632}"/>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B6729-E686-44B7-AD0E-19E8D7939DBB}">
  <dimension ref="B1:AT59"/>
  <sheetViews>
    <sheetView topLeftCell="AA1" workbookViewId="0">
      <selection activeCell="AG13" sqref="AG13"/>
    </sheetView>
  </sheetViews>
  <sheetFormatPr defaultRowHeight="15"/>
  <cols>
    <col min="2" max="4" width="18.85546875" customWidth="1"/>
    <col min="15" max="15" width="65.28515625" customWidth="1"/>
  </cols>
  <sheetData>
    <row r="1" spans="2:46" ht="31.5">
      <c r="B1" s="478" t="s">
        <v>185</v>
      </c>
      <c r="C1" s="478"/>
      <c r="D1" s="478"/>
      <c r="E1" s="478"/>
      <c r="F1" s="478"/>
      <c r="G1" s="478"/>
      <c r="H1" s="478"/>
      <c r="I1" s="478"/>
      <c r="J1" s="478"/>
      <c r="K1" s="478"/>
      <c r="S1" s="478" t="s">
        <v>1024</v>
      </c>
      <c r="T1" s="478"/>
      <c r="U1" s="478"/>
      <c r="V1" s="478"/>
      <c r="W1" s="478"/>
      <c r="X1" s="478"/>
      <c r="Y1" s="478"/>
      <c r="Z1" s="478"/>
      <c r="AA1" s="478"/>
      <c r="AB1" s="478"/>
    </row>
    <row r="2" spans="2:46">
      <c r="B2" t="s">
        <v>110</v>
      </c>
      <c r="C2" s="59" t="s">
        <v>1646</v>
      </c>
      <c r="P2">
        <v>2018</v>
      </c>
    </row>
    <row r="3" spans="2:46">
      <c r="B3" s="552" t="s">
        <v>1588</v>
      </c>
      <c r="C3" s="552"/>
      <c r="D3" s="552"/>
      <c r="E3" s="307">
        <v>2015</v>
      </c>
      <c r="F3" s="307">
        <v>2016</v>
      </c>
      <c r="G3" s="307">
        <v>2017</v>
      </c>
      <c r="H3" s="307">
        <v>2018</v>
      </c>
      <c r="I3" s="307">
        <v>2019</v>
      </c>
      <c r="N3" t="s">
        <v>110</v>
      </c>
      <c r="O3" t="s">
        <v>1998</v>
      </c>
      <c r="P3" s="452" t="s">
        <v>2031</v>
      </c>
      <c r="Q3" s="453"/>
      <c r="R3" s="453"/>
      <c r="S3" s="453"/>
      <c r="T3" s="453"/>
      <c r="U3" s="453"/>
      <c r="V3" s="453"/>
      <c r="W3" s="453"/>
      <c r="X3" s="453"/>
      <c r="Y3" s="453"/>
      <c r="Z3" s="453"/>
      <c r="AA3" s="453"/>
      <c r="AB3" s="453"/>
      <c r="AC3" s="453"/>
      <c r="AD3" s="453"/>
      <c r="AE3" s="453"/>
      <c r="AF3" s="454"/>
      <c r="AH3" t="s">
        <v>2060</v>
      </c>
    </row>
    <row r="4" spans="2:46" ht="184.5" thickBot="1">
      <c r="B4" s="308" t="s">
        <v>1334</v>
      </c>
      <c r="C4" s="306"/>
      <c r="D4" s="306"/>
      <c r="E4" s="311">
        <f>SUM(E5:E9)</f>
        <v>397385</v>
      </c>
      <c r="F4" s="311">
        <f t="shared" ref="F4:I4" si="0">SUM(F5:F9)</f>
        <v>426197</v>
      </c>
      <c r="G4" s="311">
        <f t="shared" si="0"/>
        <v>457121</v>
      </c>
      <c r="H4" s="311">
        <f t="shared" si="0"/>
        <v>488444</v>
      </c>
      <c r="I4" s="311">
        <f t="shared" si="0"/>
        <v>489068</v>
      </c>
      <c r="O4" t="s">
        <v>2061</v>
      </c>
      <c r="P4" s="116"/>
      <c r="Q4" s="455" t="s">
        <v>2032</v>
      </c>
      <c r="R4" s="455" t="s">
        <v>2033</v>
      </c>
      <c r="S4" s="455" t="s">
        <v>2034</v>
      </c>
      <c r="T4" s="455" t="s">
        <v>2035</v>
      </c>
      <c r="U4" s="455" t="s">
        <v>2036</v>
      </c>
      <c r="V4" s="455" t="s">
        <v>2037</v>
      </c>
      <c r="W4" s="455" t="s">
        <v>2038</v>
      </c>
      <c r="X4" s="455" t="s">
        <v>2039</v>
      </c>
      <c r="Y4" s="455" t="s">
        <v>2040</v>
      </c>
      <c r="Z4" s="455" t="s">
        <v>2041</v>
      </c>
      <c r="AA4" s="455" t="s">
        <v>2042</v>
      </c>
      <c r="AB4" s="456" t="s">
        <v>2043</v>
      </c>
      <c r="AC4" s="456" t="s">
        <v>2044</v>
      </c>
      <c r="AD4" s="456" t="s">
        <v>2045</v>
      </c>
      <c r="AE4" s="456" t="s">
        <v>2046</v>
      </c>
      <c r="AF4" s="457" t="s">
        <v>2047</v>
      </c>
      <c r="AG4" s="467" t="s">
        <v>2062</v>
      </c>
      <c r="AH4" s="466"/>
      <c r="AI4" s="467" t="s">
        <v>2049</v>
      </c>
      <c r="AJ4" s="467" t="s">
        <v>2050</v>
      </c>
      <c r="AK4" s="467" t="s">
        <v>2051</v>
      </c>
      <c r="AL4" s="467" t="s">
        <v>2052</v>
      </c>
      <c r="AM4" s="467" t="s">
        <v>2053</v>
      </c>
      <c r="AN4" s="467" t="s">
        <v>2054</v>
      </c>
      <c r="AO4" s="467" t="s">
        <v>2055</v>
      </c>
      <c r="AP4" s="467" t="s">
        <v>2056</v>
      </c>
      <c r="AQ4" s="467" t="s">
        <v>2057</v>
      </c>
      <c r="AR4" s="467" t="s">
        <v>2058</v>
      </c>
      <c r="AS4" s="467" t="s">
        <v>2059</v>
      </c>
      <c r="AT4" s="467" t="s">
        <v>2062</v>
      </c>
    </row>
    <row r="5" spans="2:46" ht="18" thickBot="1">
      <c r="B5" s="309" t="s">
        <v>1597</v>
      </c>
      <c r="C5" s="310"/>
      <c r="D5" s="310" t="s">
        <v>1598</v>
      </c>
      <c r="E5" s="295">
        <v>13497</v>
      </c>
      <c r="F5" s="295">
        <v>13386</v>
      </c>
      <c r="G5" s="295">
        <v>19237</v>
      </c>
      <c r="H5" s="295">
        <v>21989</v>
      </c>
      <c r="I5" s="295">
        <v>22027</v>
      </c>
      <c r="O5" s="449" t="s">
        <v>1999</v>
      </c>
      <c r="P5" s="458" t="s">
        <v>2000</v>
      </c>
      <c r="Q5" s="459">
        <v>24</v>
      </c>
      <c r="R5" s="459">
        <v>12.8</v>
      </c>
      <c r="S5" s="459">
        <v>5.7</v>
      </c>
      <c r="T5" s="459">
        <v>6.1</v>
      </c>
      <c r="U5" s="459">
        <v>25.2</v>
      </c>
      <c r="V5" s="459">
        <v>22.7</v>
      </c>
      <c r="W5" s="459">
        <v>27.7</v>
      </c>
      <c r="X5" s="459">
        <v>11.4</v>
      </c>
      <c r="Y5" s="459">
        <v>14.9</v>
      </c>
      <c r="Z5" s="459">
        <v>31.6</v>
      </c>
      <c r="AA5" s="459">
        <v>19.8</v>
      </c>
      <c r="AB5" s="460">
        <v>27.7</v>
      </c>
      <c r="AC5" s="460">
        <v>8.9</v>
      </c>
      <c r="AD5" s="460">
        <v>16.600000000000001</v>
      </c>
      <c r="AE5" s="460">
        <v>30.9</v>
      </c>
      <c r="AF5" s="461">
        <v>21</v>
      </c>
      <c r="AG5" s="460"/>
      <c r="AH5" s="466" t="s">
        <v>2000</v>
      </c>
      <c r="AI5" s="468">
        <v>10.6</v>
      </c>
      <c r="AJ5" s="468">
        <v>15.9</v>
      </c>
      <c r="AK5" s="468">
        <v>17.600000000000001</v>
      </c>
      <c r="AL5" s="468">
        <v>163.9</v>
      </c>
      <c r="AM5" s="468">
        <v>36.700000000000003</v>
      </c>
      <c r="AN5" s="468">
        <v>34.200000000000003</v>
      </c>
      <c r="AO5" s="468">
        <v>21.7</v>
      </c>
      <c r="AP5" s="468">
        <v>74.900000000000006</v>
      </c>
      <c r="AQ5" s="468">
        <v>74.400000000000006</v>
      </c>
      <c r="AR5" s="468">
        <v>25.6</v>
      </c>
      <c r="AS5" s="468">
        <v>40</v>
      </c>
    </row>
    <row r="6" spans="2:46" ht="18" thickBot="1">
      <c r="B6" s="309" t="s">
        <v>1643</v>
      </c>
      <c r="C6" s="310"/>
      <c r="D6" s="310" t="s">
        <v>1338</v>
      </c>
      <c r="E6" s="295">
        <v>201600</v>
      </c>
      <c r="F6" s="295">
        <v>229200</v>
      </c>
      <c r="G6" s="295">
        <v>249600</v>
      </c>
      <c r="H6" s="295">
        <v>267400</v>
      </c>
      <c r="I6" s="295">
        <v>261000</v>
      </c>
      <c r="O6" s="450" t="s">
        <v>2001</v>
      </c>
      <c r="P6" s="458" t="s">
        <v>2002</v>
      </c>
      <c r="Q6" s="459">
        <v>2</v>
      </c>
      <c r="R6" s="459">
        <v>8.5</v>
      </c>
      <c r="S6" s="459">
        <v>1966.4</v>
      </c>
      <c r="T6" s="459">
        <v>3847.3</v>
      </c>
      <c r="U6" s="459">
        <v>169.2</v>
      </c>
      <c r="V6" s="459">
        <v>11.1</v>
      </c>
      <c r="W6" s="459">
        <v>2.8</v>
      </c>
      <c r="X6" s="459">
        <v>53.1</v>
      </c>
      <c r="Y6" s="459">
        <v>73.900000000000006</v>
      </c>
      <c r="Z6" s="459">
        <v>1.9</v>
      </c>
      <c r="AA6" s="459">
        <v>203.3</v>
      </c>
      <c r="AB6" s="460">
        <v>183.3</v>
      </c>
      <c r="AC6" s="460">
        <v>169.9</v>
      </c>
      <c r="AD6" s="460">
        <v>18</v>
      </c>
      <c r="AE6" s="460">
        <v>1.4</v>
      </c>
      <c r="AF6" s="461">
        <v>172.6</v>
      </c>
      <c r="AG6" s="460"/>
      <c r="AH6" s="466" t="s">
        <v>2002</v>
      </c>
      <c r="AI6" s="468">
        <v>14.7</v>
      </c>
      <c r="AJ6" s="468">
        <v>46</v>
      </c>
      <c r="AK6" s="468">
        <v>578.79999999999995</v>
      </c>
      <c r="AL6" s="468">
        <v>42.3</v>
      </c>
      <c r="AM6" s="468">
        <v>5.5</v>
      </c>
      <c r="AN6" s="468">
        <v>37.200000000000003</v>
      </c>
      <c r="AO6" s="468">
        <v>39.200000000000003</v>
      </c>
      <c r="AP6" s="468">
        <v>455.3</v>
      </c>
      <c r="AQ6" s="468">
        <v>1710.8</v>
      </c>
      <c r="AR6" s="468">
        <v>34.9</v>
      </c>
      <c r="AS6" s="468">
        <v>636.1</v>
      </c>
    </row>
    <row r="7" spans="2:46">
      <c r="B7" s="309" t="s">
        <v>1247</v>
      </c>
      <c r="C7" s="310"/>
      <c r="D7" s="310" t="s">
        <v>1338</v>
      </c>
      <c r="E7" s="295">
        <v>73361</v>
      </c>
      <c r="F7" s="295">
        <v>73485</v>
      </c>
      <c r="G7" s="295">
        <v>74886</v>
      </c>
      <c r="H7" s="295">
        <v>80478</v>
      </c>
      <c r="I7" s="295">
        <v>82171</v>
      </c>
      <c r="O7" s="469" t="s">
        <v>1227</v>
      </c>
      <c r="P7" s="314">
        <f>SUM(Q6:AF6)/SUM(Q25:AF25)</f>
        <v>0.46779004586376766</v>
      </c>
      <c r="Q7" s="470">
        <f>Q6/Q25</f>
        <v>7.8864353312302835E-3</v>
      </c>
      <c r="R7" s="470">
        <f t="shared" ref="R7:AS7" si="1">R6/R25</f>
        <v>1.6122913505311077E-2</v>
      </c>
      <c r="S7" s="470">
        <f t="shared" si="1"/>
        <v>0.73370396626991541</v>
      </c>
      <c r="T7" s="470">
        <f t="shared" si="1"/>
        <v>0.67377103728481114</v>
      </c>
      <c r="U7" s="470">
        <f t="shared" si="1"/>
        <v>0.20268327743172018</v>
      </c>
      <c r="V7" s="470">
        <f t="shared" si="1"/>
        <v>2.6241134751773049E-2</v>
      </c>
      <c r="W7" s="470">
        <f t="shared" si="1"/>
        <v>1.2095032397408207E-2</v>
      </c>
      <c r="X7" s="470">
        <f t="shared" si="1"/>
        <v>0.24941286989196806</v>
      </c>
      <c r="Y7" s="470">
        <f t="shared" si="1"/>
        <v>0.16860597764088525</v>
      </c>
      <c r="Z7" s="470">
        <f t="shared" si="1"/>
        <v>8.0885483184333761E-3</v>
      </c>
      <c r="AA7" s="470">
        <f t="shared" si="1"/>
        <v>0.25636822194199244</v>
      </c>
      <c r="AB7" s="470">
        <f t="shared" si="1"/>
        <v>0.31592554291623576</v>
      </c>
      <c r="AC7" s="470">
        <f t="shared" si="1"/>
        <v>0.36735135135135139</v>
      </c>
      <c r="AD7" s="470">
        <f t="shared" si="1"/>
        <v>4.0115890349899715E-2</v>
      </c>
      <c r="AE7" s="470">
        <f t="shared" si="1"/>
        <v>4.0091638029782356E-3</v>
      </c>
      <c r="AF7" s="470">
        <f t="shared" si="1"/>
        <v>0.32111627906976742</v>
      </c>
      <c r="AG7" s="471">
        <f>SUM(Q6,R6,U6,V6,W6,X6,Y6,Z6,AA6,AB6,AC6,AD6,AE6,AF6)/SUM(Q25,R25,U25,V25,W25,X25,Y25,Z25,AA25,AB25,AC25,AD25,AE25,AF25)</f>
        <v>0.16926651178227675</v>
      </c>
      <c r="AH7" s="314">
        <f>SUM(AI6:AS6)/SUM(AI25:AS25)</f>
        <v>0.38757453770477696</v>
      </c>
      <c r="AI7" s="470">
        <f t="shared" si="1"/>
        <v>6.3968668407310705E-2</v>
      </c>
      <c r="AJ7" s="470">
        <f t="shared" si="1"/>
        <v>0.15047432122996401</v>
      </c>
      <c r="AK7" s="470">
        <f t="shared" si="1"/>
        <v>0.51535927343958687</v>
      </c>
      <c r="AL7" s="470">
        <f t="shared" si="1"/>
        <v>5.6369936034115137E-2</v>
      </c>
      <c r="AM7" s="470">
        <f t="shared" si="1"/>
        <v>1.2582932967284374E-2</v>
      </c>
      <c r="AN7" s="470">
        <f t="shared" si="1"/>
        <v>6.9351230425055935E-2</v>
      </c>
      <c r="AO7" s="470">
        <f t="shared" si="1"/>
        <v>0.10362146444620672</v>
      </c>
      <c r="AP7" s="470">
        <f t="shared" si="1"/>
        <v>0.38046293975098189</v>
      </c>
      <c r="AQ7" s="470">
        <f t="shared" si="1"/>
        <v>0.71049462186967893</v>
      </c>
      <c r="AR7" s="470">
        <f t="shared" si="1"/>
        <v>0.10066339775021632</v>
      </c>
      <c r="AS7" s="470">
        <f t="shared" si="1"/>
        <v>0.40297751029458351</v>
      </c>
      <c r="AT7" s="471">
        <f>SUM(AI6,AJ6,AL6,AM6,AN6,AO6,AP6,AQ6,AR6,AS6)/SUM(AI25,AJ25,AL25,AM25,AN25,AO25,AP25,AQ25,AR25,AS25)</f>
        <v>0.37000306091215179</v>
      </c>
    </row>
    <row r="8" spans="2:46" ht="18" thickBot="1">
      <c r="B8" s="309" t="s">
        <v>1342</v>
      </c>
      <c r="C8" s="310"/>
      <c r="D8" s="310" t="s">
        <v>1338</v>
      </c>
      <c r="E8" s="295">
        <v>82900</v>
      </c>
      <c r="F8" s="295">
        <v>83800</v>
      </c>
      <c r="G8" s="295">
        <v>85400</v>
      </c>
      <c r="H8" s="295">
        <v>91600</v>
      </c>
      <c r="I8" s="295">
        <v>97000</v>
      </c>
      <c r="O8" s="450" t="s">
        <v>2003</v>
      </c>
      <c r="P8" s="458" t="s">
        <v>2004</v>
      </c>
      <c r="Q8" s="459">
        <v>59.2</v>
      </c>
      <c r="R8" s="459">
        <v>171.7</v>
      </c>
      <c r="S8" s="459">
        <v>62.9</v>
      </c>
      <c r="T8" s="459">
        <v>89.9</v>
      </c>
      <c r="U8" s="459">
        <v>151.69999999999999</v>
      </c>
      <c r="V8" s="459">
        <v>152.4</v>
      </c>
      <c r="W8" s="459">
        <v>10.6</v>
      </c>
      <c r="X8" s="459">
        <v>1.6</v>
      </c>
      <c r="Y8" s="459">
        <v>85.6</v>
      </c>
      <c r="Z8" s="459">
        <v>44.8</v>
      </c>
      <c r="AA8" s="459">
        <v>253.1</v>
      </c>
      <c r="AB8" s="460">
        <v>63.2</v>
      </c>
      <c r="AC8" s="460">
        <v>78.900000000000006</v>
      </c>
      <c r="AD8" s="460">
        <v>61.5</v>
      </c>
      <c r="AE8" s="460">
        <v>127.3</v>
      </c>
      <c r="AF8" s="461">
        <v>60.2</v>
      </c>
      <c r="AG8" s="460"/>
      <c r="AH8" s="466" t="s">
        <v>2004</v>
      </c>
      <c r="AI8" s="468">
        <v>22.8</v>
      </c>
      <c r="AJ8" s="468">
        <v>8.5</v>
      </c>
      <c r="AK8" s="468">
        <v>12.6</v>
      </c>
      <c r="AL8" s="468">
        <v>109</v>
      </c>
      <c r="AM8" s="468">
        <v>41.3</v>
      </c>
      <c r="AN8" s="468">
        <v>53.2</v>
      </c>
      <c r="AO8" s="468">
        <v>18.5</v>
      </c>
      <c r="AP8" s="468">
        <v>14.3</v>
      </c>
      <c r="AQ8" s="468">
        <v>56.8</v>
      </c>
      <c r="AR8" s="468">
        <v>19.2</v>
      </c>
      <c r="AS8" s="468">
        <v>4.5</v>
      </c>
    </row>
    <row r="9" spans="2:46" ht="18" thickBot="1">
      <c r="B9" s="308" t="s">
        <v>1639</v>
      </c>
      <c r="C9" s="310"/>
      <c r="D9" s="310" t="s">
        <v>1338</v>
      </c>
      <c r="E9" s="295">
        <v>26027</v>
      </c>
      <c r="F9" s="295">
        <v>26326</v>
      </c>
      <c r="G9" s="295">
        <v>27998</v>
      </c>
      <c r="H9" s="295">
        <v>26977</v>
      </c>
      <c r="I9" s="295">
        <v>26870</v>
      </c>
      <c r="O9" s="450" t="s">
        <v>2005</v>
      </c>
      <c r="P9" s="458" t="s">
        <v>2006</v>
      </c>
      <c r="Q9" s="459">
        <v>18.3</v>
      </c>
      <c r="R9" s="459">
        <v>22.8</v>
      </c>
      <c r="S9" s="459">
        <v>56.5</v>
      </c>
      <c r="T9" s="459">
        <v>64</v>
      </c>
      <c r="U9" s="459">
        <v>20</v>
      </c>
      <c r="V9" s="459">
        <v>12.8</v>
      </c>
      <c r="W9" s="459">
        <v>8.1999999999999993</v>
      </c>
      <c r="X9" s="459">
        <v>4.7</v>
      </c>
      <c r="Y9" s="459">
        <v>59.9</v>
      </c>
      <c r="Z9" s="459">
        <v>5.6</v>
      </c>
      <c r="AA9" s="459">
        <v>31.1</v>
      </c>
      <c r="AB9" s="460">
        <v>32.1</v>
      </c>
      <c r="AC9" s="460">
        <v>18.2</v>
      </c>
      <c r="AD9" s="460">
        <v>11.3</v>
      </c>
      <c r="AE9" s="460">
        <v>7.5</v>
      </c>
      <c r="AF9" s="461">
        <v>13.7</v>
      </c>
      <c r="AG9" s="460"/>
      <c r="AH9" s="466" t="s">
        <v>2006</v>
      </c>
      <c r="AI9" s="468">
        <v>9.9</v>
      </c>
      <c r="AJ9" s="468">
        <v>13.5</v>
      </c>
      <c r="AK9" s="468">
        <v>48.1</v>
      </c>
      <c r="AL9" s="468">
        <v>34</v>
      </c>
      <c r="AM9" s="468">
        <v>11.8</v>
      </c>
      <c r="AN9" s="468">
        <v>15.5</v>
      </c>
      <c r="AO9" s="468">
        <v>22.8</v>
      </c>
      <c r="AP9" s="468">
        <v>81.400000000000006</v>
      </c>
      <c r="AQ9" s="468">
        <v>26.7</v>
      </c>
      <c r="AR9" s="468">
        <v>15.8</v>
      </c>
      <c r="AS9" s="468">
        <v>210.4</v>
      </c>
    </row>
    <row r="10" spans="2:46" ht="18" thickBot="1">
      <c r="B10" s="308" t="s">
        <v>1640</v>
      </c>
      <c r="C10" s="310"/>
      <c r="D10" s="310" t="s">
        <v>1591</v>
      </c>
      <c r="E10" s="295">
        <v>633551</v>
      </c>
      <c r="F10" s="295">
        <v>640784</v>
      </c>
      <c r="G10" s="295">
        <v>691488</v>
      </c>
      <c r="H10" s="295">
        <v>726008</v>
      </c>
      <c r="I10" s="295">
        <v>738381</v>
      </c>
      <c r="O10" s="450" t="s">
        <v>2007</v>
      </c>
      <c r="P10" s="458" t="s">
        <v>2008</v>
      </c>
      <c r="Q10" s="459">
        <v>2.6</v>
      </c>
      <c r="R10" s="459">
        <v>5.4</v>
      </c>
      <c r="S10" s="459">
        <v>4.7</v>
      </c>
      <c r="T10" s="459">
        <v>6.7</v>
      </c>
      <c r="U10" s="459">
        <v>3.4</v>
      </c>
      <c r="V10" s="459">
        <v>5.2</v>
      </c>
      <c r="W10" s="459">
        <v>1.3</v>
      </c>
      <c r="X10" s="459">
        <v>0.4</v>
      </c>
      <c r="Y10" s="459">
        <v>1.7</v>
      </c>
      <c r="Z10" s="459">
        <v>1.8</v>
      </c>
      <c r="AA10" s="459">
        <v>4.4000000000000004</v>
      </c>
      <c r="AB10" s="460">
        <v>2.9</v>
      </c>
      <c r="AC10" s="460">
        <v>3.6</v>
      </c>
      <c r="AD10" s="460">
        <v>2.8</v>
      </c>
      <c r="AE10" s="460">
        <v>2.5</v>
      </c>
      <c r="AF10" s="461">
        <v>3</v>
      </c>
      <c r="AG10" s="460"/>
      <c r="AH10" s="466" t="s">
        <v>2008</v>
      </c>
      <c r="AI10" s="468">
        <v>1.1000000000000001</v>
      </c>
      <c r="AJ10" s="468">
        <v>1.4</v>
      </c>
      <c r="AK10" s="468">
        <v>5.5</v>
      </c>
      <c r="AL10" s="468">
        <v>4.2</v>
      </c>
      <c r="AM10" s="468">
        <v>3.7</v>
      </c>
      <c r="AN10" s="468">
        <v>3.2</v>
      </c>
      <c r="AO10" s="468">
        <v>1</v>
      </c>
      <c r="AP10" s="468">
        <v>3.7</v>
      </c>
      <c r="AQ10" s="468">
        <v>3.9</v>
      </c>
      <c r="AR10" s="468">
        <v>2.1</v>
      </c>
      <c r="AS10" s="468">
        <v>11.6</v>
      </c>
    </row>
    <row r="11" spans="2:46" ht="18" thickBot="1">
      <c r="B11" s="308" t="s">
        <v>1641</v>
      </c>
      <c r="C11" s="310"/>
      <c r="D11" s="310"/>
      <c r="E11" s="295">
        <v>899700</v>
      </c>
      <c r="F11" s="295">
        <v>959700</v>
      </c>
      <c r="G11" s="295">
        <v>732900</v>
      </c>
      <c r="H11" s="295">
        <v>1124200</v>
      </c>
      <c r="I11" s="295">
        <v>1066400</v>
      </c>
      <c r="O11" s="450" t="s">
        <v>1277</v>
      </c>
      <c r="P11" s="458" t="s">
        <v>2009</v>
      </c>
      <c r="Q11" s="459">
        <v>9.6999999999999993</v>
      </c>
      <c r="R11" s="459">
        <v>22.3</v>
      </c>
      <c r="S11" s="459">
        <v>139.19999999999999</v>
      </c>
      <c r="T11" s="459">
        <v>709</v>
      </c>
      <c r="U11" s="459">
        <v>63.3</v>
      </c>
      <c r="V11" s="459">
        <v>24.3</v>
      </c>
      <c r="W11" s="459">
        <v>21</v>
      </c>
      <c r="X11" s="459">
        <v>12.3</v>
      </c>
      <c r="Y11" s="459">
        <v>14.4</v>
      </c>
      <c r="Z11" s="459">
        <v>13.9</v>
      </c>
      <c r="AA11" s="459">
        <v>36.6</v>
      </c>
      <c r="AB11" s="460">
        <v>34.9</v>
      </c>
      <c r="AC11" s="460">
        <v>16.5</v>
      </c>
      <c r="AD11" s="460">
        <v>16.399999999999999</v>
      </c>
      <c r="AE11" s="460">
        <v>14</v>
      </c>
      <c r="AF11" s="461">
        <v>27</v>
      </c>
      <c r="AG11" s="460"/>
      <c r="AH11" s="466" t="s">
        <v>2009</v>
      </c>
      <c r="AI11" s="468">
        <v>14.6</v>
      </c>
      <c r="AJ11" s="468">
        <v>14.3</v>
      </c>
      <c r="AK11" s="468">
        <v>107.5</v>
      </c>
      <c r="AL11" s="468">
        <v>30.9</v>
      </c>
      <c r="AM11" s="468">
        <v>21.2</v>
      </c>
      <c r="AN11" s="468">
        <v>30.1</v>
      </c>
      <c r="AO11" s="468">
        <v>54.7</v>
      </c>
      <c r="AP11" s="468">
        <v>68.2</v>
      </c>
      <c r="AQ11" s="468">
        <v>64.3</v>
      </c>
      <c r="AR11" s="468">
        <v>41</v>
      </c>
      <c r="AS11" s="468">
        <v>114.5</v>
      </c>
    </row>
    <row r="12" spans="2:46" ht="18" thickBot="1">
      <c r="B12" s="308" t="s">
        <v>1600</v>
      </c>
      <c r="C12" s="310"/>
      <c r="D12" s="310"/>
      <c r="E12" s="295"/>
      <c r="F12" s="295"/>
      <c r="G12" s="295"/>
      <c r="H12" s="295"/>
      <c r="I12" s="295"/>
      <c r="O12" s="450" t="s">
        <v>1279</v>
      </c>
      <c r="P12" s="458" t="s">
        <v>2010</v>
      </c>
      <c r="Q12" s="459">
        <v>24.3</v>
      </c>
      <c r="R12" s="459">
        <v>80.7</v>
      </c>
      <c r="S12" s="459">
        <v>57.5</v>
      </c>
      <c r="T12" s="459">
        <v>364.1</v>
      </c>
      <c r="U12" s="459">
        <v>94.4</v>
      </c>
      <c r="V12" s="459">
        <v>46.9</v>
      </c>
      <c r="W12" s="459">
        <v>34.5</v>
      </c>
      <c r="X12" s="459">
        <v>13.5</v>
      </c>
      <c r="Y12" s="459">
        <v>48.9</v>
      </c>
      <c r="Z12" s="459">
        <v>35.4</v>
      </c>
      <c r="AA12" s="459">
        <v>47.6</v>
      </c>
      <c r="AB12" s="460">
        <v>48</v>
      </c>
      <c r="AC12" s="460">
        <v>39.200000000000003</v>
      </c>
      <c r="AD12" s="460">
        <v>72.3</v>
      </c>
      <c r="AE12" s="460">
        <v>40.1</v>
      </c>
      <c r="AF12" s="461">
        <v>41.8</v>
      </c>
      <c r="AG12" s="460"/>
      <c r="AH12" s="466" t="s">
        <v>2010</v>
      </c>
      <c r="AI12" s="468">
        <v>29</v>
      </c>
      <c r="AJ12" s="468">
        <v>31.9</v>
      </c>
      <c r="AK12" s="468">
        <v>64.2</v>
      </c>
      <c r="AL12" s="468">
        <v>54.2</v>
      </c>
      <c r="AM12" s="468">
        <v>84.9</v>
      </c>
      <c r="AN12" s="468">
        <v>85.7</v>
      </c>
      <c r="AO12" s="468">
        <v>48.2</v>
      </c>
      <c r="AP12" s="468">
        <v>99.6</v>
      </c>
      <c r="AQ12" s="468">
        <v>92.2</v>
      </c>
      <c r="AR12" s="468">
        <v>25.5</v>
      </c>
      <c r="AS12" s="468">
        <v>99.3</v>
      </c>
    </row>
    <row r="13" spans="2:46" ht="18" thickBot="1">
      <c r="B13" s="309" t="s">
        <v>1644</v>
      </c>
      <c r="C13" s="310"/>
      <c r="D13" s="310" t="s">
        <v>1642</v>
      </c>
      <c r="E13" s="295">
        <v>3720000</v>
      </c>
      <c r="F13" s="295">
        <v>3610000</v>
      </c>
      <c r="G13" s="295">
        <v>3610000</v>
      </c>
      <c r="H13" s="295">
        <v>3660000</v>
      </c>
      <c r="I13" s="295">
        <v>3700000</v>
      </c>
      <c r="O13" s="450" t="s">
        <v>1281</v>
      </c>
      <c r="P13" s="458" t="s">
        <v>2011</v>
      </c>
      <c r="Q13" s="459">
        <v>26.1</v>
      </c>
      <c r="R13" s="459">
        <v>45.9</v>
      </c>
      <c r="S13" s="459">
        <v>124.9</v>
      </c>
      <c r="T13" s="459">
        <v>216.6</v>
      </c>
      <c r="U13" s="459">
        <v>79.599999999999994</v>
      </c>
      <c r="V13" s="459">
        <v>27.9</v>
      </c>
      <c r="W13" s="459">
        <v>10.8</v>
      </c>
      <c r="X13" s="459">
        <v>3.8</v>
      </c>
      <c r="Y13" s="459">
        <v>25.9</v>
      </c>
      <c r="Z13" s="459">
        <v>12.9</v>
      </c>
      <c r="AA13" s="459">
        <v>46.8</v>
      </c>
      <c r="AB13" s="460">
        <v>56.9</v>
      </c>
      <c r="AC13" s="460">
        <v>28.5</v>
      </c>
      <c r="AD13" s="460">
        <v>64.400000000000006</v>
      </c>
      <c r="AE13" s="460">
        <v>24.7</v>
      </c>
      <c r="AF13" s="461">
        <v>42.3</v>
      </c>
      <c r="AG13" s="460"/>
      <c r="AH13" s="466" t="s">
        <v>2011</v>
      </c>
      <c r="AI13" s="468">
        <v>24.7</v>
      </c>
      <c r="AJ13" s="468">
        <v>56.1</v>
      </c>
      <c r="AK13" s="468">
        <v>70.7</v>
      </c>
      <c r="AL13" s="468">
        <v>37.700000000000003</v>
      </c>
      <c r="AM13" s="468">
        <v>93.8</v>
      </c>
      <c r="AN13" s="468">
        <v>107</v>
      </c>
      <c r="AO13" s="468">
        <v>56.3</v>
      </c>
      <c r="AP13" s="468">
        <v>67.099999999999994</v>
      </c>
      <c r="AQ13" s="468">
        <v>81.3</v>
      </c>
      <c r="AR13" s="468">
        <v>50.2</v>
      </c>
      <c r="AS13" s="468">
        <v>67.900000000000006</v>
      </c>
    </row>
    <row r="14" spans="2:46" ht="18" thickBot="1">
      <c r="B14" s="309" t="s">
        <v>1645</v>
      </c>
      <c r="C14" s="310"/>
      <c r="D14" s="310" t="s">
        <v>1338</v>
      </c>
      <c r="E14" s="295">
        <v>2308000</v>
      </c>
      <c r="F14" s="295">
        <v>2281000</v>
      </c>
      <c r="G14" s="295">
        <v>2270000</v>
      </c>
      <c r="H14" s="295">
        <v>2340000</v>
      </c>
      <c r="I14" s="295">
        <v>2320000</v>
      </c>
      <c r="O14" s="450" t="s">
        <v>2012</v>
      </c>
      <c r="P14" s="458" t="s">
        <v>2013</v>
      </c>
      <c r="Q14" s="459">
        <v>2.2000000000000002</v>
      </c>
      <c r="R14" s="459">
        <v>5.6</v>
      </c>
      <c r="S14" s="459">
        <v>9.1</v>
      </c>
      <c r="T14" s="459">
        <v>14.4</v>
      </c>
      <c r="U14" s="459">
        <v>9.6999999999999993</v>
      </c>
      <c r="V14" s="459">
        <v>2.8</v>
      </c>
      <c r="W14" s="459">
        <v>3.6</v>
      </c>
      <c r="X14" s="459">
        <v>1.3</v>
      </c>
      <c r="Y14" s="459">
        <v>6.5</v>
      </c>
      <c r="Z14" s="459">
        <v>2.4</v>
      </c>
      <c r="AA14" s="459">
        <v>4.2</v>
      </c>
      <c r="AB14" s="460">
        <v>3.7</v>
      </c>
      <c r="AC14" s="460">
        <v>3.2</v>
      </c>
      <c r="AD14" s="460">
        <v>4.7</v>
      </c>
      <c r="AE14" s="460">
        <v>3</v>
      </c>
      <c r="AF14" s="461">
        <v>5.0999999999999996</v>
      </c>
      <c r="AG14" s="460"/>
      <c r="AH14" s="466" t="s">
        <v>2013</v>
      </c>
      <c r="AI14" s="468">
        <v>4.8</v>
      </c>
      <c r="AJ14" s="468">
        <v>2.8</v>
      </c>
      <c r="AK14" s="468">
        <v>8.5</v>
      </c>
      <c r="AL14" s="468">
        <v>8.4</v>
      </c>
      <c r="AM14" s="468">
        <v>6.9</v>
      </c>
      <c r="AN14" s="468">
        <v>7.5</v>
      </c>
      <c r="AO14" s="468">
        <v>3.8</v>
      </c>
      <c r="AP14" s="468">
        <v>11.2</v>
      </c>
      <c r="AQ14" s="468">
        <v>9.3000000000000007</v>
      </c>
      <c r="AR14" s="468">
        <v>3</v>
      </c>
      <c r="AS14" s="468">
        <v>6.3</v>
      </c>
    </row>
    <row r="15" spans="2:46" ht="18" thickBot="1">
      <c r="B15" s="308" t="s">
        <v>1610</v>
      </c>
      <c r="C15" s="310"/>
      <c r="D15" s="310"/>
      <c r="E15" s="295">
        <v>3055</v>
      </c>
      <c r="F15" s="295">
        <v>3005</v>
      </c>
      <c r="G15" s="295">
        <v>2917</v>
      </c>
      <c r="H15" s="295">
        <v>2904</v>
      </c>
      <c r="I15" s="295">
        <v>2911</v>
      </c>
      <c r="O15" s="450" t="s">
        <v>2014</v>
      </c>
      <c r="P15" s="458" t="s">
        <v>2015</v>
      </c>
      <c r="Q15" s="459">
        <v>7</v>
      </c>
      <c r="R15" s="459">
        <v>13.4</v>
      </c>
      <c r="S15" s="459">
        <v>12.2</v>
      </c>
      <c r="T15" s="459">
        <v>20.2</v>
      </c>
      <c r="U15" s="459">
        <v>11.6</v>
      </c>
      <c r="V15" s="459">
        <v>8.3000000000000007</v>
      </c>
      <c r="W15" s="459">
        <v>4.0999999999999996</v>
      </c>
      <c r="X15" s="459">
        <v>4.4000000000000004</v>
      </c>
      <c r="Y15" s="459">
        <v>8</v>
      </c>
      <c r="Z15" s="459">
        <v>7.1</v>
      </c>
      <c r="AA15" s="459">
        <v>9.1</v>
      </c>
      <c r="AB15" s="460">
        <v>7.7</v>
      </c>
      <c r="AC15" s="460">
        <v>5.2</v>
      </c>
      <c r="AD15" s="460">
        <v>17.8</v>
      </c>
      <c r="AE15" s="460">
        <v>7.4</v>
      </c>
      <c r="AF15" s="461">
        <v>11.7</v>
      </c>
      <c r="AG15" s="460"/>
      <c r="AH15" s="466" t="s">
        <v>2015</v>
      </c>
      <c r="AI15" s="468">
        <v>5.5</v>
      </c>
      <c r="AJ15" s="468">
        <v>7.4</v>
      </c>
      <c r="AK15" s="468">
        <v>11.7</v>
      </c>
      <c r="AL15" s="468">
        <v>10.4</v>
      </c>
      <c r="AM15" s="468">
        <v>10.7</v>
      </c>
      <c r="AN15" s="468">
        <v>14.4</v>
      </c>
      <c r="AO15" s="468">
        <v>6.5</v>
      </c>
      <c r="AP15" s="468">
        <v>14.5</v>
      </c>
      <c r="AQ15" s="468">
        <v>8.1</v>
      </c>
      <c r="AR15" s="468">
        <v>5.2</v>
      </c>
      <c r="AS15" s="468">
        <v>10.3</v>
      </c>
    </row>
    <row r="16" spans="2:46" ht="18" thickBot="1">
      <c r="B16" s="446"/>
      <c r="C16" s="447"/>
      <c r="D16" s="447"/>
      <c r="E16" s="295"/>
      <c r="F16" s="295"/>
      <c r="G16" s="295"/>
      <c r="H16" s="295"/>
      <c r="I16" s="295"/>
      <c r="O16" s="450" t="s">
        <v>2016</v>
      </c>
      <c r="P16" s="458" t="s">
        <v>2017</v>
      </c>
      <c r="Q16" s="459">
        <v>0.7</v>
      </c>
      <c r="R16" s="459">
        <v>2</v>
      </c>
      <c r="S16" s="459">
        <v>2.2000000000000002</v>
      </c>
      <c r="T16" s="459">
        <v>2.4</v>
      </c>
      <c r="U16" s="459">
        <v>2.7</v>
      </c>
      <c r="V16" s="459">
        <v>1.4</v>
      </c>
      <c r="W16" s="459">
        <v>1.9</v>
      </c>
      <c r="X16" s="459">
        <v>0.5</v>
      </c>
      <c r="Y16" s="459">
        <v>0.6</v>
      </c>
      <c r="Z16" s="459">
        <v>0.6</v>
      </c>
      <c r="AA16" s="459">
        <v>1.3</v>
      </c>
      <c r="AB16" s="460">
        <v>0.9</v>
      </c>
      <c r="AC16" s="460">
        <v>1.1000000000000001</v>
      </c>
      <c r="AD16" s="460">
        <v>1.2</v>
      </c>
      <c r="AE16" s="460">
        <v>1</v>
      </c>
      <c r="AF16" s="461">
        <v>1.3</v>
      </c>
      <c r="AG16" s="460"/>
      <c r="AH16" s="466" t="s">
        <v>2017</v>
      </c>
      <c r="AI16" s="468">
        <v>0.6</v>
      </c>
      <c r="AJ16" s="468">
        <v>0.5</v>
      </c>
      <c r="AK16" s="468">
        <v>1.4</v>
      </c>
      <c r="AL16" s="468">
        <v>1.4</v>
      </c>
      <c r="AM16" s="468">
        <v>1.3</v>
      </c>
      <c r="AN16" s="468">
        <v>1.5</v>
      </c>
      <c r="AO16" s="468">
        <v>0.9</v>
      </c>
      <c r="AP16" s="468">
        <v>1.3</v>
      </c>
      <c r="AQ16" s="468">
        <v>1.5</v>
      </c>
      <c r="AR16" s="468">
        <v>0.4</v>
      </c>
      <c r="AS16" s="468">
        <v>4.5</v>
      </c>
    </row>
    <row r="17" spans="2:45" ht="18" thickBot="1">
      <c r="B17" s="446"/>
      <c r="C17" s="447"/>
      <c r="D17" s="447"/>
      <c r="E17" s="295"/>
      <c r="F17" s="295"/>
      <c r="G17" s="295"/>
      <c r="H17" s="295"/>
      <c r="I17" s="295"/>
      <c r="O17" s="451" t="s">
        <v>2018</v>
      </c>
      <c r="P17" s="458" t="s">
        <v>2019</v>
      </c>
      <c r="Q17" s="459">
        <v>12</v>
      </c>
      <c r="R17" s="459">
        <v>33.200000000000003</v>
      </c>
      <c r="S17" s="459">
        <v>41.7</v>
      </c>
      <c r="T17" s="459">
        <v>48.6</v>
      </c>
      <c r="U17" s="459">
        <v>35.4</v>
      </c>
      <c r="V17" s="459">
        <v>27.7</v>
      </c>
      <c r="W17" s="459">
        <v>17.100000000000001</v>
      </c>
      <c r="X17" s="459">
        <v>10.1</v>
      </c>
      <c r="Y17" s="459">
        <v>20.100000000000001</v>
      </c>
      <c r="Z17" s="459">
        <v>23.1</v>
      </c>
      <c r="AA17" s="459">
        <v>21.4</v>
      </c>
      <c r="AB17" s="460">
        <v>16.600000000000001</v>
      </c>
      <c r="AC17" s="460">
        <v>14</v>
      </c>
      <c r="AD17" s="460">
        <v>44.2</v>
      </c>
      <c r="AE17" s="460">
        <v>14.5</v>
      </c>
      <c r="AF17" s="461">
        <v>28.2</v>
      </c>
      <c r="AG17" s="460"/>
      <c r="AH17" s="466" t="s">
        <v>2019</v>
      </c>
      <c r="AI17" s="468">
        <v>7.6</v>
      </c>
      <c r="AJ17" s="468">
        <v>23.6</v>
      </c>
      <c r="AK17" s="468">
        <v>18.2</v>
      </c>
      <c r="AL17" s="468">
        <v>13.1</v>
      </c>
      <c r="AM17" s="468">
        <v>20.3</v>
      </c>
      <c r="AN17" s="468">
        <v>20.2</v>
      </c>
      <c r="AO17" s="468">
        <v>12.3</v>
      </c>
      <c r="AP17" s="468">
        <v>9</v>
      </c>
      <c r="AQ17" s="468">
        <v>52</v>
      </c>
      <c r="AR17" s="468">
        <v>17.3</v>
      </c>
      <c r="AS17" s="468">
        <v>9.1999999999999993</v>
      </c>
    </row>
    <row r="18" spans="2:45" ht="18" thickBot="1">
      <c r="B18" s="446" t="s">
        <v>110</v>
      </c>
      <c r="C18" t="s">
        <v>1968</v>
      </c>
      <c r="O18" s="451" t="s">
        <v>2020</v>
      </c>
      <c r="P18" s="458" t="s">
        <v>2021</v>
      </c>
      <c r="Q18" s="459">
        <v>3.7</v>
      </c>
      <c r="R18" s="459">
        <v>21.2</v>
      </c>
      <c r="S18" s="459">
        <v>19.5</v>
      </c>
      <c r="T18" s="459">
        <v>18.8</v>
      </c>
      <c r="U18" s="459">
        <v>78.8</v>
      </c>
      <c r="V18" s="459">
        <v>15</v>
      </c>
      <c r="W18" s="459">
        <v>3</v>
      </c>
      <c r="X18" s="459">
        <v>1.6</v>
      </c>
      <c r="Y18" s="459">
        <v>5.8</v>
      </c>
      <c r="Z18" s="459">
        <v>4.4000000000000004</v>
      </c>
      <c r="AA18" s="459">
        <v>17.100000000000001</v>
      </c>
      <c r="AB18" s="460">
        <v>11.9</v>
      </c>
      <c r="AC18" s="460">
        <v>8.6</v>
      </c>
      <c r="AD18" s="460">
        <v>22.6</v>
      </c>
      <c r="AE18" s="460">
        <v>11.8</v>
      </c>
      <c r="AF18" s="461">
        <v>21.1</v>
      </c>
      <c r="AG18" s="460"/>
      <c r="AH18" s="466" t="s">
        <v>2021</v>
      </c>
      <c r="AI18" s="468">
        <v>3.2</v>
      </c>
      <c r="AJ18" s="468">
        <v>4.5999999999999996</v>
      </c>
      <c r="AK18" s="468">
        <v>10</v>
      </c>
      <c r="AL18" s="468">
        <v>9.1</v>
      </c>
      <c r="AM18" s="468">
        <v>10.9</v>
      </c>
      <c r="AN18" s="468">
        <v>8.3000000000000007</v>
      </c>
      <c r="AO18" s="468">
        <v>7.5</v>
      </c>
      <c r="AP18" s="468">
        <v>24.8</v>
      </c>
      <c r="AQ18" s="468">
        <v>27.3</v>
      </c>
      <c r="AR18" s="468">
        <v>3.7</v>
      </c>
      <c r="AS18" s="468">
        <v>27.3</v>
      </c>
    </row>
    <row r="19" spans="2:45" ht="18" thickBot="1">
      <c r="C19" t="s">
        <v>1967</v>
      </c>
      <c r="O19" s="450" t="s">
        <v>2022</v>
      </c>
      <c r="P19" s="458" t="s">
        <v>2023</v>
      </c>
      <c r="Q19" s="459">
        <v>4.3</v>
      </c>
      <c r="R19" s="459">
        <v>12.9</v>
      </c>
      <c r="S19" s="459">
        <v>52.4</v>
      </c>
      <c r="T19" s="459">
        <v>105.7</v>
      </c>
      <c r="U19" s="459">
        <v>17.5</v>
      </c>
      <c r="V19" s="459">
        <v>7</v>
      </c>
      <c r="W19" s="459">
        <v>2.5</v>
      </c>
      <c r="X19" s="459">
        <v>1.6</v>
      </c>
      <c r="Y19" s="459">
        <v>4.5999999999999996</v>
      </c>
      <c r="Z19" s="459">
        <v>3.2</v>
      </c>
      <c r="AA19" s="459">
        <v>12</v>
      </c>
      <c r="AB19" s="460">
        <v>13.8</v>
      </c>
      <c r="AC19" s="460">
        <v>8.4</v>
      </c>
      <c r="AD19" s="460">
        <v>28.3</v>
      </c>
      <c r="AE19" s="460">
        <v>6.4</v>
      </c>
      <c r="AF19" s="461">
        <v>11.3</v>
      </c>
      <c r="AG19" s="460"/>
      <c r="AH19" s="466" t="s">
        <v>2023</v>
      </c>
      <c r="AI19" s="468">
        <v>19.600000000000001</v>
      </c>
      <c r="AJ19" s="468">
        <v>3.3</v>
      </c>
      <c r="AK19" s="468">
        <v>8.6999999999999993</v>
      </c>
      <c r="AL19" s="468">
        <v>31.6</v>
      </c>
      <c r="AM19" s="468">
        <v>11.3</v>
      </c>
      <c r="AN19" s="468">
        <v>11.1</v>
      </c>
      <c r="AO19" s="468">
        <v>8.1</v>
      </c>
      <c r="AP19" s="468">
        <v>20.3</v>
      </c>
      <c r="AQ19" s="468">
        <v>26.3</v>
      </c>
      <c r="AR19" s="468">
        <v>4.0999999999999996</v>
      </c>
      <c r="AS19" s="468">
        <v>4.9000000000000004</v>
      </c>
    </row>
    <row r="20" spans="2:45" ht="18" thickBot="1">
      <c r="B20" t="s">
        <v>1962</v>
      </c>
      <c r="C20" s="124">
        <v>0.76400000000000001</v>
      </c>
      <c r="O20" s="450" t="s">
        <v>2024</v>
      </c>
      <c r="P20" s="458" t="s">
        <v>2025</v>
      </c>
      <c r="Q20" s="459">
        <v>21.5</v>
      </c>
      <c r="R20" s="459">
        <v>24.3</v>
      </c>
      <c r="S20" s="459">
        <v>36.5</v>
      </c>
      <c r="T20" s="459">
        <v>73</v>
      </c>
      <c r="U20" s="459">
        <v>22.3</v>
      </c>
      <c r="V20" s="459">
        <v>18.2</v>
      </c>
      <c r="W20" s="459">
        <v>36</v>
      </c>
      <c r="X20" s="459">
        <v>36.200000000000003</v>
      </c>
      <c r="Y20" s="459">
        <v>27.1</v>
      </c>
      <c r="Z20" s="459">
        <v>16.8</v>
      </c>
      <c r="AA20" s="459">
        <v>29.1</v>
      </c>
      <c r="AB20" s="460">
        <v>27.2</v>
      </c>
      <c r="AC20" s="460">
        <v>20.100000000000001</v>
      </c>
      <c r="AD20" s="460">
        <v>22</v>
      </c>
      <c r="AE20" s="460">
        <v>19.100000000000001</v>
      </c>
      <c r="AF20" s="461">
        <v>25.7</v>
      </c>
      <c r="AG20" s="460"/>
      <c r="AH20" s="466" t="s">
        <v>2025</v>
      </c>
      <c r="AI20" s="468">
        <v>22.7</v>
      </c>
      <c r="AJ20" s="468">
        <v>29.5</v>
      </c>
      <c r="AK20" s="468">
        <v>50.5</v>
      </c>
      <c r="AL20" s="468">
        <v>97.3</v>
      </c>
      <c r="AM20" s="468">
        <v>29.2</v>
      </c>
      <c r="AN20" s="468">
        <v>46.4</v>
      </c>
      <c r="AO20" s="468">
        <v>30.5</v>
      </c>
      <c r="AP20" s="468">
        <v>116.8</v>
      </c>
      <c r="AQ20" s="468">
        <v>63.8</v>
      </c>
      <c r="AR20" s="468">
        <v>47.6</v>
      </c>
      <c r="AS20" s="468">
        <v>149.80000000000001</v>
      </c>
    </row>
    <row r="21" spans="2:45" ht="18" thickBot="1">
      <c r="B21" t="s">
        <v>1963</v>
      </c>
      <c r="C21" s="124">
        <v>0.19600000000000001</v>
      </c>
      <c r="O21" s="450" t="s">
        <v>1297</v>
      </c>
      <c r="P21" s="458" t="s">
        <v>2026</v>
      </c>
      <c r="Q21" s="459">
        <v>13.8</v>
      </c>
      <c r="R21" s="459">
        <v>16.2</v>
      </c>
      <c r="S21" s="459">
        <v>33.200000000000003</v>
      </c>
      <c r="T21" s="459">
        <v>42.5</v>
      </c>
      <c r="U21" s="459">
        <v>22.6</v>
      </c>
      <c r="V21" s="459">
        <v>14.1</v>
      </c>
      <c r="W21" s="459">
        <v>25</v>
      </c>
      <c r="X21" s="459">
        <v>25.6</v>
      </c>
      <c r="Y21" s="459">
        <v>15</v>
      </c>
      <c r="Z21" s="459">
        <v>11.6</v>
      </c>
      <c r="AA21" s="459">
        <v>21.2</v>
      </c>
      <c r="AB21" s="460">
        <v>19.3</v>
      </c>
      <c r="AC21" s="460">
        <v>13.8</v>
      </c>
      <c r="AD21" s="460">
        <v>18.600000000000001</v>
      </c>
      <c r="AE21" s="460">
        <v>15.2</v>
      </c>
      <c r="AF21" s="461">
        <v>22.9</v>
      </c>
      <c r="AG21" s="460"/>
      <c r="AH21" s="466" t="s">
        <v>2026</v>
      </c>
      <c r="AI21" s="468">
        <v>17</v>
      </c>
      <c r="AJ21" s="468">
        <v>20.6</v>
      </c>
      <c r="AK21" s="468">
        <v>47.5</v>
      </c>
      <c r="AL21" s="468">
        <v>37.4</v>
      </c>
      <c r="AM21" s="468">
        <v>15.2</v>
      </c>
      <c r="AN21" s="468">
        <v>24</v>
      </c>
      <c r="AO21" s="468">
        <v>19.2</v>
      </c>
      <c r="AP21" s="468">
        <v>44.7</v>
      </c>
      <c r="AQ21" s="468">
        <v>35.299999999999997</v>
      </c>
      <c r="AR21" s="468">
        <v>16.100000000000001</v>
      </c>
      <c r="AS21" s="468">
        <v>73</v>
      </c>
    </row>
    <row r="22" spans="2:45" ht="18" thickBot="1">
      <c r="B22" t="s">
        <v>1964</v>
      </c>
      <c r="C22" s="124">
        <v>2.5999999999999999E-2</v>
      </c>
      <c r="O22" s="450" t="s">
        <v>1446</v>
      </c>
      <c r="P22" s="458" t="s">
        <v>2027</v>
      </c>
      <c r="Q22" s="459">
        <v>18.899999999999999</v>
      </c>
      <c r="R22" s="459">
        <v>21.4</v>
      </c>
      <c r="S22" s="459">
        <v>46.3</v>
      </c>
      <c r="T22" s="459">
        <v>68</v>
      </c>
      <c r="U22" s="459">
        <v>22.1</v>
      </c>
      <c r="V22" s="459">
        <v>20.399999999999999</v>
      </c>
      <c r="W22" s="459">
        <v>17</v>
      </c>
      <c r="X22" s="459">
        <v>26.9</v>
      </c>
      <c r="Y22" s="459">
        <v>21.5</v>
      </c>
      <c r="Z22" s="459">
        <v>14.4</v>
      </c>
      <c r="AA22" s="459">
        <v>27.4</v>
      </c>
      <c r="AB22" s="460">
        <v>25.7</v>
      </c>
      <c r="AC22" s="460">
        <v>20.8</v>
      </c>
      <c r="AD22" s="460">
        <v>20.2</v>
      </c>
      <c r="AE22" s="460">
        <v>17.5</v>
      </c>
      <c r="AF22" s="461">
        <v>23.4</v>
      </c>
      <c r="AG22" s="460"/>
      <c r="AH22" s="466" t="s">
        <v>2027</v>
      </c>
      <c r="AI22" s="468">
        <v>16.8</v>
      </c>
      <c r="AJ22" s="468">
        <v>22.2</v>
      </c>
      <c r="AK22" s="468">
        <v>48.5</v>
      </c>
      <c r="AL22" s="468">
        <v>52.7</v>
      </c>
      <c r="AM22" s="468">
        <v>24.4</v>
      </c>
      <c r="AN22" s="468">
        <v>30</v>
      </c>
      <c r="AO22" s="468">
        <v>23.4</v>
      </c>
      <c r="AP22" s="468">
        <v>73.7</v>
      </c>
      <c r="AQ22" s="468">
        <v>59</v>
      </c>
      <c r="AR22" s="468">
        <v>29.6</v>
      </c>
      <c r="AS22" s="468">
        <v>91.4</v>
      </c>
    </row>
    <row r="23" spans="2:45" ht="18" thickBot="1">
      <c r="B23" t="s">
        <v>1965</v>
      </c>
      <c r="C23" s="124">
        <v>1.4E-2</v>
      </c>
      <c r="O23" s="450" t="s">
        <v>2028</v>
      </c>
      <c r="P23" s="458" t="s">
        <v>2029</v>
      </c>
      <c r="Q23" s="459">
        <v>2.2000000000000002</v>
      </c>
      <c r="R23" s="459">
        <v>4</v>
      </c>
      <c r="S23" s="459">
        <v>7.6</v>
      </c>
      <c r="T23" s="459">
        <v>11.3</v>
      </c>
      <c r="U23" s="459">
        <v>2.5</v>
      </c>
      <c r="V23" s="459">
        <v>2.6</v>
      </c>
      <c r="W23" s="459">
        <v>3.8</v>
      </c>
      <c r="X23" s="459">
        <v>3.3</v>
      </c>
      <c r="Y23" s="459">
        <v>2.8</v>
      </c>
      <c r="Z23" s="459">
        <v>1.7</v>
      </c>
      <c r="AA23" s="459">
        <v>4.8</v>
      </c>
      <c r="AB23" s="460">
        <v>2.7</v>
      </c>
      <c r="AC23" s="460">
        <v>2.1</v>
      </c>
      <c r="AD23" s="460">
        <v>3.7</v>
      </c>
      <c r="AE23" s="460">
        <v>2.6</v>
      </c>
      <c r="AF23" s="461">
        <v>3.6</v>
      </c>
      <c r="AG23" s="460"/>
      <c r="AH23" s="466" t="s">
        <v>2029</v>
      </c>
      <c r="AI23" s="468">
        <v>2.5</v>
      </c>
      <c r="AJ23" s="468">
        <v>3</v>
      </c>
      <c r="AK23" s="468">
        <v>10.8</v>
      </c>
      <c r="AL23" s="468">
        <v>10.6</v>
      </c>
      <c r="AM23" s="468">
        <v>5.9</v>
      </c>
      <c r="AN23" s="468">
        <v>3.7</v>
      </c>
      <c r="AO23" s="468">
        <v>2.4</v>
      </c>
      <c r="AP23" s="468">
        <v>13.8</v>
      </c>
      <c r="AQ23" s="468">
        <v>12.5</v>
      </c>
      <c r="AR23" s="468">
        <v>2.8</v>
      </c>
      <c r="AS23" s="468">
        <v>11.5</v>
      </c>
    </row>
    <row r="24" spans="2:45" ht="18" thickBot="1">
      <c r="B24" t="s">
        <v>1966</v>
      </c>
      <c r="C24" s="124">
        <v>2.0000000000000001E-4</v>
      </c>
      <c r="O24" s="450" t="s">
        <v>1929</v>
      </c>
      <c r="P24" s="458" t="s">
        <v>2030</v>
      </c>
      <c r="Q24" s="459">
        <v>0.9</v>
      </c>
      <c r="R24" s="459">
        <v>3</v>
      </c>
      <c r="S24" s="459">
        <v>1.8</v>
      </c>
      <c r="T24" s="459">
        <v>1.6</v>
      </c>
      <c r="U24" s="459">
        <v>2.8</v>
      </c>
      <c r="V24" s="459">
        <v>1.9</v>
      </c>
      <c r="W24" s="459">
        <v>0.6</v>
      </c>
      <c r="X24" s="459">
        <v>0.6</v>
      </c>
      <c r="Y24" s="459">
        <v>1</v>
      </c>
      <c r="Z24" s="459">
        <v>1.7</v>
      </c>
      <c r="AA24" s="459">
        <v>2.7</v>
      </c>
      <c r="AB24" s="460">
        <v>1.8</v>
      </c>
      <c r="AC24" s="460">
        <v>1.4</v>
      </c>
      <c r="AD24" s="460">
        <v>2.2000000000000002</v>
      </c>
      <c r="AE24" s="460">
        <v>2</v>
      </c>
      <c r="AF24" s="461">
        <v>1.6</v>
      </c>
      <c r="AG24" s="460"/>
      <c r="AH24" s="466" t="s">
        <v>2030</v>
      </c>
      <c r="AI24" s="468">
        <v>1.9</v>
      </c>
      <c r="AJ24" s="468">
        <v>0.8</v>
      </c>
      <c r="AK24" s="468">
        <v>2.5</v>
      </c>
      <c r="AL24" s="468">
        <v>2.1</v>
      </c>
      <c r="AM24" s="468">
        <v>2.2000000000000002</v>
      </c>
      <c r="AN24" s="468">
        <v>3.3</v>
      </c>
      <c r="AO24" s="468">
        <v>1.4</v>
      </c>
      <c r="AP24" s="468">
        <v>2.2000000000000002</v>
      </c>
      <c r="AQ24" s="468">
        <v>2.4</v>
      </c>
      <c r="AR24" s="468">
        <v>2.5</v>
      </c>
      <c r="AS24" s="468">
        <v>6</v>
      </c>
    </row>
    <row r="25" spans="2:45" ht="17.25">
      <c r="O25" s="465" t="s">
        <v>2048</v>
      </c>
      <c r="P25" s="117"/>
      <c r="Q25" s="462">
        <v>253.6</v>
      </c>
      <c r="R25" s="462">
        <v>527.20000000000005</v>
      </c>
      <c r="S25" s="462">
        <v>2680.1</v>
      </c>
      <c r="T25" s="462">
        <v>5710.1</v>
      </c>
      <c r="U25" s="462">
        <v>834.8</v>
      </c>
      <c r="V25" s="462">
        <v>423</v>
      </c>
      <c r="W25" s="462">
        <v>231.5</v>
      </c>
      <c r="X25" s="462">
        <v>212.9</v>
      </c>
      <c r="Y25" s="462">
        <v>438.3</v>
      </c>
      <c r="Z25" s="462">
        <v>234.9</v>
      </c>
      <c r="AA25" s="462">
        <v>793</v>
      </c>
      <c r="AB25" s="463">
        <v>580.20000000000005</v>
      </c>
      <c r="AC25" s="463">
        <v>462.5</v>
      </c>
      <c r="AD25" s="463">
        <v>448.7</v>
      </c>
      <c r="AE25" s="463">
        <v>349.2</v>
      </c>
      <c r="AF25" s="464">
        <v>537.5</v>
      </c>
      <c r="AG25" s="460"/>
      <c r="AH25" s="466" t="s">
        <v>44</v>
      </c>
      <c r="AI25" s="468">
        <v>229.8</v>
      </c>
      <c r="AJ25" s="468">
        <v>305.7</v>
      </c>
      <c r="AK25" s="468">
        <v>1123.0999999999999</v>
      </c>
      <c r="AL25" s="468">
        <v>750.4</v>
      </c>
      <c r="AM25" s="468">
        <v>437.1</v>
      </c>
      <c r="AN25" s="468">
        <v>536.4</v>
      </c>
      <c r="AO25" s="468">
        <v>378.3</v>
      </c>
      <c r="AP25" s="468">
        <v>1196.7</v>
      </c>
      <c r="AQ25" s="468">
        <v>2407.9</v>
      </c>
      <c r="AR25" s="468">
        <v>346.7</v>
      </c>
      <c r="AS25" s="468">
        <v>1578.5</v>
      </c>
    </row>
    <row r="26" spans="2:45">
      <c r="B26" t="s">
        <v>1969</v>
      </c>
    </row>
    <row r="27" spans="2:45">
      <c r="B27" t="s">
        <v>1970</v>
      </c>
    </row>
    <row r="29" spans="2:45">
      <c r="B29" t="s">
        <v>110</v>
      </c>
      <c r="C29" t="s">
        <v>1982</v>
      </c>
    </row>
    <row r="30" spans="2:45">
      <c r="B30" s="202" t="s">
        <v>1975</v>
      </c>
    </row>
    <row r="31" spans="2:45">
      <c r="B31" s="202" t="s">
        <v>1971</v>
      </c>
      <c r="C31" t="s">
        <v>1972</v>
      </c>
    </row>
    <row r="32" spans="2:45">
      <c r="C32" s="202">
        <v>2000</v>
      </c>
      <c r="D32">
        <v>2005</v>
      </c>
      <c r="E32">
        <v>2012</v>
      </c>
      <c r="F32">
        <v>2013</v>
      </c>
      <c r="G32">
        <v>2014</v>
      </c>
      <c r="H32">
        <v>2015</v>
      </c>
      <c r="I32">
        <v>2016</v>
      </c>
    </row>
    <row r="33" spans="2:10">
      <c r="B33" s="202" t="s">
        <v>85</v>
      </c>
      <c r="C33">
        <v>78</v>
      </c>
      <c r="D33">
        <v>73.2</v>
      </c>
      <c r="E33">
        <v>92.4</v>
      </c>
      <c r="F33">
        <v>89.9</v>
      </c>
      <c r="G33">
        <v>87.1</v>
      </c>
      <c r="H33">
        <v>91</v>
      </c>
      <c r="I33">
        <v>94</v>
      </c>
    </row>
    <row r="34" spans="2:10">
      <c r="B34" s="202" t="s">
        <v>1973</v>
      </c>
      <c r="C34">
        <v>3.8</v>
      </c>
      <c r="D34">
        <v>5.9</v>
      </c>
      <c r="E34">
        <v>17.3</v>
      </c>
      <c r="F34">
        <v>19.5</v>
      </c>
      <c r="G34">
        <v>23.2</v>
      </c>
      <c r="H34">
        <v>24.2</v>
      </c>
      <c r="I34">
        <v>25.2</v>
      </c>
    </row>
    <row r="35" spans="2:10">
      <c r="B35" s="202" t="s">
        <v>1976</v>
      </c>
      <c r="C35">
        <v>78.8</v>
      </c>
      <c r="D35">
        <v>72.400000000000006</v>
      </c>
      <c r="E35">
        <v>81.599999999999994</v>
      </c>
      <c r="F35">
        <v>78.400000000000006</v>
      </c>
      <c r="G35">
        <v>76</v>
      </c>
      <c r="H35">
        <v>78.599999999999994</v>
      </c>
      <c r="I35">
        <v>76.8</v>
      </c>
    </row>
    <row r="36" spans="2:10">
      <c r="B36" s="202" t="s">
        <v>1974</v>
      </c>
      <c r="C36">
        <v>1.7</v>
      </c>
      <c r="D36">
        <v>6.3</v>
      </c>
      <c r="E36">
        <v>15.1</v>
      </c>
      <c r="F36">
        <v>15.4</v>
      </c>
      <c r="G36">
        <v>17.7</v>
      </c>
      <c r="H36">
        <v>18.399999999999999</v>
      </c>
      <c r="I36">
        <v>19</v>
      </c>
    </row>
    <row r="37" spans="2:10">
      <c r="B37" t="s">
        <v>1981</v>
      </c>
      <c r="C37">
        <v>78.8</v>
      </c>
      <c r="D37">
        <v>66.099999999999994</v>
      </c>
      <c r="E37">
        <v>66.5</v>
      </c>
      <c r="F37">
        <v>63</v>
      </c>
      <c r="G37">
        <v>58.3</v>
      </c>
      <c r="H37">
        <v>60.2</v>
      </c>
      <c r="I37">
        <v>57.8</v>
      </c>
      <c r="J37" t="s">
        <v>1227</v>
      </c>
    </row>
    <row r="38" spans="2:10">
      <c r="B38" s="202" t="s">
        <v>1977</v>
      </c>
      <c r="C38">
        <v>63.5</v>
      </c>
      <c r="D38">
        <v>56.6</v>
      </c>
      <c r="E38">
        <v>56</v>
      </c>
      <c r="F38">
        <v>52.1</v>
      </c>
      <c r="G38">
        <v>47.3</v>
      </c>
      <c r="H38">
        <v>48.4</v>
      </c>
      <c r="I38">
        <v>46</v>
      </c>
      <c r="J38" s="123">
        <f>I38/$I$35</f>
        <v>0.59895833333333337</v>
      </c>
    </row>
    <row r="39" spans="2:10">
      <c r="B39" s="202" t="s">
        <v>1978</v>
      </c>
      <c r="C39">
        <v>3.5</v>
      </c>
      <c r="D39">
        <v>3.3</v>
      </c>
      <c r="E39">
        <v>5.3</v>
      </c>
      <c r="F39">
        <v>5.8</v>
      </c>
      <c r="G39">
        <v>5.5</v>
      </c>
      <c r="H39">
        <v>6.7</v>
      </c>
      <c r="I39">
        <v>6.9</v>
      </c>
      <c r="J39" s="123">
        <f t="shared" ref="J39:J41" si="2">I39/$I$35</f>
        <v>8.9843750000000014E-2</v>
      </c>
    </row>
    <row r="40" spans="2:10">
      <c r="B40" s="202" t="s">
        <v>1979</v>
      </c>
      <c r="C40">
        <v>7.5</v>
      </c>
      <c r="D40">
        <v>3.9</v>
      </c>
      <c r="E40">
        <v>2.2999999999999998</v>
      </c>
      <c r="F40">
        <v>2</v>
      </c>
      <c r="G40">
        <v>1.4</v>
      </c>
      <c r="H40">
        <v>1.5</v>
      </c>
      <c r="I40">
        <v>1.4</v>
      </c>
      <c r="J40" s="123">
        <f t="shared" si="2"/>
        <v>1.8229166666666668E-2</v>
      </c>
    </row>
    <row r="41" spans="2:10">
      <c r="B41" s="202" t="s">
        <v>1980</v>
      </c>
      <c r="C41">
        <v>4.3</v>
      </c>
      <c r="D41">
        <v>2.2999999999999998</v>
      </c>
      <c r="E41">
        <v>3</v>
      </c>
      <c r="F41">
        <v>3.2</v>
      </c>
      <c r="G41">
        <v>4</v>
      </c>
      <c r="H41">
        <v>3.6</v>
      </c>
      <c r="I41">
        <v>3.5</v>
      </c>
      <c r="J41" s="123">
        <f t="shared" si="2"/>
        <v>4.5572916666666671E-2</v>
      </c>
    </row>
    <row r="44" spans="2:10">
      <c r="B44" s="202" t="s">
        <v>110</v>
      </c>
      <c r="C44" s="59" t="s">
        <v>1983</v>
      </c>
    </row>
    <row r="47" spans="2:10">
      <c r="B47" t="s">
        <v>1984</v>
      </c>
      <c r="C47">
        <v>2000</v>
      </c>
      <c r="D47">
        <v>2005</v>
      </c>
      <c r="E47">
        <v>2010</v>
      </c>
      <c r="F47">
        <v>2015</v>
      </c>
      <c r="G47">
        <v>2016</v>
      </c>
      <c r="H47">
        <v>2017</v>
      </c>
    </row>
    <row r="48" spans="2:10">
      <c r="B48" t="s">
        <v>1985</v>
      </c>
      <c r="C48">
        <v>100</v>
      </c>
      <c r="D48">
        <v>100</v>
      </c>
      <c r="E48">
        <v>100</v>
      </c>
      <c r="F48">
        <v>100</v>
      </c>
      <c r="G48">
        <v>100</v>
      </c>
      <c r="H48">
        <v>100</v>
      </c>
    </row>
    <row r="49" spans="2:8">
      <c r="B49" t="s">
        <v>1986</v>
      </c>
      <c r="C49">
        <v>3.8</v>
      </c>
      <c r="D49">
        <v>2.6</v>
      </c>
      <c r="E49">
        <v>1.5</v>
      </c>
      <c r="F49">
        <v>1.4</v>
      </c>
      <c r="G49">
        <v>1.1000000000000001</v>
      </c>
      <c r="H49">
        <v>1.4</v>
      </c>
    </row>
    <row r="50" spans="2:8">
      <c r="B50" t="s">
        <v>1995</v>
      </c>
      <c r="C50">
        <v>2.7</v>
      </c>
      <c r="D50">
        <v>1.6</v>
      </c>
      <c r="E50">
        <v>0.7</v>
      </c>
      <c r="F50">
        <v>0.3</v>
      </c>
      <c r="G50">
        <v>0.3</v>
      </c>
      <c r="H50">
        <v>0.2</v>
      </c>
    </row>
    <row r="51" spans="2:8">
      <c r="B51" t="s">
        <v>1987</v>
      </c>
      <c r="C51">
        <v>7.1</v>
      </c>
      <c r="D51">
        <v>4.3</v>
      </c>
      <c r="E51">
        <v>4.2</v>
      </c>
      <c r="F51">
        <v>3.9</v>
      </c>
      <c r="G51">
        <v>2.8</v>
      </c>
      <c r="H51">
        <v>2.2000000000000002</v>
      </c>
    </row>
    <row r="52" spans="2:8">
      <c r="B52" t="s">
        <v>1988</v>
      </c>
      <c r="C52">
        <v>44.5</v>
      </c>
      <c r="D52">
        <v>55.4</v>
      </c>
      <c r="E52">
        <v>57.2</v>
      </c>
      <c r="F52">
        <v>57.8</v>
      </c>
      <c r="G52">
        <v>58.9</v>
      </c>
      <c r="H52">
        <v>59</v>
      </c>
    </row>
    <row r="53" spans="2:8">
      <c r="B53" t="s">
        <v>1989</v>
      </c>
      <c r="C53">
        <v>30.3</v>
      </c>
      <c r="D53">
        <v>24.6</v>
      </c>
      <c r="E53">
        <v>25.8</v>
      </c>
      <c r="F53">
        <v>24.3</v>
      </c>
      <c r="G53">
        <v>24.3</v>
      </c>
      <c r="H53">
        <v>23.6</v>
      </c>
    </row>
    <row r="54" spans="2:8">
      <c r="B54" s="448" t="s">
        <v>1996</v>
      </c>
      <c r="C54" s="448">
        <f>C52+C53-C58</f>
        <v>63.699999999999996</v>
      </c>
      <c r="D54" s="448">
        <f t="shared" ref="D54:H54" si="3">D52+D53-D58</f>
        <v>69.2</v>
      </c>
      <c r="E54" s="448">
        <f t="shared" si="3"/>
        <v>73.3</v>
      </c>
      <c r="F54" s="448">
        <f t="shared" si="3"/>
        <v>71.399999999999991</v>
      </c>
      <c r="G54" s="448">
        <f t="shared" si="3"/>
        <v>72.3</v>
      </c>
      <c r="H54" s="448">
        <f t="shared" si="3"/>
        <v>71.8</v>
      </c>
    </row>
    <row r="55" spans="2:8">
      <c r="B55" t="s">
        <v>1990</v>
      </c>
    </row>
    <row r="56" spans="2:8">
      <c r="B56" t="s">
        <v>1991</v>
      </c>
      <c r="C56">
        <v>15.4</v>
      </c>
      <c r="D56">
        <v>12.2</v>
      </c>
      <c r="E56">
        <v>12.6</v>
      </c>
      <c r="F56">
        <v>10.199999999999999</v>
      </c>
      <c r="G56">
        <v>9.6999999999999993</v>
      </c>
      <c r="H56">
        <v>9.4</v>
      </c>
    </row>
    <row r="57" spans="2:8">
      <c r="B57" t="s">
        <v>1992</v>
      </c>
      <c r="C57">
        <v>14.9</v>
      </c>
      <c r="D57">
        <v>12.4</v>
      </c>
      <c r="E57">
        <v>13.2</v>
      </c>
      <c r="F57">
        <v>14.1</v>
      </c>
      <c r="G57">
        <v>14.6</v>
      </c>
      <c r="H57">
        <v>14.3</v>
      </c>
    </row>
    <row r="58" spans="2:8">
      <c r="B58" s="187" t="s">
        <v>1993</v>
      </c>
      <c r="C58" s="187">
        <v>11.1</v>
      </c>
      <c r="D58" s="187">
        <v>10.8</v>
      </c>
      <c r="E58" s="187">
        <v>9.6999999999999993</v>
      </c>
      <c r="F58" s="187">
        <v>10.7</v>
      </c>
      <c r="G58" s="187">
        <v>10.9</v>
      </c>
      <c r="H58" s="187">
        <v>10.8</v>
      </c>
    </row>
    <row r="59" spans="2:8">
      <c r="B59" t="s">
        <v>1994</v>
      </c>
      <c r="C59">
        <v>0.6</v>
      </c>
      <c r="D59">
        <v>0.7</v>
      </c>
      <c r="E59">
        <v>0.9</v>
      </c>
      <c r="F59">
        <v>1.5</v>
      </c>
      <c r="G59">
        <v>1.7</v>
      </c>
      <c r="H59">
        <v>2.8</v>
      </c>
    </row>
  </sheetData>
  <mergeCells count="3">
    <mergeCell ref="B3:D3"/>
    <mergeCell ref="B1:K1"/>
    <mergeCell ref="S1:AB1"/>
  </mergeCells>
  <hyperlinks>
    <hyperlink ref="C2" r:id="rId1" location="rs" xr:uid="{EDDD7C6B-0C24-48AE-A9E7-BC85A2EA8CC8}"/>
    <hyperlink ref="C44" r:id="rId2" display="https://mining-media.ru/ru/article/ekonomic/14525-mirovye-tendentsii-razvitiya-ugolnoj-otrasli" xr:uid="{3432D01D-096E-4DEF-AE66-BD8B6FEB0679}"/>
  </hyperlinks>
  <pageMargins left="0.7" right="0.7" top="0.75" bottom="0.75" header="0.3" footer="0.3"/>
  <pageSetup paperSize="9" orientation="portrait" r:id="rId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F6F54-18D0-4254-B6FB-C8AC27276348}">
  <dimension ref="A1:O54"/>
  <sheetViews>
    <sheetView workbookViewId="0">
      <selection activeCell="I46" sqref="I46:L46"/>
    </sheetView>
  </sheetViews>
  <sheetFormatPr defaultRowHeight="15"/>
  <cols>
    <col min="2" max="2" width="39.140625" customWidth="1"/>
    <col min="3" max="7" width="17.42578125" customWidth="1"/>
    <col min="8" max="8" width="38.140625" customWidth="1"/>
    <col min="9" max="15" width="17.42578125" customWidth="1"/>
  </cols>
  <sheetData>
    <row r="1" spans="1:12" ht="21">
      <c r="B1" s="101" t="s">
        <v>190</v>
      </c>
      <c r="C1" s="59" t="s">
        <v>227</v>
      </c>
    </row>
    <row r="2" spans="1:12">
      <c r="C2" s="102" t="s">
        <v>191</v>
      </c>
      <c r="D2" s="102" t="s">
        <v>192</v>
      </c>
      <c r="E2" s="102" t="s">
        <v>193</v>
      </c>
      <c r="F2" s="102" t="s">
        <v>194</v>
      </c>
      <c r="G2" s="102" t="s">
        <v>195</v>
      </c>
      <c r="H2" s="102" t="s">
        <v>196</v>
      </c>
      <c r="I2" s="102" t="s">
        <v>197</v>
      </c>
      <c r="J2" s="102" t="s">
        <v>198</v>
      </c>
      <c r="K2" s="102" t="s">
        <v>199</v>
      </c>
      <c r="L2" s="102" t="s">
        <v>228</v>
      </c>
    </row>
    <row r="3" spans="1:12">
      <c r="A3" s="473" t="s">
        <v>200</v>
      </c>
      <c r="B3" s="103" t="s">
        <v>201</v>
      </c>
      <c r="C3" s="104">
        <v>501653.00650000013</v>
      </c>
      <c r="D3" s="104">
        <v>332783.236278</v>
      </c>
      <c r="E3" s="104">
        <v>413441.83080000005</v>
      </c>
      <c r="F3" s="104">
        <v>216075.00999999995</v>
      </c>
      <c r="G3" s="104">
        <v>194864.18999999997</v>
      </c>
      <c r="H3" s="104">
        <v>117788.77999999998</v>
      </c>
      <c r="I3" s="104">
        <v>90707.28</v>
      </c>
      <c r="J3" s="104">
        <v>78711.399999999994</v>
      </c>
      <c r="K3" s="104">
        <v>14590.08</v>
      </c>
      <c r="L3" s="110">
        <f>J3/$J$14</f>
        <v>9.2690913393567869E-4</v>
      </c>
    </row>
    <row r="4" spans="1:12">
      <c r="A4" s="473"/>
      <c r="B4" s="103" t="s">
        <v>202</v>
      </c>
      <c r="C4" s="104">
        <v>2743270.2254499993</v>
      </c>
      <c r="D4" s="104">
        <v>2823845.81985428</v>
      </c>
      <c r="E4" s="104">
        <v>1772761.4327130003</v>
      </c>
      <c r="F4" s="104">
        <v>2416145.8950970001</v>
      </c>
      <c r="G4" s="104">
        <v>2926430.9800000004</v>
      </c>
      <c r="H4" s="104">
        <v>2613284.21</v>
      </c>
      <c r="I4" s="104">
        <v>2767741.7199999997</v>
      </c>
      <c r="J4" s="104">
        <v>1587036.2430000002</v>
      </c>
      <c r="K4" s="104">
        <v>1345217.3500000003</v>
      </c>
      <c r="L4" s="110">
        <f t="shared" ref="L4:L14" si="0">J4/$J$14</f>
        <v>1.8689013148332562E-2</v>
      </c>
    </row>
    <row r="5" spans="1:12">
      <c r="A5" s="473"/>
      <c r="B5" s="103" t="s">
        <v>203</v>
      </c>
      <c r="C5" s="104">
        <v>184702.68999999997</v>
      </c>
      <c r="D5" s="104">
        <v>102259.28</v>
      </c>
      <c r="E5" s="104">
        <v>255127.72</v>
      </c>
      <c r="F5" s="104">
        <v>3521.67</v>
      </c>
      <c r="G5" s="104">
        <v>1246872.1299999999</v>
      </c>
      <c r="H5" s="104">
        <v>423273.7</v>
      </c>
      <c r="I5" s="104">
        <v>261478.82</v>
      </c>
      <c r="J5" s="104">
        <v>336798.90999999992</v>
      </c>
      <c r="K5" s="104">
        <v>717617.58</v>
      </c>
      <c r="L5" s="110">
        <f t="shared" si="0"/>
        <v>3.9661597427892341E-3</v>
      </c>
    </row>
    <row r="6" spans="1:12">
      <c r="A6" s="473"/>
      <c r="B6" s="103" t="s">
        <v>204</v>
      </c>
      <c r="C6" s="104">
        <v>413.58100000000002</v>
      </c>
      <c r="D6" s="104">
        <v>542.76</v>
      </c>
      <c r="E6" s="104">
        <v>5520.92</v>
      </c>
      <c r="F6" s="104">
        <v>6260.821269</v>
      </c>
      <c r="G6" s="104">
        <v>1986.37</v>
      </c>
      <c r="H6" s="104">
        <v>308.36</v>
      </c>
      <c r="I6" s="104">
        <v>2116.16</v>
      </c>
      <c r="J6" s="104">
        <v>569.93000000000006</v>
      </c>
      <c r="L6" s="110">
        <f t="shared" si="0"/>
        <v>6.7115223805441326E-6</v>
      </c>
    </row>
    <row r="7" spans="1:12">
      <c r="A7" s="473"/>
      <c r="B7" s="103" t="s">
        <v>205</v>
      </c>
      <c r="C7" s="104">
        <v>40144.76</v>
      </c>
      <c r="D7" s="104">
        <v>54237.120000000003</v>
      </c>
      <c r="E7" s="104">
        <v>21476.68</v>
      </c>
      <c r="F7" s="104">
        <v>42600.200000000004</v>
      </c>
      <c r="G7" s="104">
        <v>10399.530000000001</v>
      </c>
      <c r="H7" s="104">
        <v>43059.29</v>
      </c>
      <c r="I7" s="104">
        <v>62281.61</v>
      </c>
      <c r="J7" s="104">
        <v>24097.41</v>
      </c>
      <c r="K7" s="104">
        <v>5246.6</v>
      </c>
      <c r="L7" s="110">
        <f t="shared" si="0"/>
        <v>2.8377222909506075E-4</v>
      </c>
    </row>
    <row r="8" spans="1:12">
      <c r="A8" s="473"/>
      <c r="B8" s="105" t="s">
        <v>206</v>
      </c>
      <c r="C8" s="106">
        <v>46659339.010100007</v>
      </c>
      <c r="D8" s="106">
        <v>45256861.293099999</v>
      </c>
      <c r="E8" s="106">
        <v>47388945.329999998</v>
      </c>
      <c r="F8" s="106">
        <v>45422165.454999998</v>
      </c>
      <c r="G8" s="106">
        <v>48671641.409999996</v>
      </c>
      <c r="H8" s="106">
        <v>50711219.569999993</v>
      </c>
      <c r="I8" s="106">
        <v>46615941</v>
      </c>
      <c r="J8" s="106">
        <v>52025243.699999996</v>
      </c>
      <c r="K8" s="106">
        <v>34597341.480000004</v>
      </c>
      <c r="L8" s="110">
        <f t="shared" si="0"/>
        <v>0.61265170713212602</v>
      </c>
    </row>
    <row r="9" spans="1:12">
      <c r="A9" s="473"/>
      <c r="B9" s="103" t="s">
        <v>207</v>
      </c>
      <c r="C9" s="104">
        <v>2289017.773382999</v>
      </c>
      <c r="D9" s="104">
        <v>2523997.3918499993</v>
      </c>
      <c r="E9" s="104">
        <v>2900621.7501090006</v>
      </c>
      <c r="F9" s="104">
        <v>2570692.3130999999</v>
      </c>
      <c r="G9" s="104">
        <v>2622832.2499999995</v>
      </c>
      <c r="H9" s="104">
        <v>2544488.2700000005</v>
      </c>
      <c r="I9" s="104">
        <v>2468716.2799999998</v>
      </c>
      <c r="J9" s="104">
        <v>2195430.8149999999</v>
      </c>
      <c r="K9" s="104">
        <v>849316.89999999991</v>
      </c>
      <c r="L9" s="110">
        <f t="shared" si="0"/>
        <v>2.585349613076824E-2</v>
      </c>
    </row>
    <row r="10" spans="1:12">
      <c r="A10" s="473"/>
      <c r="B10" s="103" t="s">
        <v>208</v>
      </c>
      <c r="C10" s="104">
        <v>35206977.799999997</v>
      </c>
      <c r="D10" s="104">
        <v>32877236.949999996</v>
      </c>
      <c r="E10" s="104">
        <v>34374324.289999999</v>
      </c>
      <c r="F10" s="104">
        <v>33397900.93</v>
      </c>
      <c r="G10" s="104">
        <v>32727874.23</v>
      </c>
      <c r="H10" s="104">
        <v>32161354.490000002</v>
      </c>
      <c r="I10" s="104">
        <v>31076036</v>
      </c>
      <c r="J10" s="104">
        <v>26252440.979999997</v>
      </c>
      <c r="K10" s="104">
        <v>10763046.210000001</v>
      </c>
      <c r="L10" s="110">
        <f t="shared" si="0"/>
        <v>0.30914997487618462</v>
      </c>
    </row>
    <row r="11" spans="1:12">
      <c r="A11" s="473"/>
      <c r="B11" s="103" t="s">
        <v>209</v>
      </c>
      <c r="C11" s="104">
        <v>1967714.9500000002</v>
      </c>
      <c r="D11" s="104">
        <v>1877565.4229206</v>
      </c>
      <c r="E11" s="104">
        <v>2186926.9299999997</v>
      </c>
      <c r="F11" s="104">
        <v>2202125.5099999998</v>
      </c>
      <c r="G11" s="104">
        <v>2569372.419999999</v>
      </c>
      <c r="H11" s="104">
        <v>2470364.63</v>
      </c>
      <c r="I11" s="104">
        <v>2638040.5</v>
      </c>
      <c r="J11" s="104">
        <v>2197229.3904899997</v>
      </c>
      <c r="K11" s="104">
        <v>1102924.1100000001</v>
      </c>
      <c r="L11" s="110">
        <f t="shared" si="0"/>
        <v>2.5874676239999606E-2</v>
      </c>
    </row>
    <row r="12" spans="1:12">
      <c r="A12" s="473"/>
      <c r="B12" s="103" t="s">
        <v>210</v>
      </c>
      <c r="C12" s="104">
        <v>182523.26</v>
      </c>
      <c r="D12" s="104">
        <v>146329.48000000001</v>
      </c>
      <c r="E12" s="104">
        <v>55746.63</v>
      </c>
      <c r="F12" s="104">
        <v>119938.2</v>
      </c>
      <c r="G12" s="104">
        <v>140958.47</v>
      </c>
      <c r="H12" s="104">
        <v>162931.41999999998</v>
      </c>
      <c r="I12" s="104">
        <v>316144.76</v>
      </c>
      <c r="J12" s="104">
        <v>208838.46999999997</v>
      </c>
      <c r="K12" s="104">
        <v>61177.350000000006</v>
      </c>
      <c r="L12" s="110">
        <f t="shared" si="0"/>
        <v>2.4592916065544787E-3</v>
      </c>
    </row>
    <row r="13" spans="1:12">
      <c r="A13" s="473"/>
      <c r="B13" s="103" t="s">
        <v>211</v>
      </c>
      <c r="C13" s="104">
        <v>36246.616999999998</v>
      </c>
      <c r="D13" s="104">
        <v>26842.494869720002</v>
      </c>
      <c r="E13" s="104">
        <v>37103.54</v>
      </c>
      <c r="F13" s="104">
        <v>72250.069999999992</v>
      </c>
      <c r="G13" s="104">
        <v>64363.839999999997</v>
      </c>
      <c r="H13" s="104">
        <v>28057.02</v>
      </c>
      <c r="I13" s="104">
        <v>18072.18</v>
      </c>
      <c r="J13" s="104">
        <v>11743.179999999998</v>
      </c>
      <c r="K13" s="104">
        <v>6555.5499999999993</v>
      </c>
      <c r="L13" s="110">
        <f t="shared" si="0"/>
        <v>1.382882378340467E-4</v>
      </c>
    </row>
    <row r="14" spans="1:12">
      <c r="A14" s="473" t="s">
        <v>212</v>
      </c>
      <c r="B14" s="473" t="s">
        <v>213</v>
      </c>
      <c r="C14" s="104">
        <v>89812003.673433006</v>
      </c>
      <c r="D14" s="104">
        <v>86022501.248872593</v>
      </c>
      <c r="E14" s="104">
        <v>89411997.053622007</v>
      </c>
      <c r="F14" s="104">
        <v>86469676.07446599</v>
      </c>
      <c r="G14" s="104">
        <v>91177595.819999993</v>
      </c>
      <c r="H14" s="104">
        <v>91276129.74000001</v>
      </c>
      <c r="I14" s="104">
        <v>86317276.310000002</v>
      </c>
      <c r="J14" s="104">
        <v>84918140.428489983</v>
      </c>
      <c r="K14" s="104">
        <v>49463033.210000001</v>
      </c>
      <c r="L14" s="110">
        <f t="shared" si="0"/>
        <v>1</v>
      </c>
    </row>
    <row r="15" spans="1:12" ht="21">
      <c r="B15" s="101" t="s">
        <v>214</v>
      </c>
    </row>
    <row r="17" spans="1:15">
      <c r="A17" s="107" t="s">
        <v>215</v>
      </c>
      <c r="B17" s="107" t="s">
        <v>215</v>
      </c>
      <c r="D17" s="102" t="s">
        <v>216</v>
      </c>
      <c r="E17" s="102" t="s">
        <v>217</v>
      </c>
      <c r="F17" s="102" t="s">
        <v>191</v>
      </c>
      <c r="G17" s="102" t="s">
        <v>192</v>
      </c>
      <c r="H17" s="102" t="s">
        <v>193</v>
      </c>
      <c r="I17" s="102" t="s">
        <v>194</v>
      </c>
      <c r="J17" s="102" t="s">
        <v>195</v>
      </c>
      <c r="K17" s="102" t="s">
        <v>196</v>
      </c>
      <c r="L17" s="102" t="s">
        <v>197</v>
      </c>
      <c r="M17" s="102" t="s">
        <v>198</v>
      </c>
      <c r="N17" s="102" t="s">
        <v>199</v>
      </c>
      <c r="O17" s="102" t="s">
        <v>218</v>
      </c>
    </row>
    <row r="18" spans="1:15">
      <c r="A18" s="473" t="s">
        <v>219</v>
      </c>
      <c r="B18" s="473" t="s">
        <v>219</v>
      </c>
      <c r="C18" s="103" t="s">
        <v>220</v>
      </c>
      <c r="I18" s="108">
        <v>161632.96000000002</v>
      </c>
      <c r="L18" s="108">
        <v>1576838.4</v>
      </c>
      <c r="M18" s="108">
        <v>10544544</v>
      </c>
      <c r="N18" s="108">
        <v>27957797.27</v>
      </c>
    </row>
    <row r="19" spans="1:15">
      <c r="A19" s="473"/>
      <c r="B19" s="473"/>
      <c r="C19" s="103" t="s">
        <v>221</v>
      </c>
      <c r="I19" s="108">
        <v>505.70460000000003</v>
      </c>
      <c r="L19" s="108">
        <v>4637.76</v>
      </c>
      <c r="M19" s="108">
        <v>44039.993999999999</v>
      </c>
      <c r="N19" s="108">
        <v>125416.18</v>
      </c>
    </row>
    <row r="20" spans="1:15">
      <c r="A20" s="473" t="s">
        <v>222</v>
      </c>
      <c r="B20" s="473" t="s">
        <v>222</v>
      </c>
      <c r="C20" s="103" t="s">
        <v>220</v>
      </c>
      <c r="D20" s="108">
        <v>2806008987.8499994</v>
      </c>
      <c r="E20" s="108">
        <v>4065781711.3099985</v>
      </c>
      <c r="F20" s="108">
        <v>3831543297.1600013</v>
      </c>
      <c r="G20" s="108">
        <v>3492255709.1800013</v>
      </c>
      <c r="H20" s="108">
        <v>3822626281.9099979</v>
      </c>
      <c r="I20" s="108">
        <v>2069227358.789999</v>
      </c>
      <c r="J20" s="108">
        <v>2698195842.8799992</v>
      </c>
      <c r="K20" s="108">
        <v>4113951387.8400002</v>
      </c>
      <c r="L20" s="108">
        <v>3487123324.0200014</v>
      </c>
      <c r="M20" s="108">
        <v>3000564902.9300008</v>
      </c>
      <c r="N20" s="108">
        <v>2525341494.3699989</v>
      </c>
      <c r="O20" s="108">
        <v>127612164.02000001</v>
      </c>
    </row>
    <row r="21" spans="1:15">
      <c r="A21" s="473"/>
      <c r="B21" s="473"/>
      <c r="C21" s="103" t="s">
        <v>221</v>
      </c>
      <c r="D21" s="108">
        <v>33743728.320000008</v>
      </c>
      <c r="E21" s="108">
        <v>42579063.271420009</v>
      </c>
      <c r="F21" s="108">
        <v>38676345.24000001</v>
      </c>
      <c r="G21" s="108">
        <v>38547147.800000012</v>
      </c>
      <c r="H21" s="108">
        <v>49749004.799999967</v>
      </c>
      <c r="I21" s="108">
        <v>35665299.25999999</v>
      </c>
      <c r="J21" s="108">
        <v>50398082.680000007</v>
      </c>
      <c r="K21" s="108">
        <v>66512937.960000023</v>
      </c>
      <c r="L21" s="108">
        <v>47116084.850000009</v>
      </c>
      <c r="M21" s="108">
        <v>43909149.549999982</v>
      </c>
      <c r="N21" s="108">
        <v>48036407.469999991</v>
      </c>
      <c r="O21" s="108">
        <v>2444053.0100000002</v>
      </c>
    </row>
    <row r="22" spans="1:15">
      <c r="A22" s="103"/>
      <c r="B22" s="103" t="s">
        <v>44</v>
      </c>
      <c r="C22" s="103" t="s">
        <v>220</v>
      </c>
      <c r="D22" s="108">
        <f>D18+D20</f>
        <v>2806008987.8499994</v>
      </c>
      <c r="E22" s="108">
        <f t="shared" ref="E22:O23" si="1">E18+E20</f>
        <v>4065781711.3099985</v>
      </c>
      <c r="F22" s="108">
        <f t="shared" si="1"/>
        <v>3831543297.1600013</v>
      </c>
      <c r="G22" s="108">
        <f t="shared" si="1"/>
        <v>3492255709.1800013</v>
      </c>
      <c r="H22" s="108">
        <f t="shared" si="1"/>
        <v>3822626281.9099979</v>
      </c>
      <c r="I22" s="108">
        <f t="shared" si="1"/>
        <v>2069388991.749999</v>
      </c>
      <c r="J22" s="108">
        <f t="shared" si="1"/>
        <v>2698195842.8799992</v>
      </c>
      <c r="K22" s="108">
        <f t="shared" si="1"/>
        <v>4113951387.8400002</v>
      </c>
      <c r="L22" s="108">
        <f t="shared" si="1"/>
        <v>3488700162.4200015</v>
      </c>
      <c r="M22" s="108">
        <f t="shared" si="1"/>
        <v>3011109446.9300008</v>
      </c>
      <c r="N22" s="108">
        <f t="shared" si="1"/>
        <v>2553299291.6399989</v>
      </c>
      <c r="O22" s="108">
        <f t="shared" si="1"/>
        <v>127612164.02000001</v>
      </c>
    </row>
    <row r="23" spans="1:15">
      <c r="A23" s="103"/>
      <c r="B23" s="103"/>
      <c r="C23" s="103" t="s">
        <v>221</v>
      </c>
      <c r="D23" s="108">
        <f>D19+D21</f>
        <v>33743728.320000008</v>
      </c>
      <c r="E23" s="108">
        <f t="shared" si="1"/>
        <v>42579063.271420009</v>
      </c>
      <c r="F23" s="108">
        <f t="shared" si="1"/>
        <v>38676345.24000001</v>
      </c>
      <c r="G23" s="108">
        <f t="shared" si="1"/>
        <v>38547147.800000012</v>
      </c>
      <c r="H23" s="108">
        <f t="shared" si="1"/>
        <v>49749004.799999967</v>
      </c>
      <c r="I23" s="108">
        <f t="shared" si="1"/>
        <v>35665804.964599989</v>
      </c>
      <c r="J23" s="108">
        <f t="shared" si="1"/>
        <v>50398082.680000007</v>
      </c>
      <c r="K23" s="108">
        <f t="shared" si="1"/>
        <v>66512937.960000023</v>
      </c>
      <c r="L23" s="108">
        <f t="shared" si="1"/>
        <v>47120722.610000007</v>
      </c>
      <c r="M23" s="108">
        <f t="shared" si="1"/>
        <v>43953189.543999985</v>
      </c>
      <c r="N23" s="108">
        <f t="shared" si="1"/>
        <v>48161823.649999991</v>
      </c>
      <c r="O23" s="108">
        <f t="shared" si="1"/>
        <v>2444053.0100000002</v>
      </c>
    </row>
    <row r="24" spans="1:15">
      <c r="N24" s="109">
        <f>(N25*N22)/N23</f>
        <v>2264452976.9086046</v>
      </c>
    </row>
    <row r="25" spans="1:15" ht="21">
      <c r="B25" s="101" t="s">
        <v>223</v>
      </c>
      <c r="N25" s="109">
        <f>K8+(J8-M21)</f>
        <v>42713435.630000018</v>
      </c>
    </row>
    <row r="27" spans="1:15">
      <c r="B27" t="s">
        <v>191</v>
      </c>
      <c r="C27" t="s">
        <v>192</v>
      </c>
      <c r="D27" t="s">
        <v>193</v>
      </c>
      <c r="E27" t="s">
        <v>194</v>
      </c>
      <c r="F27" t="s">
        <v>195</v>
      </c>
      <c r="G27" t="s">
        <v>196</v>
      </c>
      <c r="H27" t="s">
        <v>197</v>
      </c>
      <c r="I27" t="s">
        <v>198</v>
      </c>
      <c r="J27" t="s">
        <v>199</v>
      </c>
      <c r="K27" t="s">
        <v>212</v>
      </c>
    </row>
    <row r="28" spans="1:15">
      <c r="A28" t="s">
        <v>224</v>
      </c>
      <c r="B28" s="108">
        <v>1049521157859.0001</v>
      </c>
      <c r="C28" s="108">
        <v>880722543073.07703</v>
      </c>
      <c r="D28" s="108">
        <v>750262546099.70996</v>
      </c>
      <c r="E28" s="108">
        <v>902310517271.56006</v>
      </c>
      <c r="F28" s="108">
        <v>878468880246.29993</v>
      </c>
      <c r="G28" s="108">
        <v>1100082188591.2998</v>
      </c>
      <c r="H28" s="108">
        <v>1482261901621.8</v>
      </c>
      <c r="I28" s="108">
        <v>1383551043415.46</v>
      </c>
      <c r="J28" s="108">
        <v>860933097032.21997</v>
      </c>
      <c r="K28" s="108">
        <v>9288113875210.4277</v>
      </c>
    </row>
    <row r="29" spans="1:15">
      <c r="A29" t="s">
        <v>225</v>
      </c>
      <c r="B29">
        <v>1800</v>
      </c>
      <c r="C29">
        <v>1900</v>
      </c>
      <c r="D29">
        <v>1900</v>
      </c>
      <c r="E29">
        <v>2800</v>
      </c>
      <c r="F29">
        <v>3000</v>
      </c>
      <c r="G29">
        <v>2900</v>
      </c>
      <c r="H29">
        <v>2900</v>
      </c>
      <c r="I29">
        <v>3300</v>
      </c>
      <c r="J29">
        <v>3700</v>
      </c>
    </row>
    <row r="30" spans="1:15">
      <c r="A30" s="59" t="s">
        <v>226</v>
      </c>
    </row>
    <row r="33" spans="2:12" ht="23.25">
      <c r="B33" s="111" t="s">
        <v>229</v>
      </c>
    </row>
    <row r="35" spans="2:12">
      <c r="B35" t="s">
        <v>230</v>
      </c>
      <c r="C35" s="472" t="s">
        <v>231</v>
      </c>
      <c r="D35" s="472"/>
      <c r="E35" s="472"/>
      <c r="F35" s="472"/>
      <c r="H35" t="s">
        <v>230</v>
      </c>
      <c r="I35" t="s">
        <v>252</v>
      </c>
    </row>
    <row r="37" spans="2:12">
      <c r="B37" t="s">
        <v>232</v>
      </c>
      <c r="C37" t="s">
        <v>233</v>
      </c>
      <c r="D37" t="s">
        <v>234</v>
      </c>
      <c r="E37" t="s">
        <v>235</v>
      </c>
      <c r="F37" t="s">
        <v>236</v>
      </c>
      <c r="H37" s="2" t="s">
        <v>232</v>
      </c>
      <c r="I37" t="s">
        <v>233</v>
      </c>
      <c r="J37" t="s">
        <v>234</v>
      </c>
      <c r="K37" t="s">
        <v>235</v>
      </c>
      <c r="L37" t="s">
        <v>236</v>
      </c>
    </row>
    <row r="38" spans="2:12" ht="49.5" customHeight="1">
      <c r="B38" s="2" t="s">
        <v>237</v>
      </c>
      <c r="C38" s="3">
        <v>9.9499910742397047E-3</v>
      </c>
      <c r="D38" s="3">
        <v>9.6260474771823583E-3</v>
      </c>
      <c r="E38" s="3">
        <v>9.993022496327485E-3</v>
      </c>
      <c r="F38" s="3">
        <v>8.5540485792907871E-3</v>
      </c>
      <c r="H38" s="2" t="s">
        <v>237</v>
      </c>
      <c r="I38" s="3">
        <v>1.2872219705681812E-2</v>
      </c>
      <c r="J38" s="3">
        <v>1.4180696549404825E-2</v>
      </c>
      <c r="K38" s="3">
        <v>1.5679172632765356E-2</v>
      </c>
      <c r="L38" s="3">
        <v>1.5914150368801873E-2</v>
      </c>
    </row>
    <row r="39" spans="2:12" ht="49.5" customHeight="1">
      <c r="B39" s="2" t="s">
        <v>238</v>
      </c>
      <c r="C39" s="3">
        <v>1.189883056444359E-2</v>
      </c>
      <c r="D39" s="3">
        <v>1.4724028505660429E-2</v>
      </c>
      <c r="E39" s="3">
        <v>1.824393588477238E-2</v>
      </c>
      <c r="F39" s="3">
        <v>1.6339748302947692E-2</v>
      </c>
      <c r="H39" s="2" t="s">
        <v>238</v>
      </c>
      <c r="I39" s="3">
        <v>8.3051076921972743E-3</v>
      </c>
      <c r="J39" s="3">
        <v>1.1797331322812073E-2</v>
      </c>
      <c r="K39" s="3">
        <v>1.6489392161250439E-2</v>
      </c>
      <c r="L39" s="3">
        <v>1.5304825869863177E-2</v>
      </c>
    </row>
    <row r="40" spans="2:12" ht="49.5" customHeight="1">
      <c r="B40" s="2" t="s">
        <v>239</v>
      </c>
      <c r="C40" s="3">
        <v>5.7393322340840505E-2</v>
      </c>
      <c r="D40" s="3">
        <v>5.126066652955337E-2</v>
      </c>
      <c r="E40" s="3">
        <v>5.2023307031404752E-2</v>
      </c>
      <c r="F40" s="3">
        <v>4.3239013084648073E-2</v>
      </c>
      <c r="H40" s="2" t="s">
        <v>239</v>
      </c>
      <c r="I40" s="3">
        <v>1.5778696365152556E-2</v>
      </c>
      <c r="J40" s="3">
        <v>2.3850671251012978E-2</v>
      </c>
      <c r="K40" s="3">
        <v>4.1584937516467343E-2</v>
      </c>
      <c r="L40" s="3">
        <v>3.842909990721697E-2</v>
      </c>
    </row>
    <row r="41" spans="2:12" ht="49.5" customHeight="1">
      <c r="B41" s="2" t="s">
        <v>240</v>
      </c>
      <c r="C41" s="3">
        <v>2.3230699253749279E-2</v>
      </c>
      <c r="D41" s="3">
        <v>3.2967038353603755E-2</v>
      </c>
      <c r="E41" s="3">
        <v>4.4605102777933801E-2</v>
      </c>
      <c r="F41" s="3">
        <v>3.5466677932706657E-2</v>
      </c>
      <c r="H41" s="2" t="s">
        <v>240</v>
      </c>
      <c r="I41" s="3">
        <v>1.5025009249608299E-3</v>
      </c>
      <c r="J41" s="3">
        <v>2.2641031467627972E-3</v>
      </c>
      <c r="K41" s="3">
        <v>2.8455599065674254E-3</v>
      </c>
      <c r="L41" s="3">
        <v>2.4186224338361107E-3</v>
      </c>
    </row>
    <row r="42" spans="2:12" ht="49.5" customHeight="1">
      <c r="B42" s="2" t="s">
        <v>241</v>
      </c>
      <c r="C42" s="3">
        <v>0.12485455373645843</v>
      </c>
      <c r="D42" s="3">
        <v>0.1269066233725035</v>
      </c>
      <c r="E42" s="3">
        <v>0.16391782452909351</v>
      </c>
      <c r="F42" s="3">
        <v>0.15712171398846636</v>
      </c>
      <c r="H42" s="2" t="s">
        <v>241</v>
      </c>
      <c r="I42" s="3">
        <v>0.12636910610339777</v>
      </c>
      <c r="J42" s="3">
        <v>0.12996396405877933</v>
      </c>
      <c r="K42" s="3">
        <v>0.19505471081511211</v>
      </c>
      <c r="L42" s="3">
        <v>0.21231166243953611</v>
      </c>
    </row>
    <row r="43" spans="2:12" ht="49.5" customHeight="1">
      <c r="B43" s="2" t="s">
        <v>242</v>
      </c>
      <c r="C43" s="3">
        <v>0.14255539285696178</v>
      </c>
      <c r="D43" s="3">
        <v>9.6285849143550969E-2</v>
      </c>
      <c r="E43" s="3">
        <v>8.9349719975491029E-2</v>
      </c>
      <c r="F43" s="3">
        <v>8.8282268470326511E-2</v>
      </c>
      <c r="H43" s="2" t="s">
        <v>242</v>
      </c>
      <c r="I43" s="3">
        <v>6.9576190742746707E-2</v>
      </c>
      <c r="J43" s="3">
        <v>4.5684248359688664E-2</v>
      </c>
      <c r="K43" s="3">
        <v>3.9028137314398019E-2</v>
      </c>
      <c r="L43" s="3">
        <v>4.6888754505642935E-2</v>
      </c>
    </row>
    <row r="44" spans="2:12" ht="49.5" customHeight="1">
      <c r="B44" s="2" t="s">
        <v>243</v>
      </c>
      <c r="C44" s="3">
        <v>0.12761834322128793</v>
      </c>
      <c r="D44" s="3">
        <v>0.11297754616890408</v>
      </c>
      <c r="E44" s="3">
        <v>0.12659452178122763</v>
      </c>
      <c r="F44" s="3">
        <v>0.11661467386505639</v>
      </c>
      <c r="H44" s="2" t="s">
        <v>243</v>
      </c>
      <c r="I44" s="3">
        <v>7.2038121018532547E-2</v>
      </c>
      <c r="J44" s="3">
        <v>7.9869060649434012E-2</v>
      </c>
      <c r="K44" s="3">
        <v>0.13481318962620237</v>
      </c>
      <c r="L44" s="3">
        <v>0.13893006381198555</v>
      </c>
    </row>
    <row r="45" spans="2:12" ht="49.5" customHeight="1">
      <c r="B45" s="2" t="s">
        <v>244</v>
      </c>
      <c r="C45" s="3">
        <v>2.2310548974823E-2</v>
      </c>
      <c r="D45" s="3">
        <v>4.115550130574646E-2</v>
      </c>
      <c r="E45" s="3">
        <v>6.1438159002427807E-2</v>
      </c>
      <c r="F45" s="3">
        <v>4.6761681531060341E-2</v>
      </c>
      <c r="H45" s="2" t="s">
        <v>244</v>
      </c>
      <c r="I45" s="3">
        <v>1.8543783408108683E-2</v>
      </c>
      <c r="J45" s="3">
        <v>3.0935183649073203E-2</v>
      </c>
      <c r="K45" s="3">
        <v>5.5642688714310599E-2</v>
      </c>
      <c r="L45" s="3">
        <v>5.8045372246976819E-2</v>
      </c>
    </row>
    <row r="46" spans="2:12" ht="49.5" customHeight="1">
      <c r="B46" s="112" t="s">
        <v>245</v>
      </c>
      <c r="C46" s="113">
        <v>0.39734365946045902</v>
      </c>
      <c r="D46" s="113">
        <v>0.43842251626185713</v>
      </c>
      <c r="E46" s="113">
        <v>0.35465820757116107</v>
      </c>
      <c r="F46" s="113">
        <v>0.42087401548269465</v>
      </c>
      <c r="H46" s="2" t="s">
        <v>245</v>
      </c>
      <c r="I46" s="113">
        <v>0.61973538999424427</v>
      </c>
      <c r="J46" s="113">
        <v>0.60660143781415599</v>
      </c>
      <c r="K46" s="113">
        <v>0.43525915936458431</v>
      </c>
      <c r="L46" s="113">
        <v>0.40420086711212866</v>
      </c>
    </row>
    <row r="47" spans="2:12" ht="49.5" customHeight="1">
      <c r="B47" s="2" t="s">
        <v>246</v>
      </c>
      <c r="C47" s="3">
        <v>4.511136696304642E-2</v>
      </c>
      <c r="D47" s="3">
        <v>3.9084954014432516E-2</v>
      </c>
      <c r="E47" s="3">
        <v>4.0017413076245553E-2</v>
      </c>
      <c r="F47" s="3">
        <v>2.9807915249287671E-2</v>
      </c>
      <c r="H47" s="2" t="s">
        <v>246</v>
      </c>
      <c r="I47" s="3">
        <v>1.0299932289915893E-2</v>
      </c>
      <c r="J47" s="3">
        <v>8.2818788824349926E-3</v>
      </c>
      <c r="K47" s="3">
        <v>6.35192539376047E-3</v>
      </c>
      <c r="L47" s="3">
        <v>5.8268431348700838E-3</v>
      </c>
    </row>
    <row r="48" spans="2:12" ht="49.5" customHeight="1">
      <c r="B48" s="2" t="s">
        <v>247</v>
      </c>
      <c r="C48" s="3">
        <v>1.8153401582614935E-2</v>
      </c>
      <c r="D48" s="3">
        <v>1.7470696490171786E-2</v>
      </c>
      <c r="E48" s="3">
        <v>1.7462397269697692E-2</v>
      </c>
      <c r="F48" s="3">
        <v>1.3485207876688075E-2</v>
      </c>
      <c r="H48" s="2" t="s">
        <v>247</v>
      </c>
      <c r="I48" s="3">
        <v>6.561511068735453E-3</v>
      </c>
      <c r="J48" s="3">
        <v>9.6992257777533571E-3</v>
      </c>
      <c r="K48" s="3">
        <v>1.0265218431813937E-2</v>
      </c>
      <c r="L48" s="3">
        <v>9.3058494696372767E-3</v>
      </c>
    </row>
    <row r="49" spans="2:12" ht="49.5" customHeight="1">
      <c r="B49" s="2" t="s">
        <v>248</v>
      </c>
      <c r="C49" s="3">
        <v>1.9579889971075272E-2</v>
      </c>
      <c r="D49" s="3">
        <v>1.9118532376833672E-2</v>
      </c>
      <c r="E49" s="3">
        <v>2.1696388604217107E-2</v>
      </c>
      <c r="F49" s="3">
        <v>2.3453035636826713E-2</v>
      </c>
      <c r="H49" s="2" t="s">
        <v>248</v>
      </c>
      <c r="I49" s="3">
        <v>3.8417440686326056E-2</v>
      </c>
      <c r="J49" s="3">
        <v>3.6872198538687659E-2</v>
      </c>
      <c r="K49" s="3">
        <v>4.6985908122767775E-2</v>
      </c>
      <c r="L49" s="3">
        <v>5.2423888699504581E-2</v>
      </c>
    </row>
    <row r="50" spans="2:12" ht="49.5" customHeight="1">
      <c r="B50" s="2" t="s">
        <v>249</v>
      </c>
      <c r="C50" s="3">
        <v>1</v>
      </c>
      <c r="D50" s="3">
        <v>1</v>
      </c>
      <c r="E50" s="3">
        <v>1</v>
      </c>
      <c r="F50" s="3">
        <v>1</v>
      </c>
      <c r="H50" s="2" t="s">
        <v>249</v>
      </c>
      <c r="I50" s="3">
        <v>1</v>
      </c>
      <c r="J50" s="3">
        <v>1</v>
      </c>
      <c r="K50" s="3">
        <v>1</v>
      </c>
      <c r="L50" s="3">
        <v>1</v>
      </c>
    </row>
    <row r="51" spans="2:12" ht="49.5" customHeight="1">
      <c r="B51" s="2" t="s">
        <v>250</v>
      </c>
      <c r="C51" s="3">
        <v>3.9960929850645928E-2</v>
      </c>
      <c r="D51" s="3">
        <v>3.2353304193356011E-2</v>
      </c>
      <c r="E51" s="3">
        <v>3.5244598934107411E-2</v>
      </c>
      <c r="F51" s="3">
        <v>3.3240574073260927E-2</v>
      </c>
      <c r="H51" s="2" t="s">
        <v>250</v>
      </c>
      <c r="I51" s="3">
        <v>3.3195412265262958E-2</v>
      </c>
      <c r="J51" s="3">
        <v>2.8204746604457813E-2</v>
      </c>
      <c r="K51" s="3">
        <v>3.5161532345370269E-2</v>
      </c>
      <c r="L51" s="3">
        <v>3.6466876462136526E-2</v>
      </c>
    </row>
    <row r="52" spans="2:12" ht="49.5" customHeight="1">
      <c r="B52" s="2" t="s">
        <v>251</v>
      </c>
      <c r="C52" s="3">
        <v>0.96003907014935408</v>
      </c>
      <c r="D52" s="3">
        <v>0.96764669580664397</v>
      </c>
      <c r="E52" s="3">
        <v>0.96475540106589264</v>
      </c>
      <c r="F52" s="3">
        <v>0.96675942592673914</v>
      </c>
      <c r="H52" s="2" t="s">
        <v>251</v>
      </c>
      <c r="I52" s="3">
        <v>0.96680458773473699</v>
      </c>
      <c r="J52" s="3">
        <v>0.97179525339554218</v>
      </c>
      <c r="K52" s="3">
        <v>0.96483846765462977</v>
      </c>
      <c r="L52" s="3">
        <v>0.96353312353786347</v>
      </c>
    </row>
    <row r="53" spans="2:12">
      <c r="H53" s="2"/>
    </row>
    <row r="54" spans="2:12">
      <c r="H54" s="2"/>
    </row>
  </sheetData>
  <mergeCells count="7">
    <mergeCell ref="C35:F35"/>
    <mergeCell ref="A3:A13"/>
    <mergeCell ref="A14:B14"/>
    <mergeCell ref="A18:A19"/>
    <mergeCell ref="B18:B19"/>
    <mergeCell ref="A20:A21"/>
    <mergeCell ref="B20:B21"/>
  </mergeCells>
  <hyperlinks>
    <hyperlink ref="A30" r:id="rId1" xr:uid="{50558422-655D-45BF-B73C-CBA754CA8DAC}"/>
    <hyperlink ref="C1" r:id="rId2" xr:uid="{51C35814-04EB-4A5B-A096-4CC6BF45B04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F40F0-B07E-4D14-BA34-00F0F28A8DB6}">
  <dimension ref="A1:JY165"/>
  <sheetViews>
    <sheetView topLeftCell="A14" zoomScale="80" zoomScaleNormal="80" workbookViewId="0">
      <selection activeCell="AI1" sqref="AI1:AR1"/>
    </sheetView>
  </sheetViews>
  <sheetFormatPr defaultColWidth="9.140625" defaultRowHeight="15"/>
  <cols>
    <col min="1" max="1" width="40.5703125" customWidth="1"/>
    <col min="2" max="2" width="14.5703125" customWidth="1"/>
    <col min="3" max="4" width="18.28515625" customWidth="1"/>
    <col min="5" max="6" width="18.7109375" customWidth="1"/>
    <col min="7" max="7" width="18.140625" customWidth="1"/>
    <col min="11" max="23" width="12.85546875" customWidth="1"/>
    <col min="24" max="25" width="12.140625" customWidth="1"/>
    <col min="26" max="32" width="12.7109375" customWidth="1"/>
    <col min="192" max="192" width="9.7109375" customWidth="1"/>
  </cols>
  <sheetData>
    <row r="1" spans="1:285" ht="31.5">
      <c r="A1" t="s">
        <v>110</v>
      </c>
      <c r="B1" s="59" t="s">
        <v>45</v>
      </c>
      <c r="E1" s="488" t="s">
        <v>186</v>
      </c>
      <c r="F1" s="488"/>
      <c r="G1" s="488"/>
      <c r="K1" s="478" t="s">
        <v>185</v>
      </c>
      <c r="L1" s="478"/>
      <c r="M1" s="478"/>
      <c r="N1" s="478"/>
      <c r="O1" s="478"/>
      <c r="P1" s="478"/>
      <c r="Q1" s="478"/>
      <c r="R1" s="478"/>
      <c r="S1" s="478"/>
      <c r="T1" s="478"/>
      <c r="AI1" s="478" t="s">
        <v>1024</v>
      </c>
      <c r="AJ1" s="478"/>
      <c r="AK1" s="478"/>
      <c r="AL1" s="478"/>
      <c r="AM1" s="478"/>
      <c r="AN1" s="478"/>
      <c r="AO1" s="478"/>
      <c r="AP1" s="478"/>
      <c r="AQ1" s="478"/>
      <c r="AR1" s="478"/>
    </row>
    <row r="2" spans="1:285">
      <c r="A2" s="482" t="s">
        <v>46</v>
      </c>
      <c r="B2" s="483"/>
      <c r="C2" s="483"/>
      <c r="D2" s="483"/>
      <c r="E2" s="483"/>
      <c r="F2" s="483"/>
      <c r="G2" s="483"/>
      <c r="K2" t="s">
        <v>0</v>
      </c>
      <c r="L2" t="s">
        <v>111</v>
      </c>
      <c r="AI2" t="s">
        <v>0</v>
      </c>
      <c r="AJ2" s="59" t="s">
        <v>1025</v>
      </c>
    </row>
    <row r="3" spans="1:285">
      <c r="A3" s="477" t="s">
        <v>47</v>
      </c>
      <c r="B3" s="477" t="s">
        <v>12</v>
      </c>
      <c r="C3" s="477"/>
      <c r="D3" s="477"/>
      <c r="E3" s="477"/>
      <c r="F3" s="477"/>
      <c r="G3" s="477"/>
      <c r="L3" t="s">
        <v>112</v>
      </c>
      <c r="AJ3" t="s">
        <v>1026</v>
      </c>
    </row>
    <row r="4" spans="1:285" ht="169.5">
      <c r="A4" s="484"/>
      <c r="B4" s="5" t="s">
        <v>13</v>
      </c>
      <c r="C4" s="5" t="s">
        <v>14</v>
      </c>
      <c r="D4" s="5" t="s">
        <v>15</v>
      </c>
      <c r="E4" s="5" t="s">
        <v>16</v>
      </c>
      <c r="F4" s="5" t="s">
        <v>17</v>
      </c>
      <c r="G4" s="5" t="s">
        <v>18</v>
      </c>
      <c r="H4" s="5" t="s">
        <v>109</v>
      </c>
      <c r="AI4" s="18"/>
      <c r="AJ4" s="125" t="s">
        <v>258</v>
      </c>
      <c r="AK4" s="125" t="s">
        <v>259</v>
      </c>
      <c r="AL4" s="125" t="s">
        <v>260</v>
      </c>
      <c r="AM4" s="125" t="s">
        <v>261</v>
      </c>
      <c r="AN4" s="125" t="s">
        <v>262</v>
      </c>
      <c r="AO4" s="125" t="s">
        <v>263</v>
      </c>
      <c r="AP4" s="125" t="s">
        <v>264</v>
      </c>
      <c r="AQ4" s="125" t="s">
        <v>265</v>
      </c>
      <c r="AR4" s="125" t="s">
        <v>266</v>
      </c>
      <c r="AS4" s="125" t="s">
        <v>267</v>
      </c>
      <c r="AT4" s="125" t="s">
        <v>268</v>
      </c>
      <c r="AU4" s="125" t="s">
        <v>269</v>
      </c>
      <c r="AV4" s="125" t="s">
        <v>270</v>
      </c>
      <c r="AW4" s="125" t="s">
        <v>271</v>
      </c>
      <c r="AX4" s="125" t="s">
        <v>272</v>
      </c>
      <c r="AY4" s="125" t="s">
        <v>273</v>
      </c>
      <c r="AZ4" s="125" t="s">
        <v>274</v>
      </c>
      <c r="BA4" s="125" t="s">
        <v>275</v>
      </c>
      <c r="BB4" s="125" t="s">
        <v>276</v>
      </c>
      <c r="BC4" s="125" t="s">
        <v>277</v>
      </c>
      <c r="BD4" s="125" t="s">
        <v>278</v>
      </c>
      <c r="BE4" s="125" t="s">
        <v>279</v>
      </c>
      <c r="BF4" s="125" t="s">
        <v>280</v>
      </c>
      <c r="BG4" s="125" t="s">
        <v>281</v>
      </c>
      <c r="BH4" s="125" t="s">
        <v>282</v>
      </c>
      <c r="BI4" s="125" t="s">
        <v>283</v>
      </c>
      <c r="BJ4" s="125" t="s">
        <v>284</v>
      </c>
      <c r="BK4" s="125" t="s">
        <v>285</v>
      </c>
      <c r="BL4" s="125" t="s">
        <v>286</v>
      </c>
      <c r="BM4" s="125" t="s">
        <v>287</v>
      </c>
      <c r="BN4" s="125" t="s">
        <v>288</v>
      </c>
      <c r="BO4" s="125" t="s">
        <v>289</v>
      </c>
      <c r="BP4" s="125" t="s">
        <v>290</v>
      </c>
      <c r="BQ4" s="125" t="s">
        <v>291</v>
      </c>
      <c r="BR4" s="125" t="s">
        <v>292</v>
      </c>
      <c r="BS4" s="125" t="s">
        <v>293</v>
      </c>
      <c r="BT4" s="125" t="s">
        <v>294</v>
      </c>
      <c r="BU4" s="125" t="s">
        <v>295</v>
      </c>
      <c r="BV4" s="125" t="s">
        <v>296</v>
      </c>
      <c r="BW4" s="125" t="s">
        <v>297</v>
      </c>
      <c r="BX4" s="125" t="s">
        <v>298</v>
      </c>
      <c r="BY4" s="125" t="s">
        <v>299</v>
      </c>
      <c r="BZ4" s="125" t="s">
        <v>300</v>
      </c>
      <c r="CA4" s="125" t="s">
        <v>301</v>
      </c>
      <c r="CB4" s="125" t="s">
        <v>302</v>
      </c>
      <c r="CC4" s="125" t="s">
        <v>303</v>
      </c>
      <c r="CD4" s="125" t="s">
        <v>304</v>
      </c>
      <c r="CE4" s="133" t="s">
        <v>305</v>
      </c>
      <c r="CF4" s="125" t="s">
        <v>306</v>
      </c>
      <c r="CG4" s="125" t="s">
        <v>307</v>
      </c>
      <c r="CH4" s="125" t="s">
        <v>308</v>
      </c>
      <c r="CI4" s="125" t="s">
        <v>309</v>
      </c>
      <c r="CJ4" s="125" t="s">
        <v>310</v>
      </c>
      <c r="CK4" s="125" t="s">
        <v>311</v>
      </c>
      <c r="CL4" s="125" t="s">
        <v>312</v>
      </c>
      <c r="CM4" s="125" t="s">
        <v>313</v>
      </c>
      <c r="CN4" s="125" t="s">
        <v>314</v>
      </c>
      <c r="CO4" s="125" t="s">
        <v>315</v>
      </c>
      <c r="CP4" s="125" t="s">
        <v>316</v>
      </c>
      <c r="CQ4" s="125" t="s">
        <v>317</v>
      </c>
      <c r="CR4" s="125" t="s">
        <v>318</v>
      </c>
      <c r="CS4" s="125" t="s">
        <v>319</v>
      </c>
      <c r="CT4" s="125" t="s">
        <v>320</v>
      </c>
      <c r="CU4" s="125" t="s">
        <v>321</v>
      </c>
      <c r="CV4" s="125" t="s">
        <v>322</v>
      </c>
      <c r="CW4" s="125" t="s">
        <v>323</v>
      </c>
      <c r="CX4" s="125" t="s">
        <v>324</v>
      </c>
      <c r="CY4" s="125" t="s">
        <v>325</v>
      </c>
      <c r="CZ4" s="125" t="s">
        <v>326</v>
      </c>
      <c r="DA4" s="125" t="s">
        <v>327</v>
      </c>
      <c r="DB4" s="125" t="s">
        <v>328</v>
      </c>
      <c r="DC4" s="125" t="s">
        <v>329</v>
      </c>
      <c r="DD4" s="125" t="s">
        <v>330</v>
      </c>
      <c r="DE4" s="125" t="s">
        <v>331</v>
      </c>
      <c r="DF4" s="125" t="s">
        <v>332</v>
      </c>
      <c r="DG4" s="125" t="s">
        <v>333</v>
      </c>
      <c r="DH4" s="125" t="s">
        <v>334</v>
      </c>
      <c r="DI4" s="125" t="s">
        <v>335</v>
      </c>
      <c r="DJ4" s="125" t="s">
        <v>336</v>
      </c>
      <c r="DK4" s="125" t="s">
        <v>337</v>
      </c>
      <c r="DL4" s="125" t="s">
        <v>338</v>
      </c>
      <c r="DM4" s="125" t="s">
        <v>339</v>
      </c>
      <c r="DN4" s="125" t="s">
        <v>340</v>
      </c>
      <c r="DO4" s="125" t="s">
        <v>341</v>
      </c>
      <c r="DP4" s="125" t="s">
        <v>342</v>
      </c>
      <c r="DQ4" s="125" t="s">
        <v>343</v>
      </c>
      <c r="DR4" s="125" t="s">
        <v>344</v>
      </c>
      <c r="DS4" s="125" t="s">
        <v>345</v>
      </c>
      <c r="DT4" s="125" t="s">
        <v>346</v>
      </c>
      <c r="DU4" s="125" t="s">
        <v>347</v>
      </c>
      <c r="DV4" s="125" t="s">
        <v>348</v>
      </c>
      <c r="DW4" s="125" t="s">
        <v>349</v>
      </c>
      <c r="DX4" s="125" t="s">
        <v>350</v>
      </c>
      <c r="DY4" s="125" t="s">
        <v>351</v>
      </c>
      <c r="DZ4" s="125" t="s">
        <v>352</v>
      </c>
      <c r="EA4" s="133" t="s">
        <v>353</v>
      </c>
      <c r="EB4" s="125" t="s">
        <v>354</v>
      </c>
      <c r="EC4" s="125" t="s">
        <v>355</v>
      </c>
      <c r="ED4" s="152" t="s">
        <v>356</v>
      </c>
      <c r="EE4" s="125" t="s">
        <v>357</v>
      </c>
      <c r="EF4" s="125" t="s">
        <v>358</v>
      </c>
      <c r="EG4" s="138" t="s">
        <v>359</v>
      </c>
      <c r="EH4" s="125" t="s">
        <v>360</v>
      </c>
      <c r="EI4" s="125" t="s">
        <v>361</v>
      </c>
      <c r="EJ4" s="152" t="s">
        <v>362</v>
      </c>
      <c r="EK4" s="125" t="s">
        <v>363</v>
      </c>
      <c r="EL4" s="125" t="s">
        <v>364</v>
      </c>
      <c r="EM4" s="152" t="s">
        <v>365</v>
      </c>
      <c r="EN4" s="125" t="s">
        <v>366</v>
      </c>
      <c r="EO4" s="125" t="s">
        <v>367</v>
      </c>
      <c r="EP4" s="152" t="s">
        <v>368</v>
      </c>
      <c r="EQ4" s="125" t="s">
        <v>369</v>
      </c>
      <c r="ER4" s="125" t="s">
        <v>370</v>
      </c>
      <c r="ES4" s="152" t="s">
        <v>371</v>
      </c>
      <c r="ET4" s="125" t="s">
        <v>372</v>
      </c>
      <c r="EU4" s="125" t="s">
        <v>373</v>
      </c>
      <c r="EV4" s="152" t="s">
        <v>374</v>
      </c>
      <c r="EW4" s="125" t="s">
        <v>375</v>
      </c>
      <c r="EX4" s="125" t="s">
        <v>376</v>
      </c>
      <c r="EY4" s="152" t="s">
        <v>377</v>
      </c>
      <c r="EZ4" s="125" t="s">
        <v>378</v>
      </c>
      <c r="FA4" s="125" t="s">
        <v>379</v>
      </c>
      <c r="FB4" s="152" t="s">
        <v>380</v>
      </c>
      <c r="FC4" s="125" t="s">
        <v>381</v>
      </c>
      <c r="FD4" s="125" t="s">
        <v>382</v>
      </c>
      <c r="FE4" s="152" t="s">
        <v>383</v>
      </c>
      <c r="FF4" s="125" t="s">
        <v>384</v>
      </c>
      <c r="FG4" s="125" t="s">
        <v>385</v>
      </c>
      <c r="FH4" s="152" t="s">
        <v>386</v>
      </c>
      <c r="FI4" s="125" t="s">
        <v>387</v>
      </c>
      <c r="FJ4" s="125" t="s">
        <v>388</v>
      </c>
      <c r="FK4" s="152" t="s">
        <v>389</v>
      </c>
      <c r="FL4" s="125" t="s">
        <v>390</v>
      </c>
      <c r="FM4" s="125" t="s">
        <v>391</v>
      </c>
      <c r="FN4" s="152" t="s">
        <v>392</v>
      </c>
      <c r="FO4" s="125" t="s">
        <v>393</v>
      </c>
      <c r="FP4" s="125" t="s">
        <v>394</v>
      </c>
      <c r="FQ4" s="152" t="s">
        <v>395</v>
      </c>
      <c r="FR4" s="125" t="s">
        <v>396</v>
      </c>
      <c r="FS4" s="125" t="s">
        <v>397</v>
      </c>
      <c r="FT4" s="152" t="s">
        <v>398</v>
      </c>
      <c r="FU4" s="125" t="s">
        <v>399</v>
      </c>
      <c r="FV4" s="125" t="s">
        <v>400</v>
      </c>
      <c r="FW4" s="152" t="s">
        <v>401</v>
      </c>
      <c r="FX4" s="125" t="s">
        <v>402</v>
      </c>
      <c r="FY4" s="125" t="s">
        <v>403</v>
      </c>
      <c r="FZ4" s="152" t="s">
        <v>404</v>
      </c>
      <c r="GA4" s="125" t="s">
        <v>405</v>
      </c>
      <c r="GB4" s="125" t="s">
        <v>406</v>
      </c>
      <c r="GC4" s="152" t="s">
        <v>407</v>
      </c>
      <c r="GD4" s="125" t="s">
        <v>408</v>
      </c>
      <c r="GE4" s="125" t="s">
        <v>409</v>
      </c>
      <c r="GF4" s="152" t="s">
        <v>410</v>
      </c>
      <c r="GG4" s="125" t="s">
        <v>411</v>
      </c>
      <c r="GH4" s="125" t="s">
        <v>412</v>
      </c>
      <c r="GI4" s="125" t="s">
        <v>413</v>
      </c>
      <c r="GJ4" s="143" t="s">
        <v>414</v>
      </c>
      <c r="GK4" s="125" t="s">
        <v>415</v>
      </c>
      <c r="GL4" s="125" t="s">
        <v>416</v>
      </c>
      <c r="GM4" s="125" t="s">
        <v>417</v>
      </c>
      <c r="GN4" s="125" t="s">
        <v>418</v>
      </c>
      <c r="GO4" s="125" t="s">
        <v>419</v>
      </c>
      <c r="GP4" s="125" t="s">
        <v>420</v>
      </c>
      <c r="GQ4" s="125" t="s">
        <v>421</v>
      </c>
      <c r="GR4" s="125" t="s">
        <v>422</v>
      </c>
      <c r="GS4" s="125" t="s">
        <v>423</v>
      </c>
      <c r="GT4" s="125" t="s">
        <v>424</v>
      </c>
      <c r="GU4" s="125" t="s">
        <v>425</v>
      </c>
      <c r="GV4" s="125" t="s">
        <v>426</v>
      </c>
      <c r="GW4" s="125" t="s">
        <v>427</v>
      </c>
      <c r="GX4" s="125" t="s">
        <v>428</v>
      </c>
      <c r="GY4" s="125" t="s">
        <v>429</v>
      </c>
      <c r="GZ4" s="125" t="s">
        <v>430</v>
      </c>
      <c r="HA4" s="125" t="s">
        <v>431</v>
      </c>
      <c r="HB4" s="125" t="s">
        <v>432</v>
      </c>
      <c r="HC4" s="125" t="s">
        <v>433</v>
      </c>
      <c r="HD4" s="125" t="s">
        <v>434</v>
      </c>
      <c r="HE4" s="125" t="s">
        <v>435</v>
      </c>
      <c r="HF4" s="125" t="s">
        <v>436</v>
      </c>
      <c r="HG4" s="125" t="s">
        <v>437</v>
      </c>
      <c r="HH4" s="125" t="s">
        <v>438</v>
      </c>
      <c r="HI4" s="152" t="s">
        <v>439</v>
      </c>
      <c r="HJ4" s="152" t="s">
        <v>440</v>
      </c>
      <c r="HK4" s="152" t="s">
        <v>441</v>
      </c>
      <c r="HL4" s="152" t="s">
        <v>442</v>
      </c>
      <c r="HM4" s="152" t="s">
        <v>443</v>
      </c>
      <c r="HN4" s="152" t="s">
        <v>444</v>
      </c>
      <c r="HO4" s="152" t="s">
        <v>445</v>
      </c>
      <c r="HP4" s="152" t="s">
        <v>446</v>
      </c>
      <c r="HQ4" s="152" t="s">
        <v>447</v>
      </c>
      <c r="HR4" s="152" t="s">
        <v>448</v>
      </c>
      <c r="HS4" s="152" t="s">
        <v>449</v>
      </c>
      <c r="HT4" s="152" t="s">
        <v>450</v>
      </c>
      <c r="HU4" s="152" t="s">
        <v>451</v>
      </c>
      <c r="HV4" s="152" t="s">
        <v>452</v>
      </c>
      <c r="HW4" s="152" t="s">
        <v>453</v>
      </c>
      <c r="HX4" s="152" t="s">
        <v>454</v>
      </c>
      <c r="HY4" s="152" t="s">
        <v>455</v>
      </c>
      <c r="HZ4" s="152" t="s">
        <v>456</v>
      </c>
      <c r="IA4" s="152" t="s">
        <v>457</v>
      </c>
      <c r="IB4" s="152" t="s">
        <v>458</v>
      </c>
      <c r="IC4" s="152" t="s">
        <v>459</v>
      </c>
      <c r="ID4" s="125" t="s">
        <v>460</v>
      </c>
      <c r="IE4" s="125" t="s">
        <v>461</v>
      </c>
      <c r="IF4" s="125" t="s">
        <v>462</v>
      </c>
      <c r="IG4" s="125" t="s">
        <v>463</v>
      </c>
      <c r="IH4" s="125" t="s">
        <v>464</v>
      </c>
      <c r="II4" s="125" t="s">
        <v>465</v>
      </c>
      <c r="IJ4" s="125" t="s">
        <v>466</v>
      </c>
      <c r="IK4" s="125" t="s">
        <v>467</v>
      </c>
      <c r="IL4" s="125" t="s">
        <v>468</v>
      </c>
      <c r="IM4" s="125" t="s">
        <v>469</v>
      </c>
      <c r="IN4" s="125" t="s">
        <v>470</v>
      </c>
      <c r="IO4" s="125" t="s">
        <v>471</v>
      </c>
      <c r="IP4" s="125" t="s">
        <v>472</v>
      </c>
      <c r="IQ4" s="125" t="s">
        <v>473</v>
      </c>
      <c r="IR4" s="125" t="s">
        <v>474</v>
      </c>
      <c r="IS4" s="125" t="s">
        <v>475</v>
      </c>
      <c r="IT4" s="125" t="s">
        <v>476</v>
      </c>
      <c r="IU4" s="125" t="s">
        <v>477</v>
      </c>
      <c r="IV4" s="125" t="s">
        <v>478</v>
      </c>
      <c r="IW4" s="125" t="s">
        <v>479</v>
      </c>
      <c r="IX4" s="125" t="s">
        <v>480</v>
      </c>
      <c r="IY4" s="125" t="s">
        <v>481</v>
      </c>
      <c r="IZ4" s="125" t="s">
        <v>482</v>
      </c>
      <c r="JA4" s="125" t="s">
        <v>483</v>
      </c>
      <c r="JB4" s="125" t="s">
        <v>484</v>
      </c>
      <c r="JC4" s="125" t="s">
        <v>485</v>
      </c>
      <c r="JD4" s="125" t="s">
        <v>486</v>
      </c>
      <c r="JE4" s="125" t="s">
        <v>487</v>
      </c>
      <c r="JF4" s="125" t="s">
        <v>488</v>
      </c>
      <c r="JG4" s="125" t="s">
        <v>489</v>
      </c>
      <c r="JH4" s="125" t="s">
        <v>490</v>
      </c>
      <c r="JI4" s="125" t="s">
        <v>491</v>
      </c>
      <c r="JJ4" s="125" t="s">
        <v>492</v>
      </c>
      <c r="JK4" s="125" t="s">
        <v>493</v>
      </c>
      <c r="JL4" s="125" t="s">
        <v>494</v>
      </c>
      <c r="JM4" s="125" t="s">
        <v>495</v>
      </c>
      <c r="JN4" s="125" t="s">
        <v>496</v>
      </c>
      <c r="JO4" s="125" t="s">
        <v>497</v>
      </c>
      <c r="JP4" s="125" t="s">
        <v>498</v>
      </c>
      <c r="JQ4" s="125" t="s">
        <v>499</v>
      </c>
      <c r="JR4" s="125" t="s">
        <v>500</v>
      </c>
      <c r="JS4" s="125" t="s">
        <v>501</v>
      </c>
      <c r="JT4" s="125" t="s">
        <v>502</v>
      </c>
      <c r="JU4" s="125" t="s">
        <v>503</v>
      </c>
      <c r="JV4" s="125" t="s">
        <v>504</v>
      </c>
      <c r="JW4" s="125" t="s">
        <v>505</v>
      </c>
      <c r="JX4" s="125" t="s">
        <v>506</v>
      </c>
      <c r="JY4" s="125" t="s">
        <v>507</v>
      </c>
    </row>
    <row r="5" spans="1:285" ht="15" customHeight="1">
      <c r="A5" s="6" t="s">
        <v>19</v>
      </c>
      <c r="B5" s="7">
        <v>622.98</v>
      </c>
      <c r="C5" s="7">
        <v>3284</v>
      </c>
      <c r="D5" s="7">
        <v>8991.6</v>
      </c>
      <c r="E5" s="7">
        <v>10591</v>
      </c>
      <c r="F5" s="7">
        <v>58524</v>
      </c>
      <c r="G5" s="7">
        <v>156835.71</v>
      </c>
      <c r="H5" s="3">
        <f>B5/$B$31</f>
        <v>8.2592740140831379E-3</v>
      </c>
      <c r="AI5" s="126" t="s">
        <v>508</v>
      </c>
      <c r="AJ5" s="127" t="s">
        <v>509</v>
      </c>
      <c r="AK5" s="127" t="s">
        <v>509</v>
      </c>
      <c r="AL5" s="127" t="s">
        <v>509</v>
      </c>
      <c r="AM5" s="127" t="s">
        <v>509</v>
      </c>
      <c r="AN5" s="127" t="s">
        <v>509</v>
      </c>
      <c r="AO5" s="127" t="s">
        <v>509</v>
      </c>
      <c r="AP5" s="127" t="s">
        <v>509</v>
      </c>
      <c r="AQ5" s="127" t="s">
        <v>509</v>
      </c>
      <c r="AR5" s="127" t="s">
        <v>509</v>
      </c>
      <c r="AS5" s="127" t="s">
        <v>509</v>
      </c>
      <c r="AT5" s="127" t="s">
        <v>509</v>
      </c>
      <c r="AU5" s="127" t="s">
        <v>509</v>
      </c>
      <c r="AV5" s="127" t="s">
        <v>509</v>
      </c>
      <c r="AW5" s="127" t="s">
        <v>509</v>
      </c>
      <c r="AX5" s="127" t="s">
        <v>509</v>
      </c>
      <c r="AY5" s="127" t="s">
        <v>509</v>
      </c>
      <c r="AZ5" s="127" t="s">
        <v>509</v>
      </c>
      <c r="BA5" s="127" t="s">
        <v>509</v>
      </c>
      <c r="BB5" s="127" t="s">
        <v>509</v>
      </c>
      <c r="BC5" s="127" t="s">
        <v>509</v>
      </c>
      <c r="BD5" s="127" t="s">
        <v>509</v>
      </c>
      <c r="BE5" s="127" t="s">
        <v>509</v>
      </c>
      <c r="BF5" s="127" t="s">
        <v>509</v>
      </c>
      <c r="BG5" s="127" t="s">
        <v>509</v>
      </c>
      <c r="BH5" s="127" t="s">
        <v>509</v>
      </c>
      <c r="BI5" s="127" t="s">
        <v>509</v>
      </c>
      <c r="BJ5" s="127" t="s">
        <v>509</v>
      </c>
      <c r="BK5" s="127" t="s">
        <v>509</v>
      </c>
      <c r="BL5" s="127" t="s">
        <v>509</v>
      </c>
      <c r="BM5" s="127" t="s">
        <v>509</v>
      </c>
      <c r="BN5" s="127" t="s">
        <v>509</v>
      </c>
      <c r="BO5" s="127" t="s">
        <v>509</v>
      </c>
      <c r="BP5" s="127" t="s">
        <v>509</v>
      </c>
      <c r="BQ5" s="127" t="s">
        <v>509</v>
      </c>
      <c r="BR5" s="127" t="s">
        <v>509</v>
      </c>
      <c r="BS5" s="127" t="s">
        <v>509</v>
      </c>
      <c r="BT5" s="127" t="s">
        <v>509</v>
      </c>
      <c r="BU5" s="127" t="s">
        <v>509</v>
      </c>
      <c r="BV5" s="127" t="s">
        <v>509</v>
      </c>
      <c r="BW5" s="127" t="s">
        <v>509</v>
      </c>
      <c r="BX5" s="127" t="s">
        <v>509</v>
      </c>
      <c r="BY5" s="127" t="s">
        <v>509</v>
      </c>
      <c r="BZ5" s="127" t="s">
        <v>509</v>
      </c>
      <c r="CA5" s="127" t="s">
        <v>509</v>
      </c>
      <c r="CB5" s="127" t="s">
        <v>509</v>
      </c>
      <c r="CC5" s="127" t="s">
        <v>509</v>
      </c>
      <c r="CD5" s="127" t="s">
        <v>509</v>
      </c>
      <c r="CE5" s="134" t="s">
        <v>509</v>
      </c>
      <c r="CF5" s="127" t="s">
        <v>509</v>
      </c>
      <c r="CG5" s="127" t="s">
        <v>509</v>
      </c>
      <c r="CH5" s="127" t="s">
        <v>509</v>
      </c>
      <c r="CI5" s="127" t="s">
        <v>509</v>
      </c>
      <c r="CJ5" s="127" t="s">
        <v>509</v>
      </c>
      <c r="CK5" s="127" t="s">
        <v>509</v>
      </c>
      <c r="CL5" s="127" t="s">
        <v>509</v>
      </c>
      <c r="CM5" s="127" t="s">
        <v>509</v>
      </c>
      <c r="CN5" s="127" t="s">
        <v>509</v>
      </c>
      <c r="CO5" s="127" t="s">
        <v>509</v>
      </c>
      <c r="CP5" s="127" t="s">
        <v>509</v>
      </c>
      <c r="CQ5" s="127" t="s">
        <v>509</v>
      </c>
      <c r="CR5" s="127" t="s">
        <v>509</v>
      </c>
      <c r="CS5" s="127" t="s">
        <v>509</v>
      </c>
      <c r="CT5" s="127" t="s">
        <v>509</v>
      </c>
      <c r="CU5" s="127" t="s">
        <v>509</v>
      </c>
      <c r="CV5" s="127" t="s">
        <v>509</v>
      </c>
      <c r="CW5" s="127" t="s">
        <v>509</v>
      </c>
      <c r="CX5" s="127" t="s">
        <v>509</v>
      </c>
      <c r="CY5" s="127" t="s">
        <v>509</v>
      </c>
      <c r="CZ5" s="127" t="s">
        <v>509</v>
      </c>
      <c r="DA5" s="127" t="s">
        <v>509</v>
      </c>
      <c r="DB5" s="127" t="s">
        <v>509</v>
      </c>
      <c r="DC5" s="127" t="s">
        <v>509</v>
      </c>
      <c r="DD5" s="127" t="s">
        <v>509</v>
      </c>
      <c r="DE5" s="127" t="s">
        <v>509</v>
      </c>
      <c r="DF5" s="127" t="s">
        <v>509</v>
      </c>
      <c r="DG5" s="127" t="s">
        <v>509</v>
      </c>
      <c r="DH5" s="127" t="s">
        <v>509</v>
      </c>
      <c r="DI5" s="127" t="s">
        <v>509</v>
      </c>
      <c r="DJ5" s="127" t="s">
        <v>509</v>
      </c>
      <c r="DK5" s="127" t="s">
        <v>509</v>
      </c>
      <c r="DL5" s="127" t="s">
        <v>509</v>
      </c>
      <c r="DM5" s="127" t="s">
        <v>509</v>
      </c>
      <c r="DN5" s="127" t="s">
        <v>509</v>
      </c>
      <c r="DO5" s="127" t="s">
        <v>509</v>
      </c>
      <c r="DP5" s="127" t="s">
        <v>509</v>
      </c>
      <c r="DQ5" s="127" t="s">
        <v>509</v>
      </c>
      <c r="DR5" s="127" t="s">
        <v>509</v>
      </c>
      <c r="DS5" s="127" t="s">
        <v>509</v>
      </c>
      <c r="DT5" s="127" t="s">
        <v>509</v>
      </c>
      <c r="DU5" s="127" t="s">
        <v>509</v>
      </c>
      <c r="DV5" s="127" t="s">
        <v>509</v>
      </c>
      <c r="DW5" s="127" t="s">
        <v>509</v>
      </c>
      <c r="DX5" s="127" t="s">
        <v>509</v>
      </c>
      <c r="DY5" s="127" t="s">
        <v>509</v>
      </c>
      <c r="DZ5" s="127" t="s">
        <v>509</v>
      </c>
      <c r="EA5" s="134" t="s">
        <v>509</v>
      </c>
      <c r="EB5" s="127" t="s">
        <v>509</v>
      </c>
      <c r="EC5" s="127" t="s">
        <v>509</v>
      </c>
      <c r="ED5" s="153" t="s">
        <v>509</v>
      </c>
      <c r="EE5" s="127" t="s">
        <v>509</v>
      </c>
      <c r="EF5" s="127" t="s">
        <v>509</v>
      </c>
      <c r="EG5" s="139" t="s">
        <v>509</v>
      </c>
      <c r="EH5" s="127" t="s">
        <v>509</v>
      </c>
      <c r="EI5" s="127" t="s">
        <v>509</v>
      </c>
      <c r="EJ5" s="153" t="s">
        <v>509</v>
      </c>
      <c r="EK5" s="127" t="s">
        <v>509</v>
      </c>
      <c r="EL5" s="127" t="s">
        <v>509</v>
      </c>
      <c r="EM5" s="153" t="s">
        <v>509</v>
      </c>
      <c r="EN5" s="127" t="s">
        <v>509</v>
      </c>
      <c r="EO5" s="127" t="s">
        <v>509</v>
      </c>
      <c r="EP5" s="153" t="s">
        <v>509</v>
      </c>
      <c r="EQ5" s="127" t="s">
        <v>509</v>
      </c>
      <c r="ER5" s="127" t="s">
        <v>509</v>
      </c>
      <c r="ES5" s="153" t="s">
        <v>509</v>
      </c>
      <c r="ET5" s="127" t="s">
        <v>509</v>
      </c>
      <c r="EU5" s="127" t="s">
        <v>509</v>
      </c>
      <c r="EV5" s="153" t="s">
        <v>509</v>
      </c>
      <c r="EW5" s="127" t="s">
        <v>509</v>
      </c>
      <c r="EX5" s="127" t="s">
        <v>509</v>
      </c>
      <c r="EY5" s="153" t="s">
        <v>509</v>
      </c>
      <c r="EZ5" s="127" t="s">
        <v>509</v>
      </c>
      <c r="FA5" s="127" t="s">
        <v>509</v>
      </c>
      <c r="FB5" s="153" t="s">
        <v>509</v>
      </c>
      <c r="FC5" s="127" t="s">
        <v>509</v>
      </c>
      <c r="FD5" s="127" t="s">
        <v>509</v>
      </c>
      <c r="FE5" s="153" t="s">
        <v>509</v>
      </c>
      <c r="FF5" s="127" t="s">
        <v>509</v>
      </c>
      <c r="FG5" s="127" t="s">
        <v>509</v>
      </c>
      <c r="FH5" s="153" t="s">
        <v>509</v>
      </c>
      <c r="FI5" s="127" t="s">
        <v>509</v>
      </c>
      <c r="FJ5" s="127" t="s">
        <v>509</v>
      </c>
      <c r="FK5" s="153" t="s">
        <v>509</v>
      </c>
      <c r="FL5" s="127" t="s">
        <v>509</v>
      </c>
      <c r="FM5" s="127" t="s">
        <v>509</v>
      </c>
      <c r="FN5" s="153" t="s">
        <v>509</v>
      </c>
      <c r="FO5" s="127" t="s">
        <v>509</v>
      </c>
      <c r="FP5" s="127" t="s">
        <v>509</v>
      </c>
      <c r="FQ5" s="153" t="s">
        <v>509</v>
      </c>
      <c r="FR5" s="127" t="s">
        <v>509</v>
      </c>
      <c r="FS5" s="127" t="s">
        <v>509</v>
      </c>
      <c r="FT5" s="153" t="s">
        <v>509</v>
      </c>
      <c r="FU5" s="127" t="s">
        <v>509</v>
      </c>
      <c r="FV5" s="127" t="s">
        <v>509</v>
      </c>
      <c r="FW5" s="153" t="s">
        <v>509</v>
      </c>
      <c r="FX5" s="127" t="s">
        <v>509</v>
      </c>
      <c r="FY5" s="127" t="s">
        <v>509</v>
      </c>
      <c r="FZ5" s="153" t="s">
        <v>509</v>
      </c>
      <c r="GA5" s="127" t="s">
        <v>509</v>
      </c>
      <c r="GB5" s="127" t="s">
        <v>509</v>
      </c>
      <c r="GC5" s="153" t="s">
        <v>509</v>
      </c>
      <c r="GD5" s="127" t="s">
        <v>509</v>
      </c>
      <c r="GE5" s="127" t="s">
        <v>509</v>
      </c>
      <c r="GF5" s="153" t="s">
        <v>509</v>
      </c>
      <c r="GG5" s="127" t="s">
        <v>509</v>
      </c>
      <c r="GH5" s="127" t="s">
        <v>509</v>
      </c>
      <c r="GI5" s="127" t="s">
        <v>509</v>
      </c>
      <c r="GJ5" s="144" t="s">
        <v>509</v>
      </c>
      <c r="GK5" s="127" t="s">
        <v>509</v>
      </c>
      <c r="GL5" s="127" t="s">
        <v>509</v>
      </c>
      <c r="GM5" s="127" t="s">
        <v>509</v>
      </c>
      <c r="GN5" s="127" t="s">
        <v>510</v>
      </c>
      <c r="GO5" s="127" t="s">
        <v>510</v>
      </c>
      <c r="GP5" s="127" t="s">
        <v>510</v>
      </c>
      <c r="GQ5" s="127" t="s">
        <v>510</v>
      </c>
      <c r="GR5" s="127" t="s">
        <v>510</v>
      </c>
      <c r="GS5" s="127" t="s">
        <v>510</v>
      </c>
      <c r="GT5" s="127" t="s">
        <v>510</v>
      </c>
      <c r="GU5" s="127" t="s">
        <v>510</v>
      </c>
      <c r="GV5" s="127" t="s">
        <v>510</v>
      </c>
      <c r="GW5" s="127" t="s">
        <v>510</v>
      </c>
      <c r="GX5" s="127" t="s">
        <v>510</v>
      </c>
      <c r="GY5" s="127" t="s">
        <v>510</v>
      </c>
      <c r="GZ5" s="127" t="s">
        <v>510</v>
      </c>
      <c r="HA5" s="127" t="s">
        <v>510</v>
      </c>
      <c r="HB5" s="127" t="s">
        <v>510</v>
      </c>
      <c r="HC5" s="127" t="s">
        <v>510</v>
      </c>
      <c r="HD5" s="127" t="s">
        <v>510</v>
      </c>
      <c r="HE5" s="127" t="s">
        <v>510</v>
      </c>
      <c r="HF5" s="127" t="s">
        <v>510</v>
      </c>
      <c r="HG5" s="127" t="s">
        <v>510</v>
      </c>
      <c r="HH5" s="127" t="s">
        <v>510</v>
      </c>
      <c r="HI5" s="153" t="s">
        <v>509</v>
      </c>
      <c r="HJ5" s="153" t="s">
        <v>509</v>
      </c>
      <c r="HK5" s="153" t="s">
        <v>509</v>
      </c>
      <c r="HL5" s="153" t="s">
        <v>509</v>
      </c>
      <c r="HM5" s="153" t="s">
        <v>509</v>
      </c>
      <c r="HN5" s="153" t="s">
        <v>509</v>
      </c>
      <c r="HO5" s="153" t="s">
        <v>509</v>
      </c>
      <c r="HP5" s="153" t="s">
        <v>509</v>
      </c>
      <c r="HQ5" s="153" t="s">
        <v>509</v>
      </c>
      <c r="HR5" s="153" t="s">
        <v>509</v>
      </c>
      <c r="HS5" s="153" t="s">
        <v>509</v>
      </c>
      <c r="HT5" s="153" t="s">
        <v>509</v>
      </c>
      <c r="HU5" s="153" t="s">
        <v>509</v>
      </c>
      <c r="HV5" s="153" t="s">
        <v>509</v>
      </c>
      <c r="HW5" s="153" t="s">
        <v>509</v>
      </c>
      <c r="HX5" s="153" t="s">
        <v>509</v>
      </c>
      <c r="HY5" s="153" t="s">
        <v>509</v>
      </c>
      <c r="HZ5" s="153" t="s">
        <v>509</v>
      </c>
      <c r="IA5" s="153" t="s">
        <v>509</v>
      </c>
      <c r="IB5" s="153" t="s">
        <v>509</v>
      </c>
      <c r="IC5" s="153" t="s">
        <v>509</v>
      </c>
      <c r="ID5" s="127" t="s">
        <v>509</v>
      </c>
      <c r="IE5" s="127" t="s">
        <v>509</v>
      </c>
      <c r="IF5" s="127" t="s">
        <v>509</v>
      </c>
      <c r="IG5" s="127" t="s">
        <v>509</v>
      </c>
      <c r="IH5" s="127" t="s">
        <v>509</v>
      </c>
      <c r="II5" s="127" t="s">
        <v>509</v>
      </c>
      <c r="IJ5" s="127" t="s">
        <v>509</v>
      </c>
      <c r="IK5" s="127" t="s">
        <v>509</v>
      </c>
      <c r="IL5" s="127" t="s">
        <v>509</v>
      </c>
      <c r="IM5" s="127" t="s">
        <v>509</v>
      </c>
      <c r="IN5" s="127" t="s">
        <v>509</v>
      </c>
      <c r="IO5" s="127" t="s">
        <v>509</v>
      </c>
      <c r="IP5" s="127" t="s">
        <v>509</v>
      </c>
      <c r="IQ5" s="127" t="s">
        <v>509</v>
      </c>
      <c r="IR5" s="127" t="s">
        <v>509</v>
      </c>
      <c r="IS5" s="127" t="s">
        <v>509</v>
      </c>
      <c r="IT5" s="127" t="s">
        <v>509</v>
      </c>
      <c r="IU5" s="127" t="s">
        <v>509</v>
      </c>
      <c r="IV5" s="127" t="s">
        <v>509</v>
      </c>
      <c r="IW5" s="127" t="s">
        <v>509</v>
      </c>
      <c r="IX5" s="127" t="s">
        <v>509</v>
      </c>
      <c r="IY5" s="127" t="s">
        <v>509</v>
      </c>
      <c r="IZ5" s="127" t="s">
        <v>509</v>
      </c>
      <c r="JA5" s="127" t="s">
        <v>509</v>
      </c>
      <c r="JB5" s="127" t="s">
        <v>510</v>
      </c>
      <c r="JC5" s="127" t="s">
        <v>510</v>
      </c>
      <c r="JD5" s="127" t="s">
        <v>510</v>
      </c>
      <c r="JE5" s="127" t="s">
        <v>510</v>
      </c>
      <c r="JF5" s="127" t="s">
        <v>510</v>
      </c>
      <c r="JG5" s="127" t="s">
        <v>510</v>
      </c>
      <c r="JH5" s="127" t="s">
        <v>510</v>
      </c>
      <c r="JI5" s="127" t="s">
        <v>510</v>
      </c>
      <c r="JJ5" s="127" t="s">
        <v>510</v>
      </c>
      <c r="JK5" s="127" t="s">
        <v>510</v>
      </c>
      <c r="JL5" s="127" t="s">
        <v>510</v>
      </c>
      <c r="JM5" s="127" t="s">
        <v>510</v>
      </c>
      <c r="JN5" s="127" t="s">
        <v>510</v>
      </c>
      <c r="JO5" s="127" t="s">
        <v>510</v>
      </c>
      <c r="JP5" s="127" t="s">
        <v>510</v>
      </c>
      <c r="JQ5" s="127" t="s">
        <v>510</v>
      </c>
      <c r="JR5" s="127" t="s">
        <v>510</v>
      </c>
      <c r="JS5" s="127" t="s">
        <v>510</v>
      </c>
      <c r="JT5" s="127" t="s">
        <v>510</v>
      </c>
      <c r="JU5" s="127" t="s">
        <v>510</v>
      </c>
      <c r="JV5" s="127" t="s">
        <v>510</v>
      </c>
      <c r="JW5" s="127" t="s">
        <v>510</v>
      </c>
      <c r="JX5" s="127" t="s">
        <v>510</v>
      </c>
      <c r="JY5" s="127" t="s">
        <v>511</v>
      </c>
    </row>
    <row r="6" spans="1:285" ht="15" customHeight="1">
      <c r="A6" s="8" t="s">
        <v>20</v>
      </c>
      <c r="B6" s="9">
        <v>0</v>
      </c>
      <c r="C6" s="9">
        <v>8.4749999999999996</v>
      </c>
      <c r="D6" s="9">
        <v>12.525</v>
      </c>
      <c r="E6" s="9">
        <v>0</v>
      </c>
      <c r="F6" s="9">
        <v>235</v>
      </c>
      <c r="G6" s="9">
        <v>347</v>
      </c>
      <c r="H6" s="3">
        <f t="shared" ref="H6:H31" si="0">B6/$B$31</f>
        <v>0</v>
      </c>
      <c r="AI6" s="126" t="s">
        <v>512</v>
      </c>
      <c r="AJ6" s="127" t="s">
        <v>513</v>
      </c>
      <c r="AK6" s="127" t="s">
        <v>513</v>
      </c>
      <c r="AL6" s="127" t="s">
        <v>513</v>
      </c>
      <c r="AM6" s="127" t="s">
        <v>513</v>
      </c>
      <c r="AN6" s="127" t="s">
        <v>513</v>
      </c>
      <c r="AO6" s="127" t="s">
        <v>513</v>
      </c>
      <c r="AP6" s="127" t="s">
        <v>513</v>
      </c>
      <c r="AQ6" s="127" t="s">
        <v>513</v>
      </c>
      <c r="AR6" s="127" t="s">
        <v>513</v>
      </c>
      <c r="AS6" s="127" t="s">
        <v>513</v>
      </c>
      <c r="AT6" s="127" t="s">
        <v>513</v>
      </c>
      <c r="AU6" s="127" t="s">
        <v>513</v>
      </c>
      <c r="AV6" s="127" t="s">
        <v>513</v>
      </c>
      <c r="AW6" s="127" t="s">
        <v>513</v>
      </c>
      <c r="AX6" s="127" t="s">
        <v>513</v>
      </c>
      <c r="AY6" s="127" t="s">
        <v>513</v>
      </c>
      <c r="AZ6" s="127" t="s">
        <v>513</v>
      </c>
      <c r="BA6" s="127" t="s">
        <v>513</v>
      </c>
      <c r="BB6" s="127" t="s">
        <v>513</v>
      </c>
      <c r="BC6" s="127" t="s">
        <v>513</v>
      </c>
      <c r="BD6" s="127" t="s">
        <v>513</v>
      </c>
      <c r="BE6" s="127" t="s">
        <v>513</v>
      </c>
      <c r="BF6" s="127" t="s">
        <v>513</v>
      </c>
      <c r="BG6" s="127" t="s">
        <v>513</v>
      </c>
      <c r="BH6" s="127" t="s">
        <v>513</v>
      </c>
      <c r="BI6" s="127" t="s">
        <v>513</v>
      </c>
      <c r="BJ6" s="127" t="s">
        <v>513</v>
      </c>
      <c r="BK6" s="127" t="s">
        <v>513</v>
      </c>
      <c r="BL6" s="127" t="s">
        <v>513</v>
      </c>
      <c r="BM6" s="127" t="s">
        <v>513</v>
      </c>
      <c r="BN6" s="127" t="s">
        <v>513</v>
      </c>
      <c r="BO6" s="127" t="s">
        <v>513</v>
      </c>
      <c r="BP6" s="127" t="s">
        <v>513</v>
      </c>
      <c r="BQ6" s="127" t="s">
        <v>513</v>
      </c>
      <c r="BR6" s="127" t="s">
        <v>513</v>
      </c>
      <c r="BS6" s="127" t="s">
        <v>513</v>
      </c>
      <c r="BT6" s="127" t="s">
        <v>513</v>
      </c>
      <c r="BU6" s="127" t="s">
        <v>513</v>
      </c>
      <c r="BV6" s="127" t="s">
        <v>513</v>
      </c>
      <c r="BW6" s="127" t="s">
        <v>513</v>
      </c>
      <c r="BX6" s="127" t="s">
        <v>513</v>
      </c>
      <c r="BY6" s="127" t="s">
        <v>513</v>
      </c>
      <c r="BZ6" s="127" t="s">
        <v>513</v>
      </c>
      <c r="CA6" s="127" t="s">
        <v>513</v>
      </c>
      <c r="CB6" s="127" t="s">
        <v>513</v>
      </c>
      <c r="CC6" s="127" t="s">
        <v>513</v>
      </c>
      <c r="CD6" s="127" t="s">
        <v>513</v>
      </c>
      <c r="CE6" s="134" t="s">
        <v>513</v>
      </c>
      <c r="CF6" s="127" t="s">
        <v>513</v>
      </c>
      <c r="CG6" s="127" t="s">
        <v>513</v>
      </c>
      <c r="CH6" s="127" t="s">
        <v>513</v>
      </c>
      <c r="CI6" s="127" t="s">
        <v>513</v>
      </c>
      <c r="CJ6" s="127" t="s">
        <v>513</v>
      </c>
      <c r="CK6" s="127" t="s">
        <v>513</v>
      </c>
      <c r="CL6" s="127" t="s">
        <v>513</v>
      </c>
      <c r="CM6" s="127" t="s">
        <v>513</v>
      </c>
      <c r="CN6" s="127" t="s">
        <v>513</v>
      </c>
      <c r="CO6" s="127" t="s">
        <v>513</v>
      </c>
      <c r="CP6" s="127" t="s">
        <v>513</v>
      </c>
      <c r="CQ6" s="127" t="s">
        <v>513</v>
      </c>
      <c r="CR6" s="127" t="s">
        <v>513</v>
      </c>
      <c r="CS6" s="127" t="s">
        <v>513</v>
      </c>
      <c r="CT6" s="127" t="s">
        <v>513</v>
      </c>
      <c r="CU6" s="127" t="s">
        <v>513</v>
      </c>
      <c r="CV6" s="127" t="s">
        <v>513</v>
      </c>
      <c r="CW6" s="127" t="s">
        <v>513</v>
      </c>
      <c r="CX6" s="127" t="s">
        <v>513</v>
      </c>
      <c r="CY6" s="127" t="s">
        <v>513</v>
      </c>
      <c r="CZ6" s="127" t="s">
        <v>513</v>
      </c>
      <c r="DA6" s="127" t="s">
        <v>513</v>
      </c>
      <c r="DB6" s="127" t="s">
        <v>513</v>
      </c>
      <c r="DC6" s="127" t="s">
        <v>513</v>
      </c>
      <c r="DD6" s="127" t="s">
        <v>513</v>
      </c>
      <c r="DE6" s="127" t="s">
        <v>513</v>
      </c>
      <c r="DF6" s="127" t="s">
        <v>513</v>
      </c>
      <c r="DG6" s="127" t="s">
        <v>513</v>
      </c>
      <c r="DH6" s="127" t="s">
        <v>513</v>
      </c>
      <c r="DI6" s="127" t="s">
        <v>513</v>
      </c>
      <c r="DJ6" s="127" t="s">
        <v>513</v>
      </c>
      <c r="DK6" s="127" t="s">
        <v>513</v>
      </c>
      <c r="DL6" s="127" t="s">
        <v>513</v>
      </c>
      <c r="DM6" s="127" t="s">
        <v>513</v>
      </c>
      <c r="DN6" s="127" t="s">
        <v>513</v>
      </c>
      <c r="DO6" s="127" t="s">
        <v>513</v>
      </c>
      <c r="DP6" s="127" t="s">
        <v>513</v>
      </c>
      <c r="DQ6" s="127" t="s">
        <v>513</v>
      </c>
      <c r="DR6" s="127" t="s">
        <v>513</v>
      </c>
      <c r="DS6" s="127" t="s">
        <v>513</v>
      </c>
      <c r="DT6" s="127" t="s">
        <v>513</v>
      </c>
      <c r="DU6" s="127" t="s">
        <v>513</v>
      </c>
      <c r="DV6" s="127" t="s">
        <v>513</v>
      </c>
      <c r="DW6" s="127" t="s">
        <v>513</v>
      </c>
      <c r="DX6" s="127" t="s">
        <v>513</v>
      </c>
      <c r="DY6" s="127" t="s">
        <v>513</v>
      </c>
      <c r="DZ6" s="127" t="s">
        <v>513</v>
      </c>
      <c r="EA6" s="134" t="s">
        <v>513</v>
      </c>
      <c r="EB6" s="127" t="s">
        <v>513</v>
      </c>
      <c r="EC6" s="127" t="s">
        <v>513</v>
      </c>
      <c r="ED6" s="153" t="s">
        <v>513</v>
      </c>
      <c r="EE6" s="127" t="s">
        <v>513</v>
      </c>
      <c r="EF6" s="127" t="s">
        <v>513</v>
      </c>
      <c r="EG6" s="139" t="s">
        <v>513</v>
      </c>
      <c r="EH6" s="127" t="s">
        <v>513</v>
      </c>
      <c r="EI6" s="127" t="s">
        <v>513</v>
      </c>
      <c r="EJ6" s="153" t="s">
        <v>513</v>
      </c>
      <c r="EK6" s="127" t="s">
        <v>513</v>
      </c>
      <c r="EL6" s="127" t="s">
        <v>513</v>
      </c>
      <c r="EM6" s="153" t="s">
        <v>513</v>
      </c>
      <c r="EN6" s="127" t="s">
        <v>513</v>
      </c>
      <c r="EO6" s="127" t="s">
        <v>513</v>
      </c>
      <c r="EP6" s="153" t="s">
        <v>513</v>
      </c>
      <c r="EQ6" s="127" t="s">
        <v>513</v>
      </c>
      <c r="ER6" s="127" t="s">
        <v>513</v>
      </c>
      <c r="ES6" s="153" t="s">
        <v>513</v>
      </c>
      <c r="ET6" s="127" t="s">
        <v>513</v>
      </c>
      <c r="EU6" s="127" t="s">
        <v>513</v>
      </c>
      <c r="EV6" s="153" t="s">
        <v>513</v>
      </c>
      <c r="EW6" s="127" t="s">
        <v>513</v>
      </c>
      <c r="EX6" s="127" t="s">
        <v>513</v>
      </c>
      <c r="EY6" s="153" t="s">
        <v>513</v>
      </c>
      <c r="EZ6" s="127" t="s">
        <v>513</v>
      </c>
      <c r="FA6" s="127" t="s">
        <v>513</v>
      </c>
      <c r="FB6" s="153" t="s">
        <v>513</v>
      </c>
      <c r="FC6" s="127" t="s">
        <v>513</v>
      </c>
      <c r="FD6" s="127" t="s">
        <v>513</v>
      </c>
      <c r="FE6" s="153" t="s">
        <v>513</v>
      </c>
      <c r="FF6" s="127" t="s">
        <v>513</v>
      </c>
      <c r="FG6" s="127" t="s">
        <v>513</v>
      </c>
      <c r="FH6" s="153" t="s">
        <v>513</v>
      </c>
      <c r="FI6" s="127" t="s">
        <v>513</v>
      </c>
      <c r="FJ6" s="127" t="s">
        <v>513</v>
      </c>
      <c r="FK6" s="153" t="s">
        <v>513</v>
      </c>
      <c r="FL6" s="127" t="s">
        <v>513</v>
      </c>
      <c r="FM6" s="127" t="s">
        <v>513</v>
      </c>
      <c r="FN6" s="153" t="s">
        <v>513</v>
      </c>
      <c r="FO6" s="127" t="s">
        <v>513</v>
      </c>
      <c r="FP6" s="127" t="s">
        <v>513</v>
      </c>
      <c r="FQ6" s="153" t="s">
        <v>513</v>
      </c>
      <c r="FR6" s="127" t="s">
        <v>513</v>
      </c>
      <c r="FS6" s="127" t="s">
        <v>513</v>
      </c>
      <c r="FT6" s="153" t="s">
        <v>513</v>
      </c>
      <c r="FU6" s="127" t="s">
        <v>513</v>
      </c>
      <c r="FV6" s="127" t="s">
        <v>513</v>
      </c>
      <c r="FW6" s="153" t="s">
        <v>513</v>
      </c>
      <c r="FX6" s="127" t="s">
        <v>513</v>
      </c>
      <c r="FY6" s="127" t="s">
        <v>513</v>
      </c>
      <c r="FZ6" s="153" t="s">
        <v>513</v>
      </c>
      <c r="GA6" s="127" t="s">
        <v>513</v>
      </c>
      <c r="GB6" s="127" t="s">
        <v>513</v>
      </c>
      <c r="GC6" s="153" t="s">
        <v>513</v>
      </c>
      <c r="GD6" s="127" t="s">
        <v>513</v>
      </c>
      <c r="GE6" s="127" t="s">
        <v>513</v>
      </c>
      <c r="GF6" s="153" t="s">
        <v>513</v>
      </c>
      <c r="GG6" s="127" t="s">
        <v>513</v>
      </c>
      <c r="GH6" s="127" t="s">
        <v>513</v>
      </c>
      <c r="GI6" s="127" t="s">
        <v>513</v>
      </c>
      <c r="GJ6" s="144" t="s">
        <v>513</v>
      </c>
      <c r="GK6" s="127" t="s">
        <v>513</v>
      </c>
      <c r="GL6" s="127" t="s">
        <v>513</v>
      </c>
      <c r="GM6" s="127" t="s">
        <v>513</v>
      </c>
      <c r="GN6" s="127" t="s">
        <v>513</v>
      </c>
      <c r="GO6" s="127" t="s">
        <v>513</v>
      </c>
      <c r="GP6" s="127" t="s">
        <v>513</v>
      </c>
      <c r="GQ6" s="127" t="s">
        <v>513</v>
      </c>
      <c r="GR6" s="127" t="s">
        <v>513</v>
      </c>
      <c r="GS6" s="127" t="s">
        <v>513</v>
      </c>
      <c r="GT6" s="127" t="s">
        <v>513</v>
      </c>
      <c r="GU6" s="127" t="s">
        <v>513</v>
      </c>
      <c r="GV6" s="127" t="s">
        <v>513</v>
      </c>
      <c r="GW6" s="127" t="s">
        <v>513</v>
      </c>
      <c r="GX6" s="127" t="s">
        <v>513</v>
      </c>
      <c r="GY6" s="127" t="s">
        <v>513</v>
      </c>
      <c r="GZ6" s="127" t="s">
        <v>513</v>
      </c>
      <c r="HA6" s="127" t="s">
        <v>513</v>
      </c>
      <c r="HB6" s="127" t="s">
        <v>513</v>
      </c>
      <c r="HC6" s="127" t="s">
        <v>513</v>
      </c>
      <c r="HD6" s="127" t="s">
        <v>513</v>
      </c>
      <c r="HE6" s="127" t="s">
        <v>513</v>
      </c>
      <c r="HF6" s="127" t="s">
        <v>513</v>
      </c>
      <c r="HG6" s="127" t="s">
        <v>513</v>
      </c>
      <c r="HH6" s="127" t="s">
        <v>513</v>
      </c>
      <c r="HI6" s="153" t="s">
        <v>513</v>
      </c>
      <c r="HJ6" s="153" t="s">
        <v>513</v>
      </c>
      <c r="HK6" s="153" t="s">
        <v>513</v>
      </c>
      <c r="HL6" s="153" t="s">
        <v>513</v>
      </c>
      <c r="HM6" s="153" t="s">
        <v>513</v>
      </c>
      <c r="HN6" s="153" t="s">
        <v>513</v>
      </c>
      <c r="HO6" s="153" t="s">
        <v>513</v>
      </c>
      <c r="HP6" s="153" t="s">
        <v>513</v>
      </c>
      <c r="HQ6" s="153" t="s">
        <v>513</v>
      </c>
      <c r="HR6" s="153" t="s">
        <v>513</v>
      </c>
      <c r="HS6" s="153" t="s">
        <v>513</v>
      </c>
      <c r="HT6" s="153" t="s">
        <v>513</v>
      </c>
      <c r="HU6" s="153" t="s">
        <v>513</v>
      </c>
      <c r="HV6" s="153" t="s">
        <v>513</v>
      </c>
      <c r="HW6" s="153" t="s">
        <v>513</v>
      </c>
      <c r="HX6" s="153" t="s">
        <v>513</v>
      </c>
      <c r="HY6" s="153" t="s">
        <v>513</v>
      </c>
      <c r="HZ6" s="153" t="s">
        <v>513</v>
      </c>
      <c r="IA6" s="153" t="s">
        <v>513</v>
      </c>
      <c r="IB6" s="153" t="s">
        <v>513</v>
      </c>
      <c r="IC6" s="153" t="s">
        <v>513</v>
      </c>
      <c r="ID6" s="127" t="s">
        <v>513</v>
      </c>
      <c r="IE6" s="127" t="s">
        <v>513</v>
      </c>
      <c r="IF6" s="127" t="s">
        <v>513</v>
      </c>
      <c r="IG6" s="127" t="s">
        <v>513</v>
      </c>
      <c r="IH6" s="127" t="s">
        <v>513</v>
      </c>
      <c r="II6" s="127" t="s">
        <v>513</v>
      </c>
      <c r="IJ6" s="127" t="s">
        <v>513</v>
      </c>
      <c r="IK6" s="127" t="s">
        <v>513</v>
      </c>
      <c r="IL6" s="127" t="s">
        <v>513</v>
      </c>
      <c r="IM6" s="127" t="s">
        <v>513</v>
      </c>
      <c r="IN6" s="127" t="s">
        <v>513</v>
      </c>
      <c r="IO6" s="127" t="s">
        <v>513</v>
      </c>
      <c r="IP6" s="127" t="s">
        <v>513</v>
      </c>
      <c r="IQ6" s="127" t="s">
        <v>513</v>
      </c>
      <c r="IR6" s="127" t="s">
        <v>513</v>
      </c>
      <c r="IS6" s="127" t="s">
        <v>513</v>
      </c>
      <c r="IT6" s="127" t="s">
        <v>513</v>
      </c>
      <c r="IU6" s="127" t="s">
        <v>513</v>
      </c>
      <c r="IV6" s="127" t="s">
        <v>513</v>
      </c>
      <c r="IW6" s="127" t="s">
        <v>513</v>
      </c>
      <c r="IX6" s="127" t="s">
        <v>513</v>
      </c>
      <c r="IY6" s="127" t="s">
        <v>513</v>
      </c>
      <c r="IZ6" s="127" t="s">
        <v>513</v>
      </c>
      <c r="JA6" s="127" t="s">
        <v>513</v>
      </c>
      <c r="JB6" s="127" t="s">
        <v>513</v>
      </c>
      <c r="JC6" s="127" t="s">
        <v>513</v>
      </c>
      <c r="JD6" s="127" t="s">
        <v>513</v>
      </c>
      <c r="JE6" s="127" t="s">
        <v>513</v>
      </c>
      <c r="JF6" s="127" t="s">
        <v>513</v>
      </c>
      <c r="JG6" s="127" t="s">
        <v>513</v>
      </c>
      <c r="JH6" s="127" t="s">
        <v>513</v>
      </c>
      <c r="JI6" s="127" t="s">
        <v>513</v>
      </c>
      <c r="JJ6" s="127" t="s">
        <v>513</v>
      </c>
      <c r="JK6" s="127" t="s">
        <v>513</v>
      </c>
      <c r="JL6" s="127" t="s">
        <v>513</v>
      </c>
      <c r="JM6" s="127" t="s">
        <v>513</v>
      </c>
      <c r="JN6" s="127" t="s">
        <v>513</v>
      </c>
      <c r="JO6" s="127" t="s">
        <v>513</v>
      </c>
      <c r="JP6" s="127" t="s">
        <v>513</v>
      </c>
      <c r="JQ6" s="127" t="s">
        <v>513</v>
      </c>
      <c r="JR6" s="127" t="s">
        <v>513</v>
      </c>
      <c r="JS6" s="127" t="s">
        <v>513</v>
      </c>
      <c r="JT6" s="127" t="s">
        <v>513</v>
      </c>
      <c r="JU6" s="127" t="s">
        <v>513</v>
      </c>
      <c r="JV6" s="127" t="s">
        <v>513</v>
      </c>
      <c r="JW6" s="127" t="s">
        <v>513</v>
      </c>
      <c r="JX6" s="127" t="s">
        <v>513</v>
      </c>
      <c r="JY6" s="127" t="s">
        <v>513</v>
      </c>
    </row>
    <row r="7" spans="1:285" ht="15" customHeight="1">
      <c r="A7" s="6" t="s">
        <v>21</v>
      </c>
      <c r="B7" s="7">
        <v>26909.022000000001</v>
      </c>
      <c r="C7" s="7">
        <v>128.29</v>
      </c>
      <c r="D7" s="7">
        <v>20290.527999999998</v>
      </c>
      <c r="E7" s="7">
        <v>766376.83</v>
      </c>
      <c r="F7" s="7">
        <v>3475.56</v>
      </c>
      <c r="G7" s="7">
        <v>570309.82999999996</v>
      </c>
      <c r="H7" s="3">
        <f t="shared" si="0"/>
        <v>0.35675139835787906</v>
      </c>
      <c r="AI7" s="126" t="s">
        <v>514</v>
      </c>
      <c r="AJ7" s="127" t="s">
        <v>515</v>
      </c>
      <c r="AK7" s="127" t="s">
        <v>515</v>
      </c>
      <c r="AL7" s="127" t="s">
        <v>515</v>
      </c>
      <c r="AM7" s="127" t="s">
        <v>515</v>
      </c>
      <c r="AN7" s="127" t="s">
        <v>515</v>
      </c>
      <c r="AO7" s="127" t="s">
        <v>515</v>
      </c>
      <c r="AP7" s="127" t="s">
        <v>515</v>
      </c>
      <c r="AQ7" s="127" t="s">
        <v>515</v>
      </c>
      <c r="AR7" s="127" t="s">
        <v>515</v>
      </c>
      <c r="AS7" s="127" t="s">
        <v>515</v>
      </c>
      <c r="AT7" s="127" t="s">
        <v>515</v>
      </c>
      <c r="AU7" s="127" t="s">
        <v>515</v>
      </c>
      <c r="AV7" s="127" t="s">
        <v>515</v>
      </c>
      <c r="AW7" s="127" t="s">
        <v>515</v>
      </c>
      <c r="AX7" s="127" t="s">
        <v>515</v>
      </c>
      <c r="AY7" s="127" t="s">
        <v>515</v>
      </c>
      <c r="AZ7" s="127" t="s">
        <v>515</v>
      </c>
      <c r="BA7" s="127" t="s">
        <v>515</v>
      </c>
      <c r="BB7" s="127" t="s">
        <v>515</v>
      </c>
      <c r="BC7" s="127" t="s">
        <v>515</v>
      </c>
      <c r="BD7" s="127" t="s">
        <v>515</v>
      </c>
      <c r="BE7" s="127" t="s">
        <v>515</v>
      </c>
      <c r="BF7" s="127" t="s">
        <v>515</v>
      </c>
      <c r="BG7" s="127" t="s">
        <v>515</v>
      </c>
      <c r="BH7" s="127" t="s">
        <v>515</v>
      </c>
      <c r="BI7" s="127" t="s">
        <v>515</v>
      </c>
      <c r="BJ7" s="127" t="s">
        <v>515</v>
      </c>
      <c r="BK7" s="127" t="s">
        <v>515</v>
      </c>
      <c r="BL7" s="127" t="s">
        <v>515</v>
      </c>
      <c r="BM7" s="127" t="s">
        <v>515</v>
      </c>
      <c r="BN7" s="127" t="s">
        <v>515</v>
      </c>
      <c r="BO7" s="127" t="s">
        <v>515</v>
      </c>
      <c r="BP7" s="127" t="s">
        <v>515</v>
      </c>
      <c r="BQ7" s="127" t="s">
        <v>515</v>
      </c>
      <c r="BR7" s="127" t="s">
        <v>515</v>
      </c>
      <c r="BS7" s="127" t="s">
        <v>515</v>
      </c>
      <c r="BT7" s="127" t="s">
        <v>515</v>
      </c>
      <c r="BU7" s="127" t="s">
        <v>515</v>
      </c>
      <c r="BV7" s="127" t="s">
        <v>515</v>
      </c>
      <c r="BW7" s="127" t="s">
        <v>515</v>
      </c>
      <c r="BX7" s="127" t="s">
        <v>515</v>
      </c>
      <c r="BY7" s="127" t="s">
        <v>515</v>
      </c>
      <c r="BZ7" s="127" t="s">
        <v>515</v>
      </c>
      <c r="CA7" s="127" t="s">
        <v>515</v>
      </c>
      <c r="CB7" s="127" t="s">
        <v>515</v>
      </c>
      <c r="CC7" s="127" t="s">
        <v>515</v>
      </c>
      <c r="CD7" s="127" t="s">
        <v>515</v>
      </c>
      <c r="CE7" s="134" t="s">
        <v>515</v>
      </c>
      <c r="CF7" s="127" t="s">
        <v>515</v>
      </c>
      <c r="CG7" s="127" t="s">
        <v>515</v>
      </c>
      <c r="CH7" s="127" t="s">
        <v>515</v>
      </c>
      <c r="CI7" s="127" t="s">
        <v>515</v>
      </c>
      <c r="CJ7" s="127" t="s">
        <v>515</v>
      </c>
      <c r="CK7" s="127" t="s">
        <v>515</v>
      </c>
      <c r="CL7" s="127" t="s">
        <v>515</v>
      </c>
      <c r="CM7" s="127" t="s">
        <v>515</v>
      </c>
      <c r="CN7" s="127" t="s">
        <v>515</v>
      </c>
      <c r="CO7" s="127" t="s">
        <v>515</v>
      </c>
      <c r="CP7" s="127" t="s">
        <v>515</v>
      </c>
      <c r="CQ7" s="127" t="s">
        <v>515</v>
      </c>
      <c r="CR7" s="127" t="s">
        <v>515</v>
      </c>
      <c r="CS7" s="127" t="s">
        <v>515</v>
      </c>
      <c r="CT7" s="127" t="s">
        <v>515</v>
      </c>
      <c r="CU7" s="127" t="s">
        <v>515</v>
      </c>
      <c r="CV7" s="127" t="s">
        <v>515</v>
      </c>
      <c r="CW7" s="127" t="s">
        <v>515</v>
      </c>
      <c r="CX7" s="127" t="s">
        <v>515</v>
      </c>
      <c r="CY7" s="127" t="s">
        <v>515</v>
      </c>
      <c r="CZ7" s="127" t="s">
        <v>515</v>
      </c>
      <c r="DA7" s="127" t="s">
        <v>515</v>
      </c>
      <c r="DB7" s="127" t="s">
        <v>515</v>
      </c>
      <c r="DC7" s="127" t="s">
        <v>515</v>
      </c>
      <c r="DD7" s="127" t="s">
        <v>515</v>
      </c>
      <c r="DE7" s="127" t="s">
        <v>515</v>
      </c>
      <c r="DF7" s="127" t="s">
        <v>515</v>
      </c>
      <c r="DG7" s="127" t="s">
        <v>515</v>
      </c>
      <c r="DH7" s="127" t="s">
        <v>515</v>
      </c>
      <c r="DI7" s="127" t="s">
        <v>515</v>
      </c>
      <c r="DJ7" s="127" t="s">
        <v>515</v>
      </c>
      <c r="DK7" s="127" t="s">
        <v>515</v>
      </c>
      <c r="DL7" s="127" t="s">
        <v>515</v>
      </c>
      <c r="DM7" s="127" t="s">
        <v>515</v>
      </c>
      <c r="DN7" s="127" t="s">
        <v>515</v>
      </c>
      <c r="DO7" s="127" t="s">
        <v>515</v>
      </c>
      <c r="DP7" s="127" t="s">
        <v>515</v>
      </c>
      <c r="DQ7" s="127" t="s">
        <v>515</v>
      </c>
      <c r="DR7" s="127" t="s">
        <v>515</v>
      </c>
      <c r="DS7" s="127" t="s">
        <v>515</v>
      </c>
      <c r="DT7" s="127" t="s">
        <v>515</v>
      </c>
      <c r="DU7" s="127" t="s">
        <v>515</v>
      </c>
      <c r="DV7" s="127" t="s">
        <v>515</v>
      </c>
      <c r="DW7" s="127" t="s">
        <v>515</v>
      </c>
      <c r="DX7" s="127" t="s">
        <v>515</v>
      </c>
      <c r="DY7" s="127" t="s">
        <v>515</v>
      </c>
      <c r="DZ7" s="127" t="s">
        <v>515</v>
      </c>
      <c r="EA7" s="134" t="s">
        <v>515</v>
      </c>
      <c r="EB7" s="127" t="s">
        <v>515</v>
      </c>
      <c r="EC7" s="127" t="s">
        <v>515</v>
      </c>
      <c r="ED7" s="153" t="s">
        <v>515</v>
      </c>
      <c r="EE7" s="127" t="s">
        <v>515</v>
      </c>
      <c r="EF7" s="127" t="s">
        <v>515</v>
      </c>
      <c r="EG7" s="139" t="s">
        <v>515</v>
      </c>
      <c r="EH7" s="127" t="s">
        <v>515</v>
      </c>
      <c r="EI7" s="127" t="s">
        <v>515</v>
      </c>
      <c r="EJ7" s="153" t="s">
        <v>515</v>
      </c>
      <c r="EK7" s="127" t="s">
        <v>515</v>
      </c>
      <c r="EL7" s="127" t="s">
        <v>515</v>
      </c>
      <c r="EM7" s="153" t="s">
        <v>515</v>
      </c>
      <c r="EN7" s="127" t="s">
        <v>515</v>
      </c>
      <c r="EO7" s="127" t="s">
        <v>515</v>
      </c>
      <c r="EP7" s="153" t="s">
        <v>515</v>
      </c>
      <c r="EQ7" s="127" t="s">
        <v>515</v>
      </c>
      <c r="ER7" s="127" t="s">
        <v>515</v>
      </c>
      <c r="ES7" s="153" t="s">
        <v>515</v>
      </c>
      <c r="ET7" s="127" t="s">
        <v>515</v>
      </c>
      <c r="EU7" s="127" t="s">
        <v>515</v>
      </c>
      <c r="EV7" s="153" t="s">
        <v>515</v>
      </c>
      <c r="EW7" s="127" t="s">
        <v>515</v>
      </c>
      <c r="EX7" s="127" t="s">
        <v>515</v>
      </c>
      <c r="EY7" s="153" t="s">
        <v>515</v>
      </c>
      <c r="EZ7" s="127" t="s">
        <v>515</v>
      </c>
      <c r="FA7" s="127" t="s">
        <v>515</v>
      </c>
      <c r="FB7" s="153" t="s">
        <v>515</v>
      </c>
      <c r="FC7" s="127" t="s">
        <v>515</v>
      </c>
      <c r="FD7" s="127" t="s">
        <v>515</v>
      </c>
      <c r="FE7" s="153" t="s">
        <v>515</v>
      </c>
      <c r="FF7" s="127" t="s">
        <v>515</v>
      </c>
      <c r="FG7" s="127" t="s">
        <v>515</v>
      </c>
      <c r="FH7" s="153" t="s">
        <v>515</v>
      </c>
      <c r="FI7" s="127" t="s">
        <v>515</v>
      </c>
      <c r="FJ7" s="127" t="s">
        <v>515</v>
      </c>
      <c r="FK7" s="153" t="s">
        <v>515</v>
      </c>
      <c r="FL7" s="127" t="s">
        <v>515</v>
      </c>
      <c r="FM7" s="127" t="s">
        <v>515</v>
      </c>
      <c r="FN7" s="153" t="s">
        <v>515</v>
      </c>
      <c r="FO7" s="127" t="s">
        <v>515</v>
      </c>
      <c r="FP7" s="127" t="s">
        <v>515</v>
      </c>
      <c r="FQ7" s="153" t="s">
        <v>515</v>
      </c>
      <c r="FR7" s="127" t="s">
        <v>515</v>
      </c>
      <c r="FS7" s="127" t="s">
        <v>515</v>
      </c>
      <c r="FT7" s="153" t="s">
        <v>515</v>
      </c>
      <c r="FU7" s="127" t="s">
        <v>515</v>
      </c>
      <c r="FV7" s="127" t="s">
        <v>515</v>
      </c>
      <c r="FW7" s="153" t="s">
        <v>515</v>
      </c>
      <c r="FX7" s="127" t="s">
        <v>515</v>
      </c>
      <c r="FY7" s="127" t="s">
        <v>515</v>
      </c>
      <c r="FZ7" s="153" t="s">
        <v>515</v>
      </c>
      <c r="GA7" s="127" t="s">
        <v>515</v>
      </c>
      <c r="GB7" s="127" t="s">
        <v>515</v>
      </c>
      <c r="GC7" s="153" t="s">
        <v>515</v>
      </c>
      <c r="GD7" s="127" t="s">
        <v>515</v>
      </c>
      <c r="GE7" s="127" t="s">
        <v>515</v>
      </c>
      <c r="GF7" s="153" t="s">
        <v>515</v>
      </c>
      <c r="GG7" s="127" t="s">
        <v>515</v>
      </c>
      <c r="GH7" s="127" t="s">
        <v>515</v>
      </c>
      <c r="GI7" s="127" t="s">
        <v>515</v>
      </c>
      <c r="GJ7" s="144" t="s">
        <v>515</v>
      </c>
      <c r="GK7" s="127" t="s">
        <v>515</v>
      </c>
      <c r="GL7" s="127" t="s">
        <v>515</v>
      </c>
      <c r="GM7" s="127" t="s">
        <v>515</v>
      </c>
      <c r="GN7" s="127" t="s">
        <v>515</v>
      </c>
      <c r="GO7" s="127" t="s">
        <v>515</v>
      </c>
      <c r="GP7" s="127" t="s">
        <v>515</v>
      </c>
      <c r="GQ7" s="127" t="s">
        <v>515</v>
      </c>
      <c r="GR7" s="127" t="s">
        <v>515</v>
      </c>
      <c r="GS7" s="127" t="s">
        <v>515</v>
      </c>
      <c r="GT7" s="127" t="s">
        <v>515</v>
      </c>
      <c r="GU7" s="127" t="s">
        <v>515</v>
      </c>
      <c r="GV7" s="127" t="s">
        <v>515</v>
      </c>
      <c r="GW7" s="127" t="s">
        <v>515</v>
      </c>
      <c r="GX7" s="127" t="s">
        <v>515</v>
      </c>
      <c r="GY7" s="127" t="s">
        <v>515</v>
      </c>
      <c r="GZ7" s="127" t="s">
        <v>515</v>
      </c>
      <c r="HA7" s="127" t="s">
        <v>515</v>
      </c>
      <c r="HB7" s="127" t="s">
        <v>515</v>
      </c>
      <c r="HC7" s="127" t="s">
        <v>515</v>
      </c>
      <c r="HD7" s="127" t="s">
        <v>515</v>
      </c>
      <c r="HE7" s="127" t="s">
        <v>515</v>
      </c>
      <c r="HF7" s="127" t="s">
        <v>515</v>
      </c>
      <c r="HG7" s="127" t="s">
        <v>515</v>
      </c>
      <c r="HH7" s="127" t="s">
        <v>515</v>
      </c>
      <c r="HI7" s="153" t="s">
        <v>515</v>
      </c>
      <c r="HJ7" s="153" t="s">
        <v>515</v>
      </c>
      <c r="HK7" s="153" t="s">
        <v>515</v>
      </c>
      <c r="HL7" s="153" t="s">
        <v>515</v>
      </c>
      <c r="HM7" s="153" t="s">
        <v>515</v>
      </c>
      <c r="HN7" s="153" t="s">
        <v>515</v>
      </c>
      <c r="HO7" s="153" t="s">
        <v>515</v>
      </c>
      <c r="HP7" s="153" t="s">
        <v>515</v>
      </c>
      <c r="HQ7" s="153" t="s">
        <v>515</v>
      </c>
      <c r="HR7" s="153" t="s">
        <v>515</v>
      </c>
      <c r="HS7" s="153" t="s">
        <v>515</v>
      </c>
      <c r="HT7" s="153" t="s">
        <v>515</v>
      </c>
      <c r="HU7" s="153" t="s">
        <v>515</v>
      </c>
      <c r="HV7" s="153" t="s">
        <v>515</v>
      </c>
      <c r="HW7" s="153" t="s">
        <v>515</v>
      </c>
      <c r="HX7" s="153" t="s">
        <v>515</v>
      </c>
      <c r="HY7" s="153" t="s">
        <v>515</v>
      </c>
      <c r="HZ7" s="153" t="s">
        <v>515</v>
      </c>
      <c r="IA7" s="153" t="s">
        <v>515</v>
      </c>
      <c r="IB7" s="153" t="s">
        <v>515</v>
      </c>
      <c r="IC7" s="153" t="s">
        <v>515</v>
      </c>
      <c r="ID7" s="127" t="s">
        <v>515</v>
      </c>
      <c r="IE7" s="127" t="s">
        <v>515</v>
      </c>
      <c r="IF7" s="127" t="s">
        <v>515</v>
      </c>
      <c r="IG7" s="127" t="s">
        <v>515</v>
      </c>
      <c r="IH7" s="127" t="s">
        <v>515</v>
      </c>
      <c r="II7" s="127" t="s">
        <v>515</v>
      </c>
      <c r="IJ7" s="127" t="s">
        <v>515</v>
      </c>
      <c r="IK7" s="127" t="s">
        <v>515</v>
      </c>
      <c r="IL7" s="127" t="s">
        <v>515</v>
      </c>
      <c r="IM7" s="127" t="s">
        <v>515</v>
      </c>
      <c r="IN7" s="127" t="s">
        <v>515</v>
      </c>
      <c r="IO7" s="127" t="s">
        <v>515</v>
      </c>
      <c r="IP7" s="127" t="s">
        <v>515</v>
      </c>
      <c r="IQ7" s="127" t="s">
        <v>515</v>
      </c>
      <c r="IR7" s="127" t="s">
        <v>515</v>
      </c>
      <c r="IS7" s="127" t="s">
        <v>515</v>
      </c>
      <c r="IT7" s="127" t="s">
        <v>515</v>
      </c>
      <c r="IU7" s="127" t="s">
        <v>515</v>
      </c>
      <c r="IV7" s="127" t="s">
        <v>515</v>
      </c>
      <c r="IW7" s="127" t="s">
        <v>515</v>
      </c>
      <c r="IX7" s="127" t="s">
        <v>515</v>
      </c>
      <c r="IY7" s="127" t="s">
        <v>515</v>
      </c>
      <c r="IZ7" s="127" t="s">
        <v>515</v>
      </c>
      <c r="JA7" s="127" t="s">
        <v>515</v>
      </c>
      <c r="JB7" s="127" t="s">
        <v>515</v>
      </c>
      <c r="JC7" s="127" t="s">
        <v>515</v>
      </c>
      <c r="JD7" s="127" t="s">
        <v>515</v>
      </c>
      <c r="JE7" s="127" t="s">
        <v>515</v>
      </c>
      <c r="JF7" s="127" t="s">
        <v>515</v>
      </c>
      <c r="JG7" s="127" t="s">
        <v>515</v>
      </c>
      <c r="JH7" s="127" t="s">
        <v>515</v>
      </c>
      <c r="JI7" s="127" t="s">
        <v>515</v>
      </c>
      <c r="JJ7" s="127" t="s">
        <v>515</v>
      </c>
      <c r="JK7" s="127" t="s">
        <v>515</v>
      </c>
      <c r="JL7" s="127" t="s">
        <v>515</v>
      </c>
      <c r="JM7" s="127" t="s">
        <v>515</v>
      </c>
      <c r="JN7" s="127" t="s">
        <v>515</v>
      </c>
      <c r="JO7" s="127" t="s">
        <v>515</v>
      </c>
      <c r="JP7" s="127" t="s">
        <v>515</v>
      </c>
      <c r="JQ7" s="127" t="s">
        <v>515</v>
      </c>
      <c r="JR7" s="127" t="s">
        <v>515</v>
      </c>
      <c r="JS7" s="127" t="s">
        <v>515</v>
      </c>
      <c r="JT7" s="127" t="s">
        <v>515</v>
      </c>
      <c r="JU7" s="127" t="s">
        <v>515</v>
      </c>
      <c r="JV7" s="127" t="s">
        <v>515</v>
      </c>
      <c r="JW7" s="127" t="s">
        <v>515</v>
      </c>
      <c r="JX7" s="127" t="s">
        <v>515</v>
      </c>
      <c r="JY7" s="127" t="s">
        <v>515</v>
      </c>
    </row>
    <row r="8" spans="1:285" ht="15" customHeight="1">
      <c r="A8" s="8" t="s">
        <v>22</v>
      </c>
      <c r="B8" s="9">
        <v>0</v>
      </c>
      <c r="C8" s="9">
        <v>0</v>
      </c>
      <c r="D8" s="9">
        <v>81</v>
      </c>
      <c r="E8" s="9">
        <v>0</v>
      </c>
      <c r="F8" s="9">
        <v>0</v>
      </c>
      <c r="G8" s="9">
        <v>1596</v>
      </c>
      <c r="H8" s="3">
        <f t="shared" si="0"/>
        <v>0</v>
      </c>
      <c r="AI8" s="126" t="s">
        <v>516</v>
      </c>
      <c r="AJ8" s="127" t="s">
        <v>517</v>
      </c>
      <c r="AK8" s="127" t="s">
        <v>517</v>
      </c>
      <c r="AL8" s="127" t="s">
        <v>517</v>
      </c>
      <c r="AM8" s="127" t="s">
        <v>517</v>
      </c>
      <c r="AN8" s="127" t="s">
        <v>517</v>
      </c>
      <c r="AO8" s="127" t="s">
        <v>517</v>
      </c>
      <c r="AP8" s="127" t="s">
        <v>517</v>
      </c>
      <c r="AQ8" s="127" t="s">
        <v>517</v>
      </c>
      <c r="AR8" s="127" t="s">
        <v>517</v>
      </c>
      <c r="AS8" s="127" t="s">
        <v>517</v>
      </c>
      <c r="AT8" s="127" t="s">
        <v>517</v>
      </c>
      <c r="AU8" s="127" t="s">
        <v>517</v>
      </c>
      <c r="AV8" s="127" t="s">
        <v>517</v>
      </c>
      <c r="AW8" s="127" t="s">
        <v>517</v>
      </c>
      <c r="AX8" s="127" t="s">
        <v>517</v>
      </c>
      <c r="AY8" s="127" t="s">
        <v>517</v>
      </c>
      <c r="AZ8" s="127" t="s">
        <v>517</v>
      </c>
      <c r="BA8" s="127" t="s">
        <v>517</v>
      </c>
      <c r="BB8" s="127" t="s">
        <v>517</v>
      </c>
      <c r="BC8" s="127" t="s">
        <v>517</v>
      </c>
      <c r="BD8" s="127" t="s">
        <v>517</v>
      </c>
      <c r="BE8" s="127" t="s">
        <v>517</v>
      </c>
      <c r="BF8" s="127" t="s">
        <v>517</v>
      </c>
      <c r="BG8" s="127" t="s">
        <v>517</v>
      </c>
      <c r="BH8" s="127" t="s">
        <v>517</v>
      </c>
      <c r="BI8" s="127" t="s">
        <v>517</v>
      </c>
      <c r="BJ8" s="127" t="s">
        <v>517</v>
      </c>
      <c r="BK8" s="127" t="s">
        <v>517</v>
      </c>
      <c r="BL8" s="127" t="s">
        <v>517</v>
      </c>
      <c r="BM8" s="127" t="s">
        <v>517</v>
      </c>
      <c r="BN8" s="127" t="s">
        <v>517</v>
      </c>
      <c r="BO8" s="127" t="s">
        <v>517</v>
      </c>
      <c r="BP8" s="127" t="s">
        <v>517</v>
      </c>
      <c r="BQ8" s="127" t="s">
        <v>517</v>
      </c>
      <c r="BR8" s="127" t="s">
        <v>517</v>
      </c>
      <c r="BS8" s="127" t="s">
        <v>517</v>
      </c>
      <c r="BT8" s="127" t="s">
        <v>517</v>
      </c>
      <c r="BU8" s="127" t="s">
        <v>517</v>
      </c>
      <c r="BV8" s="127" t="s">
        <v>517</v>
      </c>
      <c r="BW8" s="127" t="s">
        <v>517</v>
      </c>
      <c r="BX8" s="127" t="s">
        <v>517</v>
      </c>
      <c r="BY8" s="127" t="s">
        <v>517</v>
      </c>
      <c r="BZ8" s="127" t="s">
        <v>517</v>
      </c>
      <c r="CA8" s="127" t="s">
        <v>517</v>
      </c>
      <c r="CB8" s="127" t="s">
        <v>517</v>
      </c>
      <c r="CC8" s="127" t="s">
        <v>517</v>
      </c>
      <c r="CD8" s="127" t="s">
        <v>517</v>
      </c>
      <c r="CE8" s="134" t="s">
        <v>517</v>
      </c>
      <c r="CF8" s="127" t="s">
        <v>517</v>
      </c>
      <c r="CG8" s="127" t="s">
        <v>517</v>
      </c>
      <c r="CH8" s="127" t="s">
        <v>517</v>
      </c>
      <c r="CI8" s="127" t="s">
        <v>517</v>
      </c>
      <c r="CJ8" s="127" t="s">
        <v>517</v>
      </c>
      <c r="CK8" s="127" t="s">
        <v>517</v>
      </c>
      <c r="CL8" s="127" t="s">
        <v>517</v>
      </c>
      <c r="CM8" s="127" t="s">
        <v>517</v>
      </c>
      <c r="CN8" s="127" t="s">
        <v>517</v>
      </c>
      <c r="CO8" s="127" t="s">
        <v>517</v>
      </c>
      <c r="CP8" s="127" t="s">
        <v>517</v>
      </c>
      <c r="CQ8" s="127" t="s">
        <v>517</v>
      </c>
      <c r="CR8" s="127" t="s">
        <v>517</v>
      </c>
      <c r="CS8" s="127" t="s">
        <v>517</v>
      </c>
      <c r="CT8" s="127" t="s">
        <v>517</v>
      </c>
      <c r="CU8" s="127" t="s">
        <v>517</v>
      </c>
      <c r="CV8" s="127" t="s">
        <v>517</v>
      </c>
      <c r="CW8" s="127" t="s">
        <v>517</v>
      </c>
      <c r="CX8" s="127" t="s">
        <v>517</v>
      </c>
      <c r="CY8" s="127" t="s">
        <v>517</v>
      </c>
      <c r="CZ8" s="127" t="s">
        <v>517</v>
      </c>
      <c r="DA8" s="127" t="s">
        <v>517</v>
      </c>
      <c r="DB8" s="127" t="s">
        <v>517</v>
      </c>
      <c r="DC8" s="127" t="s">
        <v>517</v>
      </c>
      <c r="DD8" s="127" t="s">
        <v>517</v>
      </c>
      <c r="DE8" s="127" t="s">
        <v>517</v>
      </c>
      <c r="DF8" s="127" t="s">
        <v>517</v>
      </c>
      <c r="DG8" s="127" t="s">
        <v>517</v>
      </c>
      <c r="DH8" s="127" t="s">
        <v>517</v>
      </c>
      <c r="DI8" s="127" t="s">
        <v>517</v>
      </c>
      <c r="DJ8" s="127" t="s">
        <v>517</v>
      </c>
      <c r="DK8" s="127" t="s">
        <v>517</v>
      </c>
      <c r="DL8" s="127" t="s">
        <v>517</v>
      </c>
      <c r="DM8" s="127" t="s">
        <v>517</v>
      </c>
      <c r="DN8" s="127" t="s">
        <v>517</v>
      </c>
      <c r="DO8" s="127" t="s">
        <v>517</v>
      </c>
      <c r="DP8" s="127" t="s">
        <v>517</v>
      </c>
      <c r="DQ8" s="127" t="s">
        <v>517</v>
      </c>
      <c r="DR8" s="127" t="s">
        <v>517</v>
      </c>
      <c r="DS8" s="127" t="s">
        <v>517</v>
      </c>
      <c r="DT8" s="127" t="s">
        <v>517</v>
      </c>
      <c r="DU8" s="127" t="s">
        <v>517</v>
      </c>
      <c r="DV8" s="127" t="s">
        <v>517</v>
      </c>
      <c r="DW8" s="127" t="s">
        <v>517</v>
      </c>
      <c r="DX8" s="127" t="s">
        <v>517</v>
      </c>
      <c r="DY8" s="127" t="s">
        <v>517</v>
      </c>
      <c r="DZ8" s="127" t="s">
        <v>517</v>
      </c>
      <c r="EA8" s="134" t="s">
        <v>517</v>
      </c>
      <c r="EB8" s="127" t="s">
        <v>517</v>
      </c>
      <c r="EC8" s="127" t="s">
        <v>517</v>
      </c>
      <c r="ED8" s="153" t="s">
        <v>517</v>
      </c>
      <c r="EE8" s="127" t="s">
        <v>517</v>
      </c>
      <c r="EF8" s="127" t="s">
        <v>517</v>
      </c>
      <c r="EG8" s="139" t="s">
        <v>517</v>
      </c>
      <c r="EH8" s="127" t="s">
        <v>517</v>
      </c>
      <c r="EI8" s="127" t="s">
        <v>517</v>
      </c>
      <c r="EJ8" s="153" t="s">
        <v>517</v>
      </c>
      <c r="EK8" s="127" t="s">
        <v>517</v>
      </c>
      <c r="EL8" s="127" t="s">
        <v>517</v>
      </c>
      <c r="EM8" s="153" t="s">
        <v>517</v>
      </c>
      <c r="EN8" s="127" t="s">
        <v>517</v>
      </c>
      <c r="EO8" s="127" t="s">
        <v>517</v>
      </c>
      <c r="EP8" s="153" t="s">
        <v>517</v>
      </c>
      <c r="EQ8" s="127" t="s">
        <v>517</v>
      </c>
      <c r="ER8" s="127" t="s">
        <v>517</v>
      </c>
      <c r="ES8" s="153" t="s">
        <v>517</v>
      </c>
      <c r="ET8" s="127" t="s">
        <v>517</v>
      </c>
      <c r="EU8" s="127" t="s">
        <v>517</v>
      </c>
      <c r="EV8" s="153" t="s">
        <v>517</v>
      </c>
      <c r="EW8" s="127" t="s">
        <v>517</v>
      </c>
      <c r="EX8" s="127" t="s">
        <v>517</v>
      </c>
      <c r="EY8" s="153" t="s">
        <v>517</v>
      </c>
      <c r="EZ8" s="127" t="s">
        <v>517</v>
      </c>
      <c r="FA8" s="127" t="s">
        <v>517</v>
      </c>
      <c r="FB8" s="153" t="s">
        <v>517</v>
      </c>
      <c r="FC8" s="127" t="s">
        <v>517</v>
      </c>
      <c r="FD8" s="127" t="s">
        <v>517</v>
      </c>
      <c r="FE8" s="153" t="s">
        <v>517</v>
      </c>
      <c r="FF8" s="127" t="s">
        <v>517</v>
      </c>
      <c r="FG8" s="127" t="s">
        <v>517</v>
      </c>
      <c r="FH8" s="153" t="s">
        <v>517</v>
      </c>
      <c r="FI8" s="127" t="s">
        <v>517</v>
      </c>
      <c r="FJ8" s="127" t="s">
        <v>517</v>
      </c>
      <c r="FK8" s="153" t="s">
        <v>517</v>
      </c>
      <c r="FL8" s="127" t="s">
        <v>517</v>
      </c>
      <c r="FM8" s="127" t="s">
        <v>517</v>
      </c>
      <c r="FN8" s="153" t="s">
        <v>517</v>
      </c>
      <c r="FO8" s="127" t="s">
        <v>517</v>
      </c>
      <c r="FP8" s="127" t="s">
        <v>517</v>
      </c>
      <c r="FQ8" s="153" t="s">
        <v>517</v>
      </c>
      <c r="FR8" s="127" t="s">
        <v>517</v>
      </c>
      <c r="FS8" s="127" t="s">
        <v>517</v>
      </c>
      <c r="FT8" s="153" t="s">
        <v>517</v>
      </c>
      <c r="FU8" s="127" t="s">
        <v>517</v>
      </c>
      <c r="FV8" s="127" t="s">
        <v>517</v>
      </c>
      <c r="FW8" s="153" t="s">
        <v>517</v>
      </c>
      <c r="FX8" s="127" t="s">
        <v>517</v>
      </c>
      <c r="FY8" s="127" t="s">
        <v>517</v>
      </c>
      <c r="FZ8" s="153" t="s">
        <v>517</v>
      </c>
      <c r="GA8" s="127" t="s">
        <v>517</v>
      </c>
      <c r="GB8" s="127" t="s">
        <v>517</v>
      </c>
      <c r="GC8" s="153" t="s">
        <v>517</v>
      </c>
      <c r="GD8" s="127" t="s">
        <v>517</v>
      </c>
      <c r="GE8" s="127" t="s">
        <v>517</v>
      </c>
      <c r="GF8" s="153" t="s">
        <v>517</v>
      </c>
      <c r="GG8" s="127" t="s">
        <v>517</v>
      </c>
      <c r="GH8" s="127" t="s">
        <v>517</v>
      </c>
      <c r="GI8" s="127" t="s">
        <v>517</v>
      </c>
      <c r="GJ8" s="144" t="s">
        <v>517</v>
      </c>
      <c r="GK8" s="127" t="s">
        <v>517</v>
      </c>
      <c r="GL8" s="127" t="s">
        <v>517</v>
      </c>
      <c r="GM8" s="127" t="s">
        <v>517</v>
      </c>
      <c r="GN8" s="127" t="s">
        <v>517</v>
      </c>
      <c r="GO8" s="127" t="s">
        <v>517</v>
      </c>
      <c r="GP8" s="127" t="s">
        <v>517</v>
      </c>
      <c r="GQ8" s="127" t="s">
        <v>517</v>
      </c>
      <c r="GR8" s="127" t="s">
        <v>517</v>
      </c>
      <c r="GS8" s="127" t="s">
        <v>517</v>
      </c>
      <c r="GT8" s="127" t="s">
        <v>517</v>
      </c>
      <c r="GU8" s="127" t="s">
        <v>517</v>
      </c>
      <c r="GV8" s="127" t="s">
        <v>517</v>
      </c>
      <c r="GW8" s="127" t="s">
        <v>517</v>
      </c>
      <c r="GX8" s="127" t="s">
        <v>517</v>
      </c>
      <c r="GY8" s="127" t="s">
        <v>517</v>
      </c>
      <c r="GZ8" s="127" t="s">
        <v>517</v>
      </c>
      <c r="HA8" s="127" t="s">
        <v>517</v>
      </c>
      <c r="HB8" s="127" t="s">
        <v>517</v>
      </c>
      <c r="HC8" s="127" t="s">
        <v>517</v>
      </c>
      <c r="HD8" s="127" t="s">
        <v>517</v>
      </c>
      <c r="HE8" s="127" t="s">
        <v>517</v>
      </c>
      <c r="HF8" s="127" t="s">
        <v>517</v>
      </c>
      <c r="HG8" s="127" t="s">
        <v>517</v>
      </c>
      <c r="HH8" s="127" t="s">
        <v>517</v>
      </c>
      <c r="HI8" s="153" t="s">
        <v>517</v>
      </c>
      <c r="HJ8" s="153" t="s">
        <v>517</v>
      </c>
      <c r="HK8" s="153" t="s">
        <v>517</v>
      </c>
      <c r="HL8" s="153" t="s">
        <v>517</v>
      </c>
      <c r="HM8" s="153" t="s">
        <v>517</v>
      </c>
      <c r="HN8" s="153" t="s">
        <v>517</v>
      </c>
      <c r="HO8" s="153" t="s">
        <v>517</v>
      </c>
      <c r="HP8" s="153" t="s">
        <v>517</v>
      </c>
      <c r="HQ8" s="153" t="s">
        <v>517</v>
      </c>
      <c r="HR8" s="153" t="s">
        <v>517</v>
      </c>
      <c r="HS8" s="153" t="s">
        <v>517</v>
      </c>
      <c r="HT8" s="153" t="s">
        <v>517</v>
      </c>
      <c r="HU8" s="153" t="s">
        <v>517</v>
      </c>
      <c r="HV8" s="153" t="s">
        <v>517</v>
      </c>
      <c r="HW8" s="153" t="s">
        <v>517</v>
      </c>
      <c r="HX8" s="153" t="s">
        <v>517</v>
      </c>
      <c r="HY8" s="153" t="s">
        <v>517</v>
      </c>
      <c r="HZ8" s="153" t="s">
        <v>517</v>
      </c>
      <c r="IA8" s="153" t="s">
        <v>517</v>
      </c>
      <c r="IB8" s="153" t="s">
        <v>517</v>
      </c>
      <c r="IC8" s="153" t="s">
        <v>517</v>
      </c>
      <c r="ID8" s="127" t="s">
        <v>517</v>
      </c>
      <c r="IE8" s="127" t="s">
        <v>517</v>
      </c>
      <c r="IF8" s="127" t="s">
        <v>517</v>
      </c>
      <c r="IG8" s="127" t="s">
        <v>517</v>
      </c>
      <c r="IH8" s="127" t="s">
        <v>517</v>
      </c>
      <c r="II8" s="127" t="s">
        <v>517</v>
      </c>
      <c r="IJ8" s="127" t="s">
        <v>517</v>
      </c>
      <c r="IK8" s="127" t="s">
        <v>517</v>
      </c>
      <c r="IL8" s="127" t="s">
        <v>517</v>
      </c>
      <c r="IM8" s="127" t="s">
        <v>517</v>
      </c>
      <c r="IN8" s="127" t="s">
        <v>517</v>
      </c>
      <c r="IO8" s="127" t="s">
        <v>517</v>
      </c>
      <c r="IP8" s="127" t="s">
        <v>517</v>
      </c>
      <c r="IQ8" s="127" t="s">
        <v>517</v>
      </c>
      <c r="IR8" s="127" t="s">
        <v>517</v>
      </c>
      <c r="IS8" s="127" t="s">
        <v>517</v>
      </c>
      <c r="IT8" s="127" t="s">
        <v>517</v>
      </c>
      <c r="IU8" s="127" t="s">
        <v>517</v>
      </c>
      <c r="IV8" s="127" t="s">
        <v>517</v>
      </c>
      <c r="IW8" s="127" t="s">
        <v>517</v>
      </c>
      <c r="IX8" s="127" t="s">
        <v>517</v>
      </c>
      <c r="IY8" s="127" t="s">
        <v>517</v>
      </c>
      <c r="IZ8" s="127" t="s">
        <v>517</v>
      </c>
      <c r="JA8" s="127" t="s">
        <v>517</v>
      </c>
      <c r="JB8" s="127" t="s">
        <v>517</v>
      </c>
      <c r="JC8" s="127" t="s">
        <v>517</v>
      </c>
      <c r="JD8" s="127" t="s">
        <v>517</v>
      </c>
      <c r="JE8" s="127" t="s">
        <v>517</v>
      </c>
      <c r="JF8" s="127" t="s">
        <v>517</v>
      </c>
      <c r="JG8" s="127" t="s">
        <v>517</v>
      </c>
      <c r="JH8" s="127" t="s">
        <v>517</v>
      </c>
      <c r="JI8" s="127" t="s">
        <v>517</v>
      </c>
      <c r="JJ8" s="127" t="s">
        <v>517</v>
      </c>
      <c r="JK8" s="127" t="s">
        <v>517</v>
      </c>
      <c r="JL8" s="127" t="s">
        <v>517</v>
      </c>
      <c r="JM8" s="127" t="s">
        <v>517</v>
      </c>
      <c r="JN8" s="127" t="s">
        <v>517</v>
      </c>
      <c r="JO8" s="127" t="s">
        <v>517</v>
      </c>
      <c r="JP8" s="127" t="s">
        <v>517</v>
      </c>
      <c r="JQ8" s="127" t="s">
        <v>517</v>
      </c>
      <c r="JR8" s="127" t="s">
        <v>517</v>
      </c>
      <c r="JS8" s="127" t="s">
        <v>517</v>
      </c>
      <c r="JT8" s="127" t="s">
        <v>517</v>
      </c>
      <c r="JU8" s="127" t="s">
        <v>517</v>
      </c>
      <c r="JV8" s="127" t="s">
        <v>517</v>
      </c>
      <c r="JW8" s="127" t="s">
        <v>517</v>
      </c>
      <c r="JX8" s="127" t="s">
        <v>517</v>
      </c>
      <c r="JY8" s="127" t="s">
        <v>517</v>
      </c>
    </row>
    <row r="9" spans="1:285" ht="15" customHeight="1">
      <c r="A9" s="6" t="s">
        <v>23</v>
      </c>
      <c r="B9" s="7">
        <v>430.48</v>
      </c>
      <c r="C9" s="7">
        <v>0</v>
      </c>
      <c r="D9" s="7">
        <v>69.84</v>
      </c>
      <c r="E9" s="7">
        <v>7963.88</v>
      </c>
      <c r="F9" s="7">
        <v>0</v>
      </c>
      <c r="G9" s="7">
        <v>1292.04</v>
      </c>
      <c r="H9" s="3">
        <f t="shared" si="0"/>
        <v>5.7071692150350087E-3</v>
      </c>
      <c r="AI9" s="126" t="s">
        <v>518</v>
      </c>
      <c r="AJ9" s="17">
        <v>6</v>
      </c>
      <c r="AK9" s="17">
        <v>6</v>
      </c>
      <c r="AL9" s="17">
        <v>6</v>
      </c>
      <c r="AM9" s="17">
        <v>6</v>
      </c>
      <c r="AN9" s="17">
        <v>6</v>
      </c>
      <c r="AO9" s="17">
        <v>6</v>
      </c>
      <c r="AP9" s="17">
        <v>6</v>
      </c>
      <c r="AQ9" s="17">
        <v>6</v>
      </c>
      <c r="AR9" s="17">
        <v>6</v>
      </c>
      <c r="AS9" s="17">
        <v>6</v>
      </c>
      <c r="AT9" s="17">
        <v>6</v>
      </c>
      <c r="AU9" s="17">
        <v>6</v>
      </c>
      <c r="AV9" s="17">
        <v>6</v>
      </c>
      <c r="AW9" s="17">
        <v>6</v>
      </c>
      <c r="AX9" s="17">
        <v>6</v>
      </c>
      <c r="AY9" s="17">
        <v>6</v>
      </c>
      <c r="AZ9" s="17">
        <v>6</v>
      </c>
      <c r="BA9" s="17">
        <v>6</v>
      </c>
      <c r="BB9" s="17">
        <v>6</v>
      </c>
      <c r="BC9" s="17">
        <v>6</v>
      </c>
      <c r="BD9" s="17">
        <v>6</v>
      </c>
      <c r="BE9" s="17">
        <v>6</v>
      </c>
      <c r="BF9" s="17">
        <v>6</v>
      </c>
      <c r="BG9" s="17">
        <v>6</v>
      </c>
      <c r="BH9" s="17">
        <v>6</v>
      </c>
      <c r="BI9" s="17">
        <v>6</v>
      </c>
      <c r="BJ9" s="17">
        <v>6</v>
      </c>
      <c r="BK9" s="17">
        <v>6</v>
      </c>
      <c r="BL9" s="17">
        <v>6</v>
      </c>
      <c r="BM9" s="17">
        <v>6</v>
      </c>
      <c r="BN9" s="17">
        <v>6</v>
      </c>
      <c r="BO9" s="17">
        <v>6</v>
      </c>
      <c r="BP9" s="17">
        <v>6</v>
      </c>
      <c r="BQ9" s="17">
        <v>6</v>
      </c>
      <c r="BR9" s="17">
        <v>6</v>
      </c>
      <c r="BS9" s="17">
        <v>6</v>
      </c>
      <c r="BT9" s="17">
        <v>6</v>
      </c>
      <c r="BU9" s="17">
        <v>6</v>
      </c>
      <c r="BV9" s="17">
        <v>6</v>
      </c>
      <c r="BW9" s="17">
        <v>6</v>
      </c>
      <c r="BX9" s="17">
        <v>6</v>
      </c>
      <c r="BY9" s="17">
        <v>6</v>
      </c>
      <c r="BZ9" s="17">
        <v>6</v>
      </c>
      <c r="CA9" s="17">
        <v>6</v>
      </c>
      <c r="CB9" s="17">
        <v>6</v>
      </c>
      <c r="CC9" s="17">
        <v>6</v>
      </c>
      <c r="CD9" s="17">
        <v>6</v>
      </c>
      <c r="CE9" s="135">
        <v>6</v>
      </c>
      <c r="CF9" s="17">
        <v>6</v>
      </c>
      <c r="CG9" s="17">
        <v>6</v>
      </c>
      <c r="CH9" s="17">
        <v>6</v>
      </c>
      <c r="CI9" s="17">
        <v>6</v>
      </c>
      <c r="CJ9" s="17">
        <v>6</v>
      </c>
      <c r="CK9" s="17">
        <v>6</v>
      </c>
      <c r="CL9" s="17">
        <v>6</v>
      </c>
      <c r="CM9" s="17">
        <v>6</v>
      </c>
      <c r="CN9" s="17">
        <v>6</v>
      </c>
      <c r="CO9" s="17">
        <v>6</v>
      </c>
      <c r="CP9" s="17">
        <v>6</v>
      </c>
      <c r="CQ9" s="17">
        <v>6</v>
      </c>
      <c r="CR9" s="17">
        <v>6</v>
      </c>
      <c r="CS9" s="17">
        <v>6</v>
      </c>
      <c r="CT9" s="17">
        <v>6</v>
      </c>
      <c r="CU9" s="17">
        <v>6</v>
      </c>
      <c r="CV9" s="17">
        <v>6</v>
      </c>
      <c r="CW9" s="17">
        <v>6</v>
      </c>
      <c r="CX9" s="17">
        <v>6</v>
      </c>
      <c r="CY9" s="17">
        <v>6</v>
      </c>
      <c r="CZ9" s="17">
        <v>6</v>
      </c>
      <c r="DA9" s="17">
        <v>6</v>
      </c>
      <c r="DB9" s="17">
        <v>6</v>
      </c>
      <c r="DC9" s="17">
        <v>6</v>
      </c>
      <c r="DD9" s="17">
        <v>6</v>
      </c>
      <c r="DE9" s="17">
        <v>6</v>
      </c>
      <c r="DF9" s="17">
        <v>6</v>
      </c>
      <c r="DG9" s="17">
        <v>6</v>
      </c>
      <c r="DH9" s="17">
        <v>6</v>
      </c>
      <c r="DI9" s="17">
        <v>6</v>
      </c>
      <c r="DJ9" s="17">
        <v>6</v>
      </c>
      <c r="DK9" s="17">
        <v>6</v>
      </c>
      <c r="DL9" s="17">
        <v>6</v>
      </c>
      <c r="DM9" s="17">
        <v>6</v>
      </c>
      <c r="DN9" s="17">
        <v>6</v>
      </c>
      <c r="DO9" s="17">
        <v>6</v>
      </c>
      <c r="DP9" s="17">
        <v>6</v>
      </c>
      <c r="DQ9" s="17">
        <v>6</v>
      </c>
      <c r="DR9" s="17">
        <v>6</v>
      </c>
      <c r="DS9" s="17">
        <v>6</v>
      </c>
      <c r="DT9" s="17">
        <v>6</v>
      </c>
      <c r="DU9" s="17">
        <v>6</v>
      </c>
      <c r="DV9" s="17">
        <v>6</v>
      </c>
      <c r="DW9" s="17">
        <v>6</v>
      </c>
      <c r="DX9" s="17">
        <v>6</v>
      </c>
      <c r="DY9" s="17">
        <v>6</v>
      </c>
      <c r="DZ9" s="17">
        <v>6</v>
      </c>
      <c r="EA9" s="135">
        <v>6</v>
      </c>
      <c r="EB9" s="17">
        <v>6</v>
      </c>
      <c r="EC9" s="17">
        <v>6</v>
      </c>
      <c r="ED9" s="154">
        <v>6</v>
      </c>
      <c r="EE9" s="17">
        <v>6</v>
      </c>
      <c r="EF9" s="17">
        <v>6</v>
      </c>
      <c r="EG9" s="140">
        <v>6</v>
      </c>
      <c r="EH9" s="17">
        <v>6</v>
      </c>
      <c r="EI9" s="17">
        <v>6</v>
      </c>
      <c r="EJ9" s="154">
        <v>6</v>
      </c>
      <c r="EK9" s="17">
        <v>6</v>
      </c>
      <c r="EL9" s="17">
        <v>6</v>
      </c>
      <c r="EM9" s="154">
        <v>6</v>
      </c>
      <c r="EN9" s="17">
        <v>6</v>
      </c>
      <c r="EO9" s="17">
        <v>6</v>
      </c>
      <c r="EP9" s="154">
        <v>6</v>
      </c>
      <c r="EQ9" s="17">
        <v>6</v>
      </c>
      <c r="ER9" s="17">
        <v>6</v>
      </c>
      <c r="ES9" s="154">
        <v>6</v>
      </c>
      <c r="ET9" s="17">
        <v>6</v>
      </c>
      <c r="EU9" s="17">
        <v>6</v>
      </c>
      <c r="EV9" s="154">
        <v>6</v>
      </c>
      <c r="EW9" s="17">
        <v>6</v>
      </c>
      <c r="EX9" s="17">
        <v>6</v>
      </c>
      <c r="EY9" s="154">
        <v>6</v>
      </c>
      <c r="EZ9" s="17">
        <v>6</v>
      </c>
      <c r="FA9" s="17">
        <v>6</v>
      </c>
      <c r="FB9" s="154">
        <v>6</v>
      </c>
      <c r="FC9" s="17">
        <v>6</v>
      </c>
      <c r="FD9" s="17">
        <v>6</v>
      </c>
      <c r="FE9" s="154">
        <v>6</v>
      </c>
      <c r="FF9" s="17">
        <v>6</v>
      </c>
      <c r="FG9" s="17">
        <v>6</v>
      </c>
      <c r="FH9" s="154">
        <v>6</v>
      </c>
      <c r="FI9" s="17">
        <v>6</v>
      </c>
      <c r="FJ9" s="17">
        <v>6</v>
      </c>
      <c r="FK9" s="154">
        <v>6</v>
      </c>
      <c r="FL9" s="17">
        <v>6</v>
      </c>
      <c r="FM9" s="17">
        <v>6</v>
      </c>
      <c r="FN9" s="154">
        <v>6</v>
      </c>
      <c r="FO9" s="17">
        <v>6</v>
      </c>
      <c r="FP9" s="17">
        <v>6</v>
      </c>
      <c r="FQ9" s="154">
        <v>6</v>
      </c>
      <c r="FR9" s="17">
        <v>6</v>
      </c>
      <c r="FS9" s="17">
        <v>6</v>
      </c>
      <c r="FT9" s="154">
        <v>6</v>
      </c>
      <c r="FU9" s="17">
        <v>6</v>
      </c>
      <c r="FV9" s="17">
        <v>6</v>
      </c>
      <c r="FW9" s="154">
        <v>6</v>
      </c>
      <c r="FX9" s="17">
        <v>6</v>
      </c>
      <c r="FY9" s="17">
        <v>6</v>
      </c>
      <c r="FZ9" s="154">
        <v>6</v>
      </c>
      <c r="GA9" s="17">
        <v>6</v>
      </c>
      <c r="GB9" s="17">
        <v>6</v>
      </c>
      <c r="GC9" s="154">
        <v>6</v>
      </c>
      <c r="GD9" s="17">
        <v>6</v>
      </c>
      <c r="GE9" s="17">
        <v>6</v>
      </c>
      <c r="GF9" s="154">
        <v>6</v>
      </c>
      <c r="GG9" s="17">
        <v>6</v>
      </c>
      <c r="GH9" s="17">
        <v>6</v>
      </c>
      <c r="GI9" s="17">
        <v>6</v>
      </c>
      <c r="GJ9" s="145">
        <v>6</v>
      </c>
      <c r="GK9" s="17">
        <v>6</v>
      </c>
      <c r="GL9" s="17">
        <v>6</v>
      </c>
      <c r="GM9" s="17">
        <v>6</v>
      </c>
      <c r="GN9" s="17">
        <v>6</v>
      </c>
      <c r="GO9" s="17">
        <v>6</v>
      </c>
      <c r="GP9" s="17">
        <v>6</v>
      </c>
      <c r="GQ9" s="17">
        <v>6</v>
      </c>
      <c r="GR9" s="17">
        <v>6</v>
      </c>
      <c r="GS9" s="17">
        <v>6</v>
      </c>
      <c r="GT9" s="17">
        <v>6</v>
      </c>
      <c r="GU9" s="17">
        <v>6</v>
      </c>
      <c r="GV9" s="17">
        <v>6</v>
      </c>
      <c r="GW9" s="17">
        <v>6</v>
      </c>
      <c r="GX9" s="17">
        <v>6</v>
      </c>
      <c r="GY9" s="17">
        <v>6</v>
      </c>
      <c r="GZ9" s="17">
        <v>6</v>
      </c>
      <c r="HA9" s="17">
        <v>6</v>
      </c>
      <c r="HB9" s="17">
        <v>6</v>
      </c>
      <c r="HC9" s="17">
        <v>6</v>
      </c>
      <c r="HD9" s="17">
        <v>6</v>
      </c>
      <c r="HE9" s="17">
        <v>6</v>
      </c>
      <c r="HF9" s="17">
        <v>6</v>
      </c>
      <c r="HG9" s="17">
        <v>6</v>
      </c>
      <c r="HH9" s="17">
        <v>6</v>
      </c>
      <c r="HI9" s="154">
        <v>6</v>
      </c>
      <c r="HJ9" s="154">
        <v>6</v>
      </c>
      <c r="HK9" s="154">
        <v>6</v>
      </c>
      <c r="HL9" s="154">
        <v>6</v>
      </c>
      <c r="HM9" s="154">
        <v>6</v>
      </c>
      <c r="HN9" s="154">
        <v>6</v>
      </c>
      <c r="HO9" s="154">
        <v>6</v>
      </c>
      <c r="HP9" s="154">
        <v>6</v>
      </c>
      <c r="HQ9" s="154">
        <v>6</v>
      </c>
      <c r="HR9" s="154">
        <v>6</v>
      </c>
      <c r="HS9" s="154">
        <v>6</v>
      </c>
      <c r="HT9" s="154">
        <v>6</v>
      </c>
      <c r="HU9" s="154">
        <v>6</v>
      </c>
      <c r="HV9" s="154">
        <v>6</v>
      </c>
      <c r="HW9" s="154">
        <v>6</v>
      </c>
      <c r="HX9" s="154">
        <v>6</v>
      </c>
      <c r="HY9" s="154">
        <v>6</v>
      </c>
      <c r="HZ9" s="154">
        <v>6</v>
      </c>
      <c r="IA9" s="154">
        <v>6</v>
      </c>
      <c r="IB9" s="154">
        <v>6</v>
      </c>
      <c r="IC9" s="154">
        <v>6</v>
      </c>
      <c r="ID9" s="17">
        <v>6</v>
      </c>
      <c r="IE9" s="17">
        <v>6</v>
      </c>
      <c r="IF9" s="17">
        <v>6</v>
      </c>
      <c r="IG9" s="17">
        <v>6</v>
      </c>
      <c r="IH9" s="17">
        <v>6</v>
      </c>
      <c r="II9" s="17">
        <v>6</v>
      </c>
      <c r="IJ9" s="17">
        <v>6</v>
      </c>
      <c r="IK9" s="17">
        <v>6</v>
      </c>
      <c r="IL9" s="17">
        <v>6</v>
      </c>
      <c r="IM9" s="17">
        <v>6</v>
      </c>
      <c r="IN9" s="17">
        <v>6</v>
      </c>
      <c r="IO9" s="17">
        <v>6</v>
      </c>
      <c r="IP9" s="17">
        <v>6</v>
      </c>
      <c r="IQ9" s="17">
        <v>6</v>
      </c>
      <c r="IR9" s="17">
        <v>6</v>
      </c>
      <c r="IS9" s="17">
        <v>6</v>
      </c>
      <c r="IT9" s="17">
        <v>6</v>
      </c>
      <c r="IU9" s="17">
        <v>6</v>
      </c>
      <c r="IV9" s="17">
        <v>6</v>
      </c>
      <c r="IW9" s="17">
        <v>6</v>
      </c>
      <c r="IX9" s="17">
        <v>6</v>
      </c>
      <c r="IY9" s="17">
        <v>6</v>
      </c>
      <c r="IZ9" s="17">
        <v>6</v>
      </c>
      <c r="JA9" s="17">
        <v>6</v>
      </c>
      <c r="JB9" s="17">
        <v>6</v>
      </c>
      <c r="JC9" s="17">
        <v>6</v>
      </c>
      <c r="JD9" s="17">
        <v>6</v>
      </c>
      <c r="JE9" s="17">
        <v>6</v>
      </c>
      <c r="JF9" s="17">
        <v>6</v>
      </c>
      <c r="JG9" s="17">
        <v>6</v>
      </c>
      <c r="JH9" s="17">
        <v>6</v>
      </c>
      <c r="JI9" s="17">
        <v>6</v>
      </c>
      <c r="JJ9" s="17">
        <v>6</v>
      </c>
      <c r="JK9" s="17">
        <v>6</v>
      </c>
      <c r="JL9" s="17">
        <v>6</v>
      </c>
      <c r="JM9" s="17">
        <v>6</v>
      </c>
      <c r="JN9" s="17">
        <v>6</v>
      </c>
      <c r="JO9" s="17">
        <v>6</v>
      </c>
      <c r="JP9" s="17">
        <v>6</v>
      </c>
      <c r="JQ9" s="17">
        <v>6</v>
      </c>
      <c r="JR9" s="17">
        <v>6</v>
      </c>
      <c r="JS9" s="17">
        <v>6</v>
      </c>
      <c r="JT9" s="17">
        <v>6</v>
      </c>
      <c r="JU9" s="17">
        <v>6</v>
      </c>
      <c r="JV9" s="17">
        <v>6</v>
      </c>
      <c r="JW9" s="17">
        <v>6</v>
      </c>
      <c r="JX9" s="17">
        <v>6</v>
      </c>
      <c r="JY9" s="17">
        <v>6</v>
      </c>
    </row>
    <row r="10" spans="1:285" ht="15" customHeight="1">
      <c r="A10" s="8" t="s">
        <v>24</v>
      </c>
      <c r="B10" s="9">
        <v>138.69999999999999</v>
      </c>
      <c r="C10" s="9">
        <v>0</v>
      </c>
      <c r="D10" s="9">
        <v>188.1</v>
      </c>
      <c r="E10" s="9">
        <v>2732.39</v>
      </c>
      <c r="F10" s="9">
        <v>0</v>
      </c>
      <c r="G10" s="9">
        <v>3705.5699999999997</v>
      </c>
      <c r="H10" s="3">
        <f t="shared" si="0"/>
        <v>1.8388412240414318E-3</v>
      </c>
      <c r="AI10" s="128" t="s">
        <v>519</v>
      </c>
      <c r="AJ10" s="129">
        <v>33025</v>
      </c>
      <c r="AK10" s="129">
        <v>33025</v>
      </c>
      <c r="AL10" s="129">
        <v>33025</v>
      </c>
      <c r="AM10" s="129">
        <v>33025</v>
      </c>
      <c r="AN10" s="129">
        <v>33025</v>
      </c>
      <c r="AO10" s="129">
        <v>33025</v>
      </c>
      <c r="AP10" s="129">
        <v>33025</v>
      </c>
      <c r="AQ10" s="129">
        <v>33025</v>
      </c>
      <c r="AR10" s="129">
        <v>33025</v>
      </c>
      <c r="AS10" s="129">
        <v>33025</v>
      </c>
      <c r="AT10" s="129">
        <v>33025</v>
      </c>
      <c r="AU10" s="129">
        <v>33025</v>
      </c>
      <c r="AV10" s="129">
        <v>33025</v>
      </c>
      <c r="AW10" s="129">
        <v>33025</v>
      </c>
      <c r="AX10" s="129">
        <v>33025</v>
      </c>
      <c r="AY10" s="129">
        <v>33025</v>
      </c>
      <c r="AZ10" s="129">
        <v>33025</v>
      </c>
      <c r="BA10" s="129">
        <v>33025</v>
      </c>
      <c r="BB10" s="129">
        <v>33025</v>
      </c>
      <c r="BC10" s="129">
        <v>33025</v>
      </c>
      <c r="BD10" s="129">
        <v>33025</v>
      </c>
      <c r="BE10" s="129">
        <v>33025</v>
      </c>
      <c r="BF10" s="129">
        <v>33025</v>
      </c>
      <c r="BG10" s="129">
        <v>33025</v>
      </c>
      <c r="BH10" s="129">
        <v>33025</v>
      </c>
      <c r="BI10" s="129">
        <v>33025</v>
      </c>
      <c r="BJ10" s="129">
        <v>33025</v>
      </c>
      <c r="BK10" s="129">
        <v>33025</v>
      </c>
      <c r="BL10" s="129">
        <v>33025</v>
      </c>
      <c r="BM10" s="129">
        <v>33025</v>
      </c>
      <c r="BN10" s="129">
        <v>33025</v>
      </c>
      <c r="BO10" s="129">
        <v>33025</v>
      </c>
      <c r="BP10" s="129">
        <v>33025</v>
      </c>
      <c r="BQ10" s="129">
        <v>33025</v>
      </c>
      <c r="BR10" s="129">
        <v>33025</v>
      </c>
      <c r="BS10" s="129">
        <v>33025</v>
      </c>
      <c r="BT10" s="129">
        <v>33025</v>
      </c>
      <c r="BU10" s="129">
        <v>33025</v>
      </c>
      <c r="BV10" s="129">
        <v>33025</v>
      </c>
      <c r="BW10" s="129">
        <v>33025</v>
      </c>
      <c r="BX10" s="129">
        <v>33025</v>
      </c>
      <c r="BY10" s="129">
        <v>33025</v>
      </c>
      <c r="BZ10" s="129">
        <v>33025</v>
      </c>
      <c r="CA10" s="129">
        <v>33025</v>
      </c>
      <c r="CB10" s="129">
        <v>33025</v>
      </c>
      <c r="CC10" s="129">
        <v>33025</v>
      </c>
      <c r="CD10" s="129">
        <v>33025</v>
      </c>
      <c r="CE10" s="136">
        <v>33025</v>
      </c>
      <c r="CF10" s="129">
        <v>33025</v>
      </c>
      <c r="CG10" s="129">
        <v>33025</v>
      </c>
      <c r="CH10" s="129">
        <v>33025</v>
      </c>
      <c r="CI10" s="129">
        <v>33025</v>
      </c>
      <c r="CJ10" s="129">
        <v>33025</v>
      </c>
      <c r="CK10" s="129">
        <v>33025</v>
      </c>
      <c r="CL10" s="129">
        <v>33025</v>
      </c>
      <c r="CM10" s="129">
        <v>33025</v>
      </c>
      <c r="CN10" s="129">
        <v>33025</v>
      </c>
      <c r="CO10" s="129">
        <v>33025</v>
      </c>
      <c r="CP10" s="129">
        <v>33025</v>
      </c>
      <c r="CQ10" s="129">
        <v>33025</v>
      </c>
      <c r="CR10" s="129">
        <v>33025</v>
      </c>
      <c r="CS10" s="129">
        <v>33025</v>
      </c>
      <c r="CT10" s="129">
        <v>33025</v>
      </c>
      <c r="CU10" s="129">
        <v>33025</v>
      </c>
      <c r="CV10" s="129">
        <v>33025</v>
      </c>
      <c r="CW10" s="129">
        <v>33025</v>
      </c>
      <c r="CX10" s="129">
        <v>33025</v>
      </c>
      <c r="CY10" s="129">
        <v>33025</v>
      </c>
      <c r="CZ10" s="129">
        <v>33025</v>
      </c>
      <c r="DA10" s="129">
        <v>33025</v>
      </c>
      <c r="DB10" s="129">
        <v>33025</v>
      </c>
      <c r="DC10" s="129">
        <v>33025</v>
      </c>
      <c r="DD10" s="129">
        <v>33025</v>
      </c>
      <c r="DE10" s="129">
        <v>33025</v>
      </c>
      <c r="DF10" s="129">
        <v>33025</v>
      </c>
      <c r="DG10" s="129">
        <v>33025</v>
      </c>
      <c r="DH10" s="129">
        <v>33025</v>
      </c>
      <c r="DI10" s="129">
        <v>33025</v>
      </c>
      <c r="DJ10" s="129">
        <v>33025</v>
      </c>
      <c r="DK10" s="129">
        <v>33025</v>
      </c>
      <c r="DL10" s="129">
        <v>33025</v>
      </c>
      <c r="DM10" s="129">
        <v>33025</v>
      </c>
      <c r="DN10" s="129">
        <v>33025</v>
      </c>
      <c r="DO10" s="129">
        <v>33025</v>
      </c>
      <c r="DP10" s="129">
        <v>33025</v>
      </c>
      <c r="DQ10" s="129">
        <v>33025</v>
      </c>
      <c r="DR10" s="129">
        <v>33025</v>
      </c>
      <c r="DS10" s="129">
        <v>33025</v>
      </c>
      <c r="DT10" s="129">
        <v>33025</v>
      </c>
      <c r="DU10" s="129">
        <v>33025</v>
      </c>
      <c r="DV10" s="129">
        <v>33025</v>
      </c>
      <c r="DW10" s="129">
        <v>33025</v>
      </c>
      <c r="DX10" s="129">
        <v>33025</v>
      </c>
      <c r="DY10" s="129">
        <v>33025</v>
      </c>
      <c r="DZ10" s="129">
        <v>33025</v>
      </c>
      <c r="EA10" s="136">
        <v>33025</v>
      </c>
      <c r="EB10" s="129">
        <v>33025</v>
      </c>
      <c r="EC10" s="129">
        <v>33025</v>
      </c>
      <c r="ED10" s="155">
        <v>33025</v>
      </c>
      <c r="EE10" s="129">
        <v>33025</v>
      </c>
      <c r="EF10" s="129">
        <v>33025</v>
      </c>
      <c r="EG10" s="141">
        <v>33025</v>
      </c>
      <c r="EH10" s="129">
        <v>33025</v>
      </c>
      <c r="EI10" s="129">
        <v>33025</v>
      </c>
      <c r="EJ10" s="155">
        <v>33025</v>
      </c>
      <c r="EK10" s="129">
        <v>33025</v>
      </c>
      <c r="EL10" s="129">
        <v>33025</v>
      </c>
      <c r="EM10" s="155">
        <v>33025</v>
      </c>
      <c r="EN10" s="129">
        <v>33025</v>
      </c>
      <c r="EO10" s="129">
        <v>33025</v>
      </c>
      <c r="EP10" s="155">
        <v>33025</v>
      </c>
      <c r="EQ10" s="129">
        <v>33025</v>
      </c>
      <c r="ER10" s="129">
        <v>33025</v>
      </c>
      <c r="ES10" s="155">
        <v>33025</v>
      </c>
      <c r="ET10" s="129">
        <v>33025</v>
      </c>
      <c r="EU10" s="129">
        <v>33025</v>
      </c>
      <c r="EV10" s="155">
        <v>33025</v>
      </c>
      <c r="EW10" s="129">
        <v>33025</v>
      </c>
      <c r="EX10" s="129">
        <v>33025</v>
      </c>
      <c r="EY10" s="155">
        <v>33025</v>
      </c>
      <c r="EZ10" s="129">
        <v>33025</v>
      </c>
      <c r="FA10" s="129">
        <v>33025</v>
      </c>
      <c r="FB10" s="155">
        <v>33025</v>
      </c>
      <c r="FC10" s="129">
        <v>33025</v>
      </c>
      <c r="FD10" s="129">
        <v>33025</v>
      </c>
      <c r="FE10" s="155">
        <v>33025</v>
      </c>
      <c r="FF10" s="129">
        <v>33025</v>
      </c>
      <c r="FG10" s="129">
        <v>33025</v>
      </c>
      <c r="FH10" s="155">
        <v>33025</v>
      </c>
      <c r="FI10" s="129">
        <v>33025</v>
      </c>
      <c r="FJ10" s="129">
        <v>33025</v>
      </c>
      <c r="FK10" s="155">
        <v>33025</v>
      </c>
      <c r="FL10" s="129">
        <v>33025</v>
      </c>
      <c r="FM10" s="129">
        <v>33025</v>
      </c>
      <c r="FN10" s="155">
        <v>33025</v>
      </c>
      <c r="FO10" s="129">
        <v>33025</v>
      </c>
      <c r="FP10" s="129">
        <v>33025</v>
      </c>
      <c r="FQ10" s="155">
        <v>33025</v>
      </c>
      <c r="FR10" s="129">
        <v>33025</v>
      </c>
      <c r="FS10" s="129">
        <v>33025</v>
      </c>
      <c r="FT10" s="155">
        <v>33025</v>
      </c>
      <c r="FU10" s="129">
        <v>33025</v>
      </c>
      <c r="FV10" s="129">
        <v>33025</v>
      </c>
      <c r="FW10" s="155">
        <v>33025</v>
      </c>
      <c r="FX10" s="129">
        <v>33025</v>
      </c>
      <c r="FY10" s="129">
        <v>33025</v>
      </c>
      <c r="FZ10" s="155">
        <v>33025</v>
      </c>
      <c r="GA10" s="129">
        <v>33025</v>
      </c>
      <c r="GB10" s="129">
        <v>33025</v>
      </c>
      <c r="GC10" s="155">
        <v>33025</v>
      </c>
      <c r="GD10" s="129">
        <v>33025</v>
      </c>
      <c r="GE10" s="129">
        <v>33025</v>
      </c>
      <c r="GF10" s="155">
        <v>33025</v>
      </c>
      <c r="GG10" s="129">
        <v>33025</v>
      </c>
      <c r="GH10" s="129">
        <v>33025</v>
      </c>
      <c r="GI10" s="129">
        <v>33025</v>
      </c>
      <c r="GJ10" s="146">
        <v>33025</v>
      </c>
      <c r="GK10" s="129">
        <v>33025</v>
      </c>
      <c r="GL10" s="129">
        <v>33025</v>
      </c>
      <c r="GM10" s="129">
        <v>33025</v>
      </c>
      <c r="GN10" s="129">
        <v>33390</v>
      </c>
      <c r="GO10" s="129">
        <v>33390</v>
      </c>
      <c r="GP10" s="129">
        <v>33390</v>
      </c>
      <c r="GQ10" s="129">
        <v>33390</v>
      </c>
      <c r="GR10" s="129">
        <v>33390</v>
      </c>
      <c r="GS10" s="129">
        <v>33390</v>
      </c>
      <c r="GT10" s="129">
        <v>33390</v>
      </c>
      <c r="GU10" s="129">
        <v>33390</v>
      </c>
      <c r="GV10" s="129">
        <v>33390</v>
      </c>
      <c r="GW10" s="129">
        <v>33390</v>
      </c>
      <c r="GX10" s="129">
        <v>33390</v>
      </c>
      <c r="GY10" s="129">
        <v>33390</v>
      </c>
      <c r="GZ10" s="129">
        <v>33390</v>
      </c>
      <c r="HA10" s="129">
        <v>33390</v>
      </c>
      <c r="HB10" s="129">
        <v>33390</v>
      </c>
      <c r="HC10" s="129">
        <v>33390</v>
      </c>
      <c r="HD10" s="129">
        <v>33390</v>
      </c>
      <c r="HE10" s="129">
        <v>33390</v>
      </c>
      <c r="HF10" s="129">
        <v>33390</v>
      </c>
      <c r="HG10" s="129">
        <v>33390</v>
      </c>
      <c r="HH10" s="129">
        <v>33390</v>
      </c>
      <c r="HI10" s="155">
        <v>33025</v>
      </c>
      <c r="HJ10" s="155">
        <v>33025</v>
      </c>
      <c r="HK10" s="155">
        <v>33025</v>
      </c>
      <c r="HL10" s="155">
        <v>33025</v>
      </c>
      <c r="HM10" s="155">
        <v>33025</v>
      </c>
      <c r="HN10" s="155">
        <v>33025</v>
      </c>
      <c r="HO10" s="155">
        <v>33025</v>
      </c>
      <c r="HP10" s="155">
        <v>33025</v>
      </c>
      <c r="HQ10" s="155">
        <v>33025</v>
      </c>
      <c r="HR10" s="155">
        <v>33025</v>
      </c>
      <c r="HS10" s="155">
        <v>33025</v>
      </c>
      <c r="HT10" s="155">
        <v>33025</v>
      </c>
      <c r="HU10" s="155">
        <v>33025</v>
      </c>
      <c r="HV10" s="155">
        <v>33025</v>
      </c>
      <c r="HW10" s="155">
        <v>33025</v>
      </c>
      <c r="HX10" s="155">
        <v>33025</v>
      </c>
      <c r="HY10" s="155">
        <v>33025</v>
      </c>
      <c r="HZ10" s="155">
        <v>33025</v>
      </c>
      <c r="IA10" s="155">
        <v>33025</v>
      </c>
      <c r="IB10" s="155">
        <v>33025</v>
      </c>
      <c r="IC10" s="155">
        <v>33025</v>
      </c>
      <c r="ID10" s="129">
        <v>33025</v>
      </c>
      <c r="IE10" s="129">
        <v>33025</v>
      </c>
      <c r="IF10" s="129">
        <v>33025</v>
      </c>
      <c r="IG10" s="129">
        <v>33025</v>
      </c>
      <c r="IH10" s="129">
        <v>33025</v>
      </c>
      <c r="II10" s="129">
        <v>33025</v>
      </c>
      <c r="IJ10" s="129">
        <v>33025</v>
      </c>
      <c r="IK10" s="129">
        <v>33025</v>
      </c>
      <c r="IL10" s="129">
        <v>33025</v>
      </c>
      <c r="IM10" s="129">
        <v>33025</v>
      </c>
      <c r="IN10" s="129">
        <v>33025</v>
      </c>
      <c r="IO10" s="129">
        <v>33025</v>
      </c>
      <c r="IP10" s="129">
        <v>33025</v>
      </c>
      <c r="IQ10" s="129">
        <v>33025</v>
      </c>
      <c r="IR10" s="129">
        <v>33025</v>
      </c>
      <c r="IS10" s="129">
        <v>33025</v>
      </c>
      <c r="IT10" s="129">
        <v>33025</v>
      </c>
      <c r="IU10" s="129">
        <v>33025</v>
      </c>
      <c r="IV10" s="129">
        <v>33025</v>
      </c>
      <c r="IW10" s="129">
        <v>33025</v>
      </c>
      <c r="IX10" s="129">
        <v>33025</v>
      </c>
      <c r="IY10" s="129">
        <v>33025</v>
      </c>
      <c r="IZ10" s="129">
        <v>33025</v>
      </c>
      <c r="JA10" s="129">
        <v>33025</v>
      </c>
      <c r="JB10" s="129">
        <v>33390</v>
      </c>
      <c r="JC10" s="129">
        <v>33390</v>
      </c>
      <c r="JD10" s="129">
        <v>33390</v>
      </c>
      <c r="JE10" s="129">
        <v>33390</v>
      </c>
      <c r="JF10" s="129">
        <v>33390</v>
      </c>
      <c r="JG10" s="129">
        <v>33390</v>
      </c>
      <c r="JH10" s="129">
        <v>33390</v>
      </c>
      <c r="JI10" s="129">
        <v>33390</v>
      </c>
      <c r="JJ10" s="129">
        <v>33390</v>
      </c>
      <c r="JK10" s="129">
        <v>33390</v>
      </c>
      <c r="JL10" s="129">
        <v>33390</v>
      </c>
      <c r="JM10" s="129">
        <v>33390</v>
      </c>
      <c r="JN10" s="129">
        <v>33390</v>
      </c>
      <c r="JO10" s="129">
        <v>33390</v>
      </c>
      <c r="JP10" s="129">
        <v>33390</v>
      </c>
      <c r="JQ10" s="129">
        <v>33390</v>
      </c>
      <c r="JR10" s="129">
        <v>33390</v>
      </c>
      <c r="JS10" s="129">
        <v>33390</v>
      </c>
      <c r="JT10" s="129">
        <v>33390</v>
      </c>
      <c r="JU10" s="129">
        <v>33390</v>
      </c>
      <c r="JV10" s="129">
        <v>33390</v>
      </c>
      <c r="JW10" s="129">
        <v>33390</v>
      </c>
      <c r="JX10" s="129">
        <v>33390</v>
      </c>
      <c r="JY10" s="129">
        <v>33390</v>
      </c>
    </row>
    <row r="11" spans="1:285" ht="40.5" customHeight="1">
      <c r="A11" s="6" t="s">
        <v>25</v>
      </c>
      <c r="B11" s="7">
        <v>2037.76</v>
      </c>
      <c r="C11" s="7">
        <v>15.3</v>
      </c>
      <c r="D11" s="7">
        <v>494.62</v>
      </c>
      <c r="E11" s="7">
        <v>55019.519999999997</v>
      </c>
      <c r="F11" s="7">
        <v>413.1</v>
      </c>
      <c r="G11" s="7">
        <v>13354.74</v>
      </c>
      <c r="H11" s="3">
        <f t="shared" si="0"/>
        <v>2.7015984806796456E-2</v>
      </c>
      <c r="AI11" s="128" t="s">
        <v>520</v>
      </c>
      <c r="AJ11" s="129">
        <v>43983</v>
      </c>
      <c r="AK11" s="129">
        <v>43983</v>
      </c>
      <c r="AL11" s="129">
        <v>43983</v>
      </c>
      <c r="AM11" s="129">
        <v>43983</v>
      </c>
      <c r="AN11" s="129">
        <v>43983</v>
      </c>
      <c r="AO11" s="129">
        <v>43983</v>
      </c>
      <c r="AP11" s="129">
        <v>43983</v>
      </c>
      <c r="AQ11" s="129">
        <v>43983</v>
      </c>
      <c r="AR11" s="129">
        <v>43983</v>
      </c>
      <c r="AS11" s="129">
        <v>43983</v>
      </c>
      <c r="AT11" s="129">
        <v>43983</v>
      </c>
      <c r="AU11" s="129">
        <v>43983</v>
      </c>
      <c r="AV11" s="129">
        <v>43983</v>
      </c>
      <c r="AW11" s="129">
        <v>43983</v>
      </c>
      <c r="AX11" s="129">
        <v>43983</v>
      </c>
      <c r="AY11" s="129">
        <v>43983</v>
      </c>
      <c r="AZ11" s="129">
        <v>43983</v>
      </c>
      <c r="BA11" s="129">
        <v>43983</v>
      </c>
      <c r="BB11" s="129">
        <v>43983</v>
      </c>
      <c r="BC11" s="129">
        <v>43983</v>
      </c>
      <c r="BD11" s="129">
        <v>43983</v>
      </c>
      <c r="BE11" s="129">
        <v>43983</v>
      </c>
      <c r="BF11" s="129">
        <v>43983</v>
      </c>
      <c r="BG11" s="129">
        <v>43983</v>
      </c>
      <c r="BH11" s="129">
        <v>43983</v>
      </c>
      <c r="BI11" s="129">
        <v>43983</v>
      </c>
      <c r="BJ11" s="129">
        <v>43983</v>
      </c>
      <c r="BK11" s="129">
        <v>43983</v>
      </c>
      <c r="BL11" s="129">
        <v>43983</v>
      </c>
      <c r="BM11" s="129">
        <v>43983</v>
      </c>
      <c r="BN11" s="129">
        <v>43983</v>
      </c>
      <c r="BO11" s="129">
        <v>43983</v>
      </c>
      <c r="BP11" s="129">
        <v>43983</v>
      </c>
      <c r="BQ11" s="129">
        <v>43983</v>
      </c>
      <c r="BR11" s="129">
        <v>43983</v>
      </c>
      <c r="BS11" s="129">
        <v>43983</v>
      </c>
      <c r="BT11" s="129">
        <v>43983</v>
      </c>
      <c r="BU11" s="129">
        <v>43983</v>
      </c>
      <c r="BV11" s="129">
        <v>43983</v>
      </c>
      <c r="BW11" s="129">
        <v>43983</v>
      </c>
      <c r="BX11" s="129">
        <v>43983</v>
      </c>
      <c r="BY11" s="129">
        <v>43983</v>
      </c>
      <c r="BZ11" s="129">
        <v>43983</v>
      </c>
      <c r="CA11" s="129">
        <v>43983</v>
      </c>
      <c r="CB11" s="129">
        <v>43983</v>
      </c>
      <c r="CC11" s="129">
        <v>43983</v>
      </c>
      <c r="CD11" s="129">
        <v>43983</v>
      </c>
      <c r="CE11" s="136">
        <v>43983</v>
      </c>
      <c r="CF11" s="129">
        <v>43983</v>
      </c>
      <c r="CG11" s="129">
        <v>43983</v>
      </c>
      <c r="CH11" s="129">
        <v>43983</v>
      </c>
      <c r="CI11" s="129">
        <v>43983</v>
      </c>
      <c r="CJ11" s="129">
        <v>43983</v>
      </c>
      <c r="CK11" s="129">
        <v>43983</v>
      </c>
      <c r="CL11" s="129">
        <v>43983</v>
      </c>
      <c r="CM11" s="129">
        <v>43983</v>
      </c>
      <c r="CN11" s="129">
        <v>43983</v>
      </c>
      <c r="CO11" s="129">
        <v>43983</v>
      </c>
      <c r="CP11" s="129">
        <v>43983</v>
      </c>
      <c r="CQ11" s="129">
        <v>43983</v>
      </c>
      <c r="CR11" s="129">
        <v>43983</v>
      </c>
      <c r="CS11" s="129">
        <v>43983</v>
      </c>
      <c r="CT11" s="129">
        <v>43983</v>
      </c>
      <c r="CU11" s="129">
        <v>43983</v>
      </c>
      <c r="CV11" s="129">
        <v>43983</v>
      </c>
      <c r="CW11" s="129">
        <v>43983</v>
      </c>
      <c r="CX11" s="129">
        <v>43983</v>
      </c>
      <c r="CY11" s="129">
        <v>43983</v>
      </c>
      <c r="CZ11" s="129">
        <v>43983</v>
      </c>
      <c r="DA11" s="129">
        <v>43983</v>
      </c>
      <c r="DB11" s="129">
        <v>43983</v>
      </c>
      <c r="DC11" s="129">
        <v>43983</v>
      </c>
      <c r="DD11" s="129">
        <v>43983</v>
      </c>
      <c r="DE11" s="129">
        <v>43983</v>
      </c>
      <c r="DF11" s="129">
        <v>43983</v>
      </c>
      <c r="DG11" s="129">
        <v>43983</v>
      </c>
      <c r="DH11" s="129">
        <v>43983</v>
      </c>
      <c r="DI11" s="129">
        <v>43983</v>
      </c>
      <c r="DJ11" s="129">
        <v>43983</v>
      </c>
      <c r="DK11" s="129">
        <v>43983</v>
      </c>
      <c r="DL11" s="129">
        <v>43983</v>
      </c>
      <c r="DM11" s="129">
        <v>43983</v>
      </c>
      <c r="DN11" s="129">
        <v>43983</v>
      </c>
      <c r="DO11" s="129">
        <v>43983</v>
      </c>
      <c r="DP11" s="129">
        <v>43983</v>
      </c>
      <c r="DQ11" s="129">
        <v>43983</v>
      </c>
      <c r="DR11" s="129">
        <v>43983</v>
      </c>
      <c r="DS11" s="129">
        <v>43983</v>
      </c>
      <c r="DT11" s="129">
        <v>43983</v>
      </c>
      <c r="DU11" s="129">
        <v>43983</v>
      </c>
      <c r="DV11" s="129">
        <v>43983</v>
      </c>
      <c r="DW11" s="129">
        <v>43983</v>
      </c>
      <c r="DX11" s="129">
        <v>43983</v>
      </c>
      <c r="DY11" s="129">
        <v>43983</v>
      </c>
      <c r="DZ11" s="129">
        <v>43983</v>
      </c>
      <c r="EA11" s="136">
        <v>43983</v>
      </c>
      <c r="EB11" s="129">
        <v>43983</v>
      </c>
      <c r="EC11" s="129">
        <v>43983</v>
      </c>
      <c r="ED11" s="155">
        <v>43983</v>
      </c>
      <c r="EE11" s="129">
        <v>43983</v>
      </c>
      <c r="EF11" s="129">
        <v>43983</v>
      </c>
      <c r="EG11" s="141">
        <v>43983</v>
      </c>
      <c r="EH11" s="129">
        <v>43983</v>
      </c>
      <c r="EI11" s="129">
        <v>43983</v>
      </c>
      <c r="EJ11" s="155">
        <v>43983</v>
      </c>
      <c r="EK11" s="129">
        <v>43983</v>
      </c>
      <c r="EL11" s="129">
        <v>43983</v>
      </c>
      <c r="EM11" s="155">
        <v>43983</v>
      </c>
      <c r="EN11" s="129">
        <v>43983</v>
      </c>
      <c r="EO11" s="129">
        <v>43983</v>
      </c>
      <c r="EP11" s="155">
        <v>43983</v>
      </c>
      <c r="EQ11" s="129">
        <v>43983</v>
      </c>
      <c r="ER11" s="129">
        <v>43983</v>
      </c>
      <c r="ES11" s="155">
        <v>43983</v>
      </c>
      <c r="ET11" s="129">
        <v>43983</v>
      </c>
      <c r="EU11" s="129">
        <v>43983</v>
      </c>
      <c r="EV11" s="155">
        <v>43983</v>
      </c>
      <c r="EW11" s="129">
        <v>43983</v>
      </c>
      <c r="EX11" s="129">
        <v>43983</v>
      </c>
      <c r="EY11" s="155">
        <v>43983</v>
      </c>
      <c r="EZ11" s="129">
        <v>43983</v>
      </c>
      <c r="FA11" s="129">
        <v>43983</v>
      </c>
      <c r="FB11" s="155">
        <v>43983</v>
      </c>
      <c r="FC11" s="129">
        <v>43983</v>
      </c>
      <c r="FD11" s="129">
        <v>43983</v>
      </c>
      <c r="FE11" s="155">
        <v>43983</v>
      </c>
      <c r="FF11" s="129">
        <v>43983</v>
      </c>
      <c r="FG11" s="129">
        <v>43983</v>
      </c>
      <c r="FH11" s="155">
        <v>43983</v>
      </c>
      <c r="FI11" s="129">
        <v>43983</v>
      </c>
      <c r="FJ11" s="129">
        <v>43983</v>
      </c>
      <c r="FK11" s="155">
        <v>43983</v>
      </c>
      <c r="FL11" s="129">
        <v>43983</v>
      </c>
      <c r="FM11" s="129">
        <v>43983</v>
      </c>
      <c r="FN11" s="155">
        <v>43983</v>
      </c>
      <c r="FO11" s="129">
        <v>43983</v>
      </c>
      <c r="FP11" s="129">
        <v>43983</v>
      </c>
      <c r="FQ11" s="155">
        <v>43983</v>
      </c>
      <c r="FR11" s="129">
        <v>43983</v>
      </c>
      <c r="FS11" s="129">
        <v>43983</v>
      </c>
      <c r="FT11" s="155">
        <v>43983</v>
      </c>
      <c r="FU11" s="129">
        <v>43983</v>
      </c>
      <c r="FV11" s="129">
        <v>43983</v>
      </c>
      <c r="FW11" s="155">
        <v>43983</v>
      </c>
      <c r="FX11" s="129">
        <v>43983</v>
      </c>
      <c r="FY11" s="129">
        <v>43983</v>
      </c>
      <c r="FZ11" s="155">
        <v>43983</v>
      </c>
      <c r="GA11" s="129">
        <v>43983</v>
      </c>
      <c r="GB11" s="129">
        <v>43983</v>
      </c>
      <c r="GC11" s="155">
        <v>43983</v>
      </c>
      <c r="GD11" s="129">
        <v>43983</v>
      </c>
      <c r="GE11" s="129">
        <v>43983</v>
      </c>
      <c r="GF11" s="155">
        <v>43983</v>
      </c>
      <c r="GG11" s="129">
        <v>43983</v>
      </c>
      <c r="GH11" s="129">
        <v>43983</v>
      </c>
      <c r="GI11" s="129">
        <v>43983</v>
      </c>
      <c r="GJ11" s="146">
        <v>43983</v>
      </c>
      <c r="GK11" s="129">
        <v>43983</v>
      </c>
      <c r="GL11" s="129">
        <v>43983</v>
      </c>
      <c r="GM11" s="129">
        <v>43983</v>
      </c>
      <c r="GN11" s="129">
        <v>43617</v>
      </c>
      <c r="GO11" s="129">
        <v>43617</v>
      </c>
      <c r="GP11" s="129">
        <v>43617</v>
      </c>
      <c r="GQ11" s="129">
        <v>43617</v>
      </c>
      <c r="GR11" s="129">
        <v>43617</v>
      </c>
      <c r="GS11" s="129">
        <v>43617</v>
      </c>
      <c r="GT11" s="129">
        <v>43617</v>
      </c>
      <c r="GU11" s="129">
        <v>43617</v>
      </c>
      <c r="GV11" s="129">
        <v>43617</v>
      </c>
      <c r="GW11" s="129">
        <v>43617</v>
      </c>
      <c r="GX11" s="129">
        <v>43617</v>
      </c>
      <c r="GY11" s="129">
        <v>43617</v>
      </c>
      <c r="GZ11" s="129">
        <v>43617</v>
      </c>
      <c r="HA11" s="129">
        <v>43617</v>
      </c>
      <c r="HB11" s="129">
        <v>43617</v>
      </c>
      <c r="HC11" s="129">
        <v>43617</v>
      </c>
      <c r="HD11" s="129">
        <v>43617</v>
      </c>
      <c r="HE11" s="129">
        <v>43617</v>
      </c>
      <c r="HF11" s="129">
        <v>43617</v>
      </c>
      <c r="HG11" s="129">
        <v>43617</v>
      </c>
      <c r="HH11" s="129">
        <v>43617</v>
      </c>
      <c r="HI11" s="155">
        <v>43617</v>
      </c>
      <c r="HJ11" s="155">
        <v>43617</v>
      </c>
      <c r="HK11" s="155">
        <v>43617</v>
      </c>
      <c r="HL11" s="155">
        <v>43617</v>
      </c>
      <c r="HM11" s="155">
        <v>43617</v>
      </c>
      <c r="HN11" s="155">
        <v>43617</v>
      </c>
      <c r="HO11" s="155">
        <v>43617</v>
      </c>
      <c r="HP11" s="155">
        <v>43617</v>
      </c>
      <c r="HQ11" s="155">
        <v>43617</v>
      </c>
      <c r="HR11" s="155">
        <v>43617</v>
      </c>
      <c r="HS11" s="155">
        <v>43617</v>
      </c>
      <c r="HT11" s="155">
        <v>43617</v>
      </c>
      <c r="HU11" s="155">
        <v>43617</v>
      </c>
      <c r="HV11" s="155">
        <v>43617</v>
      </c>
      <c r="HW11" s="155">
        <v>43617</v>
      </c>
      <c r="HX11" s="155">
        <v>43617</v>
      </c>
      <c r="HY11" s="155">
        <v>43617</v>
      </c>
      <c r="HZ11" s="155">
        <v>43617</v>
      </c>
      <c r="IA11" s="155">
        <v>43617</v>
      </c>
      <c r="IB11" s="155">
        <v>43617</v>
      </c>
      <c r="IC11" s="155">
        <v>43617</v>
      </c>
      <c r="ID11" s="129">
        <v>43983</v>
      </c>
      <c r="IE11" s="129">
        <v>43983</v>
      </c>
      <c r="IF11" s="129">
        <v>43983</v>
      </c>
      <c r="IG11" s="129">
        <v>43983</v>
      </c>
      <c r="IH11" s="129">
        <v>43983</v>
      </c>
      <c r="II11" s="129">
        <v>43983</v>
      </c>
      <c r="IJ11" s="129">
        <v>43983</v>
      </c>
      <c r="IK11" s="129">
        <v>43983</v>
      </c>
      <c r="IL11" s="129">
        <v>43983</v>
      </c>
      <c r="IM11" s="129">
        <v>43983</v>
      </c>
      <c r="IN11" s="129">
        <v>43983</v>
      </c>
      <c r="IO11" s="129">
        <v>43983</v>
      </c>
      <c r="IP11" s="129">
        <v>43983</v>
      </c>
      <c r="IQ11" s="129">
        <v>43983</v>
      </c>
      <c r="IR11" s="129">
        <v>43983</v>
      </c>
      <c r="IS11" s="129">
        <v>43983</v>
      </c>
      <c r="IT11" s="129">
        <v>43983</v>
      </c>
      <c r="IU11" s="129">
        <v>43983</v>
      </c>
      <c r="IV11" s="129">
        <v>43983</v>
      </c>
      <c r="IW11" s="129">
        <v>43983</v>
      </c>
      <c r="IX11" s="129">
        <v>43983</v>
      </c>
      <c r="IY11" s="129">
        <v>43983</v>
      </c>
      <c r="IZ11" s="129">
        <v>43983</v>
      </c>
      <c r="JA11" s="129">
        <v>43983</v>
      </c>
      <c r="JB11" s="129">
        <v>43983</v>
      </c>
      <c r="JC11" s="129">
        <v>43983</v>
      </c>
      <c r="JD11" s="129">
        <v>43983</v>
      </c>
      <c r="JE11" s="129">
        <v>43983</v>
      </c>
      <c r="JF11" s="129">
        <v>43983</v>
      </c>
      <c r="JG11" s="129">
        <v>43983</v>
      </c>
      <c r="JH11" s="129">
        <v>43983</v>
      </c>
      <c r="JI11" s="129">
        <v>43983</v>
      </c>
      <c r="JJ11" s="129">
        <v>43983</v>
      </c>
      <c r="JK11" s="129">
        <v>43983</v>
      </c>
      <c r="JL11" s="129">
        <v>43983</v>
      </c>
      <c r="JM11" s="129">
        <v>43983</v>
      </c>
      <c r="JN11" s="129">
        <v>43983</v>
      </c>
      <c r="JO11" s="129">
        <v>43983</v>
      </c>
      <c r="JP11" s="129">
        <v>43983</v>
      </c>
      <c r="JQ11" s="129">
        <v>43983</v>
      </c>
      <c r="JR11" s="129">
        <v>43983</v>
      </c>
      <c r="JS11" s="129">
        <v>43983</v>
      </c>
      <c r="JT11" s="129">
        <v>43983</v>
      </c>
      <c r="JU11" s="129">
        <v>43983</v>
      </c>
      <c r="JV11" s="129">
        <v>43983</v>
      </c>
      <c r="JW11" s="129">
        <v>43983</v>
      </c>
      <c r="JX11" s="129">
        <v>43983</v>
      </c>
      <c r="JY11" s="129">
        <v>43983</v>
      </c>
    </row>
    <row r="12" spans="1:285" ht="15" customHeight="1">
      <c r="A12" s="8" t="s">
        <v>26</v>
      </c>
      <c r="B12" s="9">
        <v>294.8</v>
      </c>
      <c r="C12" s="9">
        <v>0</v>
      </c>
      <c r="D12" s="9">
        <v>68.400000000000006</v>
      </c>
      <c r="E12" s="9">
        <v>5808</v>
      </c>
      <c r="F12" s="9">
        <v>0</v>
      </c>
      <c r="G12" s="9">
        <v>1347</v>
      </c>
      <c r="H12" s="3">
        <f t="shared" si="0"/>
        <v>3.9083662065422797E-3</v>
      </c>
      <c r="AI12" s="126" t="s">
        <v>521</v>
      </c>
      <c r="AJ12" s="17">
        <v>31</v>
      </c>
      <c r="AK12" s="17">
        <v>31</v>
      </c>
      <c r="AL12" s="17">
        <v>31</v>
      </c>
      <c r="AM12" s="17">
        <v>31</v>
      </c>
      <c r="AN12" s="17">
        <v>31</v>
      </c>
      <c r="AO12" s="17">
        <v>31</v>
      </c>
      <c r="AP12" s="17">
        <v>31</v>
      </c>
      <c r="AQ12" s="17">
        <v>31</v>
      </c>
      <c r="AR12" s="17">
        <v>31</v>
      </c>
      <c r="AS12" s="17">
        <v>31</v>
      </c>
      <c r="AT12" s="17">
        <v>31</v>
      </c>
      <c r="AU12" s="17">
        <v>31</v>
      </c>
      <c r="AV12" s="17">
        <v>31</v>
      </c>
      <c r="AW12" s="17">
        <v>31</v>
      </c>
      <c r="AX12" s="17">
        <v>31</v>
      </c>
      <c r="AY12" s="17">
        <v>31</v>
      </c>
      <c r="AZ12" s="17">
        <v>31</v>
      </c>
      <c r="BA12" s="17">
        <v>31</v>
      </c>
      <c r="BB12" s="17">
        <v>31</v>
      </c>
      <c r="BC12" s="17">
        <v>31</v>
      </c>
      <c r="BD12" s="17">
        <v>31</v>
      </c>
      <c r="BE12" s="17">
        <v>31</v>
      </c>
      <c r="BF12" s="17">
        <v>31</v>
      </c>
      <c r="BG12" s="17">
        <v>31</v>
      </c>
      <c r="BH12" s="17">
        <v>31</v>
      </c>
      <c r="BI12" s="17">
        <v>31</v>
      </c>
      <c r="BJ12" s="17">
        <v>31</v>
      </c>
      <c r="BK12" s="17">
        <v>31</v>
      </c>
      <c r="BL12" s="17">
        <v>31</v>
      </c>
      <c r="BM12" s="17">
        <v>31</v>
      </c>
      <c r="BN12" s="17">
        <v>31</v>
      </c>
      <c r="BO12" s="17">
        <v>31</v>
      </c>
      <c r="BP12" s="17">
        <v>31</v>
      </c>
      <c r="BQ12" s="17">
        <v>31</v>
      </c>
      <c r="BR12" s="17">
        <v>31</v>
      </c>
      <c r="BS12" s="17">
        <v>31</v>
      </c>
      <c r="BT12" s="17">
        <v>31</v>
      </c>
      <c r="BU12" s="17">
        <v>31</v>
      </c>
      <c r="BV12" s="17">
        <v>31</v>
      </c>
      <c r="BW12" s="17">
        <v>31</v>
      </c>
      <c r="BX12" s="17">
        <v>31</v>
      </c>
      <c r="BY12" s="17">
        <v>31</v>
      </c>
      <c r="BZ12" s="17">
        <v>31</v>
      </c>
      <c r="CA12" s="17">
        <v>31</v>
      </c>
      <c r="CB12" s="17">
        <v>31</v>
      </c>
      <c r="CC12" s="17">
        <v>31</v>
      </c>
      <c r="CD12" s="17">
        <v>31</v>
      </c>
      <c r="CE12" s="135">
        <v>31</v>
      </c>
      <c r="CF12" s="17">
        <v>31</v>
      </c>
      <c r="CG12" s="17">
        <v>31</v>
      </c>
      <c r="CH12" s="17">
        <v>31</v>
      </c>
      <c r="CI12" s="17">
        <v>31</v>
      </c>
      <c r="CJ12" s="17">
        <v>31</v>
      </c>
      <c r="CK12" s="17">
        <v>31</v>
      </c>
      <c r="CL12" s="17">
        <v>31</v>
      </c>
      <c r="CM12" s="17">
        <v>31</v>
      </c>
      <c r="CN12" s="17">
        <v>31</v>
      </c>
      <c r="CO12" s="17">
        <v>31</v>
      </c>
      <c r="CP12" s="17">
        <v>31</v>
      </c>
      <c r="CQ12" s="17">
        <v>31</v>
      </c>
      <c r="CR12" s="17">
        <v>31</v>
      </c>
      <c r="CS12" s="17">
        <v>31</v>
      </c>
      <c r="CT12" s="17">
        <v>31</v>
      </c>
      <c r="CU12" s="17">
        <v>31</v>
      </c>
      <c r="CV12" s="17">
        <v>31</v>
      </c>
      <c r="CW12" s="17">
        <v>31</v>
      </c>
      <c r="CX12" s="17">
        <v>31</v>
      </c>
      <c r="CY12" s="17">
        <v>31</v>
      </c>
      <c r="CZ12" s="17">
        <v>31</v>
      </c>
      <c r="DA12" s="17">
        <v>31</v>
      </c>
      <c r="DB12" s="17">
        <v>31</v>
      </c>
      <c r="DC12" s="17">
        <v>31</v>
      </c>
      <c r="DD12" s="17">
        <v>31</v>
      </c>
      <c r="DE12" s="17">
        <v>31</v>
      </c>
      <c r="DF12" s="17">
        <v>31</v>
      </c>
      <c r="DG12" s="17">
        <v>31</v>
      </c>
      <c r="DH12" s="17">
        <v>31</v>
      </c>
      <c r="DI12" s="17">
        <v>31</v>
      </c>
      <c r="DJ12" s="17">
        <v>31</v>
      </c>
      <c r="DK12" s="17">
        <v>31</v>
      </c>
      <c r="DL12" s="17">
        <v>31</v>
      </c>
      <c r="DM12" s="17">
        <v>31</v>
      </c>
      <c r="DN12" s="17">
        <v>31</v>
      </c>
      <c r="DO12" s="17">
        <v>31</v>
      </c>
      <c r="DP12" s="17">
        <v>31</v>
      </c>
      <c r="DQ12" s="17">
        <v>31</v>
      </c>
      <c r="DR12" s="17">
        <v>31</v>
      </c>
      <c r="DS12" s="17">
        <v>31</v>
      </c>
      <c r="DT12" s="17">
        <v>31</v>
      </c>
      <c r="DU12" s="17">
        <v>31</v>
      </c>
      <c r="DV12" s="17">
        <v>31</v>
      </c>
      <c r="DW12" s="17">
        <v>31</v>
      </c>
      <c r="DX12" s="17">
        <v>31</v>
      </c>
      <c r="DY12" s="17">
        <v>31</v>
      </c>
      <c r="DZ12" s="17">
        <v>31</v>
      </c>
      <c r="EA12" s="135">
        <v>31</v>
      </c>
      <c r="EB12" s="17">
        <v>31</v>
      </c>
      <c r="EC12" s="17">
        <v>31</v>
      </c>
      <c r="ED12" s="154">
        <v>31</v>
      </c>
      <c r="EE12" s="17">
        <v>31</v>
      </c>
      <c r="EF12" s="17">
        <v>31</v>
      </c>
      <c r="EG12" s="140">
        <v>31</v>
      </c>
      <c r="EH12" s="17">
        <v>31</v>
      </c>
      <c r="EI12" s="17">
        <v>31</v>
      </c>
      <c r="EJ12" s="154">
        <v>31</v>
      </c>
      <c r="EK12" s="17">
        <v>31</v>
      </c>
      <c r="EL12" s="17">
        <v>31</v>
      </c>
      <c r="EM12" s="154">
        <v>31</v>
      </c>
      <c r="EN12" s="17">
        <v>31</v>
      </c>
      <c r="EO12" s="17">
        <v>31</v>
      </c>
      <c r="EP12" s="154">
        <v>31</v>
      </c>
      <c r="EQ12" s="17">
        <v>31</v>
      </c>
      <c r="ER12" s="17">
        <v>31</v>
      </c>
      <c r="ES12" s="154">
        <v>31</v>
      </c>
      <c r="ET12" s="17">
        <v>31</v>
      </c>
      <c r="EU12" s="17">
        <v>31</v>
      </c>
      <c r="EV12" s="154">
        <v>31</v>
      </c>
      <c r="EW12" s="17">
        <v>31</v>
      </c>
      <c r="EX12" s="17">
        <v>31</v>
      </c>
      <c r="EY12" s="154">
        <v>31</v>
      </c>
      <c r="EZ12" s="17">
        <v>31</v>
      </c>
      <c r="FA12" s="17">
        <v>31</v>
      </c>
      <c r="FB12" s="154">
        <v>31</v>
      </c>
      <c r="FC12" s="17">
        <v>31</v>
      </c>
      <c r="FD12" s="17">
        <v>31</v>
      </c>
      <c r="FE12" s="154">
        <v>31</v>
      </c>
      <c r="FF12" s="17">
        <v>31</v>
      </c>
      <c r="FG12" s="17">
        <v>31</v>
      </c>
      <c r="FH12" s="154">
        <v>31</v>
      </c>
      <c r="FI12" s="17">
        <v>31</v>
      </c>
      <c r="FJ12" s="17">
        <v>31</v>
      </c>
      <c r="FK12" s="154">
        <v>31</v>
      </c>
      <c r="FL12" s="17">
        <v>31</v>
      </c>
      <c r="FM12" s="17">
        <v>31</v>
      </c>
      <c r="FN12" s="154">
        <v>31</v>
      </c>
      <c r="FO12" s="17">
        <v>31</v>
      </c>
      <c r="FP12" s="17">
        <v>31</v>
      </c>
      <c r="FQ12" s="154">
        <v>31</v>
      </c>
      <c r="FR12" s="17">
        <v>31</v>
      </c>
      <c r="FS12" s="17">
        <v>31</v>
      </c>
      <c r="FT12" s="154">
        <v>31</v>
      </c>
      <c r="FU12" s="17">
        <v>31</v>
      </c>
      <c r="FV12" s="17">
        <v>31</v>
      </c>
      <c r="FW12" s="154">
        <v>31</v>
      </c>
      <c r="FX12" s="17">
        <v>31</v>
      </c>
      <c r="FY12" s="17">
        <v>31</v>
      </c>
      <c r="FZ12" s="154">
        <v>31</v>
      </c>
      <c r="GA12" s="17">
        <v>31</v>
      </c>
      <c r="GB12" s="17">
        <v>31</v>
      </c>
      <c r="GC12" s="154">
        <v>31</v>
      </c>
      <c r="GD12" s="17">
        <v>31</v>
      </c>
      <c r="GE12" s="17">
        <v>31</v>
      </c>
      <c r="GF12" s="154">
        <v>31</v>
      </c>
      <c r="GG12" s="17">
        <v>31</v>
      </c>
      <c r="GH12" s="17">
        <v>31</v>
      </c>
      <c r="GI12" s="17">
        <v>31</v>
      </c>
      <c r="GJ12" s="145">
        <v>31</v>
      </c>
      <c r="GK12" s="17">
        <v>31</v>
      </c>
      <c r="GL12" s="17">
        <v>31</v>
      </c>
      <c r="GM12" s="17">
        <v>31</v>
      </c>
      <c r="GN12" s="17">
        <v>29</v>
      </c>
      <c r="GO12" s="17">
        <v>29</v>
      </c>
      <c r="GP12" s="17">
        <v>29</v>
      </c>
      <c r="GQ12" s="17">
        <v>29</v>
      </c>
      <c r="GR12" s="17">
        <v>29</v>
      </c>
      <c r="GS12" s="17">
        <v>29</v>
      </c>
      <c r="GT12" s="17">
        <v>29</v>
      </c>
      <c r="GU12" s="17">
        <v>29</v>
      </c>
      <c r="GV12" s="17">
        <v>29</v>
      </c>
      <c r="GW12" s="17">
        <v>29</v>
      </c>
      <c r="GX12" s="17">
        <v>29</v>
      </c>
      <c r="GY12" s="17">
        <v>29</v>
      </c>
      <c r="GZ12" s="17">
        <v>29</v>
      </c>
      <c r="HA12" s="17">
        <v>29</v>
      </c>
      <c r="HB12" s="17">
        <v>29</v>
      </c>
      <c r="HC12" s="17">
        <v>29</v>
      </c>
      <c r="HD12" s="17">
        <v>29</v>
      </c>
      <c r="HE12" s="17">
        <v>29</v>
      </c>
      <c r="HF12" s="17">
        <v>29</v>
      </c>
      <c r="HG12" s="17">
        <v>29</v>
      </c>
      <c r="HH12" s="17">
        <v>29</v>
      </c>
      <c r="HI12" s="154">
        <v>30</v>
      </c>
      <c r="HJ12" s="154">
        <v>30</v>
      </c>
      <c r="HK12" s="154">
        <v>30</v>
      </c>
      <c r="HL12" s="154">
        <v>30</v>
      </c>
      <c r="HM12" s="154">
        <v>30</v>
      </c>
      <c r="HN12" s="154">
        <v>30</v>
      </c>
      <c r="HO12" s="154">
        <v>30</v>
      </c>
      <c r="HP12" s="154">
        <v>30</v>
      </c>
      <c r="HQ12" s="154">
        <v>30</v>
      </c>
      <c r="HR12" s="154">
        <v>30</v>
      </c>
      <c r="HS12" s="154">
        <v>30</v>
      </c>
      <c r="HT12" s="154">
        <v>30</v>
      </c>
      <c r="HU12" s="154">
        <v>30</v>
      </c>
      <c r="HV12" s="154">
        <v>30</v>
      </c>
      <c r="HW12" s="154">
        <v>30</v>
      </c>
      <c r="HX12" s="154">
        <v>30</v>
      </c>
      <c r="HY12" s="154">
        <v>30</v>
      </c>
      <c r="HZ12" s="154">
        <v>30</v>
      </c>
      <c r="IA12" s="154">
        <v>30</v>
      </c>
      <c r="IB12" s="154">
        <v>30</v>
      </c>
      <c r="IC12" s="154">
        <v>30</v>
      </c>
      <c r="ID12" s="17">
        <v>31</v>
      </c>
      <c r="IE12" s="17">
        <v>31</v>
      </c>
      <c r="IF12" s="17">
        <v>31</v>
      </c>
      <c r="IG12" s="17">
        <v>31</v>
      </c>
      <c r="IH12" s="17">
        <v>31</v>
      </c>
      <c r="II12" s="17">
        <v>31</v>
      </c>
      <c r="IJ12" s="17">
        <v>31</v>
      </c>
      <c r="IK12" s="17">
        <v>31</v>
      </c>
      <c r="IL12" s="17">
        <v>31</v>
      </c>
      <c r="IM12" s="17">
        <v>31</v>
      </c>
      <c r="IN12" s="17">
        <v>31</v>
      </c>
      <c r="IO12" s="17">
        <v>31</v>
      </c>
      <c r="IP12" s="17">
        <v>31</v>
      </c>
      <c r="IQ12" s="17">
        <v>31</v>
      </c>
      <c r="IR12" s="17">
        <v>31</v>
      </c>
      <c r="IS12" s="17">
        <v>31</v>
      </c>
      <c r="IT12" s="17">
        <v>31</v>
      </c>
      <c r="IU12" s="17">
        <v>31</v>
      </c>
      <c r="IV12" s="17">
        <v>31</v>
      </c>
      <c r="IW12" s="17">
        <v>31</v>
      </c>
      <c r="IX12" s="17">
        <v>31</v>
      </c>
      <c r="IY12" s="17">
        <v>31</v>
      </c>
      <c r="IZ12" s="17">
        <v>31</v>
      </c>
      <c r="JA12" s="17">
        <v>31</v>
      </c>
      <c r="JB12" s="17">
        <v>30</v>
      </c>
      <c r="JC12" s="17">
        <v>30</v>
      </c>
      <c r="JD12" s="17">
        <v>30</v>
      </c>
      <c r="JE12" s="17">
        <v>30</v>
      </c>
      <c r="JF12" s="17">
        <v>30</v>
      </c>
      <c r="JG12" s="17">
        <v>30</v>
      </c>
      <c r="JH12" s="17">
        <v>30</v>
      </c>
      <c r="JI12" s="17">
        <v>30</v>
      </c>
      <c r="JJ12" s="17">
        <v>30</v>
      </c>
      <c r="JK12" s="17">
        <v>30</v>
      </c>
      <c r="JL12" s="17">
        <v>30</v>
      </c>
      <c r="JM12" s="17">
        <v>30</v>
      </c>
      <c r="JN12" s="17">
        <v>30</v>
      </c>
      <c r="JO12" s="17">
        <v>30</v>
      </c>
      <c r="JP12" s="17">
        <v>30</v>
      </c>
      <c r="JQ12" s="17">
        <v>30</v>
      </c>
      <c r="JR12" s="17">
        <v>30</v>
      </c>
      <c r="JS12" s="17">
        <v>30</v>
      </c>
      <c r="JT12" s="17">
        <v>30</v>
      </c>
      <c r="JU12" s="17">
        <v>30</v>
      </c>
      <c r="JV12" s="17">
        <v>30</v>
      </c>
      <c r="JW12" s="17">
        <v>30</v>
      </c>
      <c r="JX12" s="17">
        <v>30</v>
      </c>
      <c r="JY12" s="17">
        <v>30</v>
      </c>
    </row>
    <row r="13" spans="1:285" ht="15" customHeight="1">
      <c r="A13" s="6" t="s">
        <v>27</v>
      </c>
      <c r="B13" s="7">
        <v>564.75</v>
      </c>
      <c r="C13" s="7">
        <v>0</v>
      </c>
      <c r="D13" s="7">
        <v>4780.8</v>
      </c>
      <c r="E13" s="7">
        <v>11860</v>
      </c>
      <c r="F13" s="7">
        <v>0</v>
      </c>
      <c r="G13" s="7">
        <v>100396.79999999999</v>
      </c>
      <c r="H13" s="3">
        <f t="shared" si="0"/>
        <v>7.4872788844801636E-3</v>
      </c>
      <c r="AI13" s="126" t="s">
        <v>522</v>
      </c>
      <c r="AJ13" s="127" t="s">
        <v>523</v>
      </c>
      <c r="AK13" s="127" t="s">
        <v>524</v>
      </c>
      <c r="AL13" s="127" t="s">
        <v>525</v>
      </c>
      <c r="AM13" s="127" t="s">
        <v>526</v>
      </c>
      <c r="AN13" s="127" t="s">
        <v>527</v>
      </c>
      <c r="AO13" s="127" t="s">
        <v>528</v>
      </c>
      <c r="AP13" s="127" t="s">
        <v>529</v>
      </c>
      <c r="AQ13" s="127" t="s">
        <v>530</v>
      </c>
      <c r="AR13" s="127" t="s">
        <v>531</v>
      </c>
      <c r="AS13" s="127" t="s">
        <v>532</v>
      </c>
      <c r="AT13" s="127" t="s">
        <v>533</v>
      </c>
      <c r="AU13" s="127" t="s">
        <v>534</v>
      </c>
      <c r="AV13" s="127" t="s">
        <v>535</v>
      </c>
      <c r="AW13" s="127" t="s">
        <v>536</v>
      </c>
      <c r="AX13" s="127" t="s">
        <v>537</v>
      </c>
      <c r="AY13" s="127" t="s">
        <v>538</v>
      </c>
      <c r="AZ13" s="127" t="s">
        <v>539</v>
      </c>
      <c r="BA13" s="127" t="s">
        <v>540</v>
      </c>
      <c r="BB13" s="127" t="s">
        <v>541</v>
      </c>
      <c r="BC13" s="127" t="s">
        <v>542</v>
      </c>
      <c r="BD13" s="127" t="s">
        <v>543</v>
      </c>
      <c r="BE13" s="127" t="s">
        <v>544</v>
      </c>
      <c r="BF13" s="127" t="s">
        <v>545</v>
      </c>
      <c r="BG13" s="127" t="s">
        <v>546</v>
      </c>
      <c r="BH13" s="127" t="s">
        <v>547</v>
      </c>
      <c r="BI13" s="127" t="s">
        <v>548</v>
      </c>
      <c r="BJ13" s="127" t="s">
        <v>549</v>
      </c>
      <c r="BK13" s="127" t="s">
        <v>550</v>
      </c>
      <c r="BL13" s="127" t="s">
        <v>551</v>
      </c>
      <c r="BM13" s="127" t="s">
        <v>552</v>
      </c>
      <c r="BN13" s="127" t="s">
        <v>553</v>
      </c>
      <c r="BO13" s="127" t="s">
        <v>554</v>
      </c>
      <c r="BP13" s="127" t="s">
        <v>555</v>
      </c>
      <c r="BQ13" s="127" t="s">
        <v>556</v>
      </c>
      <c r="BR13" s="127" t="s">
        <v>557</v>
      </c>
      <c r="BS13" s="127" t="s">
        <v>558</v>
      </c>
      <c r="BT13" s="127" t="s">
        <v>559</v>
      </c>
      <c r="BU13" s="127" t="s">
        <v>560</v>
      </c>
      <c r="BV13" s="127" t="s">
        <v>561</v>
      </c>
      <c r="BW13" s="127" t="s">
        <v>562</v>
      </c>
      <c r="BX13" s="127" t="s">
        <v>563</v>
      </c>
      <c r="BY13" s="127" t="s">
        <v>564</v>
      </c>
      <c r="BZ13" s="127" t="s">
        <v>565</v>
      </c>
      <c r="CA13" s="127" t="s">
        <v>566</v>
      </c>
      <c r="CB13" s="127" t="s">
        <v>567</v>
      </c>
      <c r="CC13" s="127" t="s">
        <v>568</v>
      </c>
      <c r="CD13" s="127" t="s">
        <v>569</v>
      </c>
      <c r="CE13" s="134" t="s">
        <v>570</v>
      </c>
      <c r="CF13" s="127" t="s">
        <v>571</v>
      </c>
      <c r="CG13" s="127" t="s">
        <v>572</v>
      </c>
      <c r="CH13" s="127" t="s">
        <v>573</v>
      </c>
      <c r="CI13" s="127" t="s">
        <v>574</v>
      </c>
      <c r="CJ13" s="127" t="s">
        <v>575</v>
      </c>
      <c r="CK13" s="127" t="s">
        <v>576</v>
      </c>
      <c r="CL13" s="127" t="s">
        <v>577</v>
      </c>
      <c r="CM13" s="127" t="s">
        <v>578</v>
      </c>
      <c r="CN13" s="127" t="s">
        <v>579</v>
      </c>
      <c r="CO13" s="127" t="s">
        <v>580</v>
      </c>
      <c r="CP13" s="127" t="s">
        <v>581</v>
      </c>
      <c r="CQ13" s="127" t="s">
        <v>582</v>
      </c>
      <c r="CR13" s="127" t="s">
        <v>583</v>
      </c>
      <c r="CS13" s="127" t="s">
        <v>584</v>
      </c>
      <c r="CT13" s="127" t="s">
        <v>585</v>
      </c>
      <c r="CU13" s="127" t="s">
        <v>586</v>
      </c>
      <c r="CV13" s="127" t="s">
        <v>587</v>
      </c>
      <c r="CW13" s="127" t="s">
        <v>588</v>
      </c>
      <c r="CX13" s="127" t="s">
        <v>589</v>
      </c>
      <c r="CY13" s="127" t="s">
        <v>590</v>
      </c>
      <c r="CZ13" s="127" t="s">
        <v>591</v>
      </c>
      <c r="DA13" s="127" t="s">
        <v>592</v>
      </c>
      <c r="DB13" s="127" t="s">
        <v>593</v>
      </c>
      <c r="DC13" s="127" t="s">
        <v>594</v>
      </c>
      <c r="DD13" s="127" t="s">
        <v>595</v>
      </c>
      <c r="DE13" s="127" t="s">
        <v>596</v>
      </c>
      <c r="DF13" s="127" t="s">
        <v>597</v>
      </c>
      <c r="DG13" s="127" t="s">
        <v>598</v>
      </c>
      <c r="DH13" s="127" t="s">
        <v>599</v>
      </c>
      <c r="DI13" s="127" t="s">
        <v>600</v>
      </c>
      <c r="DJ13" s="127" t="s">
        <v>601</v>
      </c>
      <c r="DK13" s="127" t="s">
        <v>602</v>
      </c>
      <c r="DL13" s="127" t="s">
        <v>603</v>
      </c>
      <c r="DM13" s="127" t="s">
        <v>604</v>
      </c>
      <c r="DN13" s="127" t="s">
        <v>605</v>
      </c>
      <c r="DO13" s="127" t="s">
        <v>606</v>
      </c>
      <c r="DP13" s="127" t="s">
        <v>607</v>
      </c>
      <c r="DQ13" s="127" t="s">
        <v>608</v>
      </c>
      <c r="DR13" s="127" t="s">
        <v>609</v>
      </c>
      <c r="DS13" s="127" t="s">
        <v>610</v>
      </c>
      <c r="DT13" s="127" t="s">
        <v>611</v>
      </c>
      <c r="DU13" s="127" t="s">
        <v>612</v>
      </c>
      <c r="DV13" s="127" t="s">
        <v>613</v>
      </c>
      <c r="DW13" s="127" t="s">
        <v>614</v>
      </c>
      <c r="DX13" s="127" t="s">
        <v>615</v>
      </c>
      <c r="DY13" s="127" t="s">
        <v>616</v>
      </c>
      <c r="DZ13" s="127" t="s">
        <v>617</v>
      </c>
      <c r="EA13" s="134" t="s">
        <v>618</v>
      </c>
      <c r="EB13" s="127" t="s">
        <v>619</v>
      </c>
      <c r="EC13" s="127" t="s">
        <v>620</v>
      </c>
      <c r="ED13" s="153" t="s">
        <v>621</v>
      </c>
      <c r="EE13" s="127" t="s">
        <v>622</v>
      </c>
      <c r="EF13" s="127" t="s">
        <v>623</v>
      </c>
      <c r="EG13" s="139" t="s">
        <v>624</v>
      </c>
      <c r="EH13" s="127" t="s">
        <v>625</v>
      </c>
      <c r="EI13" s="127" t="s">
        <v>626</v>
      </c>
      <c r="EJ13" s="153" t="s">
        <v>627</v>
      </c>
      <c r="EK13" s="127" t="s">
        <v>628</v>
      </c>
      <c r="EL13" s="127" t="s">
        <v>629</v>
      </c>
      <c r="EM13" s="153" t="s">
        <v>630</v>
      </c>
      <c r="EN13" s="127" t="s">
        <v>631</v>
      </c>
      <c r="EO13" s="127" t="s">
        <v>632</v>
      </c>
      <c r="EP13" s="153" t="s">
        <v>633</v>
      </c>
      <c r="EQ13" s="127" t="s">
        <v>634</v>
      </c>
      <c r="ER13" s="127" t="s">
        <v>635</v>
      </c>
      <c r="ES13" s="153" t="s">
        <v>636</v>
      </c>
      <c r="ET13" s="127" t="s">
        <v>637</v>
      </c>
      <c r="EU13" s="127" t="s">
        <v>638</v>
      </c>
      <c r="EV13" s="153" t="s">
        <v>639</v>
      </c>
      <c r="EW13" s="127" t="s">
        <v>640</v>
      </c>
      <c r="EX13" s="127" t="s">
        <v>641</v>
      </c>
      <c r="EY13" s="153" t="s">
        <v>642</v>
      </c>
      <c r="EZ13" s="127" t="s">
        <v>643</v>
      </c>
      <c r="FA13" s="127" t="s">
        <v>644</v>
      </c>
      <c r="FB13" s="153" t="s">
        <v>645</v>
      </c>
      <c r="FC13" s="127" t="s">
        <v>646</v>
      </c>
      <c r="FD13" s="127" t="s">
        <v>647</v>
      </c>
      <c r="FE13" s="153" t="s">
        <v>648</v>
      </c>
      <c r="FF13" s="127" t="s">
        <v>649</v>
      </c>
      <c r="FG13" s="127" t="s">
        <v>650</v>
      </c>
      <c r="FH13" s="153" t="s">
        <v>651</v>
      </c>
      <c r="FI13" s="127" t="s">
        <v>652</v>
      </c>
      <c r="FJ13" s="127" t="s">
        <v>653</v>
      </c>
      <c r="FK13" s="153" t="s">
        <v>654</v>
      </c>
      <c r="FL13" s="127" t="s">
        <v>655</v>
      </c>
      <c r="FM13" s="127" t="s">
        <v>656</v>
      </c>
      <c r="FN13" s="153" t="s">
        <v>657</v>
      </c>
      <c r="FO13" s="127" t="s">
        <v>658</v>
      </c>
      <c r="FP13" s="127" t="s">
        <v>659</v>
      </c>
      <c r="FQ13" s="153" t="s">
        <v>660</v>
      </c>
      <c r="FR13" s="127" t="s">
        <v>661</v>
      </c>
      <c r="FS13" s="127" t="s">
        <v>662</v>
      </c>
      <c r="FT13" s="153" t="s">
        <v>663</v>
      </c>
      <c r="FU13" s="127" t="s">
        <v>664</v>
      </c>
      <c r="FV13" s="127" t="s">
        <v>665</v>
      </c>
      <c r="FW13" s="153" t="s">
        <v>666</v>
      </c>
      <c r="FX13" s="127" t="s">
        <v>667</v>
      </c>
      <c r="FY13" s="127" t="s">
        <v>668</v>
      </c>
      <c r="FZ13" s="153" t="s">
        <v>669</v>
      </c>
      <c r="GA13" s="127" t="s">
        <v>670</v>
      </c>
      <c r="GB13" s="127" t="s">
        <v>671</v>
      </c>
      <c r="GC13" s="153" t="s">
        <v>672</v>
      </c>
      <c r="GD13" s="127" t="s">
        <v>673</v>
      </c>
      <c r="GE13" s="127" t="s">
        <v>674</v>
      </c>
      <c r="GF13" s="153" t="s">
        <v>675</v>
      </c>
      <c r="GG13" s="127" t="s">
        <v>676</v>
      </c>
      <c r="GH13" s="127" t="s">
        <v>677</v>
      </c>
      <c r="GI13" s="127" t="s">
        <v>678</v>
      </c>
      <c r="GJ13" s="144" t="s">
        <v>679</v>
      </c>
      <c r="GK13" s="127" t="s">
        <v>680</v>
      </c>
      <c r="GL13" s="127" t="s">
        <v>681</v>
      </c>
      <c r="GM13" s="127" t="s">
        <v>682</v>
      </c>
      <c r="GN13" s="127" t="s">
        <v>683</v>
      </c>
      <c r="GO13" s="127" t="s">
        <v>684</v>
      </c>
      <c r="GP13" s="127" t="s">
        <v>685</v>
      </c>
      <c r="GQ13" s="127" t="s">
        <v>686</v>
      </c>
      <c r="GR13" s="127" t="s">
        <v>687</v>
      </c>
      <c r="GS13" s="127" t="s">
        <v>688</v>
      </c>
      <c r="GT13" s="127" t="s">
        <v>689</v>
      </c>
      <c r="GU13" s="127" t="s">
        <v>690</v>
      </c>
      <c r="GV13" s="127" t="s">
        <v>691</v>
      </c>
      <c r="GW13" s="127" t="s">
        <v>692</v>
      </c>
      <c r="GX13" s="127" t="s">
        <v>693</v>
      </c>
      <c r="GY13" s="127" t="s">
        <v>694</v>
      </c>
      <c r="GZ13" s="127" t="s">
        <v>695</v>
      </c>
      <c r="HA13" s="127" t="s">
        <v>696</v>
      </c>
      <c r="HB13" s="127" t="s">
        <v>697</v>
      </c>
      <c r="HC13" s="127" t="s">
        <v>698</v>
      </c>
      <c r="HD13" s="127" t="s">
        <v>699</v>
      </c>
      <c r="HE13" s="127" t="s">
        <v>700</v>
      </c>
      <c r="HF13" s="127" t="s">
        <v>701</v>
      </c>
      <c r="HG13" s="127" t="s">
        <v>702</v>
      </c>
      <c r="HH13" s="127" t="s">
        <v>703</v>
      </c>
      <c r="HI13" s="153" t="s">
        <v>704</v>
      </c>
      <c r="HJ13" s="153" t="s">
        <v>705</v>
      </c>
      <c r="HK13" s="153" t="s">
        <v>706</v>
      </c>
      <c r="HL13" s="153" t="s">
        <v>707</v>
      </c>
      <c r="HM13" s="153" t="s">
        <v>708</v>
      </c>
      <c r="HN13" s="153" t="s">
        <v>709</v>
      </c>
      <c r="HO13" s="153" t="s">
        <v>710</v>
      </c>
      <c r="HP13" s="153" t="s">
        <v>711</v>
      </c>
      <c r="HQ13" s="153" t="s">
        <v>712</v>
      </c>
      <c r="HR13" s="153" t="s">
        <v>713</v>
      </c>
      <c r="HS13" s="153" t="s">
        <v>714</v>
      </c>
      <c r="HT13" s="153" t="s">
        <v>715</v>
      </c>
      <c r="HU13" s="153" t="s">
        <v>716</v>
      </c>
      <c r="HV13" s="153" t="s">
        <v>717</v>
      </c>
      <c r="HW13" s="153" t="s">
        <v>718</v>
      </c>
      <c r="HX13" s="153" t="s">
        <v>719</v>
      </c>
      <c r="HY13" s="153" t="s">
        <v>720</v>
      </c>
      <c r="HZ13" s="153" t="s">
        <v>721</v>
      </c>
      <c r="IA13" s="153" t="s">
        <v>722</v>
      </c>
      <c r="IB13" s="153" t="s">
        <v>723</v>
      </c>
      <c r="IC13" s="153" t="s">
        <v>724</v>
      </c>
      <c r="ID13" s="127" t="s">
        <v>725</v>
      </c>
      <c r="IE13" s="127" t="s">
        <v>726</v>
      </c>
      <c r="IF13" s="127" t="s">
        <v>727</v>
      </c>
      <c r="IG13" s="127" t="s">
        <v>728</v>
      </c>
      <c r="IH13" s="127" t="s">
        <v>729</v>
      </c>
      <c r="II13" s="127" t="s">
        <v>730</v>
      </c>
      <c r="IJ13" s="127" t="s">
        <v>731</v>
      </c>
      <c r="IK13" s="127" t="s">
        <v>732</v>
      </c>
      <c r="IL13" s="127" t="s">
        <v>733</v>
      </c>
      <c r="IM13" s="127" t="s">
        <v>734</v>
      </c>
      <c r="IN13" s="127" t="s">
        <v>735</v>
      </c>
      <c r="IO13" s="127" t="s">
        <v>736</v>
      </c>
      <c r="IP13" s="127" t="s">
        <v>737</v>
      </c>
      <c r="IQ13" s="127" t="s">
        <v>738</v>
      </c>
      <c r="IR13" s="127" t="s">
        <v>739</v>
      </c>
      <c r="IS13" s="127" t="s">
        <v>740</v>
      </c>
      <c r="IT13" s="127" t="s">
        <v>741</v>
      </c>
      <c r="IU13" s="127" t="s">
        <v>742</v>
      </c>
      <c r="IV13" s="127" t="s">
        <v>743</v>
      </c>
      <c r="IW13" s="127" t="s">
        <v>744</v>
      </c>
      <c r="IX13" s="127" t="s">
        <v>745</v>
      </c>
      <c r="IY13" s="127" t="s">
        <v>746</v>
      </c>
      <c r="IZ13" s="127" t="s">
        <v>747</v>
      </c>
      <c r="JA13" s="127" t="s">
        <v>748</v>
      </c>
      <c r="JB13" s="127" t="s">
        <v>749</v>
      </c>
      <c r="JC13" s="127" t="s">
        <v>750</v>
      </c>
      <c r="JD13" s="127" t="s">
        <v>751</v>
      </c>
      <c r="JE13" s="127" t="s">
        <v>752</v>
      </c>
      <c r="JF13" s="127" t="s">
        <v>753</v>
      </c>
      <c r="JG13" s="127" t="s">
        <v>754</v>
      </c>
      <c r="JH13" s="127" t="s">
        <v>755</v>
      </c>
      <c r="JI13" s="127" t="s">
        <v>756</v>
      </c>
      <c r="JJ13" s="127" t="s">
        <v>757</v>
      </c>
      <c r="JK13" s="127" t="s">
        <v>758</v>
      </c>
      <c r="JL13" s="127" t="s">
        <v>759</v>
      </c>
      <c r="JM13" s="127" t="s">
        <v>760</v>
      </c>
      <c r="JN13" s="127" t="s">
        <v>761</v>
      </c>
      <c r="JO13" s="127" t="s">
        <v>762</v>
      </c>
      <c r="JP13" s="127" t="s">
        <v>763</v>
      </c>
      <c r="JQ13" s="127" t="s">
        <v>764</v>
      </c>
      <c r="JR13" s="127" t="s">
        <v>765</v>
      </c>
      <c r="JS13" s="127" t="s">
        <v>766</v>
      </c>
      <c r="JT13" s="127" t="s">
        <v>767</v>
      </c>
      <c r="JU13" s="127" t="s">
        <v>768</v>
      </c>
      <c r="JV13" s="127" t="s">
        <v>769</v>
      </c>
      <c r="JW13" s="127" t="s">
        <v>770</v>
      </c>
      <c r="JX13" s="127" t="s">
        <v>771</v>
      </c>
      <c r="JY13" s="127" t="s">
        <v>772</v>
      </c>
    </row>
    <row r="14" spans="1:285" ht="15" customHeight="1">
      <c r="A14" s="10" t="s">
        <v>28</v>
      </c>
      <c r="B14" s="11">
        <v>11431.23</v>
      </c>
      <c r="C14" s="11">
        <v>176</v>
      </c>
      <c r="D14" s="11">
        <v>21219.49</v>
      </c>
      <c r="E14" s="11">
        <v>254695.13860000001</v>
      </c>
      <c r="F14" s="11">
        <v>3872</v>
      </c>
      <c r="G14" s="11">
        <v>475663.73609999998</v>
      </c>
      <c r="H14" s="3">
        <f t="shared" si="0"/>
        <v>0.15155167242609327</v>
      </c>
      <c r="AI14" s="130">
        <v>33025</v>
      </c>
      <c r="AJ14" s="131">
        <v>14634</v>
      </c>
      <c r="AK14" s="131">
        <v>35877</v>
      </c>
      <c r="AL14" s="131">
        <v>49483</v>
      </c>
      <c r="AM14" s="131">
        <v>17503</v>
      </c>
      <c r="AN14" s="131">
        <v>15053</v>
      </c>
      <c r="AO14" s="131">
        <v>4686</v>
      </c>
      <c r="AP14" s="131">
        <v>37167</v>
      </c>
      <c r="AQ14" s="131">
        <v>5289</v>
      </c>
      <c r="AR14" s="131">
        <v>6054</v>
      </c>
      <c r="AS14" s="131">
        <v>7225</v>
      </c>
      <c r="AT14" s="131">
        <v>17076</v>
      </c>
      <c r="AU14" s="131">
        <v>704</v>
      </c>
      <c r="AV14" s="131">
        <v>11173</v>
      </c>
      <c r="AW14" s="131">
        <v>8074</v>
      </c>
      <c r="AX14" s="131">
        <v>15715</v>
      </c>
      <c r="AY14" s="131">
        <v>23617</v>
      </c>
      <c r="AZ14" s="131">
        <v>448</v>
      </c>
      <c r="BA14" s="131">
        <v>160938</v>
      </c>
      <c r="BB14" s="131">
        <v>210155</v>
      </c>
      <c r="BC14" s="131">
        <v>18757</v>
      </c>
      <c r="BD14" s="131">
        <v>9084</v>
      </c>
      <c r="BE14" s="131">
        <v>12401</v>
      </c>
      <c r="BF14" s="131">
        <v>2784</v>
      </c>
      <c r="BG14" s="131">
        <v>387</v>
      </c>
      <c r="BH14" s="131">
        <v>15730</v>
      </c>
      <c r="BI14" s="131">
        <v>6321</v>
      </c>
      <c r="BJ14" s="131">
        <v>-285</v>
      </c>
      <c r="BK14" s="131">
        <v>6018</v>
      </c>
      <c r="BL14" s="131">
        <v>1936</v>
      </c>
      <c r="BM14" s="131">
        <v>1296</v>
      </c>
      <c r="BN14" s="131">
        <v>19133</v>
      </c>
      <c r="BO14" s="131">
        <v>42555</v>
      </c>
      <c r="BP14" s="131">
        <v>3556</v>
      </c>
      <c r="BQ14" s="131">
        <v>3277</v>
      </c>
      <c r="BR14" s="131">
        <v>6608</v>
      </c>
      <c r="BS14" s="131">
        <v>1650</v>
      </c>
      <c r="BT14" s="131">
        <v>4543</v>
      </c>
      <c r="BU14" s="131">
        <v>6118</v>
      </c>
      <c r="BV14" s="131">
        <v>12558</v>
      </c>
      <c r="BW14" s="131">
        <v>54933</v>
      </c>
      <c r="BX14" s="131">
        <v>264706</v>
      </c>
      <c r="BY14" s="131">
        <v>15871</v>
      </c>
      <c r="BZ14" s="131">
        <v>16384</v>
      </c>
      <c r="CA14" s="131">
        <v>9194</v>
      </c>
      <c r="CB14" s="131">
        <v>12236</v>
      </c>
      <c r="CC14" s="131">
        <v>60049</v>
      </c>
      <c r="CD14" s="131">
        <v>-11005</v>
      </c>
      <c r="CE14" s="137">
        <v>310196</v>
      </c>
      <c r="CF14" s="131">
        <v>9019</v>
      </c>
      <c r="CG14" s="131">
        <v>13969</v>
      </c>
      <c r="CH14" s="131">
        <v>22988</v>
      </c>
      <c r="CI14" s="131">
        <v>8777</v>
      </c>
      <c r="CJ14" s="131">
        <v>3158</v>
      </c>
      <c r="CK14" s="131">
        <v>4525</v>
      </c>
      <c r="CL14" s="131">
        <v>16390</v>
      </c>
      <c r="CM14" s="131">
        <v>1354</v>
      </c>
      <c r="CN14" s="131">
        <v>5416</v>
      </c>
      <c r="CO14" s="131">
        <v>3448</v>
      </c>
      <c r="CP14" s="131">
        <v>10803</v>
      </c>
      <c r="CQ14" s="131">
        <v>1063</v>
      </c>
      <c r="CR14" s="131">
        <v>8783</v>
      </c>
      <c r="CS14" s="131">
        <v>1680</v>
      </c>
      <c r="CT14" s="131">
        <v>6716</v>
      </c>
      <c r="CU14" s="131">
        <v>11361</v>
      </c>
      <c r="CV14" s="131">
        <v>219</v>
      </c>
      <c r="CW14" s="131">
        <v>83693</v>
      </c>
      <c r="CX14" s="131">
        <v>106681</v>
      </c>
      <c r="CY14" s="131">
        <v>7639</v>
      </c>
      <c r="CZ14" s="131">
        <v>1799</v>
      </c>
      <c r="DA14" s="131">
        <v>6069</v>
      </c>
      <c r="DB14" s="131">
        <v>1247</v>
      </c>
      <c r="DC14" s="131">
        <v>159</v>
      </c>
      <c r="DD14" s="131">
        <v>7476</v>
      </c>
      <c r="DE14" s="131">
        <v>10187</v>
      </c>
      <c r="DF14" s="131">
        <v>-527</v>
      </c>
      <c r="DG14" s="131">
        <v>9660</v>
      </c>
      <c r="DH14" s="131">
        <v>1392</v>
      </c>
      <c r="DI14" s="131">
        <v>1785</v>
      </c>
      <c r="DJ14" s="131">
        <v>20313</v>
      </c>
      <c r="DK14" s="131">
        <v>29751</v>
      </c>
      <c r="DL14" s="131">
        <v>2031</v>
      </c>
      <c r="DM14" s="131">
        <v>2329</v>
      </c>
      <c r="DN14" s="131">
        <v>4360</v>
      </c>
      <c r="DO14" s="131">
        <v>1705</v>
      </c>
      <c r="DP14" s="131">
        <v>2544</v>
      </c>
      <c r="DQ14" s="131">
        <v>4248</v>
      </c>
      <c r="DR14" s="131">
        <v>8608</v>
      </c>
      <c r="DS14" s="131">
        <v>38360</v>
      </c>
      <c r="DT14" s="131">
        <v>145040</v>
      </c>
      <c r="DU14" s="131">
        <v>12640</v>
      </c>
      <c r="DV14" s="131">
        <v>23424</v>
      </c>
      <c r="DW14" s="131">
        <v>5276</v>
      </c>
      <c r="DX14" s="131">
        <v>7819</v>
      </c>
      <c r="DY14" s="131">
        <v>15874</v>
      </c>
      <c r="DZ14" s="131">
        <v>552</v>
      </c>
      <c r="EA14" s="137">
        <v>148139</v>
      </c>
      <c r="EB14" s="131">
        <v>1165</v>
      </c>
      <c r="EC14" s="131">
        <v>3513</v>
      </c>
      <c r="ED14" s="156">
        <v>4678</v>
      </c>
      <c r="EE14" s="131">
        <v>1054</v>
      </c>
      <c r="EF14" s="131">
        <v>2189</v>
      </c>
      <c r="EG14" s="142">
        <v>3242</v>
      </c>
      <c r="EH14" s="131">
        <v>10889</v>
      </c>
      <c r="EI14" s="131">
        <v>7708</v>
      </c>
      <c r="EJ14" s="156">
        <v>18597</v>
      </c>
      <c r="EK14" s="131">
        <v>2650</v>
      </c>
      <c r="EL14" s="131">
        <v>2489</v>
      </c>
      <c r="EM14" s="156">
        <v>5139</v>
      </c>
      <c r="EN14" s="131">
        <v>5458</v>
      </c>
      <c r="EO14" s="131">
        <v>4259</v>
      </c>
      <c r="EP14" s="156">
        <v>9717</v>
      </c>
      <c r="EQ14" s="131">
        <v>4539</v>
      </c>
      <c r="ER14" s="131">
        <v>3040</v>
      </c>
      <c r="ES14" s="156">
        <v>7578</v>
      </c>
      <c r="ET14" s="131">
        <v>4517</v>
      </c>
      <c r="EU14" s="131">
        <v>2520</v>
      </c>
      <c r="EV14" s="156">
        <v>7038</v>
      </c>
      <c r="EW14" s="131">
        <v>2527</v>
      </c>
      <c r="EX14" s="131">
        <v>953</v>
      </c>
      <c r="EY14" s="156">
        <v>3480</v>
      </c>
      <c r="EZ14" s="131">
        <v>4861</v>
      </c>
      <c r="FA14" s="131">
        <v>2918</v>
      </c>
      <c r="FB14" s="156">
        <v>7779</v>
      </c>
      <c r="FC14" s="131">
        <v>3108</v>
      </c>
      <c r="FD14" s="131">
        <v>3226</v>
      </c>
      <c r="FE14" s="156">
        <v>6334</v>
      </c>
      <c r="FF14" s="131">
        <v>5093</v>
      </c>
      <c r="FG14" s="131">
        <v>3797</v>
      </c>
      <c r="FH14" s="156">
        <v>8890</v>
      </c>
      <c r="FI14" s="131">
        <v>1146</v>
      </c>
      <c r="FJ14" s="131">
        <v>4107</v>
      </c>
      <c r="FK14" s="156">
        <v>5253</v>
      </c>
      <c r="FL14" s="131">
        <v>5040</v>
      </c>
      <c r="FM14" s="131">
        <v>1627</v>
      </c>
      <c r="FN14" s="156">
        <v>6667</v>
      </c>
      <c r="FO14" s="131">
        <v>2305</v>
      </c>
      <c r="FP14" s="131">
        <v>732</v>
      </c>
      <c r="FQ14" s="156">
        <v>3037</v>
      </c>
      <c r="FR14" s="131">
        <v>5476</v>
      </c>
      <c r="FS14" s="131">
        <v>1163</v>
      </c>
      <c r="FT14" s="156">
        <v>6639</v>
      </c>
      <c r="FU14" s="131">
        <v>5530</v>
      </c>
      <c r="FV14" s="131">
        <v>554</v>
      </c>
      <c r="FW14" s="156">
        <v>6084</v>
      </c>
      <c r="FX14" s="131">
        <v>5791</v>
      </c>
      <c r="FY14" s="131">
        <v>1020</v>
      </c>
      <c r="FZ14" s="156">
        <v>6811</v>
      </c>
      <c r="GA14" s="131">
        <v>609</v>
      </c>
      <c r="GB14" s="131">
        <v>450</v>
      </c>
      <c r="GC14" s="156">
        <v>1060</v>
      </c>
      <c r="GD14" s="131">
        <v>1845</v>
      </c>
      <c r="GE14" s="131">
        <v>1178</v>
      </c>
      <c r="GF14" s="156">
        <v>3023</v>
      </c>
      <c r="GG14" s="131">
        <v>11951</v>
      </c>
      <c r="GH14" s="131">
        <v>73604</v>
      </c>
      <c r="GI14" s="131">
        <v>59393</v>
      </c>
      <c r="GJ14" s="147">
        <v>132997</v>
      </c>
      <c r="GK14" s="131">
        <v>16022</v>
      </c>
      <c r="GL14" s="131">
        <v>-880</v>
      </c>
      <c r="GM14" s="131">
        <v>148139</v>
      </c>
      <c r="GN14" s="17"/>
      <c r="GO14" s="17"/>
      <c r="GP14" s="17"/>
      <c r="GQ14" s="17"/>
      <c r="GR14" s="17"/>
      <c r="GS14" s="17"/>
      <c r="GT14" s="17"/>
      <c r="GU14" s="17"/>
      <c r="GV14" s="17"/>
      <c r="GW14" s="17"/>
      <c r="GX14" s="17"/>
      <c r="GY14" s="17"/>
      <c r="GZ14" s="17"/>
      <c r="HA14" s="17"/>
      <c r="HB14" s="17"/>
      <c r="HC14" s="17"/>
      <c r="HD14" s="17"/>
      <c r="HE14" s="17"/>
      <c r="HF14" s="17"/>
      <c r="HG14" s="17"/>
      <c r="HH14" s="17"/>
      <c r="HI14" s="156">
        <v>11</v>
      </c>
      <c r="HJ14" s="156">
        <v>-15</v>
      </c>
      <c r="HK14" s="156">
        <v>-964</v>
      </c>
      <c r="HL14" s="156">
        <v>308</v>
      </c>
      <c r="HM14" s="156">
        <v>761</v>
      </c>
      <c r="HN14" s="156">
        <v>-533</v>
      </c>
      <c r="HO14" s="156">
        <v>126</v>
      </c>
      <c r="HP14" s="156">
        <v>55</v>
      </c>
      <c r="HQ14" s="156">
        <v>1801</v>
      </c>
      <c r="HR14" s="156">
        <v>683</v>
      </c>
      <c r="HS14" s="156">
        <v>-368</v>
      </c>
      <c r="HT14" s="156">
        <v>250</v>
      </c>
      <c r="HU14" s="156">
        <v>-119</v>
      </c>
      <c r="HV14" s="156">
        <v>-365</v>
      </c>
      <c r="HW14" s="156">
        <v>-1106</v>
      </c>
      <c r="HX14" s="156">
        <v>-270</v>
      </c>
      <c r="HY14" s="156">
        <v>571</v>
      </c>
      <c r="HZ14" s="156">
        <v>-286</v>
      </c>
      <c r="IA14" s="156">
        <v>-132</v>
      </c>
      <c r="IB14" s="156">
        <v>-61</v>
      </c>
      <c r="IC14" s="156">
        <v>348</v>
      </c>
      <c r="ID14" s="131">
        <v>6253</v>
      </c>
      <c r="IE14" s="131">
        <v>7642</v>
      </c>
      <c r="IF14" s="131">
        <v>34290</v>
      </c>
      <c r="IG14" s="131">
        <v>9843</v>
      </c>
      <c r="IH14" s="131">
        <v>20348</v>
      </c>
      <c r="II14" s="131">
        <v>12732</v>
      </c>
      <c r="IJ14" s="131">
        <v>10802</v>
      </c>
      <c r="IK14" s="131">
        <v>9560</v>
      </c>
      <c r="IL14" s="131">
        <v>13079</v>
      </c>
      <c r="IM14" s="131">
        <v>4925</v>
      </c>
      <c r="IN14" s="131">
        <v>21769</v>
      </c>
      <c r="IO14" s="131">
        <v>10697</v>
      </c>
      <c r="IP14" s="131">
        <v>15591</v>
      </c>
      <c r="IQ14" s="131">
        <v>9813</v>
      </c>
      <c r="IR14" s="131">
        <v>14806</v>
      </c>
      <c r="IS14" s="131">
        <v>17870</v>
      </c>
      <c r="IT14" s="131">
        <v>14125</v>
      </c>
      <c r="IU14" s="131">
        <v>1957</v>
      </c>
      <c r="IV14" s="131">
        <v>7137</v>
      </c>
      <c r="IW14" s="131">
        <v>30100</v>
      </c>
      <c r="IX14" s="131">
        <v>268158</v>
      </c>
      <c r="IY14" s="131">
        <v>25264</v>
      </c>
      <c r="IZ14" s="131">
        <v>17276</v>
      </c>
      <c r="JA14" s="131">
        <v>310196</v>
      </c>
      <c r="JB14" s="17"/>
      <c r="JC14" s="17"/>
      <c r="JD14" s="17"/>
      <c r="JE14" s="17"/>
      <c r="JF14" s="17"/>
      <c r="JG14" s="17"/>
      <c r="JH14" s="17"/>
      <c r="JI14" s="17"/>
      <c r="JJ14" s="17"/>
      <c r="JK14" s="17"/>
      <c r="JL14" s="17"/>
      <c r="JM14" s="17"/>
      <c r="JN14" s="17"/>
      <c r="JO14" s="17"/>
      <c r="JP14" s="17"/>
      <c r="JQ14" s="17"/>
      <c r="JR14" s="17"/>
      <c r="JS14" s="17"/>
      <c r="JT14" s="17"/>
      <c r="JU14" s="17"/>
      <c r="JV14" s="17"/>
      <c r="JW14" s="17"/>
      <c r="JX14" s="17"/>
      <c r="JY14" s="17"/>
    </row>
    <row r="15" spans="1:285" ht="15" customHeight="1">
      <c r="A15" s="6" t="s">
        <v>29</v>
      </c>
      <c r="B15" s="7">
        <v>207.51</v>
      </c>
      <c r="C15" s="7">
        <v>21</v>
      </c>
      <c r="D15" s="7">
        <v>110.7</v>
      </c>
      <c r="E15" s="7">
        <v>5686</v>
      </c>
      <c r="F15" s="7">
        <v>0</v>
      </c>
      <c r="G15" s="7">
        <v>3033</v>
      </c>
      <c r="H15" s="3">
        <f t="shared" si="0"/>
        <v>2.7511026849375451E-3</v>
      </c>
      <c r="AI15" s="130">
        <v>33390</v>
      </c>
      <c r="AJ15" s="131">
        <v>15671</v>
      </c>
      <c r="AK15" s="131">
        <v>36991</v>
      </c>
      <c r="AL15" s="131">
        <v>51793</v>
      </c>
      <c r="AM15" s="131">
        <v>17739</v>
      </c>
      <c r="AN15" s="131">
        <v>15125</v>
      </c>
      <c r="AO15" s="131">
        <v>4598</v>
      </c>
      <c r="AP15" s="131">
        <v>38411</v>
      </c>
      <c r="AQ15" s="131">
        <v>5394</v>
      </c>
      <c r="AR15" s="131">
        <v>5835</v>
      </c>
      <c r="AS15" s="131">
        <v>7623</v>
      </c>
      <c r="AT15" s="131">
        <v>16832</v>
      </c>
      <c r="AU15" s="131">
        <v>727</v>
      </c>
      <c r="AV15" s="131">
        <v>11438</v>
      </c>
      <c r="AW15" s="131">
        <v>8199</v>
      </c>
      <c r="AX15" s="131">
        <v>15269</v>
      </c>
      <c r="AY15" s="131">
        <v>24373</v>
      </c>
      <c r="AZ15" s="131">
        <v>179</v>
      </c>
      <c r="BA15" s="131">
        <v>162429</v>
      </c>
      <c r="BB15" s="131">
        <v>213797</v>
      </c>
      <c r="BC15" s="131">
        <v>17366</v>
      </c>
      <c r="BD15" s="131">
        <v>8950</v>
      </c>
      <c r="BE15" s="131">
        <v>12048</v>
      </c>
      <c r="BF15" s="131">
        <v>2933</v>
      </c>
      <c r="BG15" s="131">
        <v>526</v>
      </c>
      <c r="BH15" s="131">
        <v>15626</v>
      </c>
      <c r="BI15" s="131">
        <v>5558</v>
      </c>
      <c r="BJ15" s="131">
        <v>-151</v>
      </c>
      <c r="BK15" s="131">
        <v>5407</v>
      </c>
      <c r="BL15" s="131">
        <v>1958</v>
      </c>
      <c r="BM15" s="131">
        <v>1349</v>
      </c>
      <c r="BN15" s="131">
        <v>18245</v>
      </c>
      <c r="BO15" s="131">
        <v>40359</v>
      </c>
      <c r="BP15" s="131">
        <v>3141</v>
      </c>
      <c r="BQ15" s="131">
        <v>3503</v>
      </c>
      <c r="BR15" s="131">
        <v>6492</v>
      </c>
      <c r="BS15" s="131">
        <v>1740</v>
      </c>
      <c r="BT15" s="131">
        <v>4756</v>
      </c>
      <c r="BU15" s="131">
        <v>6423</v>
      </c>
      <c r="BV15" s="131">
        <v>12756</v>
      </c>
      <c r="BW15" s="131">
        <v>52937</v>
      </c>
      <c r="BX15" s="131">
        <v>265537</v>
      </c>
      <c r="BY15" s="131">
        <v>16017</v>
      </c>
      <c r="BZ15" s="131">
        <v>15697</v>
      </c>
      <c r="CA15" s="131">
        <v>9743</v>
      </c>
      <c r="CB15" s="131">
        <v>11421</v>
      </c>
      <c r="CC15" s="131">
        <v>58920</v>
      </c>
      <c r="CD15" s="131">
        <v>-11503</v>
      </c>
      <c r="CE15" s="137">
        <v>311595</v>
      </c>
      <c r="CF15" s="131">
        <v>10052</v>
      </c>
      <c r="CG15" s="131">
        <v>15226</v>
      </c>
      <c r="CH15" s="131">
        <v>25278</v>
      </c>
      <c r="CI15" s="131">
        <v>9199</v>
      </c>
      <c r="CJ15" s="131">
        <v>3421</v>
      </c>
      <c r="CK15" s="131">
        <v>4644</v>
      </c>
      <c r="CL15" s="131">
        <v>17588</v>
      </c>
      <c r="CM15" s="131">
        <v>1448</v>
      </c>
      <c r="CN15" s="131">
        <v>5420</v>
      </c>
      <c r="CO15" s="131">
        <v>3892</v>
      </c>
      <c r="CP15" s="131">
        <v>11299</v>
      </c>
      <c r="CQ15" s="131">
        <v>1131</v>
      </c>
      <c r="CR15" s="131">
        <v>9316</v>
      </c>
      <c r="CS15" s="131">
        <v>1920</v>
      </c>
      <c r="CT15" s="131">
        <v>7003</v>
      </c>
      <c r="CU15" s="131">
        <v>12324</v>
      </c>
      <c r="CV15" s="131">
        <v>92</v>
      </c>
      <c r="CW15" s="131">
        <v>88696</v>
      </c>
      <c r="CX15" s="131">
        <v>113974</v>
      </c>
      <c r="CY15" s="131">
        <v>7380</v>
      </c>
      <c r="CZ15" s="131">
        <v>1649</v>
      </c>
      <c r="DA15" s="131">
        <v>5971</v>
      </c>
      <c r="DB15" s="131">
        <v>1396</v>
      </c>
      <c r="DC15" s="131">
        <v>221</v>
      </c>
      <c r="DD15" s="131">
        <v>7588</v>
      </c>
      <c r="DE15" s="131">
        <v>9105</v>
      </c>
      <c r="DF15" s="131">
        <v>-283</v>
      </c>
      <c r="DG15" s="131">
        <v>8822</v>
      </c>
      <c r="DH15" s="131">
        <v>1087</v>
      </c>
      <c r="DI15" s="131">
        <v>1864</v>
      </c>
      <c r="DJ15" s="131">
        <v>19361</v>
      </c>
      <c r="DK15" s="131">
        <v>28390</v>
      </c>
      <c r="DL15" s="131">
        <v>1833</v>
      </c>
      <c r="DM15" s="131">
        <v>2559</v>
      </c>
      <c r="DN15" s="131">
        <v>4392</v>
      </c>
      <c r="DO15" s="131">
        <v>1833</v>
      </c>
      <c r="DP15" s="131">
        <v>2736</v>
      </c>
      <c r="DQ15" s="131">
        <v>4570</v>
      </c>
      <c r="DR15" s="131">
        <v>8962</v>
      </c>
      <c r="DS15" s="131">
        <v>37352</v>
      </c>
      <c r="DT15" s="131">
        <v>151326</v>
      </c>
      <c r="DU15" s="131">
        <v>12369</v>
      </c>
      <c r="DV15" s="131">
        <v>22689</v>
      </c>
      <c r="DW15" s="131">
        <v>5889</v>
      </c>
      <c r="DX15" s="131">
        <v>7836</v>
      </c>
      <c r="DY15" s="131">
        <v>14533</v>
      </c>
      <c r="DZ15" s="131">
        <v>558</v>
      </c>
      <c r="EA15" s="137">
        <v>154152</v>
      </c>
      <c r="EB15" s="131">
        <v>1107</v>
      </c>
      <c r="EC15" s="131">
        <v>2539</v>
      </c>
      <c r="ED15" s="156">
        <v>3646</v>
      </c>
      <c r="EE15" s="131">
        <v>956</v>
      </c>
      <c r="EF15" s="131">
        <v>2115</v>
      </c>
      <c r="EG15" s="142">
        <v>3071</v>
      </c>
      <c r="EH15" s="131">
        <v>10993</v>
      </c>
      <c r="EI15" s="131">
        <v>7049</v>
      </c>
      <c r="EJ15" s="156">
        <v>18042</v>
      </c>
      <c r="EK15" s="131">
        <v>2990</v>
      </c>
      <c r="EL15" s="131">
        <v>2785</v>
      </c>
      <c r="EM15" s="156">
        <v>5775</v>
      </c>
      <c r="EN15" s="131">
        <v>5904</v>
      </c>
      <c r="EO15" s="131">
        <v>4637</v>
      </c>
      <c r="EP15" s="156">
        <v>10541</v>
      </c>
      <c r="EQ15" s="131">
        <v>4931</v>
      </c>
      <c r="ER15" s="131">
        <v>3327</v>
      </c>
      <c r="ES15" s="156">
        <v>8258</v>
      </c>
      <c r="ET15" s="131">
        <v>4639</v>
      </c>
      <c r="EU15" s="131">
        <v>2574</v>
      </c>
      <c r="EV15" s="156">
        <v>7213</v>
      </c>
      <c r="EW15" s="131">
        <v>2843</v>
      </c>
      <c r="EX15" s="131">
        <v>985</v>
      </c>
      <c r="EY15" s="156">
        <v>3827</v>
      </c>
      <c r="EZ15" s="131">
        <v>4977</v>
      </c>
      <c r="FA15" s="131">
        <v>2922</v>
      </c>
      <c r="FB15" s="156">
        <v>7899</v>
      </c>
      <c r="FC15" s="131">
        <v>3152</v>
      </c>
      <c r="FD15" s="131">
        <v>3735</v>
      </c>
      <c r="FE15" s="156">
        <v>6887</v>
      </c>
      <c r="FF15" s="131">
        <v>5363</v>
      </c>
      <c r="FG15" s="131">
        <v>3904</v>
      </c>
      <c r="FH15" s="156">
        <v>9267</v>
      </c>
      <c r="FI15" s="131">
        <v>1176</v>
      </c>
      <c r="FJ15" s="131">
        <v>4401</v>
      </c>
      <c r="FK15" s="156">
        <v>5577</v>
      </c>
      <c r="FL15" s="131">
        <v>5212</v>
      </c>
      <c r="FM15" s="131">
        <v>1729</v>
      </c>
      <c r="FN15" s="156">
        <v>6941</v>
      </c>
      <c r="FO15" s="131">
        <v>2370</v>
      </c>
      <c r="FP15" s="131">
        <v>795</v>
      </c>
      <c r="FQ15" s="156">
        <v>3164</v>
      </c>
      <c r="FR15" s="131">
        <v>5784</v>
      </c>
      <c r="FS15" s="131">
        <v>1303</v>
      </c>
      <c r="FT15" s="156">
        <v>7086</v>
      </c>
      <c r="FU15" s="131">
        <v>5839</v>
      </c>
      <c r="FV15" s="131">
        <v>614</v>
      </c>
      <c r="FW15" s="156">
        <v>6454</v>
      </c>
      <c r="FX15" s="131">
        <v>6598</v>
      </c>
      <c r="FY15" s="131">
        <v>1141</v>
      </c>
      <c r="FZ15" s="156">
        <v>7738</v>
      </c>
      <c r="GA15" s="131">
        <v>588</v>
      </c>
      <c r="GB15" s="131">
        <v>427</v>
      </c>
      <c r="GC15" s="156">
        <v>1015</v>
      </c>
      <c r="GD15" s="131">
        <v>1972</v>
      </c>
      <c r="GE15" s="131">
        <v>1202</v>
      </c>
      <c r="GF15" s="156">
        <v>3174</v>
      </c>
      <c r="GG15" s="131">
        <v>12772</v>
      </c>
      <c r="GH15" s="131">
        <v>77394</v>
      </c>
      <c r="GI15" s="131">
        <v>60954</v>
      </c>
      <c r="GJ15" s="147">
        <v>138349</v>
      </c>
      <c r="GK15" s="131">
        <v>15936</v>
      </c>
      <c r="GL15" s="131">
        <v>-133</v>
      </c>
      <c r="GM15" s="131">
        <v>154152</v>
      </c>
      <c r="GN15" s="132">
        <v>0</v>
      </c>
      <c r="GO15" s="132">
        <v>0</v>
      </c>
      <c r="GP15" s="132">
        <v>0</v>
      </c>
      <c r="GQ15" s="132">
        <v>0</v>
      </c>
      <c r="GR15" s="132">
        <v>0</v>
      </c>
      <c r="GS15" s="132">
        <v>0</v>
      </c>
      <c r="GT15" s="132">
        <v>0</v>
      </c>
      <c r="GU15" s="132">
        <v>0</v>
      </c>
      <c r="GV15" s="132">
        <v>0</v>
      </c>
      <c r="GW15" s="132">
        <v>0</v>
      </c>
      <c r="GX15" s="132">
        <v>0</v>
      </c>
      <c r="GY15" s="132">
        <v>0</v>
      </c>
      <c r="GZ15" s="132">
        <v>0</v>
      </c>
      <c r="HA15" s="132">
        <v>0</v>
      </c>
      <c r="HB15" s="132">
        <v>0</v>
      </c>
      <c r="HC15" s="132">
        <v>0</v>
      </c>
      <c r="HD15" s="132">
        <v>0</v>
      </c>
      <c r="HE15" s="132">
        <v>0</v>
      </c>
      <c r="HF15" s="132">
        <v>0</v>
      </c>
      <c r="HG15" s="132">
        <v>0</v>
      </c>
      <c r="HH15" s="132">
        <v>0.1</v>
      </c>
      <c r="HI15" s="156">
        <v>10</v>
      </c>
      <c r="HJ15" s="156">
        <v>29</v>
      </c>
      <c r="HK15" s="156">
        <v>-946</v>
      </c>
      <c r="HL15" s="156">
        <v>315</v>
      </c>
      <c r="HM15" s="156">
        <v>859</v>
      </c>
      <c r="HN15" s="156">
        <v>-581</v>
      </c>
      <c r="HO15" s="156">
        <v>113</v>
      </c>
      <c r="HP15" s="156">
        <v>28</v>
      </c>
      <c r="HQ15" s="156">
        <v>1850</v>
      </c>
      <c r="HR15" s="156">
        <v>772</v>
      </c>
      <c r="HS15" s="156">
        <v>-385</v>
      </c>
      <c r="HT15" s="156">
        <v>274</v>
      </c>
      <c r="HU15" s="156">
        <v>-136</v>
      </c>
      <c r="HV15" s="156">
        <v>-381</v>
      </c>
      <c r="HW15" s="156">
        <v>-1022</v>
      </c>
      <c r="HX15" s="156">
        <v>-365</v>
      </c>
      <c r="HY15" s="156">
        <v>631</v>
      </c>
      <c r="HZ15" s="156">
        <v>-285</v>
      </c>
      <c r="IA15" s="156">
        <v>-151</v>
      </c>
      <c r="IB15" s="156">
        <v>-58</v>
      </c>
      <c r="IC15" s="156">
        <v>576</v>
      </c>
      <c r="ID15" s="131">
        <v>6997</v>
      </c>
      <c r="IE15" s="131">
        <v>8011</v>
      </c>
      <c r="IF15" s="131">
        <v>34095</v>
      </c>
      <c r="IG15" s="131">
        <v>10048</v>
      </c>
      <c r="IH15" s="131">
        <v>20598</v>
      </c>
      <c r="II15" s="131">
        <v>11658</v>
      </c>
      <c r="IJ15" s="131">
        <v>10836</v>
      </c>
      <c r="IK15" s="131">
        <v>9186</v>
      </c>
      <c r="IL15" s="131">
        <v>13263</v>
      </c>
      <c r="IM15" s="131">
        <v>5183</v>
      </c>
      <c r="IN15" s="131">
        <v>21954</v>
      </c>
      <c r="IO15" s="131">
        <v>10640</v>
      </c>
      <c r="IP15" s="131">
        <v>15648</v>
      </c>
      <c r="IQ15" s="131">
        <v>9966</v>
      </c>
      <c r="IR15" s="131">
        <v>15126</v>
      </c>
      <c r="IS15" s="131">
        <v>18140</v>
      </c>
      <c r="IT15" s="131">
        <v>14796</v>
      </c>
      <c r="IU15" s="131">
        <v>2024</v>
      </c>
      <c r="IV15" s="131">
        <v>7019</v>
      </c>
      <c r="IW15" s="131">
        <v>30986</v>
      </c>
      <c r="IX15" s="131">
        <v>271222</v>
      </c>
      <c r="IY15" s="131">
        <v>24354</v>
      </c>
      <c r="IZ15" s="131">
        <v>16445</v>
      </c>
      <c r="JA15" s="131">
        <v>311595</v>
      </c>
      <c r="JB15" s="132">
        <v>11.9</v>
      </c>
      <c r="JC15" s="132">
        <v>4.8</v>
      </c>
      <c r="JD15" s="132">
        <v>-0.6</v>
      </c>
      <c r="JE15" s="132">
        <v>2.1</v>
      </c>
      <c r="JF15" s="132">
        <v>1.2</v>
      </c>
      <c r="JG15" s="132">
        <v>-8.4</v>
      </c>
      <c r="JH15" s="132">
        <v>0.3</v>
      </c>
      <c r="JI15" s="132">
        <v>-3.9</v>
      </c>
      <c r="JJ15" s="132">
        <v>1.4</v>
      </c>
      <c r="JK15" s="132">
        <v>5.3</v>
      </c>
      <c r="JL15" s="132">
        <v>0.8</v>
      </c>
      <c r="JM15" s="132">
        <v>-0.5</v>
      </c>
      <c r="JN15" s="132">
        <v>0.4</v>
      </c>
      <c r="JO15" s="132">
        <v>1.6</v>
      </c>
      <c r="JP15" s="132">
        <v>2.2000000000000002</v>
      </c>
      <c r="JQ15" s="132">
        <v>1.5</v>
      </c>
      <c r="JR15" s="132">
        <v>4.8</v>
      </c>
      <c r="JS15" s="132">
        <v>3.5</v>
      </c>
      <c r="JT15" s="132">
        <v>-1.6</v>
      </c>
      <c r="JU15" s="132">
        <v>2.9</v>
      </c>
      <c r="JV15" s="132">
        <v>1.1000000000000001</v>
      </c>
      <c r="JW15" s="132">
        <v>-3.6</v>
      </c>
      <c r="JX15" s="132">
        <v>0.5</v>
      </c>
      <c r="JY15" s="132">
        <v>0.2</v>
      </c>
    </row>
    <row r="16" spans="1:285" ht="15" customHeight="1">
      <c r="A16" s="8" t="s">
        <v>30</v>
      </c>
      <c r="B16" s="9">
        <v>2066.85</v>
      </c>
      <c r="C16" s="9">
        <v>10.92</v>
      </c>
      <c r="D16" s="9">
        <v>859.61</v>
      </c>
      <c r="E16" s="9">
        <v>55805</v>
      </c>
      <c r="F16" s="9">
        <v>295</v>
      </c>
      <c r="G16" s="9">
        <v>23209</v>
      </c>
      <c r="H16" s="3">
        <f t="shared" si="0"/>
        <v>2.7401650929416248E-2</v>
      </c>
      <c r="AI16" s="130">
        <v>33756</v>
      </c>
      <c r="AJ16" s="131">
        <v>16323</v>
      </c>
      <c r="AK16" s="131">
        <v>36653</v>
      </c>
      <c r="AL16" s="131">
        <v>52365</v>
      </c>
      <c r="AM16" s="131">
        <v>17881</v>
      </c>
      <c r="AN16" s="131">
        <v>13745</v>
      </c>
      <c r="AO16" s="131">
        <v>4821</v>
      </c>
      <c r="AP16" s="131">
        <v>39589</v>
      </c>
      <c r="AQ16" s="131">
        <v>5347</v>
      </c>
      <c r="AR16" s="131">
        <v>6072</v>
      </c>
      <c r="AS16" s="131">
        <v>7801</v>
      </c>
      <c r="AT16" s="131">
        <v>17135</v>
      </c>
      <c r="AU16" s="131">
        <v>793</v>
      </c>
      <c r="AV16" s="131">
        <v>11969</v>
      </c>
      <c r="AW16" s="131">
        <v>8145</v>
      </c>
      <c r="AX16" s="131">
        <v>15034</v>
      </c>
      <c r="AY16" s="131">
        <v>24852</v>
      </c>
      <c r="AZ16" s="131">
        <v>586</v>
      </c>
      <c r="BA16" s="131">
        <v>165897</v>
      </c>
      <c r="BB16" s="131">
        <v>217873</v>
      </c>
      <c r="BC16" s="131">
        <v>17520</v>
      </c>
      <c r="BD16" s="131">
        <v>10242</v>
      </c>
      <c r="BE16" s="131">
        <v>9044</v>
      </c>
      <c r="BF16" s="131">
        <v>2485</v>
      </c>
      <c r="BG16" s="131">
        <v>983</v>
      </c>
      <c r="BH16" s="131">
        <v>12518</v>
      </c>
      <c r="BI16" s="131">
        <v>5107</v>
      </c>
      <c r="BJ16" s="131">
        <v>-166</v>
      </c>
      <c r="BK16" s="131">
        <v>4937</v>
      </c>
      <c r="BL16" s="131">
        <v>1397</v>
      </c>
      <c r="BM16" s="131">
        <v>1639</v>
      </c>
      <c r="BN16" s="131">
        <v>16185</v>
      </c>
      <c r="BO16" s="131">
        <v>37682</v>
      </c>
      <c r="BP16" s="131">
        <v>3090</v>
      </c>
      <c r="BQ16" s="131">
        <v>3661</v>
      </c>
      <c r="BR16" s="131">
        <v>6619</v>
      </c>
      <c r="BS16" s="131">
        <v>1877</v>
      </c>
      <c r="BT16" s="131">
        <v>4642</v>
      </c>
      <c r="BU16" s="131">
        <v>6535</v>
      </c>
      <c r="BV16" s="131">
        <v>12992</v>
      </c>
      <c r="BW16" s="131">
        <v>50506</v>
      </c>
      <c r="BX16" s="131">
        <v>266339</v>
      </c>
      <c r="BY16" s="131">
        <v>16117</v>
      </c>
      <c r="BZ16" s="131">
        <v>16190</v>
      </c>
      <c r="CA16" s="131">
        <v>10150</v>
      </c>
      <c r="CB16" s="131">
        <v>11359</v>
      </c>
      <c r="CC16" s="131">
        <v>61674</v>
      </c>
      <c r="CD16" s="131">
        <v>-14609</v>
      </c>
      <c r="CE16" s="137">
        <v>312122</v>
      </c>
      <c r="CF16" s="131">
        <v>10666</v>
      </c>
      <c r="CG16" s="131">
        <v>16140</v>
      </c>
      <c r="CH16" s="131">
        <v>26807</v>
      </c>
      <c r="CI16" s="131">
        <v>9519</v>
      </c>
      <c r="CJ16" s="131">
        <v>3405</v>
      </c>
      <c r="CK16" s="131">
        <v>4938</v>
      </c>
      <c r="CL16" s="131">
        <v>18397</v>
      </c>
      <c r="CM16" s="131">
        <v>1499</v>
      </c>
      <c r="CN16" s="131">
        <v>5734</v>
      </c>
      <c r="CO16" s="131">
        <v>4188</v>
      </c>
      <c r="CP16" s="131">
        <v>11401</v>
      </c>
      <c r="CQ16" s="131">
        <v>1286</v>
      </c>
      <c r="CR16" s="131">
        <v>9962</v>
      </c>
      <c r="CS16" s="131">
        <v>2063</v>
      </c>
      <c r="CT16" s="131">
        <v>7173</v>
      </c>
      <c r="CU16" s="131">
        <v>12889</v>
      </c>
      <c r="CV16" s="131">
        <v>306</v>
      </c>
      <c r="CW16" s="131">
        <v>92760</v>
      </c>
      <c r="CX16" s="131">
        <v>119567</v>
      </c>
      <c r="CY16" s="131">
        <v>7472</v>
      </c>
      <c r="CZ16" s="131">
        <v>1789</v>
      </c>
      <c r="DA16" s="131">
        <v>4082</v>
      </c>
      <c r="DB16" s="131">
        <v>1259</v>
      </c>
      <c r="DC16" s="131">
        <v>390</v>
      </c>
      <c r="DD16" s="131">
        <v>5731</v>
      </c>
      <c r="DE16" s="131">
        <v>8418</v>
      </c>
      <c r="DF16" s="131">
        <v>-314</v>
      </c>
      <c r="DG16" s="131">
        <v>8103</v>
      </c>
      <c r="DH16" s="131">
        <v>786</v>
      </c>
      <c r="DI16" s="131">
        <v>2040</v>
      </c>
      <c r="DJ16" s="131">
        <v>16661</v>
      </c>
      <c r="DK16" s="131">
        <v>25922</v>
      </c>
      <c r="DL16" s="131">
        <v>1767</v>
      </c>
      <c r="DM16" s="131">
        <v>2628</v>
      </c>
      <c r="DN16" s="131">
        <v>4395</v>
      </c>
      <c r="DO16" s="131">
        <v>1917</v>
      </c>
      <c r="DP16" s="131">
        <v>2633</v>
      </c>
      <c r="DQ16" s="131">
        <v>4550</v>
      </c>
      <c r="DR16" s="131">
        <v>8945</v>
      </c>
      <c r="DS16" s="131">
        <v>34867</v>
      </c>
      <c r="DT16" s="131">
        <v>154434</v>
      </c>
      <c r="DU16" s="131">
        <v>12151</v>
      </c>
      <c r="DV16" s="131">
        <v>23433</v>
      </c>
      <c r="DW16" s="131">
        <v>6227</v>
      </c>
      <c r="DX16" s="131">
        <v>7923</v>
      </c>
      <c r="DY16" s="131">
        <v>16820</v>
      </c>
      <c r="DZ16" s="131">
        <v>-1150</v>
      </c>
      <c r="EA16" s="137">
        <v>157126</v>
      </c>
      <c r="EB16" s="131">
        <v>949</v>
      </c>
      <c r="EC16" s="131">
        <v>2310</v>
      </c>
      <c r="ED16" s="156">
        <v>3260</v>
      </c>
      <c r="EE16" s="131">
        <v>811</v>
      </c>
      <c r="EF16" s="131">
        <v>2115</v>
      </c>
      <c r="EG16" s="142">
        <v>2926</v>
      </c>
      <c r="EH16" s="131">
        <v>11015</v>
      </c>
      <c r="EI16" s="131">
        <v>7590</v>
      </c>
      <c r="EJ16" s="156">
        <v>18606</v>
      </c>
      <c r="EK16" s="131">
        <v>3125</v>
      </c>
      <c r="EL16" s="131">
        <v>3094</v>
      </c>
      <c r="EM16" s="156">
        <v>6219</v>
      </c>
      <c r="EN16" s="131">
        <v>5170</v>
      </c>
      <c r="EO16" s="131">
        <v>4080</v>
      </c>
      <c r="EP16" s="156">
        <v>9250</v>
      </c>
      <c r="EQ16" s="131">
        <v>5029</v>
      </c>
      <c r="ER16" s="131">
        <v>3333</v>
      </c>
      <c r="ES16" s="156">
        <v>8363</v>
      </c>
      <c r="ET16" s="131">
        <v>4728</v>
      </c>
      <c r="EU16" s="131">
        <v>2500</v>
      </c>
      <c r="EV16" s="156">
        <v>7227</v>
      </c>
      <c r="EW16" s="131">
        <v>2996</v>
      </c>
      <c r="EX16" s="131">
        <v>838</v>
      </c>
      <c r="EY16" s="156">
        <v>3834</v>
      </c>
      <c r="EZ16" s="131">
        <v>5173</v>
      </c>
      <c r="FA16" s="131">
        <v>2894</v>
      </c>
      <c r="FB16" s="156">
        <v>8067</v>
      </c>
      <c r="FC16" s="131">
        <v>3250</v>
      </c>
      <c r="FD16" s="131">
        <v>4515</v>
      </c>
      <c r="FE16" s="156">
        <v>7766</v>
      </c>
      <c r="FF16" s="131">
        <v>5335</v>
      </c>
      <c r="FG16" s="131">
        <v>4599</v>
      </c>
      <c r="FH16" s="156">
        <v>9934</v>
      </c>
      <c r="FI16" s="131">
        <v>1188</v>
      </c>
      <c r="FJ16" s="131">
        <v>3521</v>
      </c>
      <c r="FK16" s="156">
        <v>4710</v>
      </c>
      <c r="FL16" s="131">
        <v>5493</v>
      </c>
      <c r="FM16" s="131">
        <v>1374</v>
      </c>
      <c r="FN16" s="156">
        <v>6867</v>
      </c>
      <c r="FO16" s="131">
        <v>2464</v>
      </c>
      <c r="FP16" s="131">
        <v>632</v>
      </c>
      <c r="FQ16" s="156">
        <v>3096</v>
      </c>
      <c r="FR16" s="131">
        <v>6091</v>
      </c>
      <c r="FS16" s="131">
        <v>1387</v>
      </c>
      <c r="FT16" s="156">
        <v>7478</v>
      </c>
      <c r="FU16" s="131">
        <v>6093</v>
      </c>
      <c r="FV16" s="131">
        <v>636</v>
      </c>
      <c r="FW16" s="156">
        <v>6729</v>
      </c>
      <c r="FX16" s="131">
        <v>6961</v>
      </c>
      <c r="FY16" s="131">
        <v>1192</v>
      </c>
      <c r="FZ16" s="156">
        <v>8153</v>
      </c>
      <c r="GA16" s="131">
        <v>685</v>
      </c>
      <c r="GB16" s="131">
        <v>354</v>
      </c>
      <c r="GC16" s="156">
        <v>1039</v>
      </c>
      <c r="GD16" s="131">
        <v>2196</v>
      </c>
      <c r="GE16" s="131">
        <v>1279</v>
      </c>
      <c r="GF16" s="156">
        <v>3475</v>
      </c>
      <c r="GG16" s="131">
        <v>13351</v>
      </c>
      <c r="GH16" s="131">
        <v>78752</v>
      </c>
      <c r="GI16" s="131">
        <v>61594</v>
      </c>
      <c r="GJ16" s="147">
        <v>140346</v>
      </c>
      <c r="GK16" s="131">
        <v>16088</v>
      </c>
      <c r="GL16" s="131">
        <v>692</v>
      </c>
      <c r="GM16" s="131">
        <v>157126</v>
      </c>
      <c r="GN16" s="132">
        <v>0</v>
      </c>
      <c r="GO16" s="132">
        <v>0</v>
      </c>
      <c r="GP16" s="132">
        <v>0</v>
      </c>
      <c r="GQ16" s="132">
        <v>0</v>
      </c>
      <c r="GR16" s="132">
        <v>0</v>
      </c>
      <c r="GS16" s="132">
        <v>0</v>
      </c>
      <c r="GT16" s="132">
        <v>0</v>
      </c>
      <c r="GU16" s="132">
        <v>0</v>
      </c>
      <c r="GV16" s="132">
        <v>0</v>
      </c>
      <c r="GW16" s="132">
        <v>0</v>
      </c>
      <c r="GX16" s="132">
        <v>0</v>
      </c>
      <c r="GY16" s="132">
        <v>0</v>
      </c>
      <c r="GZ16" s="132">
        <v>0</v>
      </c>
      <c r="HA16" s="132">
        <v>0</v>
      </c>
      <c r="HB16" s="132">
        <v>0</v>
      </c>
      <c r="HC16" s="132">
        <v>0</v>
      </c>
      <c r="HD16" s="132">
        <v>0</v>
      </c>
      <c r="HE16" s="132">
        <v>0</v>
      </c>
      <c r="HF16" s="132">
        <v>0</v>
      </c>
      <c r="HG16" s="132">
        <v>0</v>
      </c>
      <c r="HH16" s="132">
        <v>-0.1</v>
      </c>
      <c r="HI16" s="156">
        <v>9</v>
      </c>
      <c r="HJ16" s="156">
        <v>7</v>
      </c>
      <c r="HK16" s="156">
        <v>-959</v>
      </c>
      <c r="HL16" s="156">
        <v>271</v>
      </c>
      <c r="HM16" s="156">
        <v>914</v>
      </c>
      <c r="HN16" s="156">
        <v>-553</v>
      </c>
      <c r="HO16" s="156">
        <v>111</v>
      </c>
      <c r="HP16" s="156">
        <v>20</v>
      </c>
      <c r="HQ16" s="156">
        <v>1900</v>
      </c>
      <c r="HR16" s="156">
        <v>879</v>
      </c>
      <c r="HS16" s="156">
        <v>-439</v>
      </c>
      <c r="HT16" s="156">
        <v>237</v>
      </c>
      <c r="HU16" s="156">
        <v>-170</v>
      </c>
      <c r="HV16" s="156">
        <v>-365</v>
      </c>
      <c r="HW16" s="156">
        <v>-1131</v>
      </c>
      <c r="HX16" s="156">
        <v>-373</v>
      </c>
      <c r="HY16" s="156">
        <v>664</v>
      </c>
      <c r="HZ16" s="156">
        <v>-322</v>
      </c>
      <c r="IA16" s="156">
        <v>-163</v>
      </c>
      <c r="IB16" s="156">
        <v>-59</v>
      </c>
      <c r="IC16" s="156">
        <v>475</v>
      </c>
      <c r="ID16" s="131">
        <v>6240</v>
      </c>
      <c r="IE16" s="131">
        <v>8253</v>
      </c>
      <c r="IF16" s="131">
        <v>33104</v>
      </c>
      <c r="IG16" s="131">
        <v>10137</v>
      </c>
      <c r="IH16" s="131">
        <v>18643</v>
      </c>
      <c r="II16" s="131">
        <v>11602</v>
      </c>
      <c r="IJ16" s="131">
        <v>11285</v>
      </c>
      <c r="IK16" s="131">
        <v>9135</v>
      </c>
      <c r="IL16" s="131">
        <v>13555</v>
      </c>
      <c r="IM16" s="131">
        <v>5534</v>
      </c>
      <c r="IN16" s="131">
        <v>23441</v>
      </c>
      <c r="IO16" s="131">
        <v>10245</v>
      </c>
      <c r="IP16" s="131">
        <v>16310</v>
      </c>
      <c r="IQ16" s="131">
        <v>10426</v>
      </c>
      <c r="IR16" s="131">
        <v>15743</v>
      </c>
      <c r="IS16" s="131">
        <v>18412</v>
      </c>
      <c r="IT16" s="131">
        <v>15056</v>
      </c>
      <c r="IU16" s="131">
        <v>2078</v>
      </c>
      <c r="IV16" s="131">
        <v>6993</v>
      </c>
      <c r="IW16" s="131">
        <v>31833</v>
      </c>
      <c r="IX16" s="131">
        <v>272928</v>
      </c>
      <c r="IY16" s="131">
        <v>24448</v>
      </c>
      <c r="IZ16" s="131">
        <v>15170</v>
      </c>
      <c r="JA16" s="131">
        <v>312122</v>
      </c>
      <c r="JB16" s="132">
        <v>-10.8</v>
      </c>
      <c r="JC16" s="132">
        <v>3</v>
      </c>
      <c r="JD16" s="132">
        <v>-2.9</v>
      </c>
      <c r="JE16" s="132">
        <v>0.9</v>
      </c>
      <c r="JF16" s="132">
        <v>-9.5</v>
      </c>
      <c r="JG16" s="132">
        <v>-0.5</v>
      </c>
      <c r="JH16" s="132">
        <v>4.0999999999999996</v>
      </c>
      <c r="JI16" s="132">
        <v>-0.6</v>
      </c>
      <c r="JJ16" s="132">
        <v>2.2000000000000002</v>
      </c>
      <c r="JK16" s="132">
        <v>6.8</v>
      </c>
      <c r="JL16" s="132">
        <v>6.8</v>
      </c>
      <c r="JM16" s="132">
        <v>-3.7</v>
      </c>
      <c r="JN16" s="132">
        <v>4.2</v>
      </c>
      <c r="JO16" s="132">
        <v>4.5999999999999996</v>
      </c>
      <c r="JP16" s="132">
        <v>4.0999999999999996</v>
      </c>
      <c r="JQ16" s="132">
        <v>1.5</v>
      </c>
      <c r="JR16" s="132">
        <v>1.8</v>
      </c>
      <c r="JS16" s="132">
        <v>2.6</v>
      </c>
      <c r="JT16" s="132">
        <v>-0.4</v>
      </c>
      <c r="JU16" s="132">
        <v>2.7</v>
      </c>
      <c r="JV16" s="132">
        <v>0.6</v>
      </c>
      <c r="JW16" s="132">
        <v>0.4</v>
      </c>
      <c r="JX16" s="132">
        <v>0.2</v>
      </c>
      <c r="JY16" s="132">
        <v>-0.2</v>
      </c>
    </row>
    <row r="17" spans="1:285" ht="15" customHeight="1">
      <c r="A17" s="6" t="s">
        <v>31</v>
      </c>
      <c r="B17" s="7">
        <v>0</v>
      </c>
      <c r="C17" s="7">
        <v>328.1</v>
      </c>
      <c r="D17" s="7">
        <v>0</v>
      </c>
      <c r="E17" s="7">
        <v>0</v>
      </c>
      <c r="F17" s="7">
        <v>8858.7000000000007</v>
      </c>
      <c r="G17" s="7">
        <v>0</v>
      </c>
      <c r="H17" s="3">
        <f t="shared" si="0"/>
        <v>0</v>
      </c>
      <c r="AI17" s="130">
        <v>34121</v>
      </c>
      <c r="AJ17" s="131">
        <v>16820</v>
      </c>
      <c r="AK17" s="131">
        <v>38022</v>
      </c>
      <c r="AL17" s="131">
        <v>54177</v>
      </c>
      <c r="AM17" s="131">
        <v>18318</v>
      </c>
      <c r="AN17" s="131">
        <v>13091</v>
      </c>
      <c r="AO17" s="131">
        <v>4505</v>
      </c>
      <c r="AP17" s="131">
        <v>40692</v>
      </c>
      <c r="AQ17" s="131">
        <v>5649</v>
      </c>
      <c r="AR17" s="131">
        <v>6001</v>
      </c>
      <c r="AS17" s="131">
        <v>8156</v>
      </c>
      <c r="AT17" s="131">
        <v>17501</v>
      </c>
      <c r="AU17" s="131">
        <v>904</v>
      </c>
      <c r="AV17" s="131">
        <v>11901</v>
      </c>
      <c r="AW17" s="131">
        <v>8046</v>
      </c>
      <c r="AX17" s="131">
        <v>14007</v>
      </c>
      <c r="AY17" s="131">
        <v>24985</v>
      </c>
      <c r="AZ17" s="131">
        <v>566</v>
      </c>
      <c r="BA17" s="131">
        <v>166574</v>
      </c>
      <c r="BB17" s="131">
        <v>220253</v>
      </c>
      <c r="BC17" s="131">
        <v>19402</v>
      </c>
      <c r="BD17" s="131">
        <v>9664</v>
      </c>
      <c r="BE17" s="131">
        <v>7241</v>
      </c>
      <c r="BF17" s="131">
        <v>2008</v>
      </c>
      <c r="BG17" s="131">
        <v>507</v>
      </c>
      <c r="BH17" s="131">
        <v>9800</v>
      </c>
      <c r="BI17" s="131">
        <v>5781</v>
      </c>
      <c r="BJ17" s="131">
        <v>-228</v>
      </c>
      <c r="BK17" s="131">
        <v>5542</v>
      </c>
      <c r="BL17" s="131">
        <v>1433</v>
      </c>
      <c r="BM17" s="131">
        <v>2059</v>
      </c>
      <c r="BN17" s="131">
        <v>16467</v>
      </c>
      <c r="BO17" s="131">
        <v>39125</v>
      </c>
      <c r="BP17" s="131">
        <v>2596</v>
      </c>
      <c r="BQ17" s="131">
        <v>4001</v>
      </c>
      <c r="BR17" s="131">
        <v>6561</v>
      </c>
      <c r="BS17" s="131">
        <v>1892</v>
      </c>
      <c r="BT17" s="131">
        <v>4972</v>
      </c>
      <c r="BU17" s="131">
        <v>6825</v>
      </c>
      <c r="BV17" s="131">
        <v>13229</v>
      </c>
      <c r="BW17" s="131">
        <v>52178</v>
      </c>
      <c r="BX17" s="131">
        <v>270583</v>
      </c>
      <c r="BY17" s="131">
        <v>17747</v>
      </c>
      <c r="BZ17" s="131">
        <v>17200</v>
      </c>
      <c r="CA17" s="131">
        <v>12081</v>
      </c>
      <c r="CB17" s="131">
        <v>11525</v>
      </c>
      <c r="CC17" s="131">
        <v>62587</v>
      </c>
      <c r="CD17" s="131">
        <v>-13461</v>
      </c>
      <c r="CE17" s="137">
        <v>320812</v>
      </c>
      <c r="CF17" s="131">
        <v>11258</v>
      </c>
      <c r="CG17" s="131">
        <v>16742</v>
      </c>
      <c r="CH17" s="131">
        <v>28000</v>
      </c>
      <c r="CI17" s="131">
        <v>9886</v>
      </c>
      <c r="CJ17" s="131">
        <v>3698</v>
      </c>
      <c r="CK17" s="131">
        <v>4681</v>
      </c>
      <c r="CL17" s="131">
        <v>18905</v>
      </c>
      <c r="CM17" s="131">
        <v>1624</v>
      </c>
      <c r="CN17" s="131">
        <v>5686</v>
      </c>
      <c r="CO17" s="131">
        <v>4182</v>
      </c>
      <c r="CP17" s="131">
        <v>11765</v>
      </c>
      <c r="CQ17" s="131">
        <v>1466</v>
      </c>
      <c r="CR17" s="131">
        <v>10225</v>
      </c>
      <c r="CS17" s="131">
        <v>2159</v>
      </c>
      <c r="CT17" s="131">
        <v>6954</v>
      </c>
      <c r="CU17" s="131">
        <v>13129</v>
      </c>
      <c r="CV17" s="131">
        <v>299</v>
      </c>
      <c r="CW17" s="131">
        <v>94661</v>
      </c>
      <c r="CX17" s="131">
        <v>122660</v>
      </c>
      <c r="CY17" s="131">
        <v>8255</v>
      </c>
      <c r="CZ17" s="131">
        <v>1861</v>
      </c>
      <c r="DA17" s="131">
        <v>3117</v>
      </c>
      <c r="DB17" s="131">
        <v>1020</v>
      </c>
      <c r="DC17" s="131">
        <v>194</v>
      </c>
      <c r="DD17" s="131">
        <v>4331</v>
      </c>
      <c r="DE17" s="131">
        <v>9858</v>
      </c>
      <c r="DF17" s="131">
        <v>-441</v>
      </c>
      <c r="DG17" s="131">
        <v>9417</v>
      </c>
      <c r="DH17" s="131">
        <v>774</v>
      </c>
      <c r="DI17" s="131">
        <v>2540</v>
      </c>
      <c r="DJ17" s="131">
        <v>17062</v>
      </c>
      <c r="DK17" s="131">
        <v>27177</v>
      </c>
      <c r="DL17" s="131">
        <v>1513</v>
      </c>
      <c r="DM17" s="131">
        <v>2878</v>
      </c>
      <c r="DN17" s="131">
        <v>4391</v>
      </c>
      <c r="DO17" s="131">
        <v>1985</v>
      </c>
      <c r="DP17" s="131">
        <v>2774</v>
      </c>
      <c r="DQ17" s="131">
        <v>4758</v>
      </c>
      <c r="DR17" s="131">
        <v>9149</v>
      </c>
      <c r="DS17" s="131">
        <v>36327</v>
      </c>
      <c r="DT17" s="131">
        <v>158987</v>
      </c>
      <c r="DU17" s="131">
        <v>13798</v>
      </c>
      <c r="DV17" s="131">
        <v>26569</v>
      </c>
      <c r="DW17" s="131">
        <v>7434</v>
      </c>
      <c r="DX17" s="131">
        <v>8649</v>
      </c>
      <c r="DY17" s="131">
        <v>17088</v>
      </c>
      <c r="DZ17" s="131">
        <v>-830</v>
      </c>
      <c r="EA17" s="137">
        <v>161259</v>
      </c>
      <c r="EB17" s="131">
        <v>881</v>
      </c>
      <c r="EC17" s="131">
        <v>2428</v>
      </c>
      <c r="ED17" s="156">
        <v>3310</v>
      </c>
      <c r="EE17" s="131">
        <v>810</v>
      </c>
      <c r="EF17" s="131">
        <v>2154</v>
      </c>
      <c r="EG17" s="142">
        <v>2964</v>
      </c>
      <c r="EH17" s="131">
        <v>11552</v>
      </c>
      <c r="EI17" s="131">
        <v>8488</v>
      </c>
      <c r="EJ17" s="156">
        <v>20040</v>
      </c>
      <c r="EK17" s="131">
        <v>2922</v>
      </c>
      <c r="EL17" s="131">
        <v>3248</v>
      </c>
      <c r="EM17" s="156">
        <v>6170</v>
      </c>
      <c r="EN17" s="131">
        <v>5079</v>
      </c>
      <c r="EO17" s="131">
        <v>3865</v>
      </c>
      <c r="EP17" s="156">
        <v>8943</v>
      </c>
      <c r="EQ17" s="131">
        <v>5280</v>
      </c>
      <c r="ER17" s="131">
        <v>3608</v>
      </c>
      <c r="ES17" s="156">
        <v>8888</v>
      </c>
      <c r="ET17" s="131">
        <v>4940</v>
      </c>
      <c r="EU17" s="131">
        <v>2685</v>
      </c>
      <c r="EV17" s="156">
        <v>7624</v>
      </c>
      <c r="EW17" s="131">
        <v>3036</v>
      </c>
      <c r="EX17" s="131">
        <v>842</v>
      </c>
      <c r="EY17" s="156">
        <v>3877</v>
      </c>
      <c r="EZ17" s="131">
        <v>4920</v>
      </c>
      <c r="FA17" s="131">
        <v>3034</v>
      </c>
      <c r="FB17" s="156">
        <v>7954</v>
      </c>
      <c r="FC17" s="131">
        <v>3461</v>
      </c>
      <c r="FD17" s="131">
        <v>4428</v>
      </c>
      <c r="FE17" s="156">
        <v>7889</v>
      </c>
      <c r="FF17" s="131">
        <v>5134</v>
      </c>
      <c r="FG17" s="131">
        <v>6040</v>
      </c>
      <c r="FH17" s="156">
        <v>11175</v>
      </c>
      <c r="FI17" s="131">
        <v>1253</v>
      </c>
      <c r="FJ17" s="131">
        <v>3482</v>
      </c>
      <c r="FK17" s="156">
        <v>4735</v>
      </c>
      <c r="FL17" s="131">
        <v>5893</v>
      </c>
      <c r="FM17" s="131">
        <v>1368</v>
      </c>
      <c r="FN17" s="156">
        <v>7261</v>
      </c>
      <c r="FO17" s="131">
        <v>2616</v>
      </c>
      <c r="FP17" s="131">
        <v>621</v>
      </c>
      <c r="FQ17" s="156">
        <v>3237</v>
      </c>
      <c r="FR17" s="131">
        <v>6347</v>
      </c>
      <c r="FS17" s="131">
        <v>1492</v>
      </c>
      <c r="FT17" s="156">
        <v>7839</v>
      </c>
      <c r="FU17" s="131">
        <v>6528</v>
      </c>
      <c r="FV17" s="131">
        <v>684</v>
      </c>
      <c r="FW17" s="156">
        <v>7211</v>
      </c>
      <c r="FX17" s="131">
        <v>6817</v>
      </c>
      <c r="FY17" s="131">
        <v>1296</v>
      </c>
      <c r="FZ17" s="156">
        <v>8113</v>
      </c>
      <c r="GA17" s="131">
        <v>630</v>
      </c>
      <c r="GB17" s="131">
        <v>394</v>
      </c>
      <c r="GC17" s="156">
        <v>1024</v>
      </c>
      <c r="GD17" s="131">
        <v>2251</v>
      </c>
      <c r="GE17" s="131">
        <v>1339</v>
      </c>
      <c r="GF17" s="156">
        <v>3590</v>
      </c>
      <c r="GG17" s="131">
        <v>13574</v>
      </c>
      <c r="GH17" s="131">
        <v>80351</v>
      </c>
      <c r="GI17" s="131">
        <v>65068</v>
      </c>
      <c r="GJ17" s="147">
        <v>145419</v>
      </c>
      <c r="GK17" s="131">
        <v>16157</v>
      </c>
      <c r="GL17" s="131">
        <v>-317</v>
      </c>
      <c r="GM17" s="131">
        <v>161259</v>
      </c>
      <c r="GN17" s="132">
        <v>0</v>
      </c>
      <c r="GO17" s="132">
        <v>0</v>
      </c>
      <c r="GP17" s="132">
        <v>0</v>
      </c>
      <c r="GQ17" s="132">
        <v>0</v>
      </c>
      <c r="GR17" s="132">
        <v>0</v>
      </c>
      <c r="GS17" s="132">
        <v>0</v>
      </c>
      <c r="GT17" s="132">
        <v>0</v>
      </c>
      <c r="GU17" s="132">
        <v>0</v>
      </c>
      <c r="GV17" s="132">
        <v>0</v>
      </c>
      <c r="GW17" s="132">
        <v>0</v>
      </c>
      <c r="GX17" s="132">
        <v>0</v>
      </c>
      <c r="GY17" s="132">
        <v>0</v>
      </c>
      <c r="GZ17" s="132">
        <v>0</v>
      </c>
      <c r="HA17" s="132">
        <v>0</v>
      </c>
      <c r="HB17" s="132">
        <v>0</v>
      </c>
      <c r="HC17" s="132">
        <v>0</v>
      </c>
      <c r="HD17" s="132">
        <v>0</v>
      </c>
      <c r="HE17" s="132">
        <v>0</v>
      </c>
      <c r="HF17" s="132">
        <v>0</v>
      </c>
      <c r="HG17" s="132">
        <v>0</v>
      </c>
      <c r="HH17" s="132">
        <v>0</v>
      </c>
      <c r="HI17" s="156">
        <v>16</v>
      </c>
      <c r="HJ17" s="156">
        <v>-10</v>
      </c>
      <c r="HK17" s="156">
        <v>-1005</v>
      </c>
      <c r="HL17" s="156">
        <v>275</v>
      </c>
      <c r="HM17" s="156">
        <v>834</v>
      </c>
      <c r="HN17" s="156">
        <v>-597</v>
      </c>
      <c r="HO17" s="156">
        <v>121</v>
      </c>
      <c r="HP17" s="156">
        <v>14</v>
      </c>
      <c r="HQ17" s="156">
        <v>1850</v>
      </c>
      <c r="HR17" s="156">
        <v>889</v>
      </c>
      <c r="HS17" s="156">
        <v>-545</v>
      </c>
      <c r="HT17" s="156">
        <v>152</v>
      </c>
      <c r="HU17" s="156">
        <v>-213</v>
      </c>
      <c r="HV17" s="156">
        <v>-387</v>
      </c>
      <c r="HW17" s="156">
        <v>-1144</v>
      </c>
      <c r="HX17" s="156">
        <v>-320</v>
      </c>
      <c r="HY17" s="156">
        <v>681</v>
      </c>
      <c r="HZ17" s="156">
        <v>-342</v>
      </c>
      <c r="IA17" s="156">
        <v>-174</v>
      </c>
      <c r="IB17" s="156">
        <v>-56</v>
      </c>
      <c r="IC17" s="156">
        <v>39</v>
      </c>
      <c r="ID17" s="131">
        <v>6623</v>
      </c>
      <c r="IE17" s="131">
        <v>8557</v>
      </c>
      <c r="IF17" s="131">
        <v>33034</v>
      </c>
      <c r="IG17" s="131">
        <v>10372</v>
      </c>
      <c r="IH17" s="131">
        <v>18927</v>
      </c>
      <c r="II17" s="131">
        <v>11352</v>
      </c>
      <c r="IJ17" s="131">
        <v>11226</v>
      </c>
      <c r="IK17" s="131">
        <v>8795</v>
      </c>
      <c r="IL17" s="131">
        <v>13486</v>
      </c>
      <c r="IM17" s="131">
        <v>6139</v>
      </c>
      <c r="IN17" s="131">
        <v>24357</v>
      </c>
      <c r="IO17" s="131">
        <v>11127</v>
      </c>
      <c r="IP17" s="131">
        <v>15799</v>
      </c>
      <c r="IQ17" s="131">
        <v>10828</v>
      </c>
      <c r="IR17" s="131">
        <v>16260</v>
      </c>
      <c r="IS17" s="131">
        <v>19654</v>
      </c>
      <c r="IT17" s="131">
        <v>15329</v>
      </c>
      <c r="IU17" s="131">
        <v>2032</v>
      </c>
      <c r="IV17" s="131">
        <v>7115</v>
      </c>
      <c r="IW17" s="131">
        <v>32797</v>
      </c>
      <c r="IX17" s="131">
        <v>278727</v>
      </c>
      <c r="IY17" s="131">
        <v>25082</v>
      </c>
      <c r="IZ17" s="131">
        <v>17443</v>
      </c>
      <c r="JA17" s="131">
        <v>320812</v>
      </c>
      <c r="JB17" s="132">
        <v>6.1</v>
      </c>
      <c r="JC17" s="132">
        <v>3.7</v>
      </c>
      <c r="JD17" s="132">
        <v>-0.2</v>
      </c>
      <c r="JE17" s="132">
        <v>2.2999999999999998</v>
      </c>
      <c r="JF17" s="132">
        <v>1.5</v>
      </c>
      <c r="JG17" s="132">
        <v>-2.2000000000000002</v>
      </c>
      <c r="JH17" s="132">
        <v>-0.5</v>
      </c>
      <c r="JI17" s="132">
        <v>-3.7</v>
      </c>
      <c r="JJ17" s="132">
        <v>-0.5</v>
      </c>
      <c r="JK17" s="132">
        <v>10.9</v>
      </c>
      <c r="JL17" s="132">
        <v>3.9</v>
      </c>
      <c r="JM17" s="132">
        <v>8.6</v>
      </c>
      <c r="JN17" s="132">
        <v>-3.1</v>
      </c>
      <c r="JO17" s="132">
        <v>3.9</v>
      </c>
      <c r="JP17" s="132">
        <v>3.3</v>
      </c>
      <c r="JQ17" s="132">
        <v>6.7</v>
      </c>
      <c r="JR17" s="132">
        <v>1.8</v>
      </c>
      <c r="JS17" s="132">
        <v>-2.2000000000000002</v>
      </c>
      <c r="JT17" s="132">
        <v>1.8</v>
      </c>
      <c r="JU17" s="132">
        <v>3</v>
      </c>
      <c r="JV17" s="132">
        <v>2.1</v>
      </c>
      <c r="JW17" s="132">
        <v>2.6</v>
      </c>
      <c r="JX17" s="132">
        <v>2.8</v>
      </c>
      <c r="JY17" s="132">
        <v>0.1</v>
      </c>
    </row>
    <row r="18" spans="1:285" ht="15" customHeight="1">
      <c r="A18" s="10" t="s">
        <v>32</v>
      </c>
      <c r="B18" s="11">
        <v>15.15</v>
      </c>
      <c r="C18" s="11">
        <v>0</v>
      </c>
      <c r="D18" s="11">
        <v>52.35</v>
      </c>
      <c r="E18" s="11">
        <v>454.4</v>
      </c>
      <c r="F18" s="11">
        <v>0</v>
      </c>
      <c r="G18" s="11">
        <v>1570.5</v>
      </c>
      <c r="H18" s="3">
        <f t="shared" si="0"/>
        <v>2.008539621069048E-4</v>
      </c>
      <c r="AI18" s="130">
        <v>34486</v>
      </c>
      <c r="AJ18" s="131">
        <v>16974</v>
      </c>
      <c r="AK18" s="131">
        <v>38981</v>
      </c>
      <c r="AL18" s="131">
        <v>55193</v>
      </c>
      <c r="AM18" s="131">
        <v>18374</v>
      </c>
      <c r="AN18" s="131">
        <v>13381</v>
      </c>
      <c r="AO18" s="131">
        <v>4434</v>
      </c>
      <c r="AP18" s="131">
        <v>42041</v>
      </c>
      <c r="AQ18" s="131">
        <v>5662</v>
      </c>
      <c r="AR18" s="131">
        <v>6125</v>
      </c>
      <c r="AS18" s="131">
        <v>8356</v>
      </c>
      <c r="AT18" s="131">
        <v>17629</v>
      </c>
      <c r="AU18" s="131">
        <v>1008</v>
      </c>
      <c r="AV18" s="131">
        <v>12059</v>
      </c>
      <c r="AW18" s="131">
        <v>8153</v>
      </c>
      <c r="AX18" s="131">
        <v>14276</v>
      </c>
      <c r="AY18" s="131">
        <v>24152</v>
      </c>
      <c r="AZ18" s="131">
        <v>405</v>
      </c>
      <c r="BA18" s="131">
        <v>168188</v>
      </c>
      <c r="BB18" s="131">
        <v>222842</v>
      </c>
      <c r="BC18" s="131">
        <v>20771</v>
      </c>
      <c r="BD18" s="131">
        <v>10596</v>
      </c>
      <c r="BE18" s="131">
        <v>6471</v>
      </c>
      <c r="BF18" s="131">
        <v>2400</v>
      </c>
      <c r="BG18" s="131">
        <v>411</v>
      </c>
      <c r="BH18" s="131">
        <v>9418</v>
      </c>
      <c r="BI18" s="131">
        <v>6256</v>
      </c>
      <c r="BJ18" s="131">
        <v>-291</v>
      </c>
      <c r="BK18" s="131">
        <v>5947</v>
      </c>
      <c r="BL18" s="131">
        <v>1456</v>
      </c>
      <c r="BM18" s="131">
        <v>2225</v>
      </c>
      <c r="BN18" s="131">
        <v>17180</v>
      </c>
      <c r="BO18" s="131">
        <v>41285</v>
      </c>
      <c r="BP18" s="131">
        <v>2109</v>
      </c>
      <c r="BQ18" s="131">
        <v>4397</v>
      </c>
      <c r="BR18" s="131">
        <v>6562</v>
      </c>
      <c r="BS18" s="131">
        <v>1962</v>
      </c>
      <c r="BT18" s="131">
        <v>5359</v>
      </c>
      <c r="BU18" s="131">
        <v>7240</v>
      </c>
      <c r="BV18" s="131">
        <v>13648</v>
      </c>
      <c r="BW18" s="131">
        <v>54750</v>
      </c>
      <c r="BX18" s="131">
        <v>276084</v>
      </c>
      <c r="BY18" s="131">
        <v>21420</v>
      </c>
      <c r="BZ18" s="131">
        <v>18390</v>
      </c>
      <c r="CA18" s="131">
        <v>13555</v>
      </c>
      <c r="CB18" s="131">
        <v>13795</v>
      </c>
      <c r="CC18" s="131">
        <v>67020</v>
      </c>
      <c r="CD18" s="131">
        <v>-13243</v>
      </c>
      <c r="CE18" s="137">
        <v>332651</v>
      </c>
      <c r="CF18" s="131">
        <v>11530</v>
      </c>
      <c r="CG18" s="131">
        <v>16923</v>
      </c>
      <c r="CH18" s="131">
        <v>28454</v>
      </c>
      <c r="CI18" s="131">
        <v>10114</v>
      </c>
      <c r="CJ18" s="131">
        <v>3982</v>
      </c>
      <c r="CK18" s="131">
        <v>4567</v>
      </c>
      <c r="CL18" s="131">
        <v>19419</v>
      </c>
      <c r="CM18" s="131">
        <v>1627</v>
      </c>
      <c r="CN18" s="131">
        <v>5853</v>
      </c>
      <c r="CO18" s="131">
        <v>4397</v>
      </c>
      <c r="CP18" s="131">
        <v>12057</v>
      </c>
      <c r="CQ18" s="131">
        <v>1624</v>
      </c>
      <c r="CR18" s="131">
        <v>10616</v>
      </c>
      <c r="CS18" s="131">
        <v>2272</v>
      </c>
      <c r="CT18" s="131">
        <v>7288</v>
      </c>
      <c r="CU18" s="131">
        <v>12884</v>
      </c>
      <c r="CV18" s="131">
        <v>218</v>
      </c>
      <c r="CW18" s="131">
        <v>96917</v>
      </c>
      <c r="CX18" s="131">
        <v>125371</v>
      </c>
      <c r="CY18" s="131">
        <v>8975</v>
      </c>
      <c r="CZ18" s="131">
        <v>2248</v>
      </c>
      <c r="DA18" s="131">
        <v>2787</v>
      </c>
      <c r="DB18" s="131">
        <v>1220</v>
      </c>
      <c r="DC18" s="131">
        <v>159</v>
      </c>
      <c r="DD18" s="131">
        <v>4166</v>
      </c>
      <c r="DE18" s="131">
        <v>10833</v>
      </c>
      <c r="DF18" s="131">
        <v>-570</v>
      </c>
      <c r="DG18" s="131">
        <v>10263</v>
      </c>
      <c r="DH18" s="131">
        <v>815</v>
      </c>
      <c r="DI18" s="131">
        <v>2656</v>
      </c>
      <c r="DJ18" s="131">
        <v>17901</v>
      </c>
      <c r="DK18" s="131">
        <v>29124</v>
      </c>
      <c r="DL18" s="131">
        <v>1277</v>
      </c>
      <c r="DM18" s="131">
        <v>2688</v>
      </c>
      <c r="DN18" s="131">
        <v>3966</v>
      </c>
      <c r="DO18" s="131">
        <v>2088</v>
      </c>
      <c r="DP18" s="131">
        <v>3060</v>
      </c>
      <c r="DQ18" s="131">
        <v>5149</v>
      </c>
      <c r="DR18" s="131">
        <v>9114</v>
      </c>
      <c r="DS18" s="131">
        <v>38238</v>
      </c>
      <c r="DT18" s="131">
        <v>163608</v>
      </c>
      <c r="DU18" s="131">
        <v>15972</v>
      </c>
      <c r="DV18" s="131">
        <v>28702</v>
      </c>
      <c r="DW18" s="131">
        <v>8388</v>
      </c>
      <c r="DX18" s="131">
        <v>10461</v>
      </c>
      <c r="DY18" s="131">
        <v>19662</v>
      </c>
      <c r="DZ18" s="131">
        <v>146</v>
      </c>
      <c r="EA18" s="137">
        <v>168614</v>
      </c>
      <c r="EB18" s="131">
        <v>961</v>
      </c>
      <c r="EC18" s="131">
        <v>2615</v>
      </c>
      <c r="ED18" s="156">
        <v>3576</v>
      </c>
      <c r="EE18" s="131">
        <v>944</v>
      </c>
      <c r="EF18" s="131">
        <v>2286</v>
      </c>
      <c r="EG18" s="142">
        <v>3231</v>
      </c>
      <c r="EH18" s="131">
        <v>12174</v>
      </c>
      <c r="EI18" s="131">
        <v>9489</v>
      </c>
      <c r="EJ18" s="156">
        <v>21663</v>
      </c>
      <c r="EK18" s="131">
        <v>2775</v>
      </c>
      <c r="EL18" s="131">
        <v>3356</v>
      </c>
      <c r="EM18" s="156">
        <v>6132</v>
      </c>
      <c r="EN18" s="131">
        <v>5158</v>
      </c>
      <c r="EO18" s="131">
        <v>3951</v>
      </c>
      <c r="EP18" s="156">
        <v>9109</v>
      </c>
      <c r="EQ18" s="131">
        <v>5583</v>
      </c>
      <c r="ER18" s="131">
        <v>3743</v>
      </c>
      <c r="ES18" s="156">
        <v>9327</v>
      </c>
      <c r="ET18" s="131">
        <v>5337</v>
      </c>
      <c r="EU18" s="131">
        <v>2658</v>
      </c>
      <c r="EV18" s="156">
        <v>7995</v>
      </c>
      <c r="EW18" s="131">
        <v>3261</v>
      </c>
      <c r="EX18" s="131">
        <v>1191</v>
      </c>
      <c r="EY18" s="156">
        <v>4452</v>
      </c>
      <c r="EZ18" s="131">
        <v>5310</v>
      </c>
      <c r="FA18" s="131">
        <v>3022</v>
      </c>
      <c r="FB18" s="156">
        <v>8332</v>
      </c>
      <c r="FC18" s="131">
        <v>3475</v>
      </c>
      <c r="FD18" s="131">
        <v>5138</v>
      </c>
      <c r="FE18" s="156">
        <v>8613</v>
      </c>
      <c r="FF18" s="131">
        <v>5288</v>
      </c>
      <c r="FG18" s="131">
        <v>6891</v>
      </c>
      <c r="FH18" s="156">
        <v>12179</v>
      </c>
      <c r="FI18" s="131">
        <v>1357</v>
      </c>
      <c r="FJ18" s="131">
        <v>2857</v>
      </c>
      <c r="FK18" s="156">
        <v>4214</v>
      </c>
      <c r="FL18" s="131">
        <v>6297</v>
      </c>
      <c r="FM18" s="131">
        <v>1035</v>
      </c>
      <c r="FN18" s="156">
        <v>7332</v>
      </c>
      <c r="FO18" s="131">
        <v>2847</v>
      </c>
      <c r="FP18" s="131">
        <v>481</v>
      </c>
      <c r="FQ18" s="156">
        <v>3328</v>
      </c>
      <c r="FR18" s="131">
        <v>6532</v>
      </c>
      <c r="FS18" s="131">
        <v>1588</v>
      </c>
      <c r="FT18" s="156">
        <v>8120</v>
      </c>
      <c r="FU18" s="131">
        <v>6872</v>
      </c>
      <c r="FV18" s="131">
        <v>733</v>
      </c>
      <c r="FW18" s="156">
        <v>7604</v>
      </c>
      <c r="FX18" s="131">
        <v>6805</v>
      </c>
      <c r="FY18" s="131">
        <v>1309</v>
      </c>
      <c r="FZ18" s="156">
        <v>8114</v>
      </c>
      <c r="GA18" s="131">
        <v>652</v>
      </c>
      <c r="GB18" s="131">
        <v>440</v>
      </c>
      <c r="GC18" s="156">
        <v>1092</v>
      </c>
      <c r="GD18" s="131">
        <v>2369</v>
      </c>
      <c r="GE18" s="131">
        <v>1296</v>
      </c>
      <c r="GF18" s="156">
        <v>3665</v>
      </c>
      <c r="GG18" s="131">
        <v>13723</v>
      </c>
      <c r="GH18" s="131">
        <v>84000</v>
      </c>
      <c r="GI18" s="131">
        <v>67802</v>
      </c>
      <c r="GJ18" s="147">
        <v>151802</v>
      </c>
      <c r="GK18" s="131">
        <v>17914</v>
      </c>
      <c r="GL18" s="131">
        <v>-1102</v>
      </c>
      <c r="GM18" s="131">
        <v>168614</v>
      </c>
      <c r="GN18" s="132">
        <v>0</v>
      </c>
      <c r="GO18" s="132">
        <v>0</v>
      </c>
      <c r="GP18" s="132">
        <v>0</v>
      </c>
      <c r="GQ18" s="132">
        <v>0</v>
      </c>
      <c r="GR18" s="132">
        <v>0</v>
      </c>
      <c r="GS18" s="132">
        <v>0</v>
      </c>
      <c r="GT18" s="132">
        <v>0</v>
      </c>
      <c r="GU18" s="132">
        <v>0</v>
      </c>
      <c r="GV18" s="132">
        <v>0</v>
      </c>
      <c r="GW18" s="132">
        <v>0</v>
      </c>
      <c r="GX18" s="132">
        <v>0</v>
      </c>
      <c r="GY18" s="132">
        <v>0</v>
      </c>
      <c r="GZ18" s="132">
        <v>0</v>
      </c>
      <c r="HA18" s="132">
        <v>0</v>
      </c>
      <c r="HB18" s="132">
        <v>0</v>
      </c>
      <c r="HC18" s="132">
        <v>0</v>
      </c>
      <c r="HD18" s="132">
        <v>0</v>
      </c>
      <c r="HE18" s="132">
        <v>0</v>
      </c>
      <c r="HF18" s="132">
        <v>0</v>
      </c>
      <c r="HG18" s="132">
        <v>0</v>
      </c>
      <c r="HH18" s="132">
        <v>-0.1</v>
      </c>
      <c r="HI18" s="156">
        <v>23</v>
      </c>
      <c r="HJ18" s="156">
        <v>2</v>
      </c>
      <c r="HK18" s="156">
        <v>-1118</v>
      </c>
      <c r="HL18" s="156">
        <v>294</v>
      </c>
      <c r="HM18" s="156">
        <v>783</v>
      </c>
      <c r="HN18" s="156">
        <v>-652</v>
      </c>
      <c r="HO18" s="156">
        <v>149</v>
      </c>
      <c r="HP18" s="156">
        <v>10</v>
      </c>
      <c r="HQ18" s="156">
        <v>1982</v>
      </c>
      <c r="HR18" s="156">
        <v>1000</v>
      </c>
      <c r="HS18" s="156">
        <v>-643</v>
      </c>
      <c r="HT18" s="156">
        <v>108</v>
      </c>
      <c r="HU18" s="156">
        <v>-260</v>
      </c>
      <c r="HV18" s="156">
        <v>-406</v>
      </c>
      <c r="HW18" s="156">
        <v>-1230</v>
      </c>
      <c r="HX18" s="156">
        <v>-419</v>
      </c>
      <c r="HY18" s="156">
        <v>687</v>
      </c>
      <c r="HZ18" s="156">
        <v>-360</v>
      </c>
      <c r="IA18" s="156">
        <v>-181</v>
      </c>
      <c r="IB18" s="156">
        <v>-57</v>
      </c>
      <c r="IC18" s="156">
        <v>-287</v>
      </c>
      <c r="ID18" s="131">
        <v>6871</v>
      </c>
      <c r="IE18" s="131">
        <v>8554</v>
      </c>
      <c r="IF18" s="131">
        <v>34622</v>
      </c>
      <c r="IG18" s="131">
        <v>10548</v>
      </c>
      <c r="IH18" s="131">
        <v>19170</v>
      </c>
      <c r="II18" s="131">
        <v>12093</v>
      </c>
      <c r="IJ18" s="131">
        <v>11496</v>
      </c>
      <c r="IK18" s="131">
        <v>9213</v>
      </c>
      <c r="IL18" s="131">
        <v>13965</v>
      </c>
      <c r="IM18" s="131">
        <v>6694</v>
      </c>
      <c r="IN18" s="131">
        <v>26624</v>
      </c>
      <c r="IO18" s="131">
        <v>11504</v>
      </c>
      <c r="IP18" s="131">
        <v>16524</v>
      </c>
      <c r="IQ18" s="131">
        <v>11341</v>
      </c>
      <c r="IR18" s="131">
        <v>16851</v>
      </c>
      <c r="IS18" s="131">
        <v>19859</v>
      </c>
      <c r="IT18" s="131">
        <v>15888</v>
      </c>
      <c r="IU18" s="131">
        <v>2029</v>
      </c>
      <c r="IV18" s="131">
        <v>7144</v>
      </c>
      <c r="IW18" s="131">
        <v>33922</v>
      </c>
      <c r="IX18" s="131">
        <v>290375</v>
      </c>
      <c r="IY18" s="131">
        <v>26104</v>
      </c>
      <c r="IZ18" s="131">
        <v>16629</v>
      </c>
      <c r="JA18" s="131">
        <v>332651</v>
      </c>
      <c r="JB18" s="132">
        <v>3.7</v>
      </c>
      <c r="JC18" s="132">
        <v>0</v>
      </c>
      <c r="JD18" s="132">
        <v>4.8</v>
      </c>
      <c r="JE18" s="132">
        <v>1.7</v>
      </c>
      <c r="JF18" s="132">
        <v>1.3</v>
      </c>
      <c r="JG18" s="132">
        <v>6.5</v>
      </c>
      <c r="JH18" s="132">
        <v>2.4</v>
      </c>
      <c r="JI18" s="132">
        <v>4.8</v>
      </c>
      <c r="JJ18" s="132">
        <v>3.6</v>
      </c>
      <c r="JK18" s="132">
        <v>9</v>
      </c>
      <c r="JL18" s="132">
        <v>9.3000000000000007</v>
      </c>
      <c r="JM18" s="132">
        <v>3.4</v>
      </c>
      <c r="JN18" s="132">
        <v>4.5999999999999996</v>
      </c>
      <c r="JO18" s="132">
        <v>4.7</v>
      </c>
      <c r="JP18" s="132">
        <v>3.6</v>
      </c>
      <c r="JQ18" s="132">
        <v>1</v>
      </c>
      <c r="JR18" s="132">
        <v>3.6</v>
      </c>
      <c r="JS18" s="132">
        <v>-0.2</v>
      </c>
      <c r="JT18" s="132">
        <v>0.4</v>
      </c>
      <c r="JU18" s="132">
        <v>3.4</v>
      </c>
      <c r="JV18" s="132">
        <v>4.2</v>
      </c>
      <c r="JW18" s="132">
        <v>4.0999999999999996</v>
      </c>
      <c r="JX18" s="132">
        <v>3.7</v>
      </c>
      <c r="JY18" s="132">
        <v>0.1</v>
      </c>
    </row>
    <row r="19" spans="1:285" ht="15" customHeight="1">
      <c r="A19" s="12" t="s">
        <v>33</v>
      </c>
      <c r="B19" s="13">
        <v>135</v>
      </c>
      <c r="C19" s="13">
        <v>130.62</v>
      </c>
      <c r="D19" s="13">
        <v>395.22</v>
      </c>
      <c r="E19" s="13">
        <v>2052</v>
      </c>
      <c r="F19" s="13">
        <v>1985.424</v>
      </c>
      <c r="G19" s="13">
        <v>6007.3440000000001</v>
      </c>
      <c r="H19" s="3">
        <f t="shared" si="0"/>
        <v>1.7897877811506367E-3</v>
      </c>
      <c r="AI19" s="130">
        <v>34851</v>
      </c>
      <c r="AJ19" s="131">
        <v>18028</v>
      </c>
      <c r="AK19" s="131">
        <v>40226</v>
      </c>
      <c r="AL19" s="131">
        <v>57630</v>
      </c>
      <c r="AM19" s="131">
        <v>19138</v>
      </c>
      <c r="AN19" s="131">
        <v>13270</v>
      </c>
      <c r="AO19" s="131">
        <v>4482</v>
      </c>
      <c r="AP19" s="131">
        <v>43516</v>
      </c>
      <c r="AQ19" s="131">
        <v>5857</v>
      </c>
      <c r="AR19" s="131">
        <v>6522</v>
      </c>
      <c r="AS19" s="131">
        <v>8284</v>
      </c>
      <c r="AT19" s="131">
        <v>18937</v>
      </c>
      <c r="AU19" s="131">
        <v>1111</v>
      </c>
      <c r="AV19" s="131">
        <v>12844</v>
      </c>
      <c r="AW19" s="131">
        <v>8486</v>
      </c>
      <c r="AX19" s="131">
        <v>15281</v>
      </c>
      <c r="AY19" s="131">
        <v>24781</v>
      </c>
      <c r="AZ19" s="131">
        <v>1243</v>
      </c>
      <c r="BA19" s="131">
        <v>176276</v>
      </c>
      <c r="BB19" s="131">
        <v>233360</v>
      </c>
      <c r="BC19" s="131">
        <v>22226</v>
      </c>
      <c r="BD19" s="131">
        <v>10500</v>
      </c>
      <c r="BE19" s="131">
        <v>8540</v>
      </c>
      <c r="BF19" s="131">
        <v>3469</v>
      </c>
      <c r="BG19" s="131">
        <v>546</v>
      </c>
      <c r="BH19" s="131">
        <v>12779</v>
      </c>
      <c r="BI19" s="131">
        <v>7774</v>
      </c>
      <c r="BJ19" s="131">
        <v>-281</v>
      </c>
      <c r="BK19" s="131">
        <v>7481</v>
      </c>
      <c r="BL19" s="131">
        <v>1331</v>
      </c>
      <c r="BM19" s="131">
        <v>2526</v>
      </c>
      <c r="BN19" s="131">
        <v>21425</v>
      </c>
      <c r="BO19" s="131">
        <v>48418</v>
      </c>
      <c r="BP19" s="131">
        <v>2604</v>
      </c>
      <c r="BQ19" s="131">
        <v>4335</v>
      </c>
      <c r="BR19" s="131">
        <v>6995</v>
      </c>
      <c r="BS19" s="131">
        <v>1954</v>
      </c>
      <c r="BT19" s="131">
        <v>5614</v>
      </c>
      <c r="BU19" s="131">
        <v>7433</v>
      </c>
      <c r="BV19" s="131">
        <v>14245</v>
      </c>
      <c r="BW19" s="131">
        <v>62527</v>
      </c>
      <c r="BX19" s="131">
        <v>295235</v>
      </c>
      <c r="BY19" s="131">
        <v>21898</v>
      </c>
      <c r="BZ19" s="131">
        <v>22457</v>
      </c>
      <c r="CA19" s="131">
        <v>14848</v>
      </c>
      <c r="CB19" s="131">
        <v>13672</v>
      </c>
      <c r="CC19" s="131">
        <v>61319</v>
      </c>
      <c r="CD19" s="131">
        <v>-12405</v>
      </c>
      <c r="CE19" s="137">
        <v>344765</v>
      </c>
      <c r="CF19" s="131">
        <v>12416</v>
      </c>
      <c r="CG19" s="131">
        <v>17979</v>
      </c>
      <c r="CH19" s="131">
        <v>30396</v>
      </c>
      <c r="CI19" s="131">
        <v>10804</v>
      </c>
      <c r="CJ19" s="131">
        <v>4218</v>
      </c>
      <c r="CK19" s="131">
        <v>4639</v>
      </c>
      <c r="CL19" s="131">
        <v>20077</v>
      </c>
      <c r="CM19" s="131">
        <v>1683</v>
      </c>
      <c r="CN19" s="131">
        <v>6340</v>
      </c>
      <c r="CO19" s="131">
        <v>4562</v>
      </c>
      <c r="CP19" s="131">
        <v>13233</v>
      </c>
      <c r="CQ19" s="131">
        <v>1811</v>
      </c>
      <c r="CR19" s="131">
        <v>11404</v>
      </c>
      <c r="CS19" s="131">
        <v>2435</v>
      </c>
      <c r="CT19" s="131">
        <v>8008</v>
      </c>
      <c r="CU19" s="131">
        <v>13660</v>
      </c>
      <c r="CV19" s="131">
        <v>692</v>
      </c>
      <c r="CW19" s="131">
        <v>103567</v>
      </c>
      <c r="CX19" s="131">
        <v>133962</v>
      </c>
      <c r="CY19" s="131">
        <v>9830</v>
      </c>
      <c r="CZ19" s="131">
        <v>2275</v>
      </c>
      <c r="DA19" s="131">
        <v>3828</v>
      </c>
      <c r="DB19" s="131">
        <v>1799</v>
      </c>
      <c r="DC19" s="131">
        <v>219</v>
      </c>
      <c r="DD19" s="131">
        <v>5846</v>
      </c>
      <c r="DE19" s="131">
        <v>12954</v>
      </c>
      <c r="DF19" s="131">
        <v>-527</v>
      </c>
      <c r="DG19" s="131">
        <v>12427</v>
      </c>
      <c r="DH19" s="131">
        <v>792</v>
      </c>
      <c r="DI19" s="131">
        <v>2938</v>
      </c>
      <c r="DJ19" s="131">
        <v>22004</v>
      </c>
      <c r="DK19" s="131">
        <v>34109</v>
      </c>
      <c r="DL19" s="131">
        <v>1632</v>
      </c>
      <c r="DM19" s="131">
        <v>2582</v>
      </c>
      <c r="DN19" s="131">
        <v>4214</v>
      </c>
      <c r="DO19" s="131">
        <v>2006</v>
      </c>
      <c r="DP19" s="131">
        <v>3240</v>
      </c>
      <c r="DQ19" s="131">
        <v>5246</v>
      </c>
      <c r="DR19" s="131">
        <v>9460</v>
      </c>
      <c r="DS19" s="131">
        <v>43569</v>
      </c>
      <c r="DT19" s="131">
        <v>177531</v>
      </c>
      <c r="DU19" s="131">
        <v>16446</v>
      </c>
      <c r="DV19" s="131">
        <v>33641</v>
      </c>
      <c r="DW19" s="131">
        <v>9176</v>
      </c>
      <c r="DX19" s="131">
        <v>10294</v>
      </c>
      <c r="DY19" s="131">
        <v>19512</v>
      </c>
      <c r="DZ19" s="131">
        <v>12</v>
      </c>
      <c r="EA19" s="137">
        <v>178743</v>
      </c>
      <c r="EB19" s="131">
        <v>1004</v>
      </c>
      <c r="EC19" s="131">
        <v>2292</v>
      </c>
      <c r="ED19" s="156">
        <v>3296</v>
      </c>
      <c r="EE19" s="131">
        <v>923</v>
      </c>
      <c r="EF19" s="131">
        <v>2363</v>
      </c>
      <c r="EG19" s="142">
        <v>3286</v>
      </c>
      <c r="EH19" s="131">
        <v>12802</v>
      </c>
      <c r="EI19" s="131">
        <v>9840</v>
      </c>
      <c r="EJ19" s="156">
        <v>22642</v>
      </c>
      <c r="EK19" s="131">
        <v>2674</v>
      </c>
      <c r="EL19" s="131">
        <v>2877</v>
      </c>
      <c r="EM19" s="156">
        <v>5551</v>
      </c>
      <c r="EN19" s="131">
        <v>5767</v>
      </c>
      <c r="EO19" s="131">
        <v>4670</v>
      </c>
      <c r="EP19" s="156">
        <v>10437</v>
      </c>
      <c r="EQ19" s="131">
        <v>5656</v>
      </c>
      <c r="ER19" s="131">
        <v>3723</v>
      </c>
      <c r="ES19" s="156">
        <v>9379</v>
      </c>
      <c r="ET19" s="131">
        <v>5500</v>
      </c>
      <c r="EU19" s="131">
        <v>3015</v>
      </c>
      <c r="EV19" s="156">
        <v>8515</v>
      </c>
      <c r="EW19" s="131">
        <v>3684</v>
      </c>
      <c r="EX19" s="131">
        <v>1076</v>
      </c>
      <c r="EY19" s="156">
        <v>4761</v>
      </c>
      <c r="EZ19" s="131">
        <v>5967</v>
      </c>
      <c r="FA19" s="131">
        <v>3677</v>
      </c>
      <c r="FB19" s="156">
        <v>9643</v>
      </c>
      <c r="FC19" s="131">
        <v>3775</v>
      </c>
      <c r="FD19" s="131">
        <v>4621</v>
      </c>
      <c r="FE19" s="156">
        <v>8396</v>
      </c>
      <c r="FF19" s="131">
        <v>5623</v>
      </c>
      <c r="FG19" s="131">
        <v>8430</v>
      </c>
      <c r="FH19" s="156">
        <v>14052</v>
      </c>
      <c r="FI19" s="131">
        <v>1506</v>
      </c>
      <c r="FJ19" s="131">
        <v>2702</v>
      </c>
      <c r="FK19" s="156">
        <v>4209</v>
      </c>
      <c r="FL19" s="131">
        <v>7343</v>
      </c>
      <c r="FM19" s="131">
        <v>867</v>
      </c>
      <c r="FN19" s="156">
        <v>8210</v>
      </c>
      <c r="FO19" s="131">
        <v>3154</v>
      </c>
      <c r="FP19" s="131">
        <v>454</v>
      </c>
      <c r="FQ19" s="156">
        <v>3608</v>
      </c>
      <c r="FR19" s="131">
        <v>6558</v>
      </c>
      <c r="FS19" s="131">
        <v>1674</v>
      </c>
      <c r="FT19" s="156">
        <v>8232</v>
      </c>
      <c r="FU19" s="131">
        <v>6966</v>
      </c>
      <c r="FV19" s="131">
        <v>769</v>
      </c>
      <c r="FW19" s="156">
        <v>7735</v>
      </c>
      <c r="FX19" s="131">
        <v>6979</v>
      </c>
      <c r="FY19" s="131">
        <v>1450</v>
      </c>
      <c r="FZ19" s="156">
        <v>8429</v>
      </c>
      <c r="GA19" s="131">
        <v>760</v>
      </c>
      <c r="GB19" s="131">
        <v>453</v>
      </c>
      <c r="GC19" s="156">
        <v>1213</v>
      </c>
      <c r="GD19" s="131">
        <v>2477</v>
      </c>
      <c r="GE19" s="131">
        <v>1223</v>
      </c>
      <c r="GF19" s="156">
        <v>3700</v>
      </c>
      <c r="GG19" s="131">
        <v>13997</v>
      </c>
      <c r="GH19" s="131">
        <v>89119</v>
      </c>
      <c r="GI19" s="131">
        <v>70174</v>
      </c>
      <c r="GJ19" s="147">
        <v>159293</v>
      </c>
      <c r="GK19" s="131">
        <v>19437</v>
      </c>
      <c r="GL19" s="131">
        <v>12</v>
      </c>
      <c r="GM19" s="131">
        <v>178743</v>
      </c>
      <c r="GN19" s="132">
        <v>0</v>
      </c>
      <c r="GO19" s="132">
        <v>0</v>
      </c>
      <c r="GP19" s="132">
        <v>0</v>
      </c>
      <c r="GQ19" s="132">
        <v>0</v>
      </c>
      <c r="GR19" s="132">
        <v>0</v>
      </c>
      <c r="GS19" s="132">
        <v>0</v>
      </c>
      <c r="GT19" s="132">
        <v>0</v>
      </c>
      <c r="GU19" s="132">
        <v>0</v>
      </c>
      <c r="GV19" s="132">
        <v>0</v>
      </c>
      <c r="GW19" s="132">
        <v>0</v>
      </c>
      <c r="GX19" s="132">
        <v>0</v>
      </c>
      <c r="GY19" s="132">
        <v>0</v>
      </c>
      <c r="GZ19" s="132">
        <v>0</v>
      </c>
      <c r="HA19" s="132">
        <v>0</v>
      </c>
      <c r="HB19" s="132">
        <v>0</v>
      </c>
      <c r="HC19" s="132">
        <v>0</v>
      </c>
      <c r="HD19" s="132">
        <v>0</v>
      </c>
      <c r="HE19" s="132">
        <v>0</v>
      </c>
      <c r="HF19" s="132">
        <v>0</v>
      </c>
      <c r="HG19" s="132">
        <v>0</v>
      </c>
      <c r="HH19" s="132">
        <v>-0.2</v>
      </c>
      <c r="HI19" s="156">
        <v>33</v>
      </c>
      <c r="HJ19" s="156">
        <v>12</v>
      </c>
      <c r="HK19" s="156">
        <v>-1154</v>
      </c>
      <c r="HL19" s="156">
        <v>314</v>
      </c>
      <c r="HM19" s="156">
        <v>755</v>
      </c>
      <c r="HN19" s="156">
        <v>-659</v>
      </c>
      <c r="HO19" s="156">
        <v>146</v>
      </c>
      <c r="HP19" s="156">
        <v>11</v>
      </c>
      <c r="HQ19" s="156">
        <v>2248</v>
      </c>
      <c r="HR19" s="156">
        <v>938</v>
      </c>
      <c r="HS19" s="156">
        <v>-749</v>
      </c>
      <c r="HT19" s="156">
        <v>119</v>
      </c>
      <c r="HU19" s="156">
        <v>-333</v>
      </c>
      <c r="HV19" s="156">
        <v>-439</v>
      </c>
      <c r="HW19" s="156">
        <v>-1253</v>
      </c>
      <c r="HX19" s="156">
        <v>-429</v>
      </c>
      <c r="HY19" s="156">
        <v>752</v>
      </c>
      <c r="HZ19" s="156">
        <v>-409</v>
      </c>
      <c r="IA19" s="156">
        <v>-192</v>
      </c>
      <c r="IB19" s="156">
        <v>-50</v>
      </c>
      <c r="IC19" s="156">
        <v>-338</v>
      </c>
      <c r="ID19" s="131">
        <v>5191</v>
      </c>
      <c r="IE19" s="131">
        <v>9096</v>
      </c>
      <c r="IF19" s="131">
        <v>35064</v>
      </c>
      <c r="IG19" s="131">
        <v>10794</v>
      </c>
      <c r="IH19" s="131">
        <v>21174</v>
      </c>
      <c r="II19" s="131">
        <v>13488</v>
      </c>
      <c r="IJ19" s="131">
        <v>12185</v>
      </c>
      <c r="IK19" s="131">
        <v>10047</v>
      </c>
      <c r="IL19" s="131">
        <v>14690</v>
      </c>
      <c r="IM19" s="131">
        <v>7593</v>
      </c>
      <c r="IN19" s="131">
        <v>25740</v>
      </c>
      <c r="IO19" s="131">
        <v>12408</v>
      </c>
      <c r="IP19" s="131">
        <v>19015</v>
      </c>
      <c r="IQ19" s="131">
        <v>13012</v>
      </c>
      <c r="IR19" s="131">
        <v>17799</v>
      </c>
      <c r="IS19" s="131">
        <v>20119</v>
      </c>
      <c r="IT19" s="131">
        <v>16568</v>
      </c>
      <c r="IU19" s="131">
        <v>2114</v>
      </c>
      <c r="IV19" s="131">
        <v>7627</v>
      </c>
      <c r="IW19" s="131">
        <v>35192</v>
      </c>
      <c r="IX19" s="131">
        <v>304809</v>
      </c>
      <c r="IY19" s="131">
        <v>28579</v>
      </c>
      <c r="IZ19" s="131">
        <v>11883</v>
      </c>
      <c r="JA19" s="131">
        <v>344765</v>
      </c>
      <c r="JB19" s="132">
        <v>-24.5</v>
      </c>
      <c r="JC19" s="132">
        <v>6.3</v>
      </c>
      <c r="JD19" s="132">
        <v>1.3</v>
      </c>
      <c r="JE19" s="132">
        <v>2.2999999999999998</v>
      </c>
      <c r="JF19" s="132">
        <v>10.4</v>
      </c>
      <c r="JG19" s="132">
        <v>11.5</v>
      </c>
      <c r="JH19" s="132">
        <v>6</v>
      </c>
      <c r="JI19" s="132">
        <v>9</v>
      </c>
      <c r="JJ19" s="132">
        <v>5.2</v>
      </c>
      <c r="JK19" s="132">
        <v>13.4</v>
      </c>
      <c r="JL19" s="132">
        <v>-3.3</v>
      </c>
      <c r="JM19" s="132">
        <v>7.9</v>
      </c>
      <c r="JN19" s="132">
        <v>15.1</v>
      </c>
      <c r="JO19" s="132">
        <v>14.7</v>
      </c>
      <c r="JP19" s="132">
        <v>5.6</v>
      </c>
      <c r="JQ19" s="132">
        <v>1.3</v>
      </c>
      <c r="JR19" s="132">
        <v>4.3</v>
      </c>
      <c r="JS19" s="132">
        <v>4.2</v>
      </c>
      <c r="JT19" s="132">
        <v>6.8</v>
      </c>
      <c r="JU19" s="132">
        <v>3.7</v>
      </c>
      <c r="JV19" s="132">
        <v>5</v>
      </c>
      <c r="JW19" s="132">
        <v>9.5</v>
      </c>
      <c r="JX19" s="132">
        <v>3.6</v>
      </c>
      <c r="JY19" s="132">
        <v>-0.5</v>
      </c>
    </row>
    <row r="20" spans="1:285" ht="15" customHeight="1">
      <c r="A20" s="10" t="s">
        <v>34</v>
      </c>
      <c r="B20" s="11">
        <v>74.27</v>
      </c>
      <c r="C20" s="11">
        <v>22.5</v>
      </c>
      <c r="D20" s="11">
        <v>197.8</v>
      </c>
      <c r="E20" s="11">
        <v>2110.627</v>
      </c>
      <c r="F20" s="11">
        <v>675</v>
      </c>
      <c r="G20" s="11">
        <v>5736.1170000000002</v>
      </c>
      <c r="H20" s="3">
        <f t="shared" si="0"/>
        <v>9.8464843337820579E-4</v>
      </c>
      <c r="AI20" s="130">
        <v>35217</v>
      </c>
      <c r="AJ20" s="131">
        <v>17836</v>
      </c>
      <c r="AK20" s="131">
        <v>42298</v>
      </c>
      <c r="AL20" s="131">
        <v>59135</v>
      </c>
      <c r="AM20" s="131">
        <v>19600</v>
      </c>
      <c r="AN20" s="131">
        <v>12420</v>
      </c>
      <c r="AO20" s="131">
        <v>4830</v>
      </c>
      <c r="AP20" s="131">
        <v>44926</v>
      </c>
      <c r="AQ20" s="131">
        <v>5909</v>
      </c>
      <c r="AR20" s="131">
        <v>6655</v>
      </c>
      <c r="AS20" s="131">
        <v>8059</v>
      </c>
      <c r="AT20" s="131">
        <v>19336</v>
      </c>
      <c r="AU20" s="131">
        <v>1292</v>
      </c>
      <c r="AV20" s="131">
        <v>13787</v>
      </c>
      <c r="AW20" s="131">
        <v>8562</v>
      </c>
      <c r="AX20" s="131">
        <v>16407</v>
      </c>
      <c r="AY20" s="131">
        <v>25377</v>
      </c>
      <c r="AZ20" s="131">
        <v>975</v>
      </c>
      <c r="BA20" s="131">
        <v>181766</v>
      </c>
      <c r="BB20" s="131">
        <v>240361</v>
      </c>
      <c r="BC20" s="131">
        <v>21671</v>
      </c>
      <c r="BD20" s="131">
        <v>9563</v>
      </c>
      <c r="BE20" s="131">
        <v>10334</v>
      </c>
      <c r="BF20" s="131">
        <v>3956</v>
      </c>
      <c r="BG20" s="131">
        <v>380</v>
      </c>
      <c r="BH20" s="131">
        <v>14942</v>
      </c>
      <c r="BI20" s="131">
        <v>7637</v>
      </c>
      <c r="BJ20" s="131">
        <v>-296</v>
      </c>
      <c r="BK20" s="131">
        <v>7327</v>
      </c>
      <c r="BL20" s="131">
        <v>1450</v>
      </c>
      <c r="BM20" s="131">
        <v>2861</v>
      </c>
      <c r="BN20" s="131">
        <v>22588</v>
      </c>
      <c r="BO20" s="131">
        <v>49477</v>
      </c>
      <c r="BP20" s="131">
        <v>2587</v>
      </c>
      <c r="BQ20" s="131">
        <v>4005</v>
      </c>
      <c r="BR20" s="131">
        <v>6651</v>
      </c>
      <c r="BS20" s="131">
        <v>1901</v>
      </c>
      <c r="BT20" s="131">
        <v>4977</v>
      </c>
      <c r="BU20" s="131">
        <v>6835</v>
      </c>
      <c r="BV20" s="131">
        <v>13298</v>
      </c>
      <c r="BW20" s="131">
        <v>62694</v>
      </c>
      <c r="BX20" s="131">
        <v>302113</v>
      </c>
      <c r="BY20" s="131">
        <v>23629</v>
      </c>
      <c r="BZ20" s="131">
        <v>24195</v>
      </c>
      <c r="CA20" s="131">
        <v>16090</v>
      </c>
      <c r="CB20" s="131">
        <v>14356</v>
      </c>
      <c r="CC20" s="131">
        <v>67709</v>
      </c>
      <c r="CD20" s="131">
        <v>-12957</v>
      </c>
      <c r="CE20" s="137">
        <v>358033</v>
      </c>
      <c r="CF20" s="131">
        <v>12178</v>
      </c>
      <c r="CG20" s="131">
        <v>19346</v>
      </c>
      <c r="CH20" s="131">
        <v>31524</v>
      </c>
      <c r="CI20" s="131">
        <v>11481</v>
      </c>
      <c r="CJ20" s="131">
        <v>4462</v>
      </c>
      <c r="CK20" s="131">
        <v>5017</v>
      </c>
      <c r="CL20" s="131">
        <v>21275</v>
      </c>
      <c r="CM20" s="131">
        <v>1716</v>
      </c>
      <c r="CN20" s="131">
        <v>6574</v>
      </c>
      <c r="CO20" s="131">
        <v>4622</v>
      </c>
      <c r="CP20" s="131">
        <v>13805</v>
      </c>
      <c r="CQ20" s="131">
        <v>2100</v>
      </c>
      <c r="CR20" s="131">
        <v>12481</v>
      </c>
      <c r="CS20" s="131">
        <v>2610</v>
      </c>
      <c r="CT20" s="131">
        <v>8834</v>
      </c>
      <c r="CU20" s="131">
        <v>14595</v>
      </c>
      <c r="CV20" s="131">
        <v>565</v>
      </c>
      <c r="CW20" s="131">
        <v>110137</v>
      </c>
      <c r="CX20" s="131">
        <v>141661</v>
      </c>
      <c r="CY20" s="131">
        <v>9657</v>
      </c>
      <c r="CZ20" s="131">
        <v>2218</v>
      </c>
      <c r="DA20" s="131">
        <v>4840</v>
      </c>
      <c r="DB20" s="131">
        <v>2116</v>
      </c>
      <c r="DC20" s="131">
        <v>159</v>
      </c>
      <c r="DD20" s="131">
        <v>7114</v>
      </c>
      <c r="DE20" s="131">
        <v>12433</v>
      </c>
      <c r="DF20" s="131">
        <v>-540</v>
      </c>
      <c r="DG20" s="131">
        <v>11894</v>
      </c>
      <c r="DH20" s="131">
        <v>569</v>
      </c>
      <c r="DI20" s="131">
        <v>3271</v>
      </c>
      <c r="DJ20" s="131">
        <v>22848</v>
      </c>
      <c r="DK20" s="131">
        <v>34723</v>
      </c>
      <c r="DL20" s="131">
        <v>1718</v>
      </c>
      <c r="DM20" s="131">
        <v>2401</v>
      </c>
      <c r="DN20" s="131">
        <v>4119</v>
      </c>
      <c r="DO20" s="131">
        <v>1917</v>
      </c>
      <c r="DP20" s="131">
        <v>2918</v>
      </c>
      <c r="DQ20" s="131">
        <v>4835</v>
      </c>
      <c r="DR20" s="131">
        <v>8954</v>
      </c>
      <c r="DS20" s="131">
        <v>43677</v>
      </c>
      <c r="DT20" s="131">
        <v>185338</v>
      </c>
      <c r="DU20" s="131">
        <v>18083</v>
      </c>
      <c r="DV20" s="131">
        <v>35088</v>
      </c>
      <c r="DW20" s="131">
        <v>10160</v>
      </c>
      <c r="DX20" s="131">
        <v>10908</v>
      </c>
      <c r="DY20" s="131">
        <v>24275</v>
      </c>
      <c r="DZ20" s="131">
        <v>-126</v>
      </c>
      <c r="EA20" s="137">
        <v>191733</v>
      </c>
      <c r="EB20" s="131">
        <v>1029</v>
      </c>
      <c r="EC20" s="131">
        <v>2983</v>
      </c>
      <c r="ED20" s="156">
        <v>4012</v>
      </c>
      <c r="EE20" s="131">
        <v>1095</v>
      </c>
      <c r="EF20" s="131">
        <v>2626</v>
      </c>
      <c r="EG20" s="142">
        <v>3720</v>
      </c>
      <c r="EH20" s="131">
        <v>14002</v>
      </c>
      <c r="EI20" s="131">
        <v>9349</v>
      </c>
      <c r="EJ20" s="156">
        <v>23351</v>
      </c>
      <c r="EK20" s="131">
        <v>2433</v>
      </c>
      <c r="EL20" s="131">
        <v>2712</v>
      </c>
      <c r="EM20" s="156">
        <v>5145</v>
      </c>
      <c r="EN20" s="131">
        <v>5944</v>
      </c>
      <c r="EO20" s="131">
        <v>5279</v>
      </c>
      <c r="EP20" s="156">
        <v>11223</v>
      </c>
      <c r="EQ20" s="131">
        <v>6202</v>
      </c>
      <c r="ER20" s="131">
        <v>4260</v>
      </c>
      <c r="ES20" s="156">
        <v>10462</v>
      </c>
      <c r="ET20" s="131">
        <v>6054</v>
      </c>
      <c r="EU20" s="131">
        <v>3168</v>
      </c>
      <c r="EV20" s="156">
        <v>9222</v>
      </c>
      <c r="EW20" s="131">
        <v>3895</v>
      </c>
      <c r="EX20" s="131">
        <v>1187</v>
      </c>
      <c r="EY20" s="156">
        <v>5082</v>
      </c>
      <c r="EZ20" s="131">
        <v>5825</v>
      </c>
      <c r="FA20" s="131">
        <v>3726</v>
      </c>
      <c r="FB20" s="156">
        <v>9551</v>
      </c>
      <c r="FC20" s="131">
        <v>3945</v>
      </c>
      <c r="FD20" s="131">
        <v>5100</v>
      </c>
      <c r="FE20" s="156">
        <v>9044</v>
      </c>
      <c r="FF20" s="131">
        <v>6586</v>
      </c>
      <c r="FG20" s="131">
        <v>9340</v>
      </c>
      <c r="FH20" s="156">
        <v>15926</v>
      </c>
      <c r="FI20" s="131">
        <v>1680</v>
      </c>
      <c r="FJ20" s="131">
        <v>2988</v>
      </c>
      <c r="FK20" s="156">
        <v>4668</v>
      </c>
      <c r="FL20" s="131">
        <v>8382</v>
      </c>
      <c r="FM20" s="131">
        <v>807</v>
      </c>
      <c r="FN20" s="156">
        <v>9189</v>
      </c>
      <c r="FO20" s="131">
        <v>3379</v>
      </c>
      <c r="FP20" s="131">
        <v>456</v>
      </c>
      <c r="FQ20" s="156">
        <v>3835</v>
      </c>
      <c r="FR20" s="131">
        <v>7467</v>
      </c>
      <c r="FS20" s="131">
        <v>1768</v>
      </c>
      <c r="FT20" s="156">
        <v>9234</v>
      </c>
      <c r="FU20" s="131">
        <v>7112</v>
      </c>
      <c r="FV20" s="131">
        <v>855</v>
      </c>
      <c r="FW20" s="156">
        <v>7967</v>
      </c>
      <c r="FX20" s="131">
        <v>7827</v>
      </c>
      <c r="FY20" s="131">
        <v>1372</v>
      </c>
      <c r="FZ20" s="156">
        <v>9200</v>
      </c>
      <c r="GA20" s="131">
        <v>935</v>
      </c>
      <c r="GB20" s="131">
        <v>341</v>
      </c>
      <c r="GC20" s="156">
        <v>1276</v>
      </c>
      <c r="GD20" s="131">
        <v>2682</v>
      </c>
      <c r="GE20" s="131">
        <v>1285</v>
      </c>
      <c r="GF20" s="156">
        <v>3967</v>
      </c>
      <c r="GG20" s="131">
        <v>14512</v>
      </c>
      <c r="GH20" s="131">
        <v>96473</v>
      </c>
      <c r="GI20" s="131">
        <v>74113</v>
      </c>
      <c r="GJ20" s="147">
        <v>170586</v>
      </c>
      <c r="GK20" s="131">
        <v>21273</v>
      </c>
      <c r="GL20" s="131">
        <v>-126</v>
      </c>
      <c r="GM20" s="131">
        <v>191733</v>
      </c>
      <c r="GN20" s="132">
        <v>0</v>
      </c>
      <c r="GO20" s="132">
        <v>0</v>
      </c>
      <c r="GP20" s="132">
        <v>0</v>
      </c>
      <c r="GQ20" s="132">
        <v>0</v>
      </c>
      <c r="GR20" s="132">
        <v>0</v>
      </c>
      <c r="GS20" s="132">
        <v>0</v>
      </c>
      <c r="GT20" s="132">
        <v>0</v>
      </c>
      <c r="GU20" s="132">
        <v>0</v>
      </c>
      <c r="GV20" s="132">
        <v>0</v>
      </c>
      <c r="GW20" s="132">
        <v>0</v>
      </c>
      <c r="GX20" s="132">
        <v>0</v>
      </c>
      <c r="GY20" s="132">
        <v>0</v>
      </c>
      <c r="GZ20" s="132">
        <v>0</v>
      </c>
      <c r="HA20" s="132">
        <v>0</v>
      </c>
      <c r="HB20" s="132">
        <v>0</v>
      </c>
      <c r="HC20" s="132">
        <v>0</v>
      </c>
      <c r="HD20" s="132">
        <v>0</v>
      </c>
      <c r="HE20" s="132">
        <v>0</v>
      </c>
      <c r="HF20" s="132">
        <v>0</v>
      </c>
      <c r="HG20" s="132">
        <v>0</v>
      </c>
      <c r="HH20" s="132">
        <v>-0.2</v>
      </c>
      <c r="HI20" s="156">
        <v>44</v>
      </c>
      <c r="HJ20" s="156">
        <v>60</v>
      </c>
      <c r="HK20" s="156">
        <v>-1106</v>
      </c>
      <c r="HL20" s="156">
        <v>272</v>
      </c>
      <c r="HM20" s="156">
        <v>747</v>
      </c>
      <c r="HN20" s="156">
        <v>-705</v>
      </c>
      <c r="HO20" s="156">
        <v>152</v>
      </c>
      <c r="HP20" s="156">
        <v>27</v>
      </c>
      <c r="HQ20" s="156">
        <v>2253</v>
      </c>
      <c r="HR20" s="156">
        <v>1030</v>
      </c>
      <c r="HS20" s="156">
        <v>-1013</v>
      </c>
      <c r="HT20" s="156">
        <v>132</v>
      </c>
      <c r="HU20" s="156">
        <v>-355</v>
      </c>
      <c r="HV20" s="156">
        <v>-453</v>
      </c>
      <c r="HW20" s="156">
        <v>-1198</v>
      </c>
      <c r="HX20" s="156">
        <v>-364</v>
      </c>
      <c r="HY20" s="156">
        <v>860</v>
      </c>
      <c r="HZ20" s="156">
        <v>-433</v>
      </c>
      <c r="IA20" s="156">
        <v>-195</v>
      </c>
      <c r="IB20" s="156">
        <v>-52</v>
      </c>
      <c r="IC20" s="156">
        <v>-296</v>
      </c>
      <c r="ID20" s="131">
        <v>7000</v>
      </c>
      <c r="IE20" s="131">
        <v>9920</v>
      </c>
      <c r="IF20" s="131">
        <v>35193</v>
      </c>
      <c r="IG20" s="131">
        <v>10910</v>
      </c>
      <c r="IH20" s="131">
        <v>21878</v>
      </c>
      <c r="II20" s="131">
        <v>14629</v>
      </c>
      <c r="IJ20" s="131">
        <v>12848</v>
      </c>
      <c r="IK20" s="131">
        <v>10471</v>
      </c>
      <c r="IL20" s="131">
        <v>16249</v>
      </c>
      <c r="IM20" s="131">
        <v>7792</v>
      </c>
      <c r="IN20" s="131">
        <v>26500</v>
      </c>
      <c r="IO20" s="131">
        <v>12775</v>
      </c>
      <c r="IP20" s="131">
        <v>19102</v>
      </c>
      <c r="IQ20" s="131">
        <v>12631</v>
      </c>
      <c r="IR20" s="131">
        <v>18094</v>
      </c>
      <c r="IS20" s="131">
        <v>20449</v>
      </c>
      <c r="IT20" s="131">
        <v>17417</v>
      </c>
      <c r="IU20" s="131">
        <v>2093</v>
      </c>
      <c r="IV20" s="131">
        <v>8285</v>
      </c>
      <c r="IW20" s="131">
        <v>35916</v>
      </c>
      <c r="IX20" s="131">
        <v>317017</v>
      </c>
      <c r="IY20" s="131">
        <v>29108</v>
      </c>
      <c r="IZ20" s="131">
        <v>12410</v>
      </c>
      <c r="JA20" s="131">
        <v>358033</v>
      </c>
      <c r="JB20" s="132">
        <v>34.9</v>
      </c>
      <c r="JC20" s="132">
        <v>9.1</v>
      </c>
      <c r="JD20" s="132">
        <v>0.4</v>
      </c>
      <c r="JE20" s="132">
        <v>1.1000000000000001</v>
      </c>
      <c r="JF20" s="132">
        <v>3.3</v>
      </c>
      <c r="JG20" s="132">
        <v>8.5</v>
      </c>
      <c r="JH20" s="132">
        <v>5.4</v>
      </c>
      <c r="JI20" s="132">
        <v>4.2</v>
      </c>
      <c r="JJ20" s="132">
        <v>10.6</v>
      </c>
      <c r="JK20" s="132">
        <v>2.6</v>
      </c>
      <c r="JL20" s="132">
        <v>3</v>
      </c>
      <c r="JM20" s="132">
        <v>3</v>
      </c>
      <c r="JN20" s="132">
        <v>0.5</v>
      </c>
      <c r="JO20" s="132">
        <v>-2.9</v>
      </c>
      <c r="JP20" s="132">
        <v>1.7</v>
      </c>
      <c r="JQ20" s="132">
        <v>1.6</v>
      </c>
      <c r="JR20" s="132">
        <v>5.0999999999999996</v>
      </c>
      <c r="JS20" s="132">
        <v>-1</v>
      </c>
      <c r="JT20" s="132">
        <v>8.6</v>
      </c>
      <c r="JU20" s="132">
        <v>2.1</v>
      </c>
      <c r="JV20" s="132">
        <v>4</v>
      </c>
      <c r="JW20" s="132">
        <v>1.8</v>
      </c>
      <c r="JX20" s="132">
        <v>3.8</v>
      </c>
      <c r="JY20" s="132">
        <v>0.5</v>
      </c>
    </row>
    <row r="21" spans="1:285" ht="15" customHeight="1">
      <c r="A21" s="12" t="s">
        <v>35</v>
      </c>
      <c r="B21" s="13">
        <v>65.2</v>
      </c>
      <c r="C21" s="13">
        <v>0</v>
      </c>
      <c r="D21" s="13">
        <v>232.55</v>
      </c>
      <c r="E21" s="13">
        <v>1760.4</v>
      </c>
      <c r="F21" s="13">
        <v>0</v>
      </c>
      <c r="G21" s="13">
        <v>6278.85</v>
      </c>
      <c r="H21" s="3">
        <f t="shared" si="0"/>
        <v>8.6440120985941868E-4</v>
      </c>
      <c r="AI21" s="130">
        <v>35582</v>
      </c>
      <c r="AJ21" s="131">
        <v>17630</v>
      </c>
      <c r="AK21" s="131">
        <v>43477</v>
      </c>
      <c r="AL21" s="131">
        <v>59884</v>
      </c>
      <c r="AM21" s="131">
        <v>19387</v>
      </c>
      <c r="AN21" s="131">
        <v>12799</v>
      </c>
      <c r="AO21" s="131">
        <v>4967</v>
      </c>
      <c r="AP21" s="131">
        <v>46202</v>
      </c>
      <c r="AQ21" s="131">
        <v>6140</v>
      </c>
      <c r="AR21" s="131">
        <v>6693</v>
      </c>
      <c r="AS21" s="131">
        <v>7892</v>
      </c>
      <c r="AT21" s="131">
        <v>20101</v>
      </c>
      <c r="AU21" s="131">
        <v>1457</v>
      </c>
      <c r="AV21" s="131">
        <v>14986</v>
      </c>
      <c r="AW21" s="131">
        <v>8953</v>
      </c>
      <c r="AX21" s="131">
        <v>15467</v>
      </c>
      <c r="AY21" s="131">
        <v>26869</v>
      </c>
      <c r="AZ21" s="131">
        <v>783</v>
      </c>
      <c r="BA21" s="131">
        <v>186761</v>
      </c>
      <c r="BB21" s="131">
        <v>246174</v>
      </c>
      <c r="BC21" s="131">
        <v>21365</v>
      </c>
      <c r="BD21" s="131">
        <v>10221</v>
      </c>
      <c r="BE21" s="131">
        <v>10808</v>
      </c>
      <c r="BF21" s="131">
        <v>2674</v>
      </c>
      <c r="BG21" s="131">
        <v>1029</v>
      </c>
      <c r="BH21" s="131">
        <v>14537</v>
      </c>
      <c r="BI21" s="131">
        <v>8273</v>
      </c>
      <c r="BJ21" s="131">
        <v>-207</v>
      </c>
      <c r="BK21" s="131">
        <v>8065</v>
      </c>
      <c r="BL21" s="131">
        <v>1360</v>
      </c>
      <c r="BM21" s="131">
        <v>3261</v>
      </c>
      <c r="BN21" s="131">
        <v>23999</v>
      </c>
      <c r="BO21" s="131">
        <v>51532</v>
      </c>
      <c r="BP21" s="131">
        <v>2483</v>
      </c>
      <c r="BQ21" s="131">
        <v>2796</v>
      </c>
      <c r="BR21" s="131">
        <v>5370</v>
      </c>
      <c r="BS21" s="131">
        <v>1949</v>
      </c>
      <c r="BT21" s="131">
        <v>5732</v>
      </c>
      <c r="BU21" s="131">
        <v>7530</v>
      </c>
      <c r="BV21" s="131">
        <v>12849</v>
      </c>
      <c r="BW21" s="131">
        <v>64331</v>
      </c>
      <c r="BX21" s="131">
        <v>309556</v>
      </c>
      <c r="BY21" s="131">
        <v>26720</v>
      </c>
      <c r="BZ21" s="131">
        <v>26313</v>
      </c>
      <c r="CA21" s="131">
        <v>17306</v>
      </c>
      <c r="CB21" s="131">
        <v>15245</v>
      </c>
      <c r="CC21" s="131">
        <v>69307</v>
      </c>
      <c r="CD21" s="131">
        <v>-11323</v>
      </c>
      <c r="CE21" s="137">
        <v>370008</v>
      </c>
      <c r="CF21" s="131">
        <v>11867</v>
      </c>
      <c r="CG21" s="131">
        <v>20411</v>
      </c>
      <c r="CH21" s="131">
        <v>32278</v>
      </c>
      <c r="CI21" s="131">
        <v>11716</v>
      </c>
      <c r="CJ21" s="131">
        <v>4718</v>
      </c>
      <c r="CK21" s="131">
        <v>5210</v>
      </c>
      <c r="CL21" s="131">
        <v>22450</v>
      </c>
      <c r="CM21" s="131">
        <v>1815</v>
      </c>
      <c r="CN21" s="131">
        <v>6667</v>
      </c>
      <c r="CO21" s="131">
        <v>4744</v>
      </c>
      <c r="CP21" s="131">
        <v>14371</v>
      </c>
      <c r="CQ21" s="131">
        <v>2354</v>
      </c>
      <c r="CR21" s="131">
        <v>13470</v>
      </c>
      <c r="CS21" s="131">
        <v>2811</v>
      </c>
      <c r="CT21" s="131">
        <v>8488</v>
      </c>
      <c r="CU21" s="131">
        <v>15525</v>
      </c>
      <c r="CV21" s="131">
        <v>460</v>
      </c>
      <c r="CW21" s="131">
        <v>114799</v>
      </c>
      <c r="CX21" s="131">
        <v>147077</v>
      </c>
      <c r="CY21" s="131">
        <v>9708</v>
      </c>
      <c r="CZ21" s="131">
        <v>2688</v>
      </c>
      <c r="DA21" s="131">
        <v>5243</v>
      </c>
      <c r="DB21" s="131">
        <v>1439</v>
      </c>
      <c r="DC21" s="131">
        <v>450</v>
      </c>
      <c r="DD21" s="131">
        <v>7133</v>
      </c>
      <c r="DE21" s="131">
        <v>12393</v>
      </c>
      <c r="DF21" s="131">
        <v>-342</v>
      </c>
      <c r="DG21" s="131">
        <v>12050</v>
      </c>
      <c r="DH21" s="131">
        <v>559</v>
      </c>
      <c r="DI21" s="131">
        <v>3635</v>
      </c>
      <c r="DJ21" s="131">
        <v>23376</v>
      </c>
      <c r="DK21" s="131">
        <v>35772</v>
      </c>
      <c r="DL21" s="131">
        <v>1675</v>
      </c>
      <c r="DM21" s="131">
        <v>1665</v>
      </c>
      <c r="DN21" s="131">
        <v>3341</v>
      </c>
      <c r="DO21" s="131">
        <v>1875</v>
      </c>
      <c r="DP21" s="131">
        <v>3338</v>
      </c>
      <c r="DQ21" s="131">
        <v>5213</v>
      </c>
      <c r="DR21" s="131">
        <v>8554</v>
      </c>
      <c r="DS21" s="131">
        <v>44326</v>
      </c>
      <c r="DT21" s="131">
        <v>191403</v>
      </c>
      <c r="DU21" s="131">
        <v>19101</v>
      </c>
      <c r="DV21" s="131">
        <v>34323</v>
      </c>
      <c r="DW21" s="131">
        <v>11053</v>
      </c>
      <c r="DX21" s="131">
        <v>11319</v>
      </c>
      <c r="DY21" s="131">
        <v>26129</v>
      </c>
      <c r="DZ21" s="131">
        <v>-60</v>
      </c>
      <c r="EA21" s="137">
        <v>201985</v>
      </c>
      <c r="EB21" s="131">
        <v>1303</v>
      </c>
      <c r="EC21" s="131">
        <v>3114</v>
      </c>
      <c r="ED21" s="156">
        <v>4418</v>
      </c>
      <c r="EE21" s="131">
        <v>1155</v>
      </c>
      <c r="EF21" s="131">
        <v>2634</v>
      </c>
      <c r="EG21" s="142">
        <v>3789</v>
      </c>
      <c r="EH21" s="131">
        <v>13376</v>
      </c>
      <c r="EI21" s="131">
        <v>8934</v>
      </c>
      <c r="EJ21" s="156">
        <v>22310</v>
      </c>
      <c r="EK21" s="131">
        <v>2246</v>
      </c>
      <c r="EL21" s="131">
        <v>2861</v>
      </c>
      <c r="EM21" s="156">
        <v>5107</v>
      </c>
      <c r="EN21" s="131">
        <v>6032</v>
      </c>
      <c r="EO21" s="131">
        <v>5318</v>
      </c>
      <c r="EP21" s="156">
        <v>11351</v>
      </c>
      <c r="EQ21" s="131">
        <v>6828</v>
      </c>
      <c r="ER21" s="131">
        <v>4067</v>
      </c>
      <c r="ES21" s="156">
        <v>10895</v>
      </c>
      <c r="ET21" s="131">
        <v>6875</v>
      </c>
      <c r="EU21" s="131">
        <v>3000</v>
      </c>
      <c r="EV21" s="156">
        <v>9875</v>
      </c>
      <c r="EW21" s="131">
        <v>4260</v>
      </c>
      <c r="EX21" s="131">
        <v>962</v>
      </c>
      <c r="EY21" s="156">
        <v>5222</v>
      </c>
      <c r="EZ21" s="131">
        <v>6794</v>
      </c>
      <c r="FA21" s="131">
        <v>3141</v>
      </c>
      <c r="FB21" s="156">
        <v>9934</v>
      </c>
      <c r="FC21" s="131">
        <v>4078</v>
      </c>
      <c r="FD21" s="131">
        <v>5913</v>
      </c>
      <c r="FE21" s="156">
        <v>9990</v>
      </c>
      <c r="FF21" s="131">
        <v>7252</v>
      </c>
      <c r="FG21" s="131">
        <v>9900</v>
      </c>
      <c r="FH21" s="156">
        <v>17152</v>
      </c>
      <c r="FI21" s="131">
        <v>1835</v>
      </c>
      <c r="FJ21" s="131">
        <v>3323</v>
      </c>
      <c r="FK21" s="156">
        <v>5158</v>
      </c>
      <c r="FL21" s="131">
        <v>9210</v>
      </c>
      <c r="FM21" s="131">
        <v>837</v>
      </c>
      <c r="FN21" s="156">
        <v>10046</v>
      </c>
      <c r="FO21" s="131">
        <v>3577</v>
      </c>
      <c r="FP21" s="131">
        <v>456</v>
      </c>
      <c r="FQ21" s="156">
        <v>4034</v>
      </c>
      <c r="FR21" s="131">
        <v>8700</v>
      </c>
      <c r="FS21" s="131">
        <v>1794</v>
      </c>
      <c r="FT21" s="156">
        <v>10494</v>
      </c>
      <c r="FU21" s="131">
        <v>7834</v>
      </c>
      <c r="FV21" s="131">
        <v>804</v>
      </c>
      <c r="FW21" s="156">
        <v>8638</v>
      </c>
      <c r="FX21" s="131">
        <v>8498</v>
      </c>
      <c r="FY21" s="131">
        <v>1176</v>
      </c>
      <c r="FZ21" s="156">
        <v>9674</v>
      </c>
      <c r="GA21" s="131">
        <v>1011</v>
      </c>
      <c r="GB21" s="131">
        <v>358</v>
      </c>
      <c r="GC21" s="156">
        <v>1368</v>
      </c>
      <c r="GD21" s="131">
        <v>2911</v>
      </c>
      <c r="GE21" s="131">
        <v>1273</v>
      </c>
      <c r="GF21" s="156">
        <v>4184</v>
      </c>
      <c r="GG21" s="131">
        <v>15878</v>
      </c>
      <c r="GH21" s="131">
        <v>103776</v>
      </c>
      <c r="GI21" s="131">
        <v>75742</v>
      </c>
      <c r="GJ21" s="147">
        <v>179518</v>
      </c>
      <c r="GK21" s="131">
        <v>22527</v>
      </c>
      <c r="GL21" s="131">
        <v>-60</v>
      </c>
      <c r="GM21" s="131">
        <v>201985</v>
      </c>
      <c r="GN21" s="132">
        <v>0</v>
      </c>
      <c r="GO21" s="132">
        <v>0</v>
      </c>
      <c r="GP21" s="132">
        <v>0</v>
      </c>
      <c r="GQ21" s="132">
        <v>0</v>
      </c>
      <c r="GR21" s="132">
        <v>0</v>
      </c>
      <c r="GS21" s="132">
        <v>0</v>
      </c>
      <c r="GT21" s="132">
        <v>0</v>
      </c>
      <c r="GU21" s="132">
        <v>0</v>
      </c>
      <c r="GV21" s="132">
        <v>0</v>
      </c>
      <c r="GW21" s="132">
        <v>0</v>
      </c>
      <c r="GX21" s="132">
        <v>0</v>
      </c>
      <c r="GY21" s="132">
        <v>0</v>
      </c>
      <c r="GZ21" s="132">
        <v>0</v>
      </c>
      <c r="HA21" s="132">
        <v>0</v>
      </c>
      <c r="HB21" s="132">
        <v>0</v>
      </c>
      <c r="HC21" s="132">
        <v>0</v>
      </c>
      <c r="HD21" s="132">
        <v>0</v>
      </c>
      <c r="HE21" s="132">
        <v>0</v>
      </c>
      <c r="HF21" s="132">
        <v>0</v>
      </c>
      <c r="HG21" s="132">
        <v>0</v>
      </c>
      <c r="HH21" s="132">
        <v>-0.4</v>
      </c>
      <c r="HI21" s="156">
        <v>24</v>
      </c>
      <c r="HJ21" s="156">
        <v>88</v>
      </c>
      <c r="HK21" s="156">
        <v>-970</v>
      </c>
      <c r="HL21" s="156">
        <v>208</v>
      </c>
      <c r="HM21" s="156">
        <v>755</v>
      </c>
      <c r="HN21" s="156">
        <v>-745</v>
      </c>
      <c r="HO21" s="156">
        <v>336</v>
      </c>
      <c r="HP21" s="156">
        <v>25</v>
      </c>
      <c r="HQ21" s="156">
        <v>1760</v>
      </c>
      <c r="HR21" s="156">
        <v>1117</v>
      </c>
      <c r="HS21" s="156">
        <v>-736</v>
      </c>
      <c r="HT21" s="156">
        <v>138</v>
      </c>
      <c r="HU21" s="156">
        <v>-361</v>
      </c>
      <c r="HV21" s="156">
        <v>-470</v>
      </c>
      <c r="HW21" s="156">
        <v>-1378</v>
      </c>
      <c r="HX21" s="156">
        <v>-421</v>
      </c>
      <c r="HY21" s="156">
        <v>689</v>
      </c>
      <c r="HZ21" s="156">
        <v>-507</v>
      </c>
      <c r="IA21" s="156">
        <v>-212</v>
      </c>
      <c r="IB21" s="156">
        <v>-48</v>
      </c>
      <c r="IC21" s="156">
        <v>-708</v>
      </c>
      <c r="ID21" s="131">
        <v>8373</v>
      </c>
      <c r="IE21" s="131">
        <v>10517</v>
      </c>
      <c r="IF21" s="131">
        <v>35374</v>
      </c>
      <c r="IG21" s="131">
        <v>10890</v>
      </c>
      <c r="IH21" s="131">
        <v>21141</v>
      </c>
      <c r="II21" s="131">
        <v>15164</v>
      </c>
      <c r="IJ21" s="131">
        <v>13484</v>
      </c>
      <c r="IK21" s="131">
        <v>11053</v>
      </c>
      <c r="IL21" s="131">
        <v>17312</v>
      </c>
      <c r="IM21" s="131">
        <v>8348</v>
      </c>
      <c r="IN21" s="131">
        <v>28131</v>
      </c>
      <c r="IO21" s="131">
        <v>13499</v>
      </c>
      <c r="IP21" s="131">
        <v>20223</v>
      </c>
      <c r="IQ21" s="131">
        <v>12323</v>
      </c>
      <c r="IR21" s="131">
        <v>19170</v>
      </c>
      <c r="IS21" s="131">
        <v>21219</v>
      </c>
      <c r="IT21" s="131">
        <v>17852</v>
      </c>
      <c r="IU21" s="131">
        <v>2161</v>
      </c>
      <c r="IV21" s="131">
        <v>8850</v>
      </c>
      <c r="IW21" s="131">
        <v>37566</v>
      </c>
      <c r="IX21" s="131">
        <v>329811</v>
      </c>
      <c r="IY21" s="131">
        <v>29815</v>
      </c>
      <c r="IZ21" s="131">
        <v>10896</v>
      </c>
      <c r="JA21" s="131">
        <v>370008</v>
      </c>
      <c r="JB21" s="132">
        <v>19.600000000000001</v>
      </c>
      <c r="JC21" s="132">
        <v>6</v>
      </c>
      <c r="JD21" s="132">
        <v>0.5</v>
      </c>
      <c r="JE21" s="132">
        <v>-0.2</v>
      </c>
      <c r="JF21" s="132">
        <v>-3.4</v>
      </c>
      <c r="JG21" s="132">
        <v>3.7</v>
      </c>
      <c r="JH21" s="132">
        <v>5</v>
      </c>
      <c r="JI21" s="132">
        <v>5.6</v>
      </c>
      <c r="JJ21" s="132">
        <v>6.5</v>
      </c>
      <c r="JK21" s="132">
        <v>7.1</v>
      </c>
      <c r="JL21" s="132">
        <v>6.2</v>
      </c>
      <c r="JM21" s="132">
        <v>5.7</v>
      </c>
      <c r="JN21" s="132">
        <v>5.9</v>
      </c>
      <c r="JO21" s="132">
        <v>-2.4</v>
      </c>
      <c r="JP21" s="132">
        <v>5.9</v>
      </c>
      <c r="JQ21" s="132">
        <v>3.8</v>
      </c>
      <c r="JR21" s="132">
        <v>2.5</v>
      </c>
      <c r="JS21" s="132">
        <v>3.2</v>
      </c>
      <c r="JT21" s="132">
        <v>6.8</v>
      </c>
      <c r="JU21" s="132">
        <v>4.5999999999999996</v>
      </c>
      <c r="JV21" s="132">
        <v>4</v>
      </c>
      <c r="JW21" s="132">
        <v>2.4</v>
      </c>
      <c r="JX21" s="132">
        <v>3.3</v>
      </c>
      <c r="JY21" s="132">
        <v>0.4</v>
      </c>
    </row>
    <row r="22" spans="1:285" ht="15" customHeight="1">
      <c r="A22" s="8" t="s">
        <v>36</v>
      </c>
      <c r="B22" s="9">
        <v>1395</v>
      </c>
      <c r="C22" s="9">
        <v>0</v>
      </c>
      <c r="D22" s="9">
        <v>603</v>
      </c>
      <c r="E22" s="9">
        <v>32085</v>
      </c>
      <c r="F22" s="9">
        <v>0</v>
      </c>
      <c r="G22" s="9">
        <v>13869</v>
      </c>
      <c r="H22" s="3">
        <f t="shared" si="0"/>
        <v>1.8494473738556581E-2</v>
      </c>
      <c r="AI22" s="130">
        <v>35947</v>
      </c>
      <c r="AJ22" s="131">
        <v>18938</v>
      </c>
      <c r="AK22" s="131">
        <v>44327</v>
      </c>
      <c r="AL22" s="131">
        <v>62258</v>
      </c>
      <c r="AM22" s="131">
        <v>20548</v>
      </c>
      <c r="AN22" s="131">
        <v>13294</v>
      </c>
      <c r="AO22" s="131">
        <v>4919</v>
      </c>
      <c r="AP22" s="131">
        <v>47581</v>
      </c>
      <c r="AQ22" s="131">
        <v>6227</v>
      </c>
      <c r="AR22" s="131">
        <v>6578</v>
      </c>
      <c r="AS22" s="131">
        <v>7705</v>
      </c>
      <c r="AT22" s="131">
        <v>21935</v>
      </c>
      <c r="AU22" s="131">
        <v>1591</v>
      </c>
      <c r="AV22" s="131">
        <v>15833</v>
      </c>
      <c r="AW22" s="131">
        <v>9291</v>
      </c>
      <c r="AX22" s="131">
        <v>16237</v>
      </c>
      <c r="AY22" s="131">
        <v>28602</v>
      </c>
      <c r="AZ22" s="131">
        <v>452</v>
      </c>
      <c r="BA22" s="131">
        <v>194775</v>
      </c>
      <c r="BB22" s="131">
        <v>256561</v>
      </c>
      <c r="BC22" s="131">
        <v>26012</v>
      </c>
      <c r="BD22" s="131">
        <v>11434</v>
      </c>
      <c r="BE22" s="131">
        <v>12778</v>
      </c>
      <c r="BF22" s="131">
        <v>2739</v>
      </c>
      <c r="BG22" s="131">
        <v>783</v>
      </c>
      <c r="BH22" s="131">
        <v>16338</v>
      </c>
      <c r="BI22" s="131">
        <v>9307</v>
      </c>
      <c r="BJ22" s="131">
        <v>-283</v>
      </c>
      <c r="BK22" s="131">
        <v>9018</v>
      </c>
      <c r="BL22" s="131">
        <v>1011</v>
      </c>
      <c r="BM22" s="131">
        <v>3525</v>
      </c>
      <c r="BN22" s="131">
        <v>26521</v>
      </c>
      <c r="BO22" s="131">
        <v>58574</v>
      </c>
      <c r="BP22" s="131">
        <v>2000</v>
      </c>
      <c r="BQ22" s="131">
        <v>3561</v>
      </c>
      <c r="BR22" s="131">
        <v>5578</v>
      </c>
      <c r="BS22" s="131">
        <v>1805</v>
      </c>
      <c r="BT22" s="131">
        <v>5756</v>
      </c>
      <c r="BU22" s="131">
        <v>7350</v>
      </c>
      <c r="BV22" s="131">
        <v>12856</v>
      </c>
      <c r="BW22" s="131">
        <v>71431</v>
      </c>
      <c r="BX22" s="131">
        <v>327505</v>
      </c>
      <c r="BY22" s="131">
        <v>29060</v>
      </c>
      <c r="BZ22" s="131">
        <v>29059</v>
      </c>
      <c r="CA22" s="131">
        <v>18402</v>
      </c>
      <c r="CB22" s="131">
        <v>15328</v>
      </c>
      <c r="CC22" s="131">
        <v>65960</v>
      </c>
      <c r="CD22" s="131">
        <v>-13086</v>
      </c>
      <c r="CE22" s="137">
        <v>383453</v>
      </c>
      <c r="CF22" s="131">
        <v>12992</v>
      </c>
      <c r="CG22" s="131">
        <v>21113</v>
      </c>
      <c r="CH22" s="131">
        <v>34105</v>
      </c>
      <c r="CI22" s="131">
        <v>12592</v>
      </c>
      <c r="CJ22" s="131">
        <v>4987</v>
      </c>
      <c r="CK22" s="131">
        <v>5147</v>
      </c>
      <c r="CL22" s="131">
        <v>23842</v>
      </c>
      <c r="CM22" s="131">
        <v>1859</v>
      </c>
      <c r="CN22" s="131">
        <v>6568</v>
      </c>
      <c r="CO22" s="131">
        <v>4822</v>
      </c>
      <c r="CP22" s="131">
        <v>15367</v>
      </c>
      <c r="CQ22" s="131">
        <v>2570</v>
      </c>
      <c r="CR22" s="131">
        <v>14358</v>
      </c>
      <c r="CS22" s="131">
        <v>3047</v>
      </c>
      <c r="CT22" s="131">
        <v>9068</v>
      </c>
      <c r="CU22" s="131">
        <v>17238</v>
      </c>
      <c r="CV22" s="131">
        <v>265</v>
      </c>
      <c r="CW22" s="131">
        <v>121730</v>
      </c>
      <c r="CX22" s="131">
        <v>155836</v>
      </c>
      <c r="CY22" s="131">
        <v>11845</v>
      </c>
      <c r="CZ22" s="131">
        <v>3228</v>
      </c>
      <c r="DA22" s="131">
        <v>6588</v>
      </c>
      <c r="DB22" s="131">
        <v>1494</v>
      </c>
      <c r="DC22" s="131">
        <v>364</v>
      </c>
      <c r="DD22" s="131">
        <v>8446</v>
      </c>
      <c r="DE22" s="131">
        <v>13704</v>
      </c>
      <c r="DF22" s="131">
        <v>-452</v>
      </c>
      <c r="DG22" s="131">
        <v>13252</v>
      </c>
      <c r="DH22" s="131">
        <v>532</v>
      </c>
      <c r="DI22" s="131">
        <v>3859</v>
      </c>
      <c r="DJ22" s="131">
        <v>26090</v>
      </c>
      <c r="DK22" s="131">
        <v>41163</v>
      </c>
      <c r="DL22" s="131">
        <v>1374</v>
      </c>
      <c r="DM22" s="131">
        <v>2120</v>
      </c>
      <c r="DN22" s="131">
        <v>3494</v>
      </c>
      <c r="DO22" s="131">
        <v>1767</v>
      </c>
      <c r="DP22" s="131">
        <v>3394</v>
      </c>
      <c r="DQ22" s="131">
        <v>5161</v>
      </c>
      <c r="DR22" s="131">
        <v>8655</v>
      </c>
      <c r="DS22" s="131">
        <v>49818</v>
      </c>
      <c r="DT22" s="131">
        <v>205653</v>
      </c>
      <c r="DU22" s="131">
        <v>21521</v>
      </c>
      <c r="DV22" s="131">
        <v>38747</v>
      </c>
      <c r="DW22" s="131">
        <v>11896</v>
      </c>
      <c r="DX22" s="131">
        <v>12240</v>
      </c>
      <c r="DY22" s="131">
        <v>25321</v>
      </c>
      <c r="DZ22" s="131">
        <v>-208</v>
      </c>
      <c r="EA22" s="137">
        <v>213196</v>
      </c>
      <c r="EB22" s="131">
        <v>1299</v>
      </c>
      <c r="EC22" s="131">
        <v>3021</v>
      </c>
      <c r="ED22" s="156">
        <v>4320</v>
      </c>
      <c r="EE22" s="131">
        <v>1172</v>
      </c>
      <c r="EF22" s="131">
        <v>2855</v>
      </c>
      <c r="EG22" s="142">
        <v>4027</v>
      </c>
      <c r="EH22" s="131">
        <v>13908</v>
      </c>
      <c r="EI22" s="131">
        <v>9914</v>
      </c>
      <c r="EJ22" s="156">
        <v>23822</v>
      </c>
      <c r="EK22" s="131">
        <v>2190</v>
      </c>
      <c r="EL22" s="131">
        <v>2853</v>
      </c>
      <c r="EM22" s="156">
        <v>5043</v>
      </c>
      <c r="EN22" s="131">
        <v>6339</v>
      </c>
      <c r="EO22" s="131">
        <v>5596</v>
      </c>
      <c r="EP22" s="156">
        <v>11935</v>
      </c>
      <c r="EQ22" s="131">
        <v>7330</v>
      </c>
      <c r="ER22" s="131">
        <v>3657</v>
      </c>
      <c r="ES22" s="156">
        <v>10986</v>
      </c>
      <c r="ET22" s="131">
        <v>7084</v>
      </c>
      <c r="EU22" s="131">
        <v>2915</v>
      </c>
      <c r="EV22" s="156">
        <v>9998</v>
      </c>
      <c r="EW22" s="131">
        <v>4655</v>
      </c>
      <c r="EX22" s="131">
        <v>1054</v>
      </c>
      <c r="EY22" s="156">
        <v>5710</v>
      </c>
      <c r="EZ22" s="131">
        <v>6488</v>
      </c>
      <c r="FA22" s="131">
        <v>3898</v>
      </c>
      <c r="FB22" s="156">
        <v>10386</v>
      </c>
      <c r="FC22" s="131">
        <v>4154</v>
      </c>
      <c r="FD22" s="131">
        <v>6653</v>
      </c>
      <c r="FE22" s="156">
        <v>10807</v>
      </c>
      <c r="FF22" s="131">
        <v>7814</v>
      </c>
      <c r="FG22" s="131">
        <v>10599</v>
      </c>
      <c r="FH22" s="156">
        <v>18412</v>
      </c>
      <c r="FI22" s="131">
        <v>2126</v>
      </c>
      <c r="FJ22" s="131">
        <v>3511</v>
      </c>
      <c r="FK22" s="156">
        <v>5637</v>
      </c>
      <c r="FL22" s="131">
        <v>10201</v>
      </c>
      <c r="FM22" s="131">
        <v>826</v>
      </c>
      <c r="FN22" s="156">
        <v>11027</v>
      </c>
      <c r="FO22" s="131">
        <v>4144</v>
      </c>
      <c r="FP22" s="131">
        <v>508</v>
      </c>
      <c r="FQ22" s="156">
        <v>4651</v>
      </c>
      <c r="FR22" s="131">
        <v>8782</v>
      </c>
      <c r="FS22" s="131">
        <v>1929</v>
      </c>
      <c r="FT22" s="156">
        <v>10712</v>
      </c>
      <c r="FU22" s="131">
        <v>8254</v>
      </c>
      <c r="FV22" s="131">
        <v>967</v>
      </c>
      <c r="FW22" s="156">
        <v>9221</v>
      </c>
      <c r="FX22" s="131">
        <v>8729</v>
      </c>
      <c r="FY22" s="131">
        <v>1142</v>
      </c>
      <c r="FZ22" s="156">
        <v>9871</v>
      </c>
      <c r="GA22" s="131">
        <v>1017</v>
      </c>
      <c r="GB22" s="131">
        <v>547</v>
      </c>
      <c r="GC22" s="156">
        <v>1564</v>
      </c>
      <c r="GD22" s="131">
        <v>3012</v>
      </c>
      <c r="GE22" s="131">
        <v>1271</v>
      </c>
      <c r="GF22" s="156">
        <v>4283</v>
      </c>
      <c r="GG22" s="131">
        <v>16857</v>
      </c>
      <c r="GH22" s="131">
        <v>108696</v>
      </c>
      <c r="GI22" s="131">
        <v>80572</v>
      </c>
      <c r="GJ22" s="147">
        <v>189268</v>
      </c>
      <c r="GK22" s="131">
        <v>24136</v>
      </c>
      <c r="GL22" s="131">
        <v>-208</v>
      </c>
      <c r="GM22" s="131">
        <v>213196</v>
      </c>
      <c r="GN22" s="132">
        <v>0</v>
      </c>
      <c r="GO22" s="132">
        <v>0</v>
      </c>
      <c r="GP22" s="132">
        <v>0</v>
      </c>
      <c r="GQ22" s="132">
        <v>0</v>
      </c>
      <c r="GR22" s="132">
        <v>0</v>
      </c>
      <c r="GS22" s="132">
        <v>0</v>
      </c>
      <c r="GT22" s="132">
        <v>0</v>
      </c>
      <c r="GU22" s="132">
        <v>0</v>
      </c>
      <c r="GV22" s="132">
        <v>0</v>
      </c>
      <c r="GW22" s="132">
        <v>0</v>
      </c>
      <c r="GX22" s="132">
        <v>0</v>
      </c>
      <c r="GY22" s="132">
        <v>0</v>
      </c>
      <c r="GZ22" s="132">
        <v>0</v>
      </c>
      <c r="HA22" s="132">
        <v>0</v>
      </c>
      <c r="HB22" s="132">
        <v>0</v>
      </c>
      <c r="HC22" s="132">
        <v>0</v>
      </c>
      <c r="HD22" s="132">
        <v>0</v>
      </c>
      <c r="HE22" s="132">
        <v>0</v>
      </c>
      <c r="HF22" s="132">
        <v>0</v>
      </c>
      <c r="HG22" s="132">
        <v>0</v>
      </c>
      <c r="HH22" s="132">
        <v>0</v>
      </c>
      <c r="HI22" s="156">
        <v>37</v>
      </c>
      <c r="HJ22" s="156">
        <v>286</v>
      </c>
      <c r="HK22" s="156">
        <v>-1171</v>
      </c>
      <c r="HL22" s="156">
        <v>363</v>
      </c>
      <c r="HM22" s="156">
        <v>857</v>
      </c>
      <c r="HN22" s="156">
        <v>-751</v>
      </c>
      <c r="HO22" s="156">
        <v>-36</v>
      </c>
      <c r="HP22" s="156">
        <v>47</v>
      </c>
      <c r="HQ22" s="156">
        <v>1810</v>
      </c>
      <c r="HR22" s="156">
        <v>1303</v>
      </c>
      <c r="HS22" s="156">
        <v>-647</v>
      </c>
      <c r="HT22" s="156">
        <v>198</v>
      </c>
      <c r="HU22" s="156">
        <v>-369</v>
      </c>
      <c r="HV22" s="156">
        <v>-525</v>
      </c>
      <c r="HW22" s="156">
        <v>-1264</v>
      </c>
      <c r="HX22" s="156">
        <v>-429</v>
      </c>
      <c r="HY22" s="156">
        <v>614</v>
      </c>
      <c r="HZ22" s="156">
        <v>-603</v>
      </c>
      <c r="IA22" s="156">
        <v>-203</v>
      </c>
      <c r="IB22" s="156">
        <v>-48</v>
      </c>
      <c r="IC22" s="156">
        <v>-535</v>
      </c>
      <c r="ID22" s="131">
        <v>7296</v>
      </c>
      <c r="IE22" s="131">
        <v>10409</v>
      </c>
      <c r="IF22" s="131">
        <v>35419</v>
      </c>
      <c r="IG22" s="131">
        <v>11350</v>
      </c>
      <c r="IH22" s="131">
        <v>23093</v>
      </c>
      <c r="II22" s="131">
        <v>15869</v>
      </c>
      <c r="IJ22" s="131">
        <v>13733</v>
      </c>
      <c r="IK22" s="131">
        <v>11077</v>
      </c>
      <c r="IL22" s="131">
        <v>17724</v>
      </c>
      <c r="IM22" s="131">
        <v>8864</v>
      </c>
      <c r="IN22" s="131">
        <v>29926</v>
      </c>
      <c r="IO22" s="131">
        <v>14114</v>
      </c>
      <c r="IP22" s="131">
        <v>21348</v>
      </c>
      <c r="IQ22" s="131">
        <v>13466</v>
      </c>
      <c r="IR22" s="131">
        <v>18763</v>
      </c>
      <c r="IS22" s="131">
        <v>21724</v>
      </c>
      <c r="IT22" s="131">
        <v>18088</v>
      </c>
      <c r="IU22" s="131">
        <v>2198</v>
      </c>
      <c r="IV22" s="131">
        <v>8985</v>
      </c>
      <c r="IW22" s="131">
        <v>38579</v>
      </c>
      <c r="IX22" s="131">
        <v>339275</v>
      </c>
      <c r="IY22" s="131">
        <v>32148</v>
      </c>
      <c r="IZ22" s="131">
        <v>12566</v>
      </c>
      <c r="JA22" s="131">
        <v>383453</v>
      </c>
      <c r="JB22" s="132">
        <v>-12.9</v>
      </c>
      <c r="JC22" s="132">
        <v>-1</v>
      </c>
      <c r="JD22" s="132">
        <v>0.1</v>
      </c>
      <c r="JE22" s="132">
        <v>4.2</v>
      </c>
      <c r="JF22" s="132">
        <v>9.1999999999999993</v>
      </c>
      <c r="JG22" s="132">
        <v>4.5999999999999996</v>
      </c>
      <c r="JH22" s="132">
        <v>1.8</v>
      </c>
      <c r="JI22" s="132">
        <v>0.2</v>
      </c>
      <c r="JJ22" s="132">
        <v>2.4</v>
      </c>
      <c r="JK22" s="132">
        <v>6.2</v>
      </c>
      <c r="JL22" s="132">
        <v>6.4</v>
      </c>
      <c r="JM22" s="132">
        <v>4.5999999999999996</v>
      </c>
      <c r="JN22" s="132">
        <v>5.6</v>
      </c>
      <c r="JO22" s="132">
        <v>9.3000000000000007</v>
      </c>
      <c r="JP22" s="132">
        <v>-2.1</v>
      </c>
      <c r="JQ22" s="132">
        <v>2.4</v>
      </c>
      <c r="JR22" s="132">
        <v>1.3</v>
      </c>
      <c r="JS22" s="132">
        <v>1.7</v>
      </c>
      <c r="JT22" s="132">
        <v>1.5</v>
      </c>
      <c r="JU22" s="132">
        <v>2.7</v>
      </c>
      <c r="JV22" s="132">
        <v>2.9</v>
      </c>
      <c r="JW22" s="132">
        <v>7.8</v>
      </c>
      <c r="JX22" s="132">
        <v>3.6</v>
      </c>
      <c r="JY22" s="132">
        <v>-0.3</v>
      </c>
    </row>
    <row r="23" spans="1:285" ht="15" customHeight="1">
      <c r="A23" s="12" t="s">
        <v>37</v>
      </c>
      <c r="B23" s="13">
        <v>117.4</v>
      </c>
      <c r="C23" s="13">
        <v>177.03</v>
      </c>
      <c r="D23" s="13">
        <v>990.5</v>
      </c>
      <c r="E23" s="13">
        <v>2313</v>
      </c>
      <c r="F23" s="13">
        <v>3487</v>
      </c>
      <c r="G23" s="13">
        <v>19512.849999999999</v>
      </c>
      <c r="H23" s="3">
        <f t="shared" si="0"/>
        <v>1.556452485237665E-3</v>
      </c>
      <c r="AI23" s="130">
        <v>36312</v>
      </c>
      <c r="AJ23" s="131">
        <v>18883</v>
      </c>
      <c r="AK23" s="131">
        <v>47233</v>
      </c>
      <c r="AL23" s="131">
        <v>64716</v>
      </c>
      <c r="AM23" s="131">
        <v>20138</v>
      </c>
      <c r="AN23" s="131">
        <v>13703</v>
      </c>
      <c r="AO23" s="131">
        <v>5080</v>
      </c>
      <c r="AP23" s="131">
        <v>49241</v>
      </c>
      <c r="AQ23" s="131">
        <v>6586</v>
      </c>
      <c r="AR23" s="131">
        <v>6398</v>
      </c>
      <c r="AS23" s="131">
        <v>8520</v>
      </c>
      <c r="AT23" s="131">
        <v>23584</v>
      </c>
      <c r="AU23" s="131">
        <v>1829</v>
      </c>
      <c r="AV23" s="131">
        <v>16511</v>
      </c>
      <c r="AW23" s="131">
        <v>9658</v>
      </c>
      <c r="AX23" s="131">
        <v>18126</v>
      </c>
      <c r="AY23" s="131">
        <v>31002</v>
      </c>
      <c r="AZ23" s="131">
        <v>1127</v>
      </c>
      <c r="BA23" s="131">
        <v>205197</v>
      </c>
      <c r="BB23" s="131">
        <v>269501</v>
      </c>
      <c r="BC23" s="131">
        <v>28714</v>
      </c>
      <c r="BD23" s="131">
        <v>11524</v>
      </c>
      <c r="BE23" s="131">
        <v>14698</v>
      </c>
      <c r="BF23" s="131">
        <v>3233</v>
      </c>
      <c r="BG23" s="131">
        <v>171</v>
      </c>
      <c r="BH23" s="131">
        <v>18222</v>
      </c>
      <c r="BI23" s="131">
        <v>9604</v>
      </c>
      <c r="BJ23" s="131">
        <v>-112</v>
      </c>
      <c r="BK23" s="131">
        <v>9501</v>
      </c>
      <c r="BL23" s="131">
        <v>1108</v>
      </c>
      <c r="BM23" s="131">
        <v>3772</v>
      </c>
      <c r="BN23" s="131">
        <v>28560</v>
      </c>
      <c r="BO23" s="131">
        <v>63215</v>
      </c>
      <c r="BP23" s="131">
        <v>2306</v>
      </c>
      <c r="BQ23" s="131">
        <v>3431</v>
      </c>
      <c r="BR23" s="131">
        <v>5790</v>
      </c>
      <c r="BS23" s="131">
        <v>1862</v>
      </c>
      <c r="BT23" s="131">
        <v>6156</v>
      </c>
      <c r="BU23" s="131">
        <v>7764</v>
      </c>
      <c r="BV23" s="131">
        <v>13485</v>
      </c>
      <c r="BW23" s="131">
        <v>76715</v>
      </c>
      <c r="BX23" s="131">
        <v>345890</v>
      </c>
      <c r="BY23" s="131">
        <v>28424</v>
      </c>
      <c r="BZ23" s="131">
        <v>31878</v>
      </c>
      <c r="CA23" s="131">
        <v>18967</v>
      </c>
      <c r="CB23" s="131">
        <v>16161</v>
      </c>
      <c r="CC23" s="131">
        <v>68372</v>
      </c>
      <c r="CD23" s="131">
        <v>-11292</v>
      </c>
      <c r="CE23" s="137">
        <v>402323</v>
      </c>
      <c r="CF23" s="131">
        <v>12977</v>
      </c>
      <c r="CG23" s="131">
        <v>23984</v>
      </c>
      <c r="CH23" s="131">
        <v>36961</v>
      </c>
      <c r="CI23" s="131">
        <v>12979</v>
      </c>
      <c r="CJ23" s="131">
        <v>5272</v>
      </c>
      <c r="CK23" s="131">
        <v>5242</v>
      </c>
      <c r="CL23" s="131">
        <v>25326</v>
      </c>
      <c r="CM23" s="131">
        <v>1981</v>
      </c>
      <c r="CN23" s="131">
        <v>6418</v>
      </c>
      <c r="CO23" s="131">
        <v>5264</v>
      </c>
      <c r="CP23" s="131">
        <v>16298</v>
      </c>
      <c r="CQ23" s="131">
        <v>2838</v>
      </c>
      <c r="CR23" s="131">
        <v>15024</v>
      </c>
      <c r="CS23" s="131">
        <v>3379</v>
      </c>
      <c r="CT23" s="131">
        <v>10405</v>
      </c>
      <c r="CU23" s="131">
        <v>18581</v>
      </c>
      <c r="CV23" s="131">
        <v>671</v>
      </c>
      <c r="CW23" s="131">
        <v>129680</v>
      </c>
      <c r="CX23" s="131">
        <v>166641</v>
      </c>
      <c r="CY23" s="131">
        <v>13415</v>
      </c>
      <c r="CZ23" s="131">
        <v>3393</v>
      </c>
      <c r="DA23" s="131">
        <v>7943</v>
      </c>
      <c r="DB23" s="131">
        <v>1774</v>
      </c>
      <c r="DC23" s="131">
        <v>87</v>
      </c>
      <c r="DD23" s="131">
        <v>9805</v>
      </c>
      <c r="DE23" s="131">
        <v>14183</v>
      </c>
      <c r="DF23" s="131">
        <v>-171</v>
      </c>
      <c r="DG23" s="131">
        <v>14012</v>
      </c>
      <c r="DH23" s="131">
        <v>546</v>
      </c>
      <c r="DI23" s="131">
        <v>4115</v>
      </c>
      <c r="DJ23" s="131">
        <v>28478</v>
      </c>
      <c r="DK23" s="131">
        <v>45286</v>
      </c>
      <c r="DL23" s="131">
        <v>1544</v>
      </c>
      <c r="DM23" s="131">
        <v>2125</v>
      </c>
      <c r="DN23" s="131">
        <v>3669</v>
      </c>
      <c r="DO23" s="131">
        <v>1867</v>
      </c>
      <c r="DP23" s="131">
        <v>3794</v>
      </c>
      <c r="DQ23" s="131">
        <v>5661</v>
      </c>
      <c r="DR23" s="131">
        <v>9331</v>
      </c>
      <c r="DS23" s="131">
        <v>54616</v>
      </c>
      <c r="DT23" s="131">
        <v>221258</v>
      </c>
      <c r="DU23" s="131">
        <v>19826</v>
      </c>
      <c r="DV23" s="131">
        <v>42023</v>
      </c>
      <c r="DW23" s="131">
        <v>12381</v>
      </c>
      <c r="DX23" s="131">
        <v>13610</v>
      </c>
      <c r="DY23" s="131">
        <v>27623</v>
      </c>
      <c r="DZ23" s="131">
        <v>-295</v>
      </c>
      <c r="EA23" s="137">
        <v>225160</v>
      </c>
      <c r="EB23" s="131">
        <v>1391</v>
      </c>
      <c r="EC23" s="131">
        <v>2923</v>
      </c>
      <c r="ED23" s="156">
        <v>4315</v>
      </c>
      <c r="EE23" s="131">
        <v>1221</v>
      </c>
      <c r="EF23" s="131">
        <v>2968</v>
      </c>
      <c r="EG23" s="142">
        <v>4189</v>
      </c>
      <c r="EH23" s="131">
        <v>14038</v>
      </c>
      <c r="EI23" s="131">
        <v>9964</v>
      </c>
      <c r="EJ23" s="156">
        <v>24002</v>
      </c>
      <c r="EK23" s="131">
        <v>2072</v>
      </c>
      <c r="EL23" s="131">
        <v>2193</v>
      </c>
      <c r="EM23" s="156">
        <v>4265</v>
      </c>
      <c r="EN23" s="131">
        <v>6965</v>
      </c>
      <c r="EO23" s="131">
        <v>6104</v>
      </c>
      <c r="EP23" s="156">
        <v>13069</v>
      </c>
      <c r="EQ23" s="131">
        <v>7444</v>
      </c>
      <c r="ER23" s="131">
        <v>3812</v>
      </c>
      <c r="ES23" s="156">
        <v>11256</v>
      </c>
      <c r="ET23" s="131">
        <v>7422</v>
      </c>
      <c r="EU23" s="131">
        <v>3173</v>
      </c>
      <c r="EV23" s="156">
        <v>10595</v>
      </c>
      <c r="EW23" s="131">
        <v>4768</v>
      </c>
      <c r="EX23" s="131">
        <v>1477</v>
      </c>
      <c r="EY23" s="156">
        <v>6245</v>
      </c>
      <c r="EZ23" s="131">
        <v>6948</v>
      </c>
      <c r="FA23" s="131">
        <v>4508</v>
      </c>
      <c r="FB23" s="156">
        <v>11456</v>
      </c>
      <c r="FC23" s="131">
        <v>4403</v>
      </c>
      <c r="FD23" s="131">
        <v>7189</v>
      </c>
      <c r="FE23" s="156">
        <v>11591</v>
      </c>
      <c r="FF23" s="131">
        <v>8135</v>
      </c>
      <c r="FG23" s="131">
        <v>11444</v>
      </c>
      <c r="FH23" s="156">
        <v>19579</v>
      </c>
      <c r="FI23" s="131">
        <v>2285</v>
      </c>
      <c r="FJ23" s="131">
        <v>3178</v>
      </c>
      <c r="FK23" s="156">
        <v>5463</v>
      </c>
      <c r="FL23" s="131">
        <v>11653</v>
      </c>
      <c r="FM23" s="131">
        <v>715</v>
      </c>
      <c r="FN23" s="156">
        <v>12368</v>
      </c>
      <c r="FO23" s="131">
        <v>4966</v>
      </c>
      <c r="FP23" s="131">
        <v>404</v>
      </c>
      <c r="FQ23" s="156">
        <v>5369</v>
      </c>
      <c r="FR23" s="131">
        <v>9446</v>
      </c>
      <c r="FS23" s="131">
        <v>2095</v>
      </c>
      <c r="FT23" s="156">
        <v>11541</v>
      </c>
      <c r="FU23" s="131">
        <v>8852</v>
      </c>
      <c r="FV23" s="131">
        <v>995</v>
      </c>
      <c r="FW23" s="156">
        <v>9847</v>
      </c>
      <c r="FX23" s="131">
        <v>9102</v>
      </c>
      <c r="FY23" s="131">
        <v>1333</v>
      </c>
      <c r="FZ23" s="156">
        <v>10435</v>
      </c>
      <c r="GA23" s="131">
        <v>1026</v>
      </c>
      <c r="GB23" s="131">
        <v>570</v>
      </c>
      <c r="GC23" s="156">
        <v>1596</v>
      </c>
      <c r="GD23" s="131">
        <v>3246</v>
      </c>
      <c r="GE23" s="131">
        <v>1390</v>
      </c>
      <c r="GF23" s="156">
        <v>4636</v>
      </c>
      <c r="GG23" s="131">
        <v>17988</v>
      </c>
      <c r="GH23" s="131">
        <v>115384</v>
      </c>
      <c r="GI23" s="131">
        <v>84423</v>
      </c>
      <c r="GJ23" s="147">
        <v>199807</v>
      </c>
      <c r="GK23" s="131">
        <v>25649</v>
      </c>
      <c r="GL23" s="131">
        <v>-295</v>
      </c>
      <c r="GM23" s="131">
        <v>225160</v>
      </c>
      <c r="GN23" s="132">
        <v>0</v>
      </c>
      <c r="GO23" s="132">
        <v>0</v>
      </c>
      <c r="GP23" s="132">
        <v>0</v>
      </c>
      <c r="GQ23" s="132">
        <v>0</v>
      </c>
      <c r="GR23" s="132">
        <v>0</v>
      </c>
      <c r="GS23" s="132">
        <v>0</v>
      </c>
      <c r="GT23" s="132">
        <v>0</v>
      </c>
      <c r="GU23" s="132">
        <v>0</v>
      </c>
      <c r="GV23" s="132">
        <v>0</v>
      </c>
      <c r="GW23" s="132">
        <v>0</v>
      </c>
      <c r="GX23" s="132">
        <v>0</v>
      </c>
      <c r="GY23" s="132">
        <v>0</v>
      </c>
      <c r="GZ23" s="132">
        <v>0</v>
      </c>
      <c r="HA23" s="132">
        <v>0</v>
      </c>
      <c r="HB23" s="132">
        <v>0</v>
      </c>
      <c r="HC23" s="132">
        <v>0</v>
      </c>
      <c r="HD23" s="132">
        <v>0</v>
      </c>
      <c r="HE23" s="132">
        <v>0</v>
      </c>
      <c r="HF23" s="132">
        <v>0</v>
      </c>
      <c r="HG23" s="132">
        <v>0</v>
      </c>
      <c r="HH23" s="132">
        <v>-0.1</v>
      </c>
      <c r="HI23" s="156">
        <v>54</v>
      </c>
      <c r="HJ23" s="156">
        <v>8</v>
      </c>
      <c r="HK23" s="156">
        <v>-1648</v>
      </c>
      <c r="HL23" s="156">
        <v>390</v>
      </c>
      <c r="HM23" s="156">
        <v>942</v>
      </c>
      <c r="HN23" s="156">
        <v>-724</v>
      </c>
      <c r="HO23" s="156">
        <v>71</v>
      </c>
      <c r="HP23" s="156">
        <v>78</v>
      </c>
      <c r="HQ23" s="156">
        <v>2499</v>
      </c>
      <c r="HR23" s="156">
        <v>1464</v>
      </c>
      <c r="HS23" s="156">
        <v>-753</v>
      </c>
      <c r="HT23" s="156">
        <v>189</v>
      </c>
      <c r="HU23" s="156">
        <v>-441</v>
      </c>
      <c r="HV23" s="156">
        <v>-606</v>
      </c>
      <c r="HW23" s="156">
        <v>-1370</v>
      </c>
      <c r="HX23" s="156">
        <v>-487</v>
      </c>
      <c r="HY23" s="156">
        <v>657</v>
      </c>
      <c r="HZ23" s="156">
        <v>-611</v>
      </c>
      <c r="IA23" s="156">
        <v>-210</v>
      </c>
      <c r="IB23" s="156">
        <v>-21</v>
      </c>
      <c r="IC23" s="156">
        <v>-516</v>
      </c>
      <c r="ID23" s="131">
        <v>8044</v>
      </c>
      <c r="IE23" s="131">
        <v>10761</v>
      </c>
      <c r="IF23" s="131">
        <v>36502</v>
      </c>
      <c r="IG23" s="131">
        <v>11864</v>
      </c>
      <c r="IH23" s="131">
        <v>25664</v>
      </c>
      <c r="II23" s="131">
        <v>16019</v>
      </c>
      <c r="IJ23" s="131">
        <v>14594</v>
      </c>
      <c r="IK23" s="131">
        <v>11676</v>
      </c>
      <c r="IL23" s="131">
        <v>18425</v>
      </c>
      <c r="IM23" s="131">
        <v>9507</v>
      </c>
      <c r="IN23" s="131">
        <v>32865</v>
      </c>
      <c r="IO23" s="131">
        <v>14674</v>
      </c>
      <c r="IP23" s="131">
        <v>24026</v>
      </c>
      <c r="IQ23" s="131">
        <v>14735</v>
      </c>
      <c r="IR23" s="131">
        <v>20270</v>
      </c>
      <c r="IS23" s="131">
        <v>22427</v>
      </c>
      <c r="IT23" s="131">
        <v>18240</v>
      </c>
      <c r="IU23" s="131">
        <v>2278</v>
      </c>
      <c r="IV23" s="131">
        <v>9239</v>
      </c>
      <c r="IW23" s="131">
        <v>39492</v>
      </c>
      <c r="IX23" s="131">
        <v>358536</v>
      </c>
      <c r="IY23" s="131">
        <v>33427</v>
      </c>
      <c r="IZ23" s="131">
        <v>10899</v>
      </c>
      <c r="JA23" s="131">
        <v>402323</v>
      </c>
      <c r="JB23" s="132">
        <v>10.3</v>
      </c>
      <c r="JC23" s="132">
        <v>3.4</v>
      </c>
      <c r="JD23" s="132">
        <v>3.1</v>
      </c>
      <c r="JE23" s="132">
        <v>4.5</v>
      </c>
      <c r="JF23" s="132">
        <v>11.1</v>
      </c>
      <c r="JG23" s="132">
        <v>0.9</v>
      </c>
      <c r="JH23" s="132">
        <v>6.3</v>
      </c>
      <c r="JI23" s="132">
        <v>5.4</v>
      </c>
      <c r="JJ23" s="132">
        <v>4</v>
      </c>
      <c r="JK23" s="132">
        <v>7.3</v>
      </c>
      <c r="JL23" s="132">
        <v>9.8000000000000007</v>
      </c>
      <c r="JM23" s="132">
        <v>4</v>
      </c>
      <c r="JN23" s="132">
        <v>12.5</v>
      </c>
      <c r="JO23" s="132">
        <v>9.4</v>
      </c>
      <c r="JP23" s="132">
        <v>8</v>
      </c>
      <c r="JQ23" s="132">
        <v>3.2</v>
      </c>
      <c r="JR23" s="132">
        <v>0.8</v>
      </c>
      <c r="JS23" s="132">
        <v>3.6</v>
      </c>
      <c r="JT23" s="132">
        <v>2.8</v>
      </c>
      <c r="JU23" s="132">
        <v>2.4</v>
      </c>
      <c r="JV23" s="132">
        <v>5.7</v>
      </c>
      <c r="JW23" s="132">
        <v>4</v>
      </c>
      <c r="JX23" s="132">
        <v>4.9000000000000004</v>
      </c>
      <c r="JY23" s="132">
        <v>0.2</v>
      </c>
    </row>
    <row r="24" spans="1:285" ht="15" customHeight="1">
      <c r="A24" s="10" t="s">
        <v>38</v>
      </c>
      <c r="B24" s="11">
        <v>0</v>
      </c>
      <c r="C24" s="11">
        <v>288</v>
      </c>
      <c r="D24" s="11">
        <v>0</v>
      </c>
      <c r="E24" s="11">
        <v>0</v>
      </c>
      <c r="F24" s="11">
        <v>4205</v>
      </c>
      <c r="G24" s="11">
        <v>0</v>
      </c>
      <c r="H24" s="3">
        <f t="shared" si="0"/>
        <v>0</v>
      </c>
      <c r="AI24" s="130">
        <v>36678</v>
      </c>
      <c r="AJ24" s="131">
        <v>19820</v>
      </c>
      <c r="AK24" s="131">
        <v>47176</v>
      </c>
      <c r="AL24" s="131">
        <v>65792</v>
      </c>
      <c r="AM24" s="131">
        <v>20500</v>
      </c>
      <c r="AN24" s="131">
        <v>14117</v>
      </c>
      <c r="AO24" s="131">
        <v>5382</v>
      </c>
      <c r="AP24" s="131">
        <v>50885</v>
      </c>
      <c r="AQ24" s="131">
        <v>6738</v>
      </c>
      <c r="AR24" s="131">
        <v>6939</v>
      </c>
      <c r="AS24" s="131">
        <v>8807</v>
      </c>
      <c r="AT24" s="131">
        <v>24471</v>
      </c>
      <c r="AU24" s="131">
        <v>2085</v>
      </c>
      <c r="AV24" s="131">
        <v>17515</v>
      </c>
      <c r="AW24" s="131">
        <v>10373</v>
      </c>
      <c r="AX24" s="131">
        <v>18329</v>
      </c>
      <c r="AY24" s="131">
        <v>33050</v>
      </c>
      <c r="AZ24" s="131">
        <v>1645</v>
      </c>
      <c r="BA24" s="131">
        <v>214913</v>
      </c>
      <c r="BB24" s="131">
        <v>280425</v>
      </c>
      <c r="BC24" s="131">
        <v>30335</v>
      </c>
      <c r="BD24" s="131">
        <v>13057</v>
      </c>
      <c r="BE24" s="131">
        <v>14559</v>
      </c>
      <c r="BF24" s="131">
        <v>3865</v>
      </c>
      <c r="BG24" s="131">
        <v>35</v>
      </c>
      <c r="BH24" s="131">
        <v>18600</v>
      </c>
      <c r="BI24" s="131">
        <v>11847</v>
      </c>
      <c r="BJ24" s="131">
        <v>-205</v>
      </c>
      <c r="BK24" s="131">
        <v>11652</v>
      </c>
      <c r="BL24" s="131">
        <v>1136</v>
      </c>
      <c r="BM24" s="131">
        <v>4197</v>
      </c>
      <c r="BN24" s="131">
        <v>32424</v>
      </c>
      <c r="BO24" s="131">
        <v>70280</v>
      </c>
      <c r="BP24" s="131">
        <v>2466</v>
      </c>
      <c r="BQ24" s="131">
        <v>4436</v>
      </c>
      <c r="BR24" s="131">
        <v>6941</v>
      </c>
      <c r="BS24" s="131">
        <v>2321</v>
      </c>
      <c r="BT24" s="131">
        <v>5998</v>
      </c>
      <c r="BU24" s="131">
        <v>8263</v>
      </c>
      <c r="BV24" s="131">
        <v>15066</v>
      </c>
      <c r="BW24" s="131">
        <v>85361</v>
      </c>
      <c r="BX24" s="131">
        <v>366073</v>
      </c>
      <c r="BY24" s="131">
        <v>32329</v>
      </c>
      <c r="BZ24" s="131">
        <v>37895</v>
      </c>
      <c r="CA24" s="131">
        <v>20681</v>
      </c>
      <c r="CB24" s="131">
        <v>17303</v>
      </c>
      <c r="CC24" s="131">
        <v>67154</v>
      </c>
      <c r="CD24" s="131">
        <v>-10853</v>
      </c>
      <c r="CE24" s="137">
        <v>420186</v>
      </c>
      <c r="CF24" s="131">
        <v>14067</v>
      </c>
      <c r="CG24" s="131">
        <v>24122</v>
      </c>
      <c r="CH24" s="131">
        <v>38189</v>
      </c>
      <c r="CI24" s="131">
        <v>13370</v>
      </c>
      <c r="CJ24" s="131">
        <v>5628</v>
      </c>
      <c r="CK24" s="131">
        <v>5511</v>
      </c>
      <c r="CL24" s="131">
        <v>26831</v>
      </c>
      <c r="CM24" s="131">
        <v>2026</v>
      </c>
      <c r="CN24" s="131">
        <v>7011</v>
      </c>
      <c r="CO24" s="131">
        <v>6069</v>
      </c>
      <c r="CP24" s="131">
        <v>17325</v>
      </c>
      <c r="CQ24" s="131">
        <v>3063</v>
      </c>
      <c r="CR24" s="131">
        <v>15899</v>
      </c>
      <c r="CS24" s="131">
        <v>3761</v>
      </c>
      <c r="CT24" s="131">
        <v>10897</v>
      </c>
      <c r="CU24" s="131">
        <v>20138</v>
      </c>
      <c r="CV24" s="131">
        <v>1003</v>
      </c>
      <c r="CW24" s="131">
        <v>138530</v>
      </c>
      <c r="CX24" s="131">
        <v>176719</v>
      </c>
      <c r="CY24" s="131">
        <v>15039</v>
      </c>
      <c r="CZ24" s="131">
        <v>4203</v>
      </c>
      <c r="DA24" s="131">
        <v>8209</v>
      </c>
      <c r="DB24" s="131">
        <v>2184</v>
      </c>
      <c r="DC24" s="131">
        <v>18</v>
      </c>
      <c r="DD24" s="131">
        <v>10412</v>
      </c>
      <c r="DE24" s="131">
        <v>16459</v>
      </c>
      <c r="DF24" s="131">
        <v>-289</v>
      </c>
      <c r="DG24" s="131">
        <v>16170</v>
      </c>
      <c r="DH24" s="131">
        <v>608</v>
      </c>
      <c r="DI24" s="131">
        <v>4535</v>
      </c>
      <c r="DJ24" s="131">
        <v>31726</v>
      </c>
      <c r="DK24" s="131">
        <v>50967</v>
      </c>
      <c r="DL24" s="131">
        <v>1656</v>
      </c>
      <c r="DM24" s="131">
        <v>2710</v>
      </c>
      <c r="DN24" s="131">
        <v>4367</v>
      </c>
      <c r="DO24" s="131">
        <v>2277</v>
      </c>
      <c r="DP24" s="131">
        <v>3622</v>
      </c>
      <c r="DQ24" s="131">
        <v>5899</v>
      </c>
      <c r="DR24" s="131">
        <v>10265</v>
      </c>
      <c r="DS24" s="131">
        <v>61233</v>
      </c>
      <c r="DT24" s="131">
        <v>237952</v>
      </c>
      <c r="DU24" s="131">
        <v>21606</v>
      </c>
      <c r="DV24" s="131">
        <v>47689</v>
      </c>
      <c r="DW24" s="131">
        <v>13693</v>
      </c>
      <c r="DX24" s="131">
        <v>14566</v>
      </c>
      <c r="DY24" s="131">
        <v>30152</v>
      </c>
      <c r="DZ24" s="131">
        <v>-329</v>
      </c>
      <c r="EA24" s="137">
        <v>240819</v>
      </c>
      <c r="EB24" s="131">
        <v>1377</v>
      </c>
      <c r="EC24" s="131">
        <v>3251</v>
      </c>
      <c r="ED24" s="156">
        <v>4628</v>
      </c>
      <c r="EE24" s="131">
        <v>820</v>
      </c>
      <c r="EF24" s="131">
        <v>2584</v>
      </c>
      <c r="EG24" s="142">
        <v>3403</v>
      </c>
      <c r="EH24" s="131">
        <v>14656</v>
      </c>
      <c r="EI24" s="131">
        <v>10620</v>
      </c>
      <c r="EJ24" s="156">
        <v>25276</v>
      </c>
      <c r="EK24" s="131">
        <v>2121</v>
      </c>
      <c r="EL24" s="131">
        <v>2735</v>
      </c>
      <c r="EM24" s="156">
        <v>4856</v>
      </c>
      <c r="EN24" s="131">
        <v>7466</v>
      </c>
      <c r="EO24" s="131">
        <v>7465</v>
      </c>
      <c r="EP24" s="156">
        <v>14931</v>
      </c>
      <c r="EQ24" s="131">
        <v>8112</v>
      </c>
      <c r="ER24" s="131">
        <v>3827</v>
      </c>
      <c r="ES24" s="156">
        <v>11939</v>
      </c>
      <c r="ET24" s="131">
        <v>7903</v>
      </c>
      <c r="EU24" s="131">
        <v>2842</v>
      </c>
      <c r="EV24" s="156">
        <v>10744</v>
      </c>
      <c r="EW24" s="131">
        <v>5034</v>
      </c>
      <c r="EX24" s="131">
        <v>1566</v>
      </c>
      <c r="EY24" s="156">
        <v>6600</v>
      </c>
      <c r="EZ24" s="131">
        <v>7258</v>
      </c>
      <c r="FA24" s="131">
        <v>4418</v>
      </c>
      <c r="FB24" s="156">
        <v>11677</v>
      </c>
      <c r="FC24" s="131">
        <v>4652</v>
      </c>
      <c r="FD24" s="131">
        <v>7198</v>
      </c>
      <c r="FE24" s="156">
        <v>11850</v>
      </c>
      <c r="FF24" s="131">
        <v>9073</v>
      </c>
      <c r="FG24" s="131">
        <v>13194</v>
      </c>
      <c r="FH24" s="156">
        <v>22267</v>
      </c>
      <c r="FI24" s="131">
        <v>2446</v>
      </c>
      <c r="FJ24" s="131">
        <v>3658</v>
      </c>
      <c r="FK24" s="156">
        <v>6105</v>
      </c>
      <c r="FL24" s="131">
        <v>12571</v>
      </c>
      <c r="FM24" s="131">
        <v>1222</v>
      </c>
      <c r="FN24" s="156">
        <v>13792</v>
      </c>
      <c r="FO24" s="131">
        <v>5821</v>
      </c>
      <c r="FP24" s="131">
        <v>340</v>
      </c>
      <c r="FQ24" s="156">
        <v>6161</v>
      </c>
      <c r="FR24" s="131">
        <v>9424</v>
      </c>
      <c r="FS24" s="131">
        <v>2156</v>
      </c>
      <c r="FT24" s="156">
        <v>11580</v>
      </c>
      <c r="FU24" s="131">
        <v>9235</v>
      </c>
      <c r="FV24" s="131">
        <v>1143</v>
      </c>
      <c r="FW24" s="156">
        <v>10378</v>
      </c>
      <c r="FX24" s="131">
        <v>9936</v>
      </c>
      <c r="FY24" s="131">
        <v>1550</v>
      </c>
      <c r="FZ24" s="156">
        <v>11485</v>
      </c>
      <c r="GA24" s="131">
        <v>1085</v>
      </c>
      <c r="GB24" s="131">
        <v>756</v>
      </c>
      <c r="GC24" s="156">
        <v>1841</v>
      </c>
      <c r="GD24" s="131">
        <v>3536</v>
      </c>
      <c r="GE24" s="131">
        <v>1413</v>
      </c>
      <c r="GF24" s="156">
        <v>4949</v>
      </c>
      <c r="GG24" s="131">
        <v>19284</v>
      </c>
      <c r="GH24" s="131">
        <v>122526</v>
      </c>
      <c r="GI24" s="131">
        <v>91221</v>
      </c>
      <c r="GJ24" s="147">
        <v>213747</v>
      </c>
      <c r="GK24" s="131">
        <v>27402</v>
      </c>
      <c r="GL24" s="131">
        <v>-329</v>
      </c>
      <c r="GM24" s="131">
        <v>240819</v>
      </c>
      <c r="GN24" s="132">
        <v>0</v>
      </c>
      <c r="GO24" s="132">
        <v>0</v>
      </c>
      <c r="GP24" s="132">
        <v>0</v>
      </c>
      <c r="GQ24" s="132">
        <v>0</v>
      </c>
      <c r="GR24" s="132">
        <v>0</v>
      </c>
      <c r="GS24" s="132">
        <v>0</v>
      </c>
      <c r="GT24" s="132">
        <v>0</v>
      </c>
      <c r="GU24" s="132">
        <v>0</v>
      </c>
      <c r="GV24" s="132">
        <v>0</v>
      </c>
      <c r="GW24" s="132">
        <v>0</v>
      </c>
      <c r="GX24" s="132">
        <v>0</v>
      </c>
      <c r="GY24" s="132">
        <v>0</v>
      </c>
      <c r="GZ24" s="132">
        <v>0</v>
      </c>
      <c r="HA24" s="132">
        <v>0</v>
      </c>
      <c r="HB24" s="132">
        <v>0</v>
      </c>
      <c r="HC24" s="132">
        <v>0</v>
      </c>
      <c r="HD24" s="132">
        <v>0</v>
      </c>
      <c r="HE24" s="132">
        <v>0</v>
      </c>
      <c r="HF24" s="132">
        <v>0</v>
      </c>
      <c r="HG24" s="132">
        <v>0</v>
      </c>
      <c r="HH24" s="132">
        <v>0</v>
      </c>
      <c r="HI24" s="156">
        <v>43</v>
      </c>
      <c r="HJ24" s="156">
        <v>-43</v>
      </c>
      <c r="HK24" s="156">
        <v>-1126</v>
      </c>
      <c r="HL24" s="156">
        <v>435</v>
      </c>
      <c r="HM24" s="156">
        <v>812</v>
      </c>
      <c r="HN24" s="156">
        <v>-764</v>
      </c>
      <c r="HO24" s="156">
        <v>193</v>
      </c>
      <c r="HP24" s="156">
        <v>116</v>
      </c>
      <c r="HQ24" s="156">
        <v>2548</v>
      </c>
      <c r="HR24" s="156">
        <v>1522</v>
      </c>
      <c r="HS24" s="156">
        <v>-445</v>
      </c>
      <c r="HT24" s="156">
        <v>168</v>
      </c>
      <c r="HU24" s="156">
        <v>-368</v>
      </c>
      <c r="HV24" s="156">
        <v>-681</v>
      </c>
      <c r="HW24" s="156">
        <v>-1433</v>
      </c>
      <c r="HX24" s="156">
        <v>-282</v>
      </c>
      <c r="HY24" s="156">
        <v>541</v>
      </c>
      <c r="HZ24" s="156">
        <v>-777</v>
      </c>
      <c r="IA24" s="156">
        <v>-224</v>
      </c>
      <c r="IB24" s="156">
        <v>-55</v>
      </c>
      <c r="IC24" s="156">
        <v>180</v>
      </c>
      <c r="ID24" s="131">
        <v>8802</v>
      </c>
      <c r="IE24" s="131">
        <v>11575</v>
      </c>
      <c r="IF24" s="131">
        <v>36630</v>
      </c>
      <c r="IG24" s="131">
        <v>12164</v>
      </c>
      <c r="IH24" s="131">
        <v>27706</v>
      </c>
      <c r="II24" s="131">
        <v>16598</v>
      </c>
      <c r="IJ24" s="131">
        <v>14655</v>
      </c>
      <c r="IK24" s="131">
        <v>12128</v>
      </c>
      <c r="IL24" s="131">
        <v>19298</v>
      </c>
      <c r="IM24" s="131">
        <v>9736</v>
      </c>
      <c r="IN24" s="131">
        <v>36464</v>
      </c>
      <c r="IO24" s="131">
        <v>15884</v>
      </c>
      <c r="IP24" s="131">
        <v>26380</v>
      </c>
      <c r="IQ24" s="131">
        <v>15831</v>
      </c>
      <c r="IR24" s="131">
        <v>20336</v>
      </c>
      <c r="IS24" s="131">
        <v>23102</v>
      </c>
      <c r="IT24" s="131">
        <v>19352</v>
      </c>
      <c r="IU24" s="131">
        <v>2370</v>
      </c>
      <c r="IV24" s="131">
        <v>9477</v>
      </c>
      <c r="IW24" s="131">
        <v>40908</v>
      </c>
      <c r="IX24" s="131">
        <v>375577</v>
      </c>
      <c r="IY24" s="131">
        <v>34669</v>
      </c>
      <c r="IZ24" s="131">
        <v>10491</v>
      </c>
      <c r="JA24" s="131">
        <v>420186</v>
      </c>
      <c r="JB24" s="132">
        <v>9.4</v>
      </c>
      <c r="JC24" s="132">
        <v>7.6</v>
      </c>
      <c r="JD24" s="132">
        <v>0.4</v>
      </c>
      <c r="JE24" s="132">
        <v>2.5</v>
      </c>
      <c r="JF24" s="132">
        <v>8</v>
      </c>
      <c r="JG24" s="132">
        <v>3.6</v>
      </c>
      <c r="JH24" s="132">
        <v>0.4</v>
      </c>
      <c r="JI24" s="132">
        <v>3.9</v>
      </c>
      <c r="JJ24" s="132">
        <v>4.7</v>
      </c>
      <c r="JK24" s="132">
        <v>2.4</v>
      </c>
      <c r="JL24" s="132">
        <v>10.9</v>
      </c>
      <c r="JM24" s="132">
        <v>8.1999999999999993</v>
      </c>
      <c r="JN24" s="132">
        <v>9.8000000000000007</v>
      </c>
      <c r="JO24" s="132">
        <v>7.4</v>
      </c>
      <c r="JP24" s="132">
        <v>0.3</v>
      </c>
      <c r="JQ24" s="132">
        <v>3</v>
      </c>
      <c r="JR24" s="132">
        <v>6.1</v>
      </c>
      <c r="JS24" s="132">
        <v>4</v>
      </c>
      <c r="JT24" s="132">
        <v>2.6</v>
      </c>
      <c r="JU24" s="132">
        <v>3.6</v>
      </c>
      <c r="JV24" s="132">
        <v>4.8</v>
      </c>
      <c r="JW24" s="132">
        <v>3.7</v>
      </c>
      <c r="JX24" s="132">
        <v>4.4000000000000004</v>
      </c>
      <c r="JY24" s="132">
        <v>0.2</v>
      </c>
    </row>
    <row r="25" spans="1:285" ht="15" customHeight="1">
      <c r="A25" s="6" t="s">
        <v>39</v>
      </c>
      <c r="B25" s="7">
        <v>30.87</v>
      </c>
      <c r="C25" s="7">
        <v>0</v>
      </c>
      <c r="D25" s="7">
        <v>152.19</v>
      </c>
      <c r="E25" s="7">
        <v>879.79500000000007</v>
      </c>
      <c r="F25" s="7">
        <v>0</v>
      </c>
      <c r="G25" s="7">
        <v>4337.415</v>
      </c>
      <c r="H25" s="3">
        <f t="shared" si="0"/>
        <v>4.0926480595644563E-4</v>
      </c>
      <c r="AI25" s="130">
        <v>37043</v>
      </c>
      <c r="AJ25" s="131">
        <v>20535</v>
      </c>
      <c r="AK25" s="131">
        <v>47698</v>
      </c>
      <c r="AL25" s="131">
        <v>67126</v>
      </c>
      <c r="AM25" s="131">
        <v>20816</v>
      </c>
      <c r="AN25" s="131">
        <v>13968</v>
      </c>
      <c r="AO25" s="131">
        <v>5354</v>
      </c>
      <c r="AP25" s="131">
        <v>52496</v>
      </c>
      <c r="AQ25" s="131">
        <v>7039</v>
      </c>
      <c r="AR25" s="131">
        <v>7105</v>
      </c>
      <c r="AS25" s="131">
        <v>9154</v>
      </c>
      <c r="AT25" s="131">
        <v>24892</v>
      </c>
      <c r="AU25" s="131">
        <v>2352</v>
      </c>
      <c r="AV25" s="131">
        <v>18161</v>
      </c>
      <c r="AW25" s="131">
        <v>10450</v>
      </c>
      <c r="AX25" s="131">
        <v>18997</v>
      </c>
      <c r="AY25" s="131">
        <v>33494</v>
      </c>
      <c r="AZ25" s="131">
        <v>1284</v>
      </c>
      <c r="BA25" s="131">
        <v>219904</v>
      </c>
      <c r="BB25" s="131">
        <v>286760</v>
      </c>
      <c r="BC25" s="131">
        <v>21272</v>
      </c>
      <c r="BD25" s="131">
        <v>11343</v>
      </c>
      <c r="BE25" s="131">
        <v>9643</v>
      </c>
      <c r="BF25" s="131">
        <v>3307</v>
      </c>
      <c r="BG25" s="131">
        <v>-319</v>
      </c>
      <c r="BH25" s="131">
        <v>12755</v>
      </c>
      <c r="BI25" s="131">
        <v>13158</v>
      </c>
      <c r="BJ25" s="131">
        <v>-591</v>
      </c>
      <c r="BK25" s="131">
        <v>12570</v>
      </c>
      <c r="BL25" s="131">
        <v>1097</v>
      </c>
      <c r="BM25" s="131">
        <v>4849</v>
      </c>
      <c r="BN25" s="131">
        <v>31081</v>
      </c>
      <c r="BO25" s="131">
        <v>61512</v>
      </c>
      <c r="BP25" s="131">
        <v>1424</v>
      </c>
      <c r="BQ25" s="131">
        <v>4114</v>
      </c>
      <c r="BR25" s="131">
        <v>5515</v>
      </c>
      <c r="BS25" s="131">
        <v>2293</v>
      </c>
      <c r="BT25" s="131">
        <v>6861</v>
      </c>
      <c r="BU25" s="131">
        <v>8954</v>
      </c>
      <c r="BV25" s="131">
        <v>14473</v>
      </c>
      <c r="BW25" s="131">
        <v>75934</v>
      </c>
      <c r="BX25" s="131">
        <v>361811</v>
      </c>
      <c r="BY25" s="131">
        <v>33184</v>
      </c>
      <c r="BZ25" s="131">
        <v>38892</v>
      </c>
      <c r="CA25" s="131">
        <v>26137</v>
      </c>
      <c r="CB25" s="131">
        <v>16956</v>
      </c>
      <c r="CC25" s="131">
        <v>73880</v>
      </c>
      <c r="CD25" s="131">
        <v>-11914</v>
      </c>
      <c r="CE25" s="137">
        <v>427250</v>
      </c>
      <c r="CF25" s="131">
        <v>15117</v>
      </c>
      <c r="CG25" s="131">
        <v>25110</v>
      </c>
      <c r="CH25" s="131">
        <v>40227</v>
      </c>
      <c r="CI25" s="131">
        <v>13834</v>
      </c>
      <c r="CJ25" s="131">
        <v>6165</v>
      </c>
      <c r="CK25" s="131">
        <v>5920</v>
      </c>
      <c r="CL25" s="131">
        <v>28581</v>
      </c>
      <c r="CM25" s="131">
        <v>2326</v>
      </c>
      <c r="CN25" s="131">
        <v>7351</v>
      </c>
      <c r="CO25" s="131">
        <v>6289</v>
      </c>
      <c r="CP25" s="131">
        <v>18355</v>
      </c>
      <c r="CQ25" s="131">
        <v>3700</v>
      </c>
      <c r="CR25" s="131">
        <v>17292</v>
      </c>
      <c r="CS25" s="131">
        <v>4083</v>
      </c>
      <c r="CT25" s="131">
        <v>12374</v>
      </c>
      <c r="CU25" s="131">
        <v>21383</v>
      </c>
      <c r="CV25" s="131">
        <v>830</v>
      </c>
      <c r="CW25" s="131">
        <v>148481</v>
      </c>
      <c r="CX25" s="131">
        <v>188709</v>
      </c>
      <c r="CY25" s="131">
        <v>11363</v>
      </c>
      <c r="CZ25" s="131">
        <v>3999</v>
      </c>
      <c r="DA25" s="131">
        <v>5624</v>
      </c>
      <c r="DB25" s="131">
        <v>1958</v>
      </c>
      <c r="DC25" s="131">
        <v>-170</v>
      </c>
      <c r="DD25" s="131">
        <v>7412</v>
      </c>
      <c r="DE25" s="131">
        <v>18292</v>
      </c>
      <c r="DF25" s="131">
        <v>-815</v>
      </c>
      <c r="DG25" s="131">
        <v>17477</v>
      </c>
      <c r="DH25" s="131">
        <v>676</v>
      </c>
      <c r="DI25" s="131">
        <v>5370</v>
      </c>
      <c r="DJ25" s="131">
        <v>30935</v>
      </c>
      <c r="DK25" s="131">
        <v>46297</v>
      </c>
      <c r="DL25" s="131">
        <v>932</v>
      </c>
      <c r="DM25" s="131">
        <v>2441</v>
      </c>
      <c r="DN25" s="131">
        <v>3373</v>
      </c>
      <c r="DO25" s="131">
        <v>2259</v>
      </c>
      <c r="DP25" s="131">
        <v>4280</v>
      </c>
      <c r="DQ25" s="131">
        <v>6539</v>
      </c>
      <c r="DR25" s="131">
        <v>9912</v>
      </c>
      <c r="DS25" s="131">
        <v>56209</v>
      </c>
      <c r="DT25" s="131">
        <v>244918</v>
      </c>
      <c r="DU25" s="131">
        <v>25214</v>
      </c>
      <c r="DV25" s="131">
        <v>52881</v>
      </c>
      <c r="DW25" s="131">
        <v>17541</v>
      </c>
      <c r="DX25" s="131">
        <v>15829</v>
      </c>
      <c r="DY25" s="131">
        <v>35664</v>
      </c>
      <c r="DZ25" s="131">
        <v>-481</v>
      </c>
      <c r="EA25" s="137">
        <v>254146</v>
      </c>
      <c r="EB25" s="131">
        <v>1570</v>
      </c>
      <c r="EC25" s="131">
        <v>4208</v>
      </c>
      <c r="ED25" s="156">
        <v>5778</v>
      </c>
      <c r="EE25" s="131">
        <v>842</v>
      </c>
      <c r="EF25" s="131">
        <v>3032</v>
      </c>
      <c r="EG25" s="142">
        <v>3874</v>
      </c>
      <c r="EH25" s="131">
        <v>15531</v>
      </c>
      <c r="EI25" s="131">
        <v>10384</v>
      </c>
      <c r="EJ25" s="156">
        <v>25915</v>
      </c>
      <c r="EK25" s="131">
        <v>2183</v>
      </c>
      <c r="EL25" s="131">
        <v>2754</v>
      </c>
      <c r="EM25" s="156">
        <v>4937</v>
      </c>
      <c r="EN25" s="131">
        <v>7053</v>
      </c>
      <c r="EO25" s="131">
        <v>4916</v>
      </c>
      <c r="EP25" s="156">
        <v>11969</v>
      </c>
      <c r="EQ25" s="131">
        <v>8572</v>
      </c>
      <c r="ER25" s="131">
        <v>3660</v>
      </c>
      <c r="ES25" s="156">
        <v>12232</v>
      </c>
      <c r="ET25" s="131">
        <v>8216</v>
      </c>
      <c r="EU25" s="131">
        <v>2983</v>
      </c>
      <c r="EV25" s="156">
        <v>11199</v>
      </c>
      <c r="EW25" s="131">
        <v>5386</v>
      </c>
      <c r="EX25" s="131">
        <v>1586</v>
      </c>
      <c r="EY25" s="156">
        <v>6972</v>
      </c>
      <c r="EZ25" s="131">
        <v>7748</v>
      </c>
      <c r="FA25" s="131">
        <v>4371</v>
      </c>
      <c r="FB25" s="156">
        <v>12119</v>
      </c>
      <c r="FC25" s="131">
        <v>4911</v>
      </c>
      <c r="FD25" s="131">
        <v>7615</v>
      </c>
      <c r="FE25" s="156">
        <v>12527</v>
      </c>
      <c r="FF25" s="131">
        <v>9683</v>
      </c>
      <c r="FG25" s="131">
        <v>13849</v>
      </c>
      <c r="FH25" s="156">
        <v>23532</v>
      </c>
      <c r="FI25" s="131">
        <v>2562</v>
      </c>
      <c r="FJ25" s="131">
        <v>3838</v>
      </c>
      <c r="FK25" s="156">
        <v>6401</v>
      </c>
      <c r="FL25" s="131">
        <v>14556</v>
      </c>
      <c r="FM25" s="131">
        <v>1344</v>
      </c>
      <c r="FN25" s="156">
        <v>15900</v>
      </c>
      <c r="FO25" s="131">
        <v>6690</v>
      </c>
      <c r="FP25" s="131">
        <v>421</v>
      </c>
      <c r="FQ25" s="156">
        <v>7111</v>
      </c>
      <c r="FR25" s="131">
        <v>10205</v>
      </c>
      <c r="FS25" s="131">
        <v>2381</v>
      </c>
      <c r="FT25" s="156">
        <v>12585</v>
      </c>
      <c r="FU25" s="131">
        <v>9699</v>
      </c>
      <c r="FV25" s="131">
        <v>1361</v>
      </c>
      <c r="FW25" s="156">
        <v>11060</v>
      </c>
      <c r="FX25" s="131">
        <v>10604</v>
      </c>
      <c r="FY25" s="131">
        <v>1475</v>
      </c>
      <c r="FZ25" s="156">
        <v>12079</v>
      </c>
      <c r="GA25" s="131">
        <v>1173</v>
      </c>
      <c r="GB25" s="131">
        <v>771</v>
      </c>
      <c r="GC25" s="156">
        <v>1944</v>
      </c>
      <c r="GD25" s="131">
        <v>3693</v>
      </c>
      <c r="GE25" s="131">
        <v>1423</v>
      </c>
      <c r="GF25" s="156">
        <v>5117</v>
      </c>
      <c r="GG25" s="131">
        <v>20218</v>
      </c>
      <c r="GH25" s="131">
        <v>130878</v>
      </c>
      <c r="GI25" s="131">
        <v>92591</v>
      </c>
      <c r="GJ25" s="147">
        <v>223469</v>
      </c>
      <c r="GK25" s="131">
        <v>31158</v>
      </c>
      <c r="GL25" s="131">
        <v>-481</v>
      </c>
      <c r="GM25" s="131">
        <v>254146</v>
      </c>
      <c r="GN25" s="132">
        <v>0</v>
      </c>
      <c r="GO25" s="132">
        <v>0</v>
      </c>
      <c r="GP25" s="132">
        <v>0</v>
      </c>
      <c r="GQ25" s="132">
        <v>0</v>
      </c>
      <c r="GR25" s="132">
        <v>0</v>
      </c>
      <c r="GS25" s="132">
        <v>0</v>
      </c>
      <c r="GT25" s="132">
        <v>0</v>
      </c>
      <c r="GU25" s="132">
        <v>0</v>
      </c>
      <c r="GV25" s="132">
        <v>0</v>
      </c>
      <c r="GW25" s="132">
        <v>0</v>
      </c>
      <c r="GX25" s="132">
        <v>0</v>
      </c>
      <c r="GY25" s="132">
        <v>0</v>
      </c>
      <c r="GZ25" s="132">
        <v>0</v>
      </c>
      <c r="HA25" s="132">
        <v>0</v>
      </c>
      <c r="HB25" s="132">
        <v>0</v>
      </c>
      <c r="HC25" s="132">
        <v>0</v>
      </c>
      <c r="HD25" s="132">
        <v>0</v>
      </c>
      <c r="HE25" s="132">
        <v>0</v>
      </c>
      <c r="HF25" s="132">
        <v>0</v>
      </c>
      <c r="HG25" s="132">
        <v>0</v>
      </c>
      <c r="HH25" s="132">
        <v>0.1</v>
      </c>
      <c r="HI25" s="156">
        <v>40</v>
      </c>
      <c r="HJ25" s="156">
        <v>-9</v>
      </c>
      <c r="HK25" s="156">
        <v>-884</v>
      </c>
      <c r="HL25" s="156">
        <v>483</v>
      </c>
      <c r="HM25" s="156">
        <v>296</v>
      </c>
      <c r="HN25" s="156">
        <v>-798</v>
      </c>
      <c r="HO25" s="156">
        <v>170</v>
      </c>
      <c r="HP25" s="156">
        <v>111</v>
      </c>
      <c r="HQ25" s="156">
        <v>2368</v>
      </c>
      <c r="HR25" s="156">
        <v>1626</v>
      </c>
      <c r="HS25" s="156">
        <v>-533</v>
      </c>
      <c r="HT25" s="156">
        <v>176</v>
      </c>
      <c r="HU25" s="156">
        <v>-475</v>
      </c>
      <c r="HV25" s="156">
        <v>-793</v>
      </c>
      <c r="HW25" s="156">
        <v>-955</v>
      </c>
      <c r="HX25" s="156">
        <v>-13</v>
      </c>
      <c r="HY25" s="156">
        <v>368</v>
      </c>
      <c r="HZ25" s="156">
        <v>-764</v>
      </c>
      <c r="IA25" s="156">
        <v>-243</v>
      </c>
      <c r="IB25" s="156">
        <v>238</v>
      </c>
      <c r="IC25" s="156">
        <v>408</v>
      </c>
      <c r="ID25" s="131">
        <v>9978</v>
      </c>
      <c r="IE25" s="131">
        <v>13038</v>
      </c>
      <c r="IF25" s="131">
        <v>37470</v>
      </c>
      <c r="IG25" s="131">
        <v>12593</v>
      </c>
      <c r="IH25" s="131">
        <v>22037</v>
      </c>
      <c r="II25" s="131">
        <v>16457</v>
      </c>
      <c r="IJ25" s="131">
        <v>15119</v>
      </c>
      <c r="IK25" s="131">
        <v>13057</v>
      </c>
      <c r="IL25" s="131">
        <v>20070</v>
      </c>
      <c r="IM25" s="131">
        <v>10043</v>
      </c>
      <c r="IN25" s="131">
        <v>36884</v>
      </c>
      <c r="IO25" s="131">
        <v>15488</v>
      </c>
      <c r="IP25" s="131">
        <v>28786</v>
      </c>
      <c r="IQ25" s="131">
        <v>17094</v>
      </c>
      <c r="IR25" s="131">
        <v>21327</v>
      </c>
      <c r="IS25" s="131">
        <v>22913</v>
      </c>
      <c r="IT25" s="131">
        <v>19984</v>
      </c>
      <c r="IU25" s="131">
        <v>2429</v>
      </c>
      <c r="IV25" s="131">
        <v>9755</v>
      </c>
      <c r="IW25" s="131">
        <v>42427</v>
      </c>
      <c r="IX25" s="131">
        <v>382522</v>
      </c>
      <c r="IY25" s="131">
        <v>33740</v>
      </c>
      <c r="IZ25" s="131">
        <v>11505</v>
      </c>
      <c r="JA25" s="131">
        <v>427250</v>
      </c>
      <c r="JB25" s="132">
        <v>13.3</v>
      </c>
      <c r="JC25" s="132">
        <v>12.6</v>
      </c>
      <c r="JD25" s="132">
        <v>2.2999999999999998</v>
      </c>
      <c r="JE25" s="132">
        <v>3.5</v>
      </c>
      <c r="JF25" s="132">
        <v>-20.5</v>
      </c>
      <c r="JG25" s="132">
        <v>-0.8</v>
      </c>
      <c r="JH25" s="132">
        <v>3.2</v>
      </c>
      <c r="JI25" s="132">
        <v>7.7</v>
      </c>
      <c r="JJ25" s="132">
        <v>4</v>
      </c>
      <c r="JK25" s="132">
        <v>3.2</v>
      </c>
      <c r="JL25" s="132">
        <v>1.2</v>
      </c>
      <c r="JM25" s="132">
        <v>-2.5</v>
      </c>
      <c r="JN25" s="132">
        <v>9.1</v>
      </c>
      <c r="JO25" s="132">
        <v>8</v>
      </c>
      <c r="JP25" s="132">
        <v>4.9000000000000004</v>
      </c>
      <c r="JQ25" s="132">
        <v>-0.8</v>
      </c>
      <c r="JR25" s="132">
        <v>3.3</v>
      </c>
      <c r="JS25" s="132">
        <v>2.5</v>
      </c>
      <c r="JT25" s="132">
        <v>2.9</v>
      </c>
      <c r="JU25" s="132">
        <v>3.7</v>
      </c>
      <c r="JV25" s="132">
        <v>1.8</v>
      </c>
      <c r="JW25" s="132">
        <v>-2.7</v>
      </c>
      <c r="JX25" s="132">
        <v>1.7</v>
      </c>
      <c r="JY25" s="132">
        <v>0.3</v>
      </c>
    </row>
    <row r="26" spans="1:285" ht="15" customHeight="1">
      <c r="A26" s="8" t="s">
        <v>40</v>
      </c>
      <c r="B26" s="9">
        <v>7560.86</v>
      </c>
      <c r="C26" s="9">
        <v>945</v>
      </c>
      <c r="D26" s="9">
        <v>11939.13</v>
      </c>
      <c r="E26" s="9">
        <v>189017.10420450001</v>
      </c>
      <c r="F26" s="9">
        <v>24948</v>
      </c>
      <c r="G26" s="9">
        <v>302550.60800000001</v>
      </c>
      <c r="H26" s="3">
        <f t="shared" si="0"/>
        <v>0.10023951735548595</v>
      </c>
      <c r="AI26" s="130">
        <v>37408</v>
      </c>
      <c r="AJ26" s="131">
        <v>20913</v>
      </c>
      <c r="AK26" s="131">
        <v>48836</v>
      </c>
      <c r="AL26" s="131">
        <v>68590</v>
      </c>
      <c r="AM26" s="131">
        <v>22291</v>
      </c>
      <c r="AN26" s="131">
        <v>14020</v>
      </c>
      <c r="AO26" s="131">
        <v>5426</v>
      </c>
      <c r="AP26" s="131">
        <v>53813</v>
      </c>
      <c r="AQ26" s="131">
        <v>7072</v>
      </c>
      <c r="AR26" s="131">
        <v>7347</v>
      </c>
      <c r="AS26" s="131">
        <v>10048</v>
      </c>
      <c r="AT26" s="131">
        <v>24835</v>
      </c>
      <c r="AU26" s="131">
        <v>2508</v>
      </c>
      <c r="AV26" s="131">
        <v>18514</v>
      </c>
      <c r="AW26" s="131">
        <v>11171</v>
      </c>
      <c r="AX26" s="131">
        <v>18370</v>
      </c>
      <c r="AY26" s="131">
        <v>33696</v>
      </c>
      <c r="AZ26" s="131">
        <v>2555</v>
      </c>
      <c r="BA26" s="131">
        <v>225887</v>
      </c>
      <c r="BB26" s="131">
        <v>294232</v>
      </c>
      <c r="BC26" s="131">
        <v>25215</v>
      </c>
      <c r="BD26" s="131">
        <v>13995</v>
      </c>
      <c r="BE26" s="131">
        <v>9117</v>
      </c>
      <c r="BF26" s="131">
        <v>2909</v>
      </c>
      <c r="BG26" s="131">
        <v>-314</v>
      </c>
      <c r="BH26" s="131">
        <v>11826</v>
      </c>
      <c r="BI26" s="131">
        <v>11975</v>
      </c>
      <c r="BJ26" s="131">
        <v>-745</v>
      </c>
      <c r="BK26" s="131">
        <v>11235</v>
      </c>
      <c r="BL26" s="131">
        <v>1145</v>
      </c>
      <c r="BM26" s="131">
        <v>5201</v>
      </c>
      <c r="BN26" s="131">
        <v>29096</v>
      </c>
      <c r="BO26" s="131">
        <v>62927</v>
      </c>
      <c r="BP26" s="131">
        <v>1568</v>
      </c>
      <c r="BQ26" s="131">
        <v>4499</v>
      </c>
      <c r="BR26" s="131">
        <v>6043</v>
      </c>
      <c r="BS26" s="131">
        <v>2259</v>
      </c>
      <c r="BT26" s="131">
        <v>6962</v>
      </c>
      <c r="BU26" s="131">
        <v>8995</v>
      </c>
      <c r="BV26" s="131">
        <v>14989</v>
      </c>
      <c r="BW26" s="131">
        <v>77849</v>
      </c>
      <c r="BX26" s="131">
        <v>371169</v>
      </c>
      <c r="BY26" s="131">
        <v>33984</v>
      </c>
      <c r="BZ26" s="131">
        <v>39817</v>
      </c>
      <c r="CA26" s="131">
        <v>23063</v>
      </c>
      <c r="CB26" s="131">
        <v>16342</v>
      </c>
      <c r="CC26" s="131">
        <v>75525</v>
      </c>
      <c r="CD26" s="131">
        <v>-12362</v>
      </c>
      <c r="CE26" s="137">
        <v>435219</v>
      </c>
      <c r="CF26" s="131">
        <v>15505</v>
      </c>
      <c r="CG26" s="131">
        <v>26637</v>
      </c>
      <c r="CH26" s="131">
        <v>42142</v>
      </c>
      <c r="CI26" s="131">
        <v>15450</v>
      </c>
      <c r="CJ26" s="131">
        <v>6413</v>
      </c>
      <c r="CK26" s="131">
        <v>6065</v>
      </c>
      <c r="CL26" s="131">
        <v>30175</v>
      </c>
      <c r="CM26" s="131">
        <v>2386</v>
      </c>
      <c r="CN26" s="131">
        <v>7786</v>
      </c>
      <c r="CO26" s="131">
        <v>7119</v>
      </c>
      <c r="CP26" s="131">
        <v>18174</v>
      </c>
      <c r="CQ26" s="131">
        <v>3949</v>
      </c>
      <c r="CR26" s="131">
        <v>17874</v>
      </c>
      <c r="CS26" s="131">
        <v>4491</v>
      </c>
      <c r="CT26" s="131">
        <v>12317</v>
      </c>
      <c r="CU26" s="131">
        <v>22476</v>
      </c>
      <c r="CV26" s="131">
        <v>1699</v>
      </c>
      <c r="CW26" s="131">
        <v>156375</v>
      </c>
      <c r="CX26" s="131">
        <v>198517</v>
      </c>
      <c r="CY26" s="131">
        <v>13687</v>
      </c>
      <c r="CZ26" s="131">
        <v>5368</v>
      </c>
      <c r="DA26" s="131">
        <v>5357</v>
      </c>
      <c r="DB26" s="131">
        <v>1775</v>
      </c>
      <c r="DC26" s="131">
        <v>-166</v>
      </c>
      <c r="DD26" s="131">
        <v>6967</v>
      </c>
      <c r="DE26" s="131">
        <v>16524</v>
      </c>
      <c r="DF26" s="131">
        <v>-1012</v>
      </c>
      <c r="DG26" s="131">
        <v>15512</v>
      </c>
      <c r="DH26" s="131">
        <v>812</v>
      </c>
      <c r="DI26" s="131">
        <v>5762</v>
      </c>
      <c r="DJ26" s="131">
        <v>29053</v>
      </c>
      <c r="DK26" s="131">
        <v>48107</v>
      </c>
      <c r="DL26" s="131">
        <v>1106</v>
      </c>
      <c r="DM26" s="131">
        <v>2901</v>
      </c>
      <c r="DN26" s="131">
        <v>4007</v>
      </c>
      <c r="DO26" s="131">
        <v>2255</v>
      </c>
      <c r="DP26" s="131">
        <v>4428</v>
      </c>
      <c r="DQ26" s="131">
        <v>6683</v>
      </c>
      <c r="DR26" s="131">
        <v>10690</v>
      </c>
      <c r="DS26" s="131">
        <v>58797</v>
      </c>
      <c r="DT26" s="131">
        <v>257314</v>
      </c>
      <c r="DU26" s="131">
        <v>26081</v>
      </c>
      <c r="DV26" s="131">
        <v>52404</v>
      </c>
      <c r="DW26" s="131">
        <v>15821</v>
      </c>
      <c r="DX26" s="131">
        <v>15733</v>
      </c>
      <c r="DY26" s="131">
        <v>35677</v>
      </c>
      <c r="DZ26" s="131">
        <v>-625</v>
      </c>
      <c r="EA26" s="137">
        <v>266132</v>
      </c>
      <c r="EB26" s="131">
        <v>1557</v>
      </c>
      <c r="EC26" s="131">
        <v>5404</v>
      </c>
      <c r="ED26" s="156">
        <v>6961</v>
      </c>
      <c r="EE26" s="131">
        <v>878</v>
      </c>
      <c r="EF26" s="131">
        <v>3373</v>
      </c>
      <c r="EG26" s="142">
        <v>4250</v>
      </c>
      <c r="EH26" s="131">
        <v>14674</v>
      </c>
      <c r="EI26" s="131">
        <v>10366</v>
      </c>
      <c r="EJ26" s="156">
        <v>25040</v>
      </c>
      <c r="EK26" s="131">
        <v>2167</v>
      </c>
      <c r="EL26" s="131">
        <v>3504</v>
      </c>
      <c r="EM26" s="156">
        <v>5670</v>
      </c>
      <c r="EN26" s="131">
        <v>7139</v>
      </c>
      <c r="EO26" s="131">
        <v>5905</v>
      </c>
      <c r="EP26" s="156">
        <v>13044</v>
      </c>
      <c r="EQ26" s="131">
        <v>8492</v>
      </c>
      <c r="ER26" s="131">
        <v>4476</v>
      </c>
      <c r="ES26" s="156">
        <v>12969</v>
      </c>
      <c r="ET26" s="131">
        <v>8438</v>
      </c>
      <c r="EU26" s="131">
        <v>3623</v>
      </c>
      <c r="EV26" s="156">
        <v>12061</v>
      </c>
      <c r="EW26" s="131">
        <v>5317</v>
      </c>
      <c r="EX26" s="131">
        <v>1538</v>
      </c>
      <c r="EY26" s="156">
        <v>6855</v>
      </c>
      <c r="EZ26" s="131">
        <v>7776</v>
      </c>
      <c r="FA26" s="131">
        <v>5115</v>
      </c>
      <c r="FB26" s="156">
        <v>12890</v>
      </c>
      <c r="FC26" s="131">
        <v>4892</v>
      </c>
      <c r="FD26" s="131">
        <v>8314</v>
      </c>
      <c r="FE26" s="156">
        <v>13206</v>
      </c>
      <c r="FF26" s="131">
        <v>9957</v>
      </c>
      <c r="FG26" s="131">
        <v>14714</v>
      </c>
      <c r="FH26" s="156">
        <v>24671</v>
      </c>
      <c r="FI26" s="131">
        <v>2656</v>
      </c>
      <c r="FJ26" s="131">
        <v>4253</v>
      </c>
      <c r="FK26" s="156">
        <v>6909</v>
      </c>
      <c r="FL26" s="131">
        <v>14881</v>
      </c>
      <c r="FM26" s="131">
        <v>1740</v>
      </c>
      <c r="FN26" s="156">
        <v>16622</v>
      </c>
      <c r="FO26" s="131">
        <v>6989</v>
      </c>
      <c r="FP26" s="131">
        <v>694</v>
      </c>
      <c r="FQ26" s="156">
        <v>7683</v>
      </c>
      <c r="FR26" s="131">
        <v>10357</v>
      </c>
      <c r="FS26" s="131">
        <v>2505</v>
      </c>
      <c r="FT26" s="156">
        <v>12862</v>
      </c>
      <c r="FU26" s="131">
        <v>10158</v>
      </c>
      <c r="FV26" s="131">
        <v>1502</v>
      </c>
      <c r="FW26" s="156">
        <v>11660</v>
      </c>
      <c r="FX26" s="131">
        <v>11004</v>
      </c>
      <c r="FY26" s="131">
        <v>1752</v>
      </c>
      <c r="FZ26" s="156">
        <v>12756</v>
      </c>
      <c r="GA26" s="131">
        <v>1178</v>
      </c>
      <c r="GB26" s="131">
        <v>777</v>
      </c>
      <c r="GC26" s="156">
        <v>1955</v>
      </c>
      <c r="GD26" s="131">
        <v>3752</v>
      </c>
      <c r="GE26" s="131">
        <v>1653</v>
      </c>
      <c r="GF26" s="156">
        <v>5405</v>
      </c>
      <c r="GG26" s="131">
        <v>21520</v>
      </c>
      <c r="GH26" s="131">
        <v>132262</v>
      </c>
      <c r="GI26" s="131">
        <v>102727</v>
      </c>
      <c r="GJ26" s="147">
        <v>234988</v>
      </c>
      <c r="GK26" s="131">
        <v>31768</v>
      </c>
      <c r="GL26" s="131">
        <v>-625</v>
      </c>
      <c r="GM26" s="131">
        <v>266132</v>
      </c>
      <c r="GN26" s="132">
        <v>0</v>
      </c>
      <c r="GO26" s="132">
        <v>0</v>
      </c>
      <c r="GP26" s="132">
        <v>0</v>
      </c>
      <c r="GQ26" s="132">
        <v>0</v>
      </c>
      <c r="GR26" s="132">
        <v>0</v>
      </c>
      <c r="GS26" s="132">
        <v>0</v>
      </c>
      <c r="GT26" s="132">
        <v>0</v>
      </c>
      <c r="GU26" s="132">
        <v>0</v>
      </c>
      <c r="GV26" s="132">
        <v>0</v>
      </c>
      <c r="GW26" s="132">
        <v>0</v>
      </c>
      <c r="GX26" s="132">
        <v>0</v>
      </c>
      <c r="GY26" s="132">
        <v>0</v>
      </c>
      <c r="GZ26" s="132">
        <v>0</v>
      </c>
      <c r="HA26" s="132">
        <v>0</v>
      </c>
      <c r="HB26" s="132">
        <v>0</v>
      </c>
      <c r="HC26" s="132">
        <v>0</v>
      </c>
      <c r="HD26" s="132">
        <v>0</v>
      </c>
      <c r="HE26" s="132">
        <v>0</v>
      </c>
      <c r="HF26" s="132">
        <v>0</v>
      </c>
      <c r="HG26" s="132">
        <v>0</v>
      </c>
      <c r="HH26" s="132">
        <v>-0.1</v>
      </c>
      <c r="HI26" s="156">
        <v>37</v>
      </c>
      <c r="HJ26" s="156">
        <v>15</v>
      </c>
      <c r="HK26" s="156">
        <v>-580</v>
      </c>
      <c r="HL26" s="156">
        <v>289</v>
      </c>
      <c r="HM26" s="156">
        <v>-170</v>
      </c>
      <c r="HN26" s="156">
        <v>-798</v>
      </c>
      <c r="HO26" s="156">
        <v>267</v>
      </c>
      <c r="HP26" s="156">
        <v>205</v>
      </c>
      <c r="HQ26" s="156">
        <v>2582</v>
      </c>
      <c r="HR26" s="156">
        <v>1682</v>
      </c>
      <c r="HS26" s="156">
        <v>-382</v>
      </c>
      <c r="HT26" s="156">
        <v>240</v>
      </c>
      <c r="HU26" s="156">
        <v>-423</v>
      </c>
      <c r="HV26" s="156">
        <v>-799</v>
      </c>
      <c r="HW26" s="156">
        <v>-964</v>
      </c>
      <c r="HX26" s="156">
        <v>188</v>
      </c>
      <c r="HY26" s="156">
        <v>422</v>
      </c>
      <c r="HZ26" s="156">
        <v>-735</v>
      </c>
      <c r="IA26" s="156">
        <v>-178</v>
      </c>
      <c r="IB26" s="156">
        <v>-68</v>
      </c>
      <c r="IC26" s="156">
        <v>829</v>
      </c>
      <c r="ID26" s="131">
        <v>9892</v>
      </c>
      <c r="IE26" s="131">
        <v>12917</v>
      </c>
      <c r="IF26" s="131">
        <v>38045</v>
      </c>
      <c r="IG26" s="131">
        <v>12552</v>
      </c>
      <c r="IH26" s="131">
        <v>22586</v>
      </c>
      <c r="II26" s="131">
        <v>16666</v>
      </c>
      <c r="IJ26" s="131">
        <v>15713</v>
      </c>
      <c r="IK26" s="131">
        <v>12566</v>
      </c>
      <c r="IL26" s="131">
        <v>20491</v>
      </c>
      <c r="IM26" s="131">
        <v>10483</v>
      </c>
      <c r="IN26" s="131">
        <v>39565</v>
      </c>
      <c r="IO26" s="131">
        <v>15181</v>
      </c>
      <c r="IP26" s="131">
        <v>28143</v>
      </c>
      <c r="IQ26" s="131">
        <v>17134</v>
      </c>
      <c r="IR26" s="131">
        <v>21114</v>
      </c>
      <c r="IS26" s="131">
        <v>23707</v>
      </c>
      <c r="IT26" s="131">
        <v>20842</v>
      </c>
      <c r="IU26" s="131">
        <v>2397</v>
      </c>
      <c r="IV26" s="131">
        <v>9303</v>
      </c>
      <c r="IW26" s="131">
        <v>42707</v>
      </c>
      <c r="IX26" s="131">
        <v>388669</v>
      </c>
      <c r="IY26" s="131">
        <v>35045</v>
      </c>
      <c r="IZ26" s="131">
        <v>11934</v>
      </c>
      <c r="JA26" s="131">
        <v>435219</v>
      </c>
      <c r="JB26" s="132">
        <v>-0.9</v>
      </c>
      <c r="JC26" s="132">
        <v>-0.9</v>
      </c>
      <c r="JD26" s="132">
        <v>1.5</v>
      </c>
      <c r="JE26" s="132">
        <v>-0.3</v>
      </c>
      <c r="JF26" s="132">
        <v>2.5</v>
      </c>
      <c r="JG26" s="132">
        <v>1.3</v>
      </c>
      <c r="JH26" s="132">
        <v>3.9</v>
      </c>
      <c r="JI26" s="132">
        <v>-3.8</v>
      </c>
      <c r="JJ26" s="132">
        <v>2.1</v>
      </c>
      <c r="JK26" s="132">
        <v>4.4000000000000004</v>
      </c>
      <c r="JL26" s="132">
        <v>7.3</v>
      </c>
      <c r="JM26" s="132">
        <v>-2</v>
      </c>
      <c r="JN26" s="132">
        <v>-2.2000000000000002</v>
      </c>
      <c r="JO26" s="132">
        <v>0.2</v>
      </c>
      <c r="JP26" s="132">
        <v>-1</v>
      </c>
      <c r="JQ26" s="132">
        <v>3.5</v>
      </c>
      <c r="JR26" s="132">
        <v>4.3</v>
      </c>
      <c r="JS26" s="132">
        <v>-1.3</v>
      </c>
      <c r="JT26" s="132">
        <v>-4.5999999999999996</v>
      </c>
      <c r="JU26" s="132">
        <v>0.7</v>
      </c>
      <c r="JV26" s="132">
        <v>1.6</v>
      </c>
      <c r="JW26" s="132">
        <v>3.9</v>
      </c>
      <c r="JX26" s="132">
        <v>1.9</v>
      </c>
      <c r="JY26" s="132">
        <v>0</v>
      </c>
    </row>
    <row r="27" spans="1:285" ht="15" customHeight="1">
      <c r="A27" s="6" t="s">
        <v>41</v>
      </c>
      <c r="B27" s="7">
        <v>19706.605</v>
      </c>
      <c r="C27" s="7">
        <v>252.55</v>
      </c>
      <c r="D27" s="7">
        <v>12007.259</v>
      </c>
      <c r="E27" s="7">
        <v>528358.02644999977</v>
      </c>
      <c r="F27" s="7">
        <v>6340.3450000000003</v>
      </c>
      <c r="G27" s="7">
        <v>314658.74109999998</v>
      </c>
      <c r="H27" s="3">
        <f t="shared" si="0"/>
        <v>0.26126400619971885</v>
      </c>
      <c r="AI27" s="130">
        <v>37773</v>
      </c>
      <c r="AJ27" s="131">
        <v>21746</v>
      </c>
      <c r="AK27" s="131">
        <v>49554</v>
      </c>
      <c r="AL27" s="131">
        <v>70232</v>
      </c>
      <c r="AM27" s="131">
        <v>22878</v>
      </c>
      <c r="AN27" s="131">
        <v>14341</v>
      </c>
      <c r="AO27" s="131">
        <v>5635</v>
      </c>
      <c r="AP27" s="131">
        <v>55246</v>
      </c>
      <c r="AQ27" s="131">
        <v>7274</v>
      </c>
      <c r="AR27" s="131">
        <v>7929</v>
      </c>
      <c r="AS27" s="131">
        <v>10864</v>
      </c>
      <c r="AT27" s="131">
        <v>25417</v>
      </c>
      <c r="AU27" s="131">
        <v>2625</v>
      </c>
      <c r="AV27" s="131">
        <v>19727</v>
      </c>
      <c r="AW27" s="131">
        <v>11114</v>
      </c>
      <c r="AX27" s="131">
        <v>18993</v>
      </c>
      <c r="AY27" s="131">
        <v>34334</v>
      </c>
      <c r="AZ27" s="131">
        <v>1937</v>
      </c>
      <c r="BA27" s="131">
        <v>233174</v>
      </c>
      <c r="BB27" s="131">
        <v>303204</v>
      </c>
      <c r="BC27" s="131">
        <v>29545</v>
      </c>
      <c r="BD27" s="131">
        <v>14203</v>
      </c>
      <c r="BE27" s="131">
        <v>10330</v>
      </c>
      <c r="BF27" s="131">
        <v>3567</v>
      </c>
      <c r="BG27" s="131">
        <v>407</v>
      </c>
      <c r="BH27" s="131">
        <v>14364</v>
      </c>
      <c r="BI27" s="131">
        <v>13250</v>
      </c>
      <c r="BJ27" s="131">
        <v>-771</v>
      </c>
      <c r="BK27" s="131">
        <v>12484</v>
      </c>
      <c r="BL27" s="131">
        <v>699</v>
      </c>
      <c r="BM27" s="131">
        <v>5689</v>
      </c>
      <c r="BN27" s="131">
        <v>32544</v>
      </c>
      <c r="BO27" s="131">
        <v>70610</v>
      </c>
      <c r="BP27" s="131">
        <v>1261</v>
      </c>
      <c r="BQ27" s="131">
        <v>5085</v>
      </c>
      <c r="BR27" s="131">
        <v>6287</v>
      </c>
      <c r="BS27" s="131">
        <v>2659</v>
      </c>
      <c r="BT27" s="131">
        <v>7505</v>
      </c>
      <c r="BU27" s="131">
        <v>9997</v>
      </c>
      <c r="BV27" s="131">
        <v>16259</v>
      </c>
      <c r="BW27" s="131">
        <v>86826</v>
      </c>
      <c r="BX27" s="131">
        <v>389680</v>
      </c>
      <c r="BY27" s="131">
        <v>33254</v>
      </c>
      <c r="BZ27" s="131">
        <v>45307</v>
      </c>
      <c r="CA27" s="131">
        <v>23019</v>
      </c>
      <c r="CB27" s="131">
        <v>16849</v>
      </c>
      <c r="CC27" s="131">
        <v>71252</v>
      </c>
      <c r="CD27" s="131">
        <v>-11366</v>
      </c>
      <c r="CE27" s="137">
        <v>443682</v>
      </c>
      <c r="CF27" s="131">
        <v>16297</v>
      </c>
      <c r="CG27" s="131">
        <v>28602</v>
      </c>
      <c r="CH27" s="131">
        <v>44899</v>
      </c>
      <c r="CI27" s="131">
        <v>16458</v>
      </c>
      <c r="CJ27" s="131">
        <v>6749</v>
      </c>
      <c r="CK27" s="131">
        <v>6409</v>
      </c>
      <c r="CL27" s="131">
        <v>31733</v>
      </c>
      <c r="CM27" s="131">
        <v>2566</v>
      </c>
      <c r="CN27" s="131">
        <v>8430</v>
      </c>
      <c r="CO27" s="131">
        <v>8028</v>
      </c>
      <c r="CP27" s="131">
        <v>19381</v>
      </c>
      <c r="CQ27" s="131">
        <v>4294</v>
      </c>
      <c r="CR27" s="131">
        <v>18983</v>
      </c>
      <c r="CS27" s="131">
        <v>4885</v>
      </c>
      <c r="CT27" s="131">
        <v>13048</v>
      </c>
      <c r="CU27" s="131">
        <v>23542</v>
      </c>
      <c r="CV27" s="131">
        <v>1327</v>
      </c>
      <c r="CW27" s="131">
        <v>165835</v>
      </c>
      <c r="CX27" s="131">
        <v>210734</v>
      </c>
      <c r="CY27" s="131">
        <v>16567</v>
      </c>
      <c r="CZ27" s="131">
        <v>6184</v>
      </c>
      <c r="DA27" s="131">
        <v>6345</v>
      </c>
      <c r="DB27" s="131">
        <v>2283</v>
      </c>
      <c r="DC27" s="131">
        <v>221</v>
      </c>
      <c r="DD27" s="131">
        <v>8849</v>
      </c>
      <c r="DE27" s="131">
        <v>17530</v>
      </c>
      <c r="DF27" s="131">
        <v>-997</v>
      </c>
      <c r="DG27" s="131">
        <v>16533</v>
      </c>
      <c r="DH27" s="131">
        <v>516</v>
      </c>
      <c r="DI27" s="131">
        <v>6156</v>
      </c>
      <c r="DJ27" s="131">
        <v>32053</v>
      </c>
      <c r="DK27" s="131">
        <v>54804</v>
      </c>
      <c r="DL27" s="131">
        <v>865</v>
      </c>
      <c r="DM27" s="131">
        <v>3249</v>
      </c>
      <c r="DN27" s="131">
        <v>4114</v>
      </c>
      <c r="DO27" s="131">
        <v>2514</v>
      </c>
      <c r="DP27" s="131">
        <v>4812</v>
      </c>
      <c r="DQ27" s="131">
        <v>7326</v>
      </c>
      <c r="DR27" s="131">
        <v>11440</v>
      </c>
      <c r="DS27" s="131">
        <v>66244</v>
      </c>
      <c r="DT27" s="131">
        <v>276978</v>
      </c>
      <c r="DU27" s="131">
        <v>23804</v>
      </c>
      <c r="DV27" s="131">
        <v>55635</v>
      </c>
      <c r="DW27" s="131">
        <v>16274</v>
      </c>
      <c r="DX27" s="131">
        <v>15950</v>
      </c>
      <c r="DY27" s="131">
        <v>36005</v>
      </c>
      <c r="DZ27" s="131">
        <v>-603</v>
      </c>
      <c r="EA27" s="137">
        <v>280874</v>
      </c>
      <c r="EB27" s="131">
        <v>1461</v>
      </c>
      <c r="EC27" s="131">
        <v>3777</v>
      </c>
      <c r="ED27" s="156">
        <v>5238</v>
      </c>
      <c r="EE27" s="131">
        <v>926</v>
      </c>
      <c r="EF27" s="131">
        <v>3207</v>
      </c>
      <c r="EG27" s="142">
        <v>4132</v>
      </c>
      <c r="EH27" s="131">
        <v>15656</v>
      </c>
      <c r="EI27" s="131">
        <v>11458</v>
      </c>
      <c r="EJ27" s="156">
        <v>27114</v>
      </c>
      <c r="EK27" s="131">
        <v>2496</v>
      </c>
      <c r="EL27" s="131">
        <v>3671</v>
      </c>
      <c r="EM27" s="156">
        <v>6167</v>
      </c>
      <c r="EN27" s="131">
        <v>7477</v>
      </c>
      <c r="EO27" s="131">
        <v>7194</v>
      </c>
      <c r="EP27" s="156">
        <v>14671</v>
      </c>
      <c r="EQ27" s="131">
        <v>8525</v>
      </c>
      <c r="ER27" s="131">
        <v>5420</v>
      </c>
      <c r="ES27" s="156">
        <v>13945</v>
      </c>
      <c r="ET27" s="131">
        <v>8935</v>
      </c>
      <c r="EU27" s="131">
        <v>3717</v>
      </c>
      <c r="EV27" s="156">
        <v>12651</v>
      </c>
      <c r="EW27" s="131">
        <v>5521</v>
      </c>
      <c r="EX27" s="131">
        <v>1657</v>
      </c>
      <c r="EY27" s="156">
        <v>7178</v>
      </c>
      <c r="EZ27" s="131">
        <v>7823</v>
      </c>
      <c r="FA27" s="131">
        <v>6009</v>
      </c>
      <c r="FB27" s="156">
        <v>13832</v>
      </c>
      <c r="FC27" s="131">
        <v>4715</v>
      </c>
      <c r="FD27" s="131">
        <v>8802</v>
      </c>
      <c r="FE27" s="156">
        <v>13517</v>
      </c>
      <c r="FF27" s="131">
        <v>10264</v>
      </c>
      <c r="FG27" s="131">
        <v>15113</v>
      </c>
      <c r="FH27" s="156">
        <v>25377</v>
      </c>
      <c r="FI27" s="131">
        <v>3082</v>
      </c>
      <c r="FJ27" s="131">
        <v>4743</v>
      </c>
      <c r="FK27" s="156">
        <v>7824</v>
      </c>
      <c r="FL27" s="131">
        <v>15266</v>
      </c>
      <c r="FM27" s="131">
        <v>2418</v>
      </c>
      <c r="FN27" s="156">
        <v>17684</v>
      </c>
      <c r="FO27" s="131">
        <v>7715</v>
      </c>
      <c r="FP27" s="131">
        <v>751</v>
      </c>
      <c r="FQ27" s="156">
        <v>8466</v>
      </c>
      <c r="FR27" s="131">
        <v>11068</v>
      </c>
      <c r="FS27" s="131">
        <v>2533</v>
      </c>
      <c r="FT27" s="156">
        <v>13601</v>
      </c>
      <c r="FU27" s="131">
        <v>11091</v>
      </c>
      <c r="FV27" s="131">
        <v>1508</v>
      </c>
      <c r="FW27" s="156">
        <v>12600</v>
      </c>
      <c r="FX27" s="131">
        <v>11753</v>
      </c>
      <c r="FY27" s="131">
        <v>1800</v>
      </c>
      <c r="FZ27" s="156">
        <v>13553</v>
      </c>
      <c r="GA27" s="131">
        <v>1203</v>
      </c>
      <c r="GB27" s="131">
        <v>859</v>
      </c>
      <c r="GC27" s="156">
        <v>2062</v>
      </c>
      <c r="GD27" s="131">
        <v>3842</v>
      </c>
      <c r="GE27" s="131">
        <v>1926</v>
      </c>
      <c r="GF27" s="156">
        <v>5768</v>
      </c>
      <c r="GG27" s="131">
        <v>22267</v>
      </c>
      <c r="GH27" s="131">
        <v>138820</v>
      </c>
      <c r="GI27" s="131">
        <v>108830</v>
      </c>
      <c r="GJ27" s="147">
        <v>247650</v>
      </c>
      <c r="GK27" s="131">
        <v>33827</v>
      </c>
      <c r="GL27" s="131">
        <v>-603</v>
      </c>
      <c r="GM27" s="131">
        <v>280874</v>
      </c>
      <c r="GN27" s="132">
        <v>0</v>
      </c>
      <c r="GO27" s="132">
        <v>0</v>
      </c>
      <c r="GP27" s="132">
        <v>0</v>
      </c>
      <c r="GQ27" s="132">
        <v>0</v>
      </c>
      <c r="GR27" s="132">
        <v>0</v>
      </c>
      <c r="GS27" s="132">
        <v>0</v>
      </c>
      <c r="GT27" s="132">
        <v>0</v>
      </c>
      <c r="GU27" s="132">
        <v>0</v>
      </c>
      <c r="GV27" s="132">
        <v>0</v>
      </c>
      <c r="GW27" s="132">
        <v>0</v>
      </c>
      <c r="GX27" s="132">
        <v>0</v>
      </c>
      <c r="GY27" s="132">
        <v>0</v>
      </c>
      <c r="GZ27" s="132">
        <v>0</v>
      </c>
      <c r="HA27" s="132">
        <v>0</v>
      </c>
      <c r="HB27" s="132">
        <v>0</v>
      </c>
      <c r="HC27" s="132">
        <v>0</v>
      </c>
      <c r="HD27" s="132">
        <v>0</v>
      </c>
      <c r="HE27" s="132">
        <v>0</v>
      </c>
      <c r="HF27" s="132">
        <v>0</v>
      </c>
      <c r="HG27" s="132">
        <v>0</v>
      </c>
      <c r="HH27" s="132">
        <v>-0.2</v>
      </c>
      <c r="HI27" s="156">
        <v>46</v>
      </c>
      <c r="HJ27" s="156">
        <v>-44</v>
      </c>
      <c r="HK27" s="156">
        <v>-1362</v>
      </c>
      <c r="HL27" s="156">
        <v>539</v>
      </c>
      <c r="HM27" s="156">
        <v>-390</v>
      </c>
      <c r="HN27" s="156">
        <v>-739</v>
      </c>
      <c r="HO27" s="156">
        <v>161</v>
      </c>
      <c r="HP27" s="156">
        <v>187</v>
      </c>
      <c r="HQ27" s="156">
        <v>2808</v>
      </c>
      <c r="HR27" s="156">
        <v>1857</v>
      </c>
      <c r="HS27" s="156">
        <v>-474</v>
      </c>
      <c r="HT27" s="156">
        <v>293</v>
      </c>
      <c r="HU27" s="156">
        <v>-536</v>
      </c>
      <c r="HV27" s="156">
        <v>-671</v>
      </c>
      <c r="HW27" s="156">
        <v>-827</v>
      </c>
      <c r="HX27" s="156">
        <v>417</v>
      </c>
      <c r="HY27" s="156">
        <v>432</v>
      </c>
      <c r="HZ27" s="156">
        <v>-793</v>
      </c>
      <c r="IA27" s="156">
        <v>-194</v>
      </c>
      <c r="IB27" s="156">
        <v>-364</v>
      </c>
      <c r="IC27" s="156">
        <v>351</v>
      </c>
      <c r="ID27" s="131">
        <v>6591</v>
      </c>
      <c r="IE27" s="131">
        <v>12428</v>
      </c>
      <c r="IF27" s="131">
        <v>39038</v>
      </c>
      <c r="IG27" s="131">
        <v>12488</v>
      </c>
      <c r="IH27" s="131">
        <v>25995</v>
      </c>
      <c r="II27" s="131">
        <v>16764</v>
      </c>
      <c r="IJ27" s="131">
        <v>16345</v>
      </c>
      <c r="IK27" s="131">
        <v>13307</v>
      </c>
      <c r="IL27" s="131">
        <v>21490</v>
      </c>
      <c r="IM27" s="131">
        <v>10881</v>
      </c>
      <c r="IN27" s="131">
        <v>40614</v>
      </c>
      <c r="IO27" s="131">
        <v>16028</v>
      </c>
      <c r="IP27" s="131">
        <v>28316</v>
      </c>
      <c r="IQ27" s="131">
        <v>16986</v>
      </c>
      <c r="IR27" s="131">
        <v>21367</v>
      </c>
      <c r="IS27" s="131">
        <v>23941</v>
      </c>
      <c r="IT27" s="131">
        <v>21497</v>
      </c>
      <c r="IU27" s="131">
        <v>2459</v>
      </c>
      <c r="IV27" s="131">
        <v>9642</v>
      </c>
      <c r="IW27" s="131">
        <v>43049</v>
      </c>
      <c r="IX27" s="131">
        <v>395963</v>
      </c>
      <c r="IY27" s="131">
        <v>37059</v>
      </c>
      <c r="IZ27" s="131">
        <v>10991</v>
      </c>
      <c r="JA27" s="131">
        <v>443682</v>
      </c>
      <c r="JB27" s="132">
        <v>-33.4</v>
      </c>
      <c r="JC27" s="132">
        <v>-3.8</v>
      </c>
      <c r="JD27" s="132">
        <v>2.6</v>
      </c>
      <c r="JE27" s="132">
        <v>-0.5</v>
      </c>
      <c r="JF27" s="132">
        <v>15.1</v>
      </c>
      <c r="JG27" s="132">
        <v>0.6</v>
      </c>
      <c r="JH27" s="132">
        <v>4</v>
      </c>
      <c r="JI27" s="132">
        <v>5.9</v>
      </c>
      <c r="JJ27" s="132">
        <v>4.9000000000000004</v>
      </c>
      <c r="JK27" s="132">
        <v>3.8</v>
      </c>
      <c r="JL27" s="132">
        <v>2.7</v>
      </c>
      <c r="JM27" s="132">
        <v>5.6</v>
      </c>
      <c r="JN27" s="132">
        <v>0.6</v>
      </c>
      <c r="JO27" s="132">
        <v>-0.9</v>
      </c>
      <c r="JP27" s="132">
        <v>1.2</v>
      </c>
      <c r="JQ27" s="132">
        <v>1</v>
      </c>
      <c r="JR27" s="132">
        <v>3.1</v>
      </c>
      <c r="JS27" s="132">
        <v>2.6</v>
      </c>
      <c r="JT27" s="132">
        <v>3.6</v>
      </c>
      <c r="JU27" s="132">
        <v>0.8</v>
      </c>
      <c r="JV27" s="132">
        <v>1.9</v>
      </c>
      <c r="JW27" s="132">
        <v>5.7</v>
      </c>
      <c r="JX27" s="132">
        <v>1.9</v>
      </c>
      <c r="JY27" s="132">
        <v>-0.8</v>
      </c>
    </row>
    <row r="28" spans="1:285" ht="15" customHeight="1">
      <c r="A28" s="8" t="s">
        <v>42</v>
      </c>
      <c r="B28" s="9">
        <v>1437.2</v>
      </c>
      <c r="C28" s="9">
        <v>0</v>
      </c>
      <c r="D28" s="9">
        <v>125.46</v>
      </c>
      <c r="E28" s="9">
        <v>28169.120000000003</v>
      </c>
      <c r="F28" s="9">
        <v>0</v>
      </c>
      <c r="G28" s="9">
        <v>2459.0160000000001</v>
      </c>
      <c r="H28" s="3">
        <f t="shared" si="0"/>
        <v>1.9053948141257E-2</v>
      </c>
      <c r="AI28" s="130">
        <v>38139</v>
      </c>
      <c r="AJ28" s="131">
        <v>22811</v>
      </c>
      <c r="AK28" s="131">
        <v>50424</v>
      </c>
      <c r="AL28" s="131">
        <v>72266</v>
      </c>
      <c r="AM28" s="131">
        <v>23315</v>
      </c>
      <c r="AN28" s="131">
        <v>14054</v>
      </c>
      <c r="AO28" s="131">
        <v>5915</v>
      </c>
      <c r="AP28" s="131">
        <v>56778</v>
      </c>
      <c r="AQ28" s="131">
        <v>7569</v>
      </c>
      <c r="AR28" s="131">
        <v>8056</v>
      </c>
      <c r="AS28" s="131">
        <v>11530</v>
      </c>
      <c r="AT28" s="131">
        <v>26542</v>
      </c>
      <c r="AU28" s="131">
        <v>2778</v>
      </c>
      <c r="AV28" s="131">
        <v>20902</v>
      </c>
      <c r="AW28" s="131">
        <v>11499</v>
      </c>
      <c r="AX28" s="131">
        <v>18760</v>
      </c>
      <c r="AY28" s="131">
        <v>36395</v>
      </c>
      <c r="AZ28" s="131">
        <v>1985</v>
      </c>
      <c r="BA28" s="131">
        <v>241331</v>
      </c>
      <c r="BB28" s="131">
        <v>313422</v>
      </c>
      <c r="BC28" s="131">
        <v>34077</v>
      </c>
      <c r="BD28" s="131">
        <v>13449</v>
      </c>
      <c r="BE28" s="131">
        <v>11301</v>
      </c>
      <c r="BF28" s="131">
        <v>5223</v>
      </c>
      <c r="BG28" s="131">
        <v>-537</v>
      </c>
      <c r="BH28" s="131">
        <v>16219</v>
      </c>
      <c r="BI28" s="131">
        <v>14973</v>
      </c>
      <c r="BJ28" s="131">
        <v>-836</v>
      </c>
      <c r="BK28" s="131">
        <v>14142</v>
      </c>
      <c r="BL28" s="131">
        <v>1124</v>
      </c>
      <c r="BM28" s="131">
        <v>6168</v>
      </c>
      <c r="BN28" s="131">
        <v>36779</v>
      </c>
      <c r="BO28" s="131">
        <v>78835</v>
      </c>
      <c r="BP28" s="131">
        <v>1533</v>
      </c>
      <c r="BQ28" s="131">
        <v>5236</v>
      </c>
      <c r="BR28" s="131">
        <v>6718</v>
      </c>
      <c r="BS28" s="131">
        <v>2617</v>
      </c>
      <c r="BT28" s="131">
        <v>7674</v>
      </c>
      <c r="BU28" s="131">
        <v>10091</v>
      </c>
      <c r="BV28" s="131">
        <v>16758</v>
      </c>
      <c r="BW28" s="131">
        <v>95653</v>
      </c>
      <c r="BX28" s="131">
        <v>409146</v>
      </c>
      <c r="BY28" s="131">
        <v>33083</v>
      </c>
      <c r="BZ28" s="131">
        <v>51507</v>
      </c>
      <c r="CA28" s="131">
        <v>23393</v>
      </c>
      <c r="CB28" s="131">
        <v>20265</v>
      </c>
      <c r="CC28" s="131">
        <v>68397</v>
      </c>
      <c r="CD28" s="131">
        <v>-7140</v>
      </c>
      <c r="CE28" s="137">
        <v>455107</v>
      </c>
      <c r="CF28" s="131">
        <v>17333</v>
      </c>
      <c r="CG28" s="131">
        <v>30201</v>
      </c>
      <c r="CH28" s="131">
        <v>47535</v>
      </c>
      <c r="CI28" s="131">
        <v>17223</v>
      </c>
      <c r="CJ28" s="131">
        <v>6890</v>
      </c>
      <c r="CK28" s="131">
        <v>6720</v>
      </c>
      <c r="CL28" s="131">
        <v>33383</v>
      </c>
      <c r="CM28" s="131">
        <v>2768</v>
      </c>
      <c r="CN28" s="131">
        <v>8529</v>
      </c>
      <c r="CO28" s="131">
        <v>8723</v>
      </c>
      <c r="CP28" s="131">
        <v>20323</v>
      </c>
      <c r="CQ28" s="131">
        <v>4606</v>
      </c>
      <c r="CR28" s="131">
        <v>19777</v>
      </c>
      <c r="CS28" s="131">
        <v>5356</v>
      </c>
      <c r="CT28" s="131">
        <v>13394</v>
      </c>
      <c r="CU28" s="131">
        <v>25051</v>
      </c>
      <c r="CV28" s="131">
        <v>1392</v>
      </c>
      <c r="CW28" s="131">
        <v>174135</v>
      </c>
      <c r="CX28" s="131">
        <v>221669</v>
      </c>
      <c r="CY28" s="131">
        <v>20015</v>
      </c>
      <c r="CZ28" s="131">
        <v>6635</v>
      </c>
      <c r="DA28" s="131">
        <v>7762</v>
      </c>
      <c r="DB28" s="131">
        <v>3475</v>
      </c>
      <c r="DC28" s="131">
        <v>-317</v>
      </c>
      <c r="DD28" s="131">
        <v>10921</v>
      </c>
      <c r="DE28" s="131">
        <v>17935</v>
      </c>
      <c r="DF28" s="131">
        <v>-979</v>
      </c>
      <c r="DG28" s="131">
        <v>16956</v>
      </c>
      <c r="DH28" s="131">
        <v>903</v>
      </c>
      <c r="DI28" s="131">
        <v>6512</v>
      </c>
      <c r="DJ28" s="131">
        <v>35293</v>
      </c>
      <c r="DK28" s="131">
        <v>61943</v>
      </c>
      <c r="DL28" s="131">
        <v>1048</v>
      </c>
      <c r="DM28" s="131">
        <v>3342</v>
      </c>
      <c r="DN28" s="131">
        <v>4390</v>
      </c>
      <c r="DO28" s="131">
        <v>2300</v>
      </c>
      <c r="DP28" s="131">
        <v>5092</v>
      </c>
      <c r="DQ28" s="131">
        <v>7391</v>
      </c>
      <c r="DR28" s="131">
        <v>11781</v>
      </c>
      <c r="DS28" s="131">
        <v>73724</v>
      </c>
      <c r="DT28" s="131">
        <v>295393</v>
      </c>
      <c r="DU28" s="131">
        <v>22401</v>
      </c>
      <c r="DV28" s="131">
        <v>55373</v>
      </c>
      <c r="DW28" s="131">
        <v>16793</v>
      </c>
      <c r="DX28" s="131">
        <v>17180</v>
      </c>
      <c r="DY28" s="131">
        <v>38691</v>
      </c>
      <c r="DZ28" s="131">
        <v>-625</v>
      </c>
      <c r="EA28" s="137">
        <v>300100</v>
      </c>
      <c r="EB28" s="131">
        <v>1425</v>
      </c>
      <c r="EC28" s="131">
        <v>4185</v>
      </c>
      <c r="ED28" s="156">
        <v>5610</v>
      </c>
      <c r="EE28" s="131">
        <v>976</v>
      </c>
      <c r="EF28" s="131">
        <v>2935</v>
      </c>
      <c r="EG28" s="142">
        <v>3912</v>
      </c>
      <c r="EH28" s="131">
        <v>15652</v>
      </c>
      <c r="EI28" s="131">
        <v>13007</v>
      </c>
      <c r="EJ28" s="156">
        <v>28658</v>
      </c>
      <c r="EK28" s="131">
        <v>2493</v>
      </c>
      <c r="EL28" s="131">
        <v>3716</v>
      </c>
      <c r="EM28" s="156">
        <v>6209</v>
      </c>
      <c r="EN28" s="131">
        <v>9459</v>
      </c>
      <c r="EO28" s="131">
        <v>9668</v>
      </c>
      <c r="EP28" s="156">
        <v>19127</v>
      </c>
      <c r="EQ28" s="131">
        <v>8524</v>
      </c>
      <c r="ER28" s="131">
        <v>5541</v>
      </c>
      <c r="ES28" s="156">
        <v>14065</v>
      </c>
      <c r="ET28" s="131">
        <v>9195</v>
      </c>
      <c r="EU28" s="131">
        <v>4113</v>
      </c>
      <c r="EV28" s="156">
        <v>13307</v>
      </c>
      <c r="EW28" s="131">
        <v>5697</v>
      </c>
      <c r="EX28" s="131">
        <v>2062</v>
      </c>
      <c r="EY28" s="156">
        <v>7759</v>
      </c>
      <c r="EZ28" s="131">
        <v>8191</v>
      </c>
      <c r="FA28" s="131">
        <v>6510</v>
      </c>
      <c r="FB28" s="156">
        <v>14701</v>
      </c>
      <c r="FC28" s="131">
        <v>4816</v>
      </c>
      <c r="FD28" s="131">
        <v>9445</v>
      </c>
      <c r="FE28" s="156">
        <v>14262</v>
      </c>
      <c r="FF28" s="131">
        <v>10788</v>
      </c>
      <c r="FG28" s="131">
        <v>16595</v>
      </c>
      <c r="FH28" s="156">
        <v>27384</v>
      </c>
      <c r="FI28" s="131">
        <v>3560</v>
      </c>
      <c r="FJ28" s="131">
        <v>3937</v>
      </c>
      <c r="FK28" s="156">
        <v>7498</v>
      </c>
      <c r="FL28" s="131">
        <v>16516</v>
      </c>
      <c r="FM28" s="131">
        <v>2704</v>
      </c>
      <c r="FN28" s="156">
        <v>19219</v>
      </c>
      <c r="FO28" s="131">
        <v>8700</v>
      </c>
      <c r="FP28" s="131">
        <v>800</v>
      </c>
      <c r="FQ28" s="156">
        <v>9501</v>
      </c>
      <c r="FR28" s="131">
        <v>11502</v>
      </c>
      <c r="FS28" s="131">
        <v>2537</v>
      </c>
      <c r="FT28" s="156">
        <v>14039</v>
      </c>
      <c r="FU28" s="131">
        <v>11478</v>
      </c>
      <c r="FV28" s="131">
        <v>1580</v>
      </c>
      <c r="FW28" s="156">
        <v>13058</v>
      </c>
      <c r="FX28" s="131">
        <v>12920</v>
      </c>
      <c r="FY28" s="131">
        <v>2199</v>
      </c>
      <c r="FZ28" s="156">
        <v>15119</v>
      </c>
      <c r="GA28" s="131">
        <v>1267</v>
      </c>
      <c r="GB28" s="131">
        <v>990</v>
      </c>
      <c r="GC28" s="156">
        <v>2257</v>
      </c>
      <c r="GD28" s="131">
        <v>4062</v>
      </c>
      <c r="GE28" s="131">
        <v>2275</v>
      </c>
      <c r="GF28" s="156">
        <v>6338</v>
      </c>
      <c r="GG28" s="131">
        <v>23472</v>
      </c>
      <c r="GH28" s="131">
        <v>147222</v>
      </c>
      <c r="GI28" s="131">
        <v>118272</v>
      </c>
      <c r="GJ28" s="147">
        <v>265493</v>
      </c>
      <c r="GK28" s="131">
        <v>35231</v>
      </c>
      <c r="GL28" s="131">
        <v>-625</v>
      </c>
      <c r="GM28" s="131">
        <v>300100</v>
      </c>
      <c r="GN28" s="132">
        <v>0</v>
      </c>
      <c r="GO28" s="132">
        <v>0</v>
      </c>
      <c r="GP28" s="132">
        <v>0</v>
      </c>
      <c r="GQ28" s="132">
        <v>0</v>
      </c>
      <c r="GR28" s="132">
        <v>0</v>
      </c>
      <c r="GS28" s="132">
        <v>0</v>
      </c>
      <c r="GT28" s="132">
        <v>0</v>
      </c>
      <c r="GU28" s="132">
        <v>0</v>
      </c>
      <c r="GV28" s="132">
        <v>0</v>
      </c>
      <c r="GW28" s="132">
        <v>0</v>
      </c>
      <c r="GX28" s="132">
        <v>0</v>
      </c>
      <c r="GY28" s="132">
        <v>0</v>
      </c>
      <c r="GZ28" s="132">
        <v>0</v>
      </c>
      <c r="HA28" s="132">
        <v>0</v>
      </c>
      <c r="HB28" s="132">
        <v>0</v>
      </c>
      <c r="HC28" s="132">
        <v>0</v>
      </c>
      <c r="HD28" s="132">
        <v>0</v>
      </c>
      <c r="HE28" s="132">
        <v>0</v>
      </c>
      <c r="HF28" s="132">
        <v>0</v>
      </c>
      <c r="HG28" s="132">
        <v>0</v>
      </c>
      <c r="HH28" s="132">
        <v>-0.8</v>
      </c>
      <c r="HI28" s="156">
        <v>47</v>
      </c>
      <c r="HJ28" s="156">
        <v>-101</v>
      </c>
      <c r="HK28" s="156">
        <v>-1791</v>
      </c>
      <c r="HL28" s="156">
        <v>223</v>
      </c>
      <c r="HM28" s="156">
        <v>434</v>
      </c>
      <c r="HN28" s="156">
        <v>-1135</v>
      </c>
      <c r="HO28" s="156">
        <v>245</v>
      </c>
      <c r="HP28" s="156">
        <v>116</v>
      </c>
      <c r="HQ28" s="156">
        <v>2579</v>
      </c>
      <c r="HR28" s="156">
        <v>1364</v>
      </c>
      <c r="HS28" s="156">
        <v>-961</v>
      </c>
      <c r="HT28" s="156">
        <v>246</v>
      </c>
      <c r="HU28" s="156">
        <v>-464</v>
      </c>
      <c r="HV28" s="156">
        <v>-673</v>
      </c>
      <c r="HW28" s="156">
        <v>-1269</v>
      </c>
      <c r="HX28" s="156">
        <v>-46</v>
      </c>
      <c r="HY28" s="156">
        <v>598</v>
      </c>
      <c r="HZ28" s="156">
        <v>-762</v>
      </c>
      <c r="IA28" s="156">
        <v>-232</v>
      </c>
      <c r="IB28" s="156">
        <v>-564</v>
      </c>
      <c r="IC28" s="156">
        <v>-2148</v>
      </c>
      <c r="ID28" s="131">
        <v>7823</v>
      </c>
      <c r="IE28" s="131">
        <v>12425</v>
      </c>
      <c r="IF28" s="131">
        <v>38859</v>
      </c>
      <c r="IG28" s="131">
        <v>11962</v>
      </c>
      <c r="IH28" s="131">
        <v>31480</v>
      </c>
      <c r="II28" s="131">
        <v>16602</v>
      </c>
      <c r="IJ28" s="131">
        <v>16935</v>
      </c>
      <c r="IK28" s="131">
        <v>13587</v>
      </c>
      <c r="IL28" s="131">
        <v>21832</v>
      </c>
      <c r="IM28" s="131">
        <v>11283</v>
      </c>
      <c r="IN28" s="131">
        <v>44195</v>
      </c>
      <c r="IO28" s="131">
        <v>15917</v>
      </c>
      <c r="IP28" s="131">
        <v>29459</v>
      </c>
      <c r="IQ28" s="131">
        <v>16893</v>
      </c>
      <c r="IR28" s="131">
        <v>20862</v>
      </c>
      <c r="IS28" s="131">
        <v>24051</v>
      </c>
      <c r="IT28" s="131">
        <v>22606</v>
      </c>
      <c r="IU28" s="131">
        <v>2652</v>
      </c>
      <c r="IV28" s="131">
        <v>10014</v>
      </c>
      <c r="IW28" s="131">
        <v>44021</v>
      </c>
      <c r="IX28" s="131">
        <v>410410</v>
      </c>
      <c r="IY28" s="131">
        <v>38099</v>
      </c>
      <c r="IZ28" s="131">
        <v>6959</v>
      </c>
      <c r="JA28" s="131">
        <v>455107</v>
      </c>
      <c r="JB28" s="132">
        <v>18.7</v>
      </c>
      <c r="JC28" s="132">
        <v>0</v>
      </c>
      <c r="JD28" s="132">
        <v>-0.5</v>
      </c>
      <c r="JE28" s="132">
        <v>-4.2</v>
      </c>
      <c r="JF28" s="132">
        <v>21.1</v>
      </c>
      <c r="JG28" s="132">
        <v>-1</v>
      </c>
      <c r="JH28" s="132">
        <v>3.6</v>
      </c>
      <c r="JI28" s="132">
        <v>2.1</v>
      </c>
      <c r="JJ28" s="132">
        <v>1.6</v>
      </c>
      <c r="JK28" s="132">
        <v>3.7</v>
      </c>
      <c r="JL28" s="132">
        <v>8.8000000000000007</v>
      </c>
      <c r="JM28" s="132">
        <v>-0.7</v>
      </c>
      <c r="JN28" s="132">
        <v>4</v>
      </c>
      <c r="JO28" s="132">
        <v>-0.5</v>
      </c>
      <c r="JP28" s="132">
        <v>-2.4</v>
      </c>
      <c r="JQ28" s="132">
        <v>0.5</v>
      </c>
      <c r="JR28" s="132">
        <v>5.2</v>
      </c>
      <c r="JS28" s="132">
        <v>7.9</v>
      </c>
      <c r="JT28" s="132">
        <v>3.9</v>
      </c>
      <c r="JU28" s="132">
        <v>2.2999999999999998</v>
      </c>
      <c r="JV28" s="132">
        <v>3.6</v>
      </c>
      <c r="JW28" s="132">
        <v>2.8</v>
      </c>
      <c r="JX28" s="132">
        <v>2.6</v>
      </c>
      <c r="JY28" s="132">
        <v>0.3</v>
      </c>
    </row>
    <row r="29" spans="1:285" ht="15" customHeight="1">
      <c r="A29" s="6" t="s">
        <v>11</v>
      </c>
      <c r="B29" s="7">
        <v>186.3</v>
      </c>
      <c r="C29" s="7">
        <v>2.75</v>
      </c>
      <c r="D29" s="7">
        <v>69</v>
      </c>
      <c r="E29" s="7">
        <v>4248</v>
      </c>
      <c r="F29" s="7">
        <v>63</v>
      </c>
      <c r="G29" s="7">
        <v>1573.2</v>
      </c>
      <c r="H29" s="3">
        <f t="shared" si="0"/>
        <v>2.4699071379878789E-3</v>
      </c>
      <c r="AI29" s="130">
        <v>38504</v>
      </c>
      <c r="AJ29" s="131">
        <v>23892</v>
      </c>
      <c r="AK29" s="131">
        <v>50486</v>
      </c>
      <c r="AL29" s="131">
        <v>73572</v>
      </c>
      <c r="AM29" s="131">
        <v>24237</v>
      </c>
      <c r="AN29" s="131">
        <v>14686</v>
      </c>
      <c r="AO29" s="131">
        <v>6283</v>
      </c>
      <c r="AP29" s="131">
        <v>58340</v>
      </c>
      <c r="AQ29" s="131">
        <v>7474</v>
      </c>
      <c r="AR29" s="131">
        <v>8354</v>
      </c>
      <c r="AS29" s="131">
        <v>11568</v>
      </c>
      <c r="AT29" s="131">
        <v>27702</v>
      </c>
      <c r="AU29" s="131">
        <v>2995</v>
      </c>
      <c r="AV29" s="131">
        <v>21719</v>
      </c>
      <c r="AW29" s="131">
        <v>11580</v>
      </c>
      <c r="AX29" s="131">
        <v>19133</v>
      </c>
      <c r="AY29" s="131">
        <v>38346</v>
      </c>
      <c r="AZ29" s="131">
        <v>1614</v>
      </c>
      <c r="BA29" s="131">
        <v>249710</v>
      </c>
      <c r="BB29" s="131">
        <v>323185</v>
      </c>
      <c r="BC29" s="131">
        <v>32811</v>
      </c>
      <c r="BD29" s="131">
        <v>9840</v>
      </c>
      <c r="BE29" s="131">
        <v>10985</v>
      </c>
      <c r="BF29" s="131">
        <v>6784</v>
      </c>
      <c r="BG29" s="131">
        <v>-498</v>
      </c>
      <c r="BH29" s="131">
        <v>17475</v>
      </c>
      <c r="BI29" s="131">
        <v>18383</v>
      </c>
      <c r="BJ29" s="131">
        <v>-771</v>
      </c>
      <c r="BK29" s="131">
        <v>17612</v>
      </c>
      <c r="BL29" s="131">
        <v>1008</v>
      </c>
      <c r="BM29" s="131">
        <v>6474</v>
      </c>
      <c r="BN29" s="131">
        <v>42235</v>
      </c>
      <c r="BO29" s="131">
        <v>82287</v>
      </c>
      <c r="BP29" s="131">
        <v>1836</v>
      </c>
      <c r="BQ29" s="131">
        <v>5596</v>
      </c>
      <c r="BR29" s="131">
        <v>7387</v>
      </c>
      <c r="BS29" s="131">
        <v>3177</v>
      </c>
      <c r="BT29" s="131">
        <v>7736</v>
      </c>
      <c r="BU29" s="131">
        <v>10819</v>
      </c>
      <c r="BV29" s="131">
        <v>18138</v>
      </c>
      <c r="BW29" s="131">
        <v>100431</v>
      </c>
      <c r="BX29" s="131">
        <v>423811</v>
      </c>
      <c r="BY29" s="131">
        <v>34524</v>
      </c>
      <c r="BZ29" s="131">
        <v>58330</v>
      </c>
      <c r="CA29" s="131">
        <v>24233</v>
      </c>
      <c r="CB29" s="131">
        <v>21979</v>
      </c>
      <c r="CC29" s="131">
        <v>64334</v>
      </c>
      <c r="CD29" s="131">
        <v>-5169</v>
      </c>
      <c r="CE29" s="137">
        <v>461424</v>
      </c>
      <c r="CF29" s="131">
        <v>18795</v>
      </c>
      <c r="CG29" s="131">
        <v>31639</v>
      </c>
      <c r="CH29" s="131">
        <v>50435</v>
      </c>
      <c r="CI29" s="131">
        <v>18051</v>
      </c>
      <c r="CJ29" s="131">
        <v>7373</v>
      </c>
      <c r="CK29" s="131">
        <v>6999</v>
      </c>
      <c r="CL29" s="131">
        <v>35172</v>
      </c>
      <c r="CM29" s="131">
        <v>2937</v>
      </c>
      <c r="CN29" s="131">
        <v>8705</v>
      </c>
      <c r="CO29" s="131">
        <v>8975</v>
      </c>
      <c r="CP29" s="131">
        <v>21696</v>
      </c>
      <c r="CQ29" s="131">
        <v>5050</v>
      </c>
      <c r="CR29" s="131">
        <v>20517</v>
      </c>
      <c r="CS29" s="131">
        <v>5973</v>
      </c>
      <c r="CT29" s="131">
        <v>14169</v>
      </c>
      <c r="CU29" s="131">
        <v>26537</v>
      </c>
      <c r="CV29" s="131">
        <v>1158</v>
      </c>
      <c r="CW29" s="131">
        <v>183312</v>
      </c>
      <c r="CX29" s="131">
        <v>233747</v>
      </c>
      <c r="CY29" s="131">
        <v>20279</v>
      </c>
      <c r="CZ29" s="131">
        <v>5285</v>
      </c>
      <c r="DA29" s="131">
        <v>8085</v>
      </c>
      <c r="DB29" s="131">
        <v>4637</v>
      </c>
      <c r="DC29" s="131">
        <v>-316</v>
      </c>
      <c r="DD29" s="131">
        <v>12407</v>
      </c>
      <c r="DE29" s="131">
        <v>21236</v>
      </c>
      <c r="DF29" s="131">
        <v>-867</v>
      </c>
      <c r="DG29" s="131">
        <v>20369</v>
      </c>
      <c r="DH29" s="131">
        <v>830</v>
      </c>
      <c r="DI29" s="131">
        <v>6797</v>
      </c>
      <c r="DJ29" s="131">
        <v>40403</v>
      </c>
      <c r="DK29" s="131">
        <v>65967</v>
      </c>
      <c r="DL29" s="131">
        <v>1284</v>
      </c>
      <c r="DM29" s="131">
        <v>3783</v>
      </c>
      <c r="DN29" s="131">
        <v>5067</v>
      </c>
      <c r="DO29" s="131">
        <v>2754</v>
      </c>
      <c r="DP29" s="131">
        <v>5274</v>
      </c>
      <c r="DQ29" s="131">
        <v>8027</v>
      </c>
      <c r="DR29" s="131">
        <v>13094</v>
      </c>
      <c r="DS29" s="131">
        <v>79061</v>
      </c>
      <c r="DT29" s="131">
        <v>312808</v>
      </c>
      <c r="DU29" s="131">
        <v>26368</v>
      </c>
      <c r="DV29" s="131">
        <v>61505</v>
      </c>
      <c r="DW29" s="131">
        <v>17800</v>
      </c>
      <c r="DX29" s="131">
        <v>18737</v>
      </c>
      <c r="DY29" s="131">
        <v>38993</v>
      </c>
      <c r="DZ29" s="131">
        <v>-606</v>
      </c>
      <c r="EA29" s="137">
        <v>315120</v>
      </c>
      <c r="EB29" s="131">
        <v>1539</v>
      </c>
      <c r="EC29" s="131">
        <v>4204</v>
      </c>
      <c r="ED29" s="156">
        <v>5743</v>
      </c>
      <c r="EE29" s="131">
        <v>1154</v>
      </c>
      <c r="EF29" s="131">
        <v>4544</v>
      </c>
      <c r="EG29" s="142">
        <v>5697</v>
      </c>
      <c r="EH29" s="131">
        <v>16307</v>
      </c>
      <c r="EI29" s="131">
        <v>12146</v>
      </c>
      <c r="EJ29" s="156">
        <v>28453</v>
      </c>
      <c r="EK29" s="131">
        <v>2718</v>
      </c>
      <c r="EL29" s="131">
        <v>3811</v>
      </c>
      <c r="EM29" s="156">
        <v>6529</v>
      </c>
      <c r="EN29" s="131">
        <v>9883</v>
      </c>
      <c r="EO29" s="131">
        <v>9689</v>
      </c>
      <c r="EP29" s="156">
        <v>19572</v>
      </c>
      <c r="EQ29" s="131">
        <v>8630</v>
      </c>
      <c r="ER29" s="131">
        <v>5617</v>
      </c>
      <c r="ES29" s="156">
        <v>14246</v>
      </c>
      <c r="ET29" s="131">
        <v>9950</v>
      </c>
      <c r="EU29" s="131">
        <v>3793</v>
      </c>
      <c r="EV29" s="156">
        <v>13743</v>
      </c>
      <c r="EW29" s="131">
        <v>6355</v>
      </c>
      <c r="EX29" s="131">
        <v>2020</v>
      </c>
      <c r="EY29" s="156">
        <v>8374</v>
      </c>
      <c r="EZ29" s="131">
        <v>9232</v>
      </c>
      <c r="FA29" s="131">
        <v>6995</v>
      </c>
      <c r="FB29" s="156">
        <v>16226</v>
      </c>
      <c r="FC29" s="131">
        <v>5302</v>
      </c>
      <c r="FD29" s="131">
        <v>9551</v>
      </c>
      <c r="FE29" s="156">
        <v>14853</v>
      </c>
      <c r="FF29" s="131">
        <v>11827</v>
      </c>
      <c r="FG29" s="131">
        <v>17738</v>
      </c>
      <c r="FH29" s="156">
        <v>29566</v>
      </c>
      <c r="FI29" s="131">
        <v>3860</v>
      </c>
      <c r="FJ29" s="131">
        <v>4080</v>
      </c>
      <c r="FK29" s="156">
        <v>7939</v>
      </c>
      <c r="FL29" s="131">
        <v>17639</v>
      </c>
      <c r="FM29" s="131">
        <v>2964</v>
      </c>
      <c r="FN29" s="156">
        <v>20603</v>
      </c>
      <c r="FO29" s="131">
        <v>9426</v>
      </c>
      <c r="FP29" s="131">
        <v>901</v>
      </c>
      <c r="FQ29" s="156">
        <v>10327</v>
      </c>
      <c r="FR29" s="131">
        <v>11623</v>
      </c>
      <c r="FS29" s="131">
        <v>2693</v>
      </c>
      <c r="FT29" s="156">
        <v>14316</v>
      </c>
      <c r="FU29" s="131">
        <v>12365</v>
      </c>
      <c r="FV29" s="131">
        <v>1671</v>
      </c>
      <c r="FW29" s="156">
        <v>14036</v>
      </c>
      <c r="FX29" s="131">
        <v>14257</v>
      </c>
      <c r="FY29" s="131">
        <v>2172</v>
      </c>
      <c r="FZ29" s="156">
        <v>16430</v>
      </c>
      <c r="GA29" s="131">
        <v>1404</v>
      </c>
      <c r="GB29" s="131">
        <v>1055</v>
      </c>
      <c r="GC29" s="156">
        <v>2459</v>
      </c>
      <c r="GD29" s="131">
        <v>4407</v>
      </c>
      <c r="GE29" s="131">
        <v>2080</v>
      </c>
      <c r="GF29" s="156">
        <v>6487</v>
      </c>
      <c r="GG29" s="131">
        <v>24533</v>
      </c>
      <c r="GH29" s="131">
        <v>157876</v>
      </c>
      <c r="GI29" s="131">
        <v>122257</v>
      </c>
      <c r="GJ29" s="147">
        <v>280133</v>
      </c>
      <c r="GK29" s="131">
        <v>35594</v>
      </c>
      <c r="GL29" s="131">
        <v>-606</v>
      </c>
      <c r="GM29" s="131">
        <v>315120</v>
      </c>
      <c r="GN29" s="132">
        <v>0</v>
      </c>
      <c r="GO29" s="132">
        <v>0</v>
      </c>
      <c r="GP29" s="132">
        <v>0</v>
      </c>
      <c r="GQ29" s="132">
        <v>0</v>
      </c>
      <c r="GR29" s="132">
        <v>0</v>
      </c>
      <c r="GS29" s="132">
        <v>0</v>
      </c>
      <c r="GT29" s="132">
        <v>0</v>
      </c>
      <c r="GU29" s="132">
        <v>0</v>
      </c>
      <c r="GV29" s="132">
        <v>0</v>
      </c>
      <c r="GW29" s="132">
        <v>0</v>
      </c>
      <c r="GX29" s="132">
        <v>0</v>
      </c>
      <c r="GY29" s="132">
        <v>0</v>
      </c>
      <c r="GZ29" s="132">
        <v>0</v>
      </c>
      <c r="HA29" s="132">
        <v>0</v>
      </c>
      <c r="HB29" s="132">
        <v>0</v>
      </c>
      <c r="HC29" s="132">
        <v>0</v>
      </c>
      <c r="HD29" s="132">
        <v>0</v>
      </c>
      <c r="HE29" s="132">
        <v>0</v>
      </c>
      <c r="HF29" s="132">
        <v>0</v>
      </c>
      <c r="HG29" s="132">
        <v>0</v>
      </c>
      <c r="HH29" s="132">
        <v>-0.4</v>
      </c>
      <c r="HI29" s="156">
        <v>48</v>
      </c>
      <c r="HJ29" s="156">
        <v>-591</v>
      </c>
      <c r="HK29" s="156">
        <v>-2764</v>
      </c>
      <c r="HL29" s="156">
        <v>54</v>
      </c>
      <c r="HM29" s="156">
        <v>-449</v>
      </c>
      <c r="HN29" s="156">
        <v>-930</v>
      </c>
      <c r="HO29" s="156">
        <v>154</v>
      </c>
      <c r="HP29" s="156">
        <v>366</v>
      </c>
      <c r="HQ29" s="156">
        <v>2795</v>
      </c>
      <c r="HR29" s="156">
        <v>1326</v>
      </c>
      <c r="HS29" s="156">
        <v>-531</v>
      </c>
      <c r="HT29" s="156">
        <v>292</v>
      </c>
      <c r="HU29" s="156">
        <v>-483</v>
      </c>
      <c r="HV29" s="156">
        <v>-987</v>
      </c>
      <c r="HW29" s="156">
        <v>-1661</v>
      </c>
      <c r="HX29" s="156">
        <v>-104</v>
      </c>
      <c r="HY29" s="156">
        <v>744</v>
      </c>
      <c r="HZ29" s="156">
        <v>-889</v>
      </c>
      <c r="IA29" s="156">
        <v>-273</v>
      </c>
      <c r="IB29" s="156">
        <v>-655</v>
      </c>
      <c r="IC29" s="156">
        <v>-4538</v>
      </c>
      <c r="ID29" s="131">
        <v>8805</v>
      </c>
      <c r="IE29" s="131">
        <v>12711</v>
      </c>
      <c r="IF29" s="131">
        <v>37686</v>
      </c>
      <c r="IG29" s="131">
        <v>11860</v>
      </c>
      <c r="IH29" s="131">
        <v>30732</v>
      </c>
      <c r="II29" s="131">
        <v>16725</v>
      </c>
      <c r="IJ29" s="131">
        <v>17560</v>
      </c>
      <c r="IK29" s="131">
        <v>14470</v>
      </c>
      <c r="IL29" s="131">
        <v>23084</v>
      </c>
      <c r="IM29" s="131">
        <v>11418</v>
      </c>
      <c r="IN29" s="131">
        <v>45900</v>
      </c>
      <c r="IO29" s="131">
        <v>15561</v>
      </c>
      <c r="IP29" s="131">
        <v>29473</v>
      </c>
      <c r="IQ29" s="131">
        <v>17424</v>
      </c>
      <c r="IR29" s="131">
        <v>20978</v>
      </c>
      <c r="IS29" s="131">
        <v>24308</v>
      </c>
      <c r="IT29" s="131">
        <v>24055</v>
      </c>
      <c r="IU29" s="131">
        <v>2904</v>
      </c>
      <c r="IV29" s="131">
        <v>9636</v>
      </c>
      <c r="IW29" s="131">
        <v>45891</v>
      </c>
      <c r="IX29" s="131">
        <v>417965</v>
      </c>
      <c r="IY29" s="131">
        <v>38786</v>
      </c>
      <c r="IZ29" s="131">
        <v>5040</v>
      </c>
      <c r="JA29" s="131">
        <v>461424</v>
      </c>
      <c r="JB29" s="132">
        <v>12.5</v>
      </c>
      <c r="JC29" s="132">
        <v>2.2999999999999998</v>
      </c>
      <c r="JD29" s="132">
        <v>-3</v>
      </c>
      <c r="JE29" s="132">
        <v>-0.8</v>
      </c>
      <c r="JF29" s="132">
        <v>-2.4</v>
      </c>
      <c r="JG29" s="132">
        <v>0.7</v>
      </c>
      <c r="JH29" s="132">
        <v>3.7</v>
      </c>
      <c r="JI29" s="132">
        <v>6.5</v>
      </c>
      <c r="JJ29" s="132">
        <v>5.7</v>
      </c>
      <c r="JK29" s="132">
        <v>1.2</v>
      </c>
      <c r="JL29" s="132">
        <v>3.9</v>
      </c>
      <c r="JM29" s="132">
        <v>-2.2000000000000002</v>
      </c>
      <c r="JN29" s="132">
        <v>0</v>
      </c>
      <c r="JO29" s="132">
        <v>3.1</v>
      </c>
      <c r="JP29" s="132">
        <v>0.6</v>
      </c>
      <c r="JQ29" s="132">
        <v>1.1000000000000001</v>
      </c>
      <c r="JR29" s="132">
        <v>6.4</v>
      </c>
      <c r="JS29" s="132">
        <v>9.5</v>
      </c>
      <c r="JT29" s="132">
        <v>-3.8</v>
      </c>
      <c r="JU29" s="132">
        <v>4.2</v>
      </c>
      <c r="JV29" s="132">
        <v>1.8</v>
      </c>
      <c r="JW29" s="132">
        <v>1.8</v>
      </c>
      <c r="JX29" s="132">
        <v>1.4</v>
      </c>
      <c r="JY29" s="132">
        <v>0.2</v>
      </c>
    </row>
    <row r="30" spans="1:285" ht="15" customHeight="1">
      <c r="A30" s="8" t="s">
        <v>43</v>
      </c>
      <c r="B30" s="9">
        <v>0</v>
      </c>
      <c r="C30" s="9">
        <v>0</v>
      </c>
      <c r="D30" s="9">
        <v>165</v>
      </c>
      <c r="E30" s="9">
        <v>0</v>
      </c>
      <c r="F30" s="9">
        <v>0</v>
      </c>
      <c r="G30" s="9">
        <v>3250.5</v>
      </c>
      <c r="H30" s="3">
        <f t="shared" si="0"/>
        <v>0</v>
      </c>
      <c r="AI30" s="130">
        <v>38869</v>
      </c>
      <c r="AJ30" s="131">
        <v>24543</v>
      </c>
      <c r="AK30" s="131">
        <v>50887</v>
      </c>
      <c r="AL30" s="131">
        <v>74685</v>
      </c>
      <c r="AM30" s="131">
        <v>24774</v>
      </c>
      <c r="AN30" s="131">
        <v>14293</v>
      </c>
      <c r="AO30" s="131">
        <v>6532</v>
      </c>
      <c r="AP30" s="131">
        <v>59771</v>
      </c>
      <c r="AQ30" s="131">
        <v>7598</v>
      </c>
      <c r="AR30" s="131">
        <v>8108</v>
      </c>
      <c r="AS30" s="131">
        <v>11477</v>
      </c>
      <c r="AT30" s="131">
        <v>27529</v>
      </c>
      <c r="AU30" s="131">
        <v>3180</v>
      </c>
      <c r="AV30" s="131">
        <v>22785</v>
      </c>
      <c r="AW30" s="131">
        <v>12021</v>
      </c>
      <c r="AX30" s="131">
        <v>18777</v>
      </c>
      <c r="AY30" s="131">
        <v>40822</v>
      </c>
      <c r="AZ30" s="131">
        <v>1298</v>
      </c>
      <c r="BA30" s="131">
        <v>254749</v>
      </c>
      <c r="BB30" s="131">
        <v>329355</v>
      </c>
      <c r="BC30" s="131">
        <v>29181</v>
      </c>
      <c r="BD30" s="131">
        <v>9893</v>
      </c>
      <c r="BE30" s="131">
        <v>12473</v>
      </c>
      <c r="BF30" s="131">
        <v>6427</v>
      </c>
      <c r="BG30" s="131">
        <v>-98</v>
      </c>
      <c r="BH30" s="131">
        <v>19030</v>
      </c>
      <c r="BI30" s="131">
        <v>19743</v>
      </c>
      <c r="BJ30" s="131">
        <v>-1068</v>
      </c>
      <c r="BK30" s="131">
        <v>18682</v>
      </c>
      <c r="BL30" s="131">
        <v>1090</v>
      </c>
      <c r="BM30" s="131">
        <v>6929</v>
      </c>
      <c r="BN30" s="131">
        <v>45252</v>
      </c>
      <c r="BO30" s="131">
        <v>83124</v>
      </c>
      <c r="BP30" s="131">
        <v>2264</v>
      </c>
      <c r="BQ30" s="131">
        <v>5943</v>
      </c>
      <c r="BR30" s="131">
        <v>8166</v>
      </c>
      <c r="BS30" s="131">
        <v>3575</v>
      </c>
      <c r="BT30" s="131">
        <v>7677</v>
      </c>
      <c r="BU30" s="131">
        <v>11229</v>
      </c>
      <c r="BV30" s="131">
        <v>19300</v>
      </c>
      <c r="BW30" s="131">
        <v>102349</v>
      </c>
      <c r="BX30" s="131">
        <v>431904</v>
      </c>
      <c r="BY30" s="131">
        <v>37091</v>
      </c>
      <c r="BZ30" s="131">
        <v>64340</v>
      </c>
      <c r="CA30" s="131">
        <v>25611</v>
      </c>
      <c r="CB30" s="131">
        <v>22688</v>
      </c>
      <c r="CC30" s="131">
        <v>64670</v>
      </c>
      <c r="CD30" s="131">
        <v>-4955</v>
      </c>
      <c r="CE30" s="137">
        <v>467293</v>
      </c>
      <c r="CF30" s="131">
        <v>19834</v>
      </c>
      <c r="CG30" s="131">
        <v>33690</v>
      </c>
      <c r="CH30" s="131">
        <v>53524</v>
      </c>
      <c r="CI30" s="131">
        <v>19284</v>
      </c>
      <c r="CJ30" s="131">
        <v>7391</v>
      </c>
      <c r="CK30" s="131">
        <v>7140</v>
      </c>
      <c r="CL30" s="131">
        <v>37296</v>
      </c>
      <c r="CM30" s="131">
        <v>3171</v>
      </c>
      <c r="CN30" s="131">
        <v>8431</v>
      </c>
      <c r="CO30" s="131">
        <v>9053</v>
      </c>
      <c r="CP30" s="131">
        <v>22857</v>
      </c>
      <c r="CQ30" s="131">
        <v>5363</v>
      </c>
      <c r="CR30" s="131">
        <v>21587</v>
      </c>
      <c r="CS30" s="131">
        <v>6583</v>
      </c>
      <c r="CT30" s="131">
        <v>14325</v>
      </c>
      <c r="CU30" s="131">
        <v>28921</v>
      </c>
      <c r="CV30" s="131">
        <v>960</v>
      </c>
      <c r="CW30" s="131">
        <v>192362</v>
      </c>
      <c r="CX30" s="131">
        <v>245886</v>
      </c>
      <c r="CY30" s="131">
        <v>18489</v>
      </c>
      <c r="CZ30" s="131">
        <v>5181</v>
      </c>
      <c r="DA30" s="131">
        <v>9122</v>
      </c>
      <c r="DB30" s="131">
        <v>4409</v>
      </c>
      <c r="DC30" s="131">
        <v>-64</v>
      </c>
      <c r="DD30" s="131">
        <v>13466</v>
      </c>
      <c r="DE30" s="131">
        <v>22498</v>
      </c>
      <c r="DF30" s="131">
        <v>-1170</v>
      </c>
      <c r="DG30" s="131">
        <v>21328</v>
      </c>
      <c r="DH30" s="131">
        <v>927</v>
      </c>
      <c r="DI30" s="131">
        <v>7347</v>
      </c>
      <c r="DJ30" s="131">
        <v>43068</v>
      </c>
      <c r="DK30" s="131">
        <v>66738</v>
      </c>
      <c r="DL30" s="131">
        <v>1559</v>
      </c>
      <c r="DM30" s="131">
        <v>4158</v>
      </c>
      <c r="DN30" s="131">
        <v>5718</v>
      </c>
      <c r="DO30" s="131">
        <v>3245</v>
      </c>
      <c r="DP30" s="131">
        <v>5793</v>
      </c>
      <c r="DQ30" s="131">
        <v>9039</v>
      </c>
      <c r="DR30" s="131">
        <v>14756</v>
      </c>
      <c r="DS30" s="131">
        <v>81494</v>
      </c>
      <c r="DT30" s="131">
        <v>327380</v>
      </c>
      <c r="DU30" s="131">
        <v>30225</v>
      </c>
      <c r="DV30" s="131">
        <v>67996</v>
      </c>
      <c r="DW30" s="131">
        <v>19299</v>
      </c>
      <c r="DX30" s="131">
        <v>19684</v>
      </c>
      <c r="DY30" s="131">
        <v>42131</v>
      </c>
      <c r="DZ30" s="131">
        <v>-618</v>
      </c>
      <c r="EA30" s="137">
        <v>330738</v>
      </c>
      <c r="EB30" s="131">
        <v>1394</v>
      </c>
      <c r="EC30" s="131">
        <v>4066</v>
      </c>
      <c r="ED30" s="156">
        <v>5460</v>
      </c>
      <c r="EE30" s="131">
        <v>1349</v>
      </c>
      <c r="EF30" s="131">
        <v>6516</v>
      </c>
      <c r="EG30" s="142">
        <v>7866</v>
      </c>
      <c r="EH30" s="131">
        <v>16889</v>
      </c>
      <c r="EI30" s="131">
        <v>12519</v>
      </c>
      <c r="EJ30" s="156">
        <v>29408</v>
      </c>
      <c r="EK30" s="131">
        <v>2841</v>
      </c>
      <c r="EL30" s="131">
        <v>3987</v>
      </c>
      <c r="EM30" s="156">
        <v>6828</v>
      </c>
      <c r="EN30" s="131">
        <v>10131</v>
      </c>
      <c r="EO30" s="131">
        <v>9567</v>
      </c>
      <c r="EP30" s="156">
        <v>19698</v>
      </c>
      <c r="EQ30" s="131">
        <v>8774</v>
      </c>
      <c r="ER30" s="131">
        <v>5598</v>
      </c>
      <c r="ES30" s="156">
        <v>14372</v>
      </c>
      <c r="ET30" s="131">
        <v>10282</v>
      </c>
      <c r="EU30" s="131">
        <v>4006</v>
      </c>
      <c r="EV30" s="156">
        <v>14288</v>
      </c>
      <c r="EW30" s="131">
        <v>6424</v>
      </c>
      <c r="EX30" s="131">
        <v>2182</v>
      </c>
      <c r="EY30" s="156">
        <v>8606</v>
      </c>
      <c r="EZ30" s="131">
        <v>9765</v>
      </c>
      <c r="FA30" s="131">
        <v>6884</v>
      </c>
      <c r="FB30" s="156">
        <v>16649</v>
      </c>
      <c r="FC30" s="131">
        <v>5550</v>
      </c>
      <c r="FD30" s="131">
        <v>9235</v>
      </c>
      <c r="FE30" s="156">
        <v>14785</v>
      </c>
      <c r="FF30" s="131">
        <v>13197</v>
      </c>
      <c r="FG30" s="131">
        <v>19884</v>
      </c>
      <c r="FH30" s="156">
        <v>33081</v>
      </c>
      <c r="FI30" s="131">
        <v>4070</v>
      </c>
      <c r="FJ30" s="131">
        <v>4050</v>
      </c>
      <c r="FK30" s="156">
        <v>8121</v>
      </c>
      <c r="FL30" s="131">
        <v>18576</v>
      </c>
      <c r="FM30" s="131">
        <v>3318</v>
      </c>
      <c r="FN30" s="156">
        <v>21894</v>
      </c>
      <c r="FO30" s="131">
        <v>9722</v>
      </c>
      <c r="FP30" s="131">
        <v>1146</v>
      </c>
      <c r="FQ30" s="156">
        <v>10868</v>
      </c>
      <c r="FR30" s="131">
        <v>12647</v>
      </c>
      <c r="FS30" s="131">
        <v>2866</v>
      </c>
      <c r="FT30" s="156">
        <v>15512</v>
      </c>
      <c r="FU30" s="131">
        <v>12835</v>
      </c>
      <c r="FV30" s="131">
        <v>1783</v>
      </c>
      <c r="FW30" s="156">
        <v>14618</v>
      </c>
      <c r="FX30" s="131">
        <v>15102</v>
      </c>
      <c r="FY30" s="131">
        <v>2381</v>
      </c>
      <c r="FZ30" s="156">
        <v>17483</v>
      </c>
      <c r="GA30" s="131">
        <v>1426</v>
      </c>
      <c r="GB30" s="131">
        <v>1058</v>
      </c>
      <c r="GC30" s="156">
        <v>2484</v>
      </c>
      <c r="GD30" s="131">
        <v>4446</v>
      </c>
      <c r="GE30" s="131">
        <v>1958</v>
      </c>
      <c r="GF30" s="156">
        <v>6404</v>
      </c>
      <c r="GG30" s="131">
        <v>25930</v>
      </c>
      <c r="GH30" s="131">
        <v>165418</v>
      </c>
      <c r="GI30" s="131">
        <v>128935</v>
      </c>
      <c r="GJ30" s="147">
        <v>294353</v>
      </c>
      <c r="GK30" s="131">
        <v>37002</v>
      </c>
      <c r="GL30" s="131">
        <v>-618</v>
      </c>
      <c r="GM30" s="131">
        <v>330738</v>
      </c>
      <c r="GN30" s="132">
        <v>0</v>
      </c>
      <c r="GO30" s="132">
        <v>0</v>
      </c>
      <c r="GP30" s="132">
        <v>0</v>
      </c>
      <c r="GQ30" s="132">
        <v>0</v>
      </c>
      <c r="GR30" s="132">
        <v>0</v>
      </c>
      <c r="GS30" s="132">
        <v>0</v>
      </c>
      <c r="GT30" s="132">
        <v>0</v>
      </c>
      <c r="GU30" s="132">
        <v>0</v>
      </c>
      <c r="GV30" s="132">
        <v>0</v>
      </c>
      <c r="GW30" s="132">
        <v>0</v>
      </c>
      <c r="GX30" s="132">
        <v>0</v>
      </c>
      <c r="GY30" s="132">
        <v>0</v>
      </c>
      <c r="GZ30" s="132">
        <v>0</v>
      </c>
      <c r="HA30" s="132">
        <v>0</v>
      </c>
      <c r="HB30" s="132">
        <v>0</v>
      </c>
      <c r="HC30" s="132">
        <v>0</v>
      </c>
      <c r="HD30" s="132">
        <v>0</v>
      </c>
      <c r="HE30" s="132">
        <v>0</v>
      </c>
      <c r="HF30" s="132">
        <v>0</v>
      </c>
      <c r="HG30" s="132">
        <v>0</v>
      </c>
      <c r="HH30" s="132">
        <v>-0.1</v>
      </c>
      <c r="HI30" s="156">
        <v>60</v>
      </c>
      <c r="HJ30" s="156">
        <v>-44</v>
      </c>
      <c r="HK30" s="156">
        <v>-2413</v>
      </c>
      <c r="HL30" s="156">
        <v>342</v>
      </c>
      <c r="HM30" s="156">
        <v>-443</v>
      </c>
      <c r="HN30" s="156">
        <v>-1266</v>
      </c>
      <c r="HO30" s="156">
        <v>188</v>
      </c>
      <c r="HP30" s="156">
        <v>-26</v>
      </c>
      <c r="HQ30" s="156">
        <v>3160</v>
      </c>
      <c r="HR30" s="156">
        <v>1656</v>
      </c>
      <c r="HS30" s="156">
        <v>-1160</v>
      </c>
      <c r="HT30" s="156">
        <v>309</v>
      </c>
      <c r="HU30" s="156">
        <v>-432</v>
      </c>
      <c r="HV30" s="156">
        <v>-787</v>
      </c>
      <c r="HW30" s="156">
        <v>-1939</v>
      </c>
      <c r="HX30" s="156">
        <v>-919</v>
      </c>
      <c r="HY30" s="156">
        <v>1042</v>
      </c>
      <c r="HZ30" s="156">
        <v>-925</v>
      </c>
      <c r="IA30" s="156">
        <v>-228</v>
      </c>
      <c r="IB30" s="156">
        <v>-849</v>
      </c>
      <c r="IC30" s="156">
        <v>-4675</v>
      </c>
      <c r="ID30" s="131">
        <v>9331</v>
      </c>
      <c r="IE30" s="131">
        <v>12234</v>
      </c>
      <c r="IF30" s="131">
        <v>37302</v>
      </c>
      <c r="IG30" s="131">
        <v>12125</v>
      </c>
      <c r="IH30" s="131">
        <v>30656</v>
      </c>
      <c r="II30" s="131">
        <v>16796</v>
      </c>
      <c r="IJ30" s="131">
        <v>17605</v>
      </c>
      <c r="IK30" s="131">
        <v>14386</v>
      </c>
      <c r="IL30" s="131">
        <v>23304</v>
      </c>
      <c r="IM30" s="131">
        <v>11667</v>
      </c>
      <c r="IN30" s="131">
        <v>48697</v>
      </c>
      <c r="IO30" s="131">
        <v>15602</v>
      </c>
      <c r="IP30" s="131">
        <v>29649</v>
      </c>
      <c r="IQ30" s="131">
        <v>18125</v>
      </c>
      <c r="IR30" s="131">
        <v>21607</v>
      </c>
      <c r="IS30" s="131">
        <v>24204</v>
      </c>
      <c r="IT30" s="131">
        <v>24228</v>
      </c>
      <c r="IU30" s="131">
        <v>2880</v>
      </c>
      <c r="IV30" s="131">
        <v>9275</v>
      </c>
      <c r="IW30" s="131">
        <v>46954</v>
      </c>
      <c r="IX30" s="131">
        <v>423374</v>
      </c>
      <c r="IY30" s="131">
        <v>39469</v>
      </c>
      <c r="IZ30" s="131">
        <v>4829</v>
      </c>
      <c r="JA30" s="131">
        <v>467293</v>
      </c>
      <c r="JB30" s="132">
        <v>6</v>
      </c>
      <c r="JC30" s="132">
        <v>-3.8</v>
      </c>
      <c r="JD30" s="132">
        <v>-1</v>
      </c>
      <c r="JE30" s="132">
        <v>2.2000000000000002</v>
      </c>
      <c r="JF30" s="132">
        <v>-0.2</v>
      </c>
      <c r="JG30" s="132">
        <v>0.4</v>
      </c>
      <c r="JH30" s="132">
        <v>0.3</v>
      </c>
      <c r="JI30" s="132">
        <v>-0.6</v>
      </c>
      <c r="JJ30" s="132">
        <v>1</v>
      </c>
      <c r="JK30" s="132">
        <v>2.2000000000000002</v>
      </c>
      <c r="JL30" s="132">
        <v>6.1</v>
      </c>
      <c r="JM30" s="132">
        <v>0.3</v>
      </c>
      <c r="JN30" s="132">
        <v>0.6</v>
      </c>
      <c r="JO30" s="132">
        <v>4</v>
      </c>
      <c r="JP30" s="132">
        <v>3</v>
      </c>
      <c r="JQ30" s="132">
        <v>-0.4</v>
      </c>
      <c r="JR30" s="132">
        <v>0.7</v>
      </c>
      <c r="JS30" s="132">
        <v>-0.8</v>
      </c>
      <c r="JT30" s="132">
        <v>-3.7</v>
      </c>
      <c r="JU30" s="132">
        <v>2.2999999999999998</v>
      </c>
      <c r="JV30" s="132">
        <v>1.3</v>
      </c>
      <c r="JW30" s="132">
        <v>1.8</v>
      </c>
      <c r="JX30" s="132">
        <v>1.3</v>
      </c>
      <c r="JY30" s="132">
        <v>0.1</v>
      </c>
    </row>
    <row r="31" spans="1:285" ht="15" customHeight="1" thickBot="1">
      <c r="A31" s="14" t="s">
        <v>44</v>
      </c>
      <c r="B31" s="15">
        <f>SUM(B5:B30)</f>
        <v>75427.936999999991</v>
      </c>
      <c r="C31" s="15">
        <f t="shared" ref="C31:G31" si="1">SUM(C5:C30)</f>
        <v>5790.5349999999999</v>
      </c>
      <c r="D31" s="15">
        <f t="shared" si="1"/>
        <v>84096.67200000002</v>
      </c>
      <c r="E31" s="15">
        <f t="shared" si="1"/>
        <v>1967985.2312544999</v>
      </c>
      <c r="F31" s="15">
        <f t="shared" si="1"/>
        <v>117377.129</v>
      </c>
      <c r="G31" s="15">
        <f t="shared" si="1"/>
        <v>2032894.5672000002</v>
      </c>
      <c r="H31" s="3">
        <f t="shared" si="0"/>
        <v>1</v>
      </c>
      <c r="AI31" s="130">
        <v>39234</v>
      </c>
      <c r="AJ31" s="131">
        <v>25478</v>
      </c>
      <c r="AK31" s="131">
        <v>50357</v>
      </c>
      <c r="AL31" s="131">
        <v>75249</v>
      </c>
      <c r="AM31" s="131">
        <v>25215</v>
      </c>
      <c r="AN31" s="131">
        <v>14515</v>
      </c>
      <c r="AO31" s="131">
        <v>7143</v>
      </c>
      <c r="AP31" s="131">
        <v>61241</v>
      </c>
      <c r="AQ31" s="131">
        <v>7805</v>
      </c>
      <c r="AR31" s="131">
        <v>8598</v>
      </c>
      <c r="AS31" s="131">
        <v>12146</v>
      </c>
      <c r="AT31" s="131">
        <v>29620</v>
      </c>
      <c r="AU31" s="131">
        <v>3265</v>
      </c>
      <c r="AV31" s="131">
        <v>24305</v>
      </c>
      <c r="AW31" s="131">
        <v>12363</v>
      </c>
      <c r="AX31" s="131">
        <v>20343</v>
      </c>
      <c r="AY31" s="131">
        <v>43025</v>
      </c>
      <c r="AZ31" s="131">
        <v>1244</v>
      </c>
      <c r="BA31" s="131">
        <v>267183</v>
      </c>
      <c r="BB31" s="131">
        <v>342472</v>
      </c>
      <c r="BC31" s="131">
        <v>26846</v>
      </c>
      <c r="BD31" s="131">
        <v>10000</v>
      </c>
      <c r="BE31" s="131">
        <v>12686</v>
      </c>
      <c r="BF31" s="131">
        <v>6448</v>
      </c>
      <c r="BG31" s="131">
        <v>-427</v>
      </c>
      <c r="BH31" s="131">
        <v>18967</v>
      </c>
      <c r="BI31" s="131">
        <v>18839</v>
      </c>
      <c r="BJ31" s="131">
        <v>-1076</v>
      </c>
      <c r="BK31" s="131">
        <v>17773</v>
      </c>
      <c r="BL31" s="131">
        <v>925</v>
      </c>
      <c r="BM31" s="131">
        <v>7784</v>
      </c>
      <c r="BN31" s="131">
        <v>44920</v>
      </c>
      <c r="BO31" s="131">
        <v>80957</v>
      </c>
      <c r="BP31" s="131">
        <v>1140</v>
      </c>
      <c r="BQ31" s="131">
        <v>6788</v>
      </c>
      <c r="BR31" s="131">
        <v>7905</v>
      </c>
      <c r="BS31" s="131">
        <v>3735</v>
      </c>
      <c r="BT31" s="131">
        <v>8421</v>
      </c>
      <c r="BU31" s="131">
        <v>12107</v>
      </c>
      <c r="BV31" s="131">
        <v>19985</v>
      </c>
      <c r="BW31" s="131">
        <v>100822</v>
      </c>
      <c r="BX31" s="131">
        <v>443219</v>
      </c>
      <c r="BY31" s="131">
        <v>37154</v>
      </c>
      <c r="BZ31" s="131">
        <v>70897</v>
      </c>
      <c r="CA31" s="131">
        <v>28105</v>
      </c>
      <c r="CB31" s="131">
        <v>25019</v>
      </c>
      <c r="CC31" s="131">
        <v>68425</v>
      </c>
      <c r="CD31" s="131">
        <v>-5385</v>
      </c>
      <c r="CE31" s="137">
        <v>475601</v>
      </c>
      <c r="CF31" s="131">
        <v>21478</v>
      </c>
      <c r="CG31" s="131">
        <v>34946</v>
      </c>
      <c r="CH31" s="131">
        <v>56424</v>
      </c>
      <c r="CI31" s="131">
        <v>20923</v>
      </c>
      <c r="CJ31" s="131">
        <v>7849</v>
      </c>
      <c r="CK31" s="131">
        <v>7738</v>
      </c>
      <c r="CL31" s="131">
        <v>39718</v>
      </c>
      <c r="CM31" s="131">
        <v>3423</v>
      </c>
      <c r="CN31" s="131">
        <v>8903</v>
      </c>
      <c r="CO31" s="131">
        <v>10065</v>
      </c>
      <c r="CP31" s="131">
        <v>25536</v>
      </c>
      <c r="CQ31" s="131">
        <v>5538</v>
      </c>
      <c r="CR31" s="131">
        <v>23170</v>
      </c>
      <c r="CS31" s="131">
        <v>7143</v>
      </c>
      <c r="CT31" s="131">
        <v>15991</v>
      </c>
      <c r="CU31" s="131">
        <v>30981</v>
      </c>
      <c r="CV31" s="131">
        <v>945</v>
      </c>
      <c r="CW31" s="131">
        <v>207923</v>
      </c>
      <c r="CX31" s="131">
        <v>264348</v>
      </c>
      <c r="CY31" s="131">
        <v>17060</v>
      </c>
      <c r="CZ31" s="131">
        <v>5547</v>
      </c>
      <c r="DA31" s="131">
        <v>9571</v>
      </c>
      <c r="DB31" s="131">
        <v>4735</v>
      </c>
      <c r="DC31" s="131">
        <v>-295</v>
      </c>
      <c r="DD31" s="131">
        <v>14011</v>
      </c>
      <c r="DE31" s="131">
        <v>20907</v>
      </c>
      <c r="DF31" s="131">
        <v>-1155</v>
      </c>
      <c r="DG31" s="131">
        <v>19752</v>
      </c>
      <c r="DH31" s="131">
        <v>775</v>
      </c>
      <c r="DI31" s="131">
        <v>8339</v>
      </c>
      <c r="DJ31" s="131">
        <v>42876</v>
      </c>
      <c r="DK31" s="131">
        <v>65483</v>
      </c>
      <c r="DL31" s="131">
        <v>811</v>
      </c>
      <c r="DM31" s="131">
        <v>5139</v>
      </c>
      <c r="DN31" s="131">
        <v>5951</v>
      </c>
      <c r="DO31" s="131">
        <v>3358</v>
      </c>
      <c r="DP31" s="131">
        <v>6357</v>
      </c>
      <c r="DQ31" s="131">
        <v>9715</v>
      </c>
      <c r="DR31" s="131">
        <v>15665</v>
      </c>
      <c r="DS31" s="131">
        <v>81149</v>
      </c>
      <c r="DT31" s="131">
        <v>345496</v>
      </c>
      <c r="DU31" s="131">
        <v>31636</v>
      </c>
      <c r="DV31" s="131">
        <v>72788</v>
      </c>
      <c r="DW31" s="131">
        <v>21759</v>
      </c>
      <c r="DX31" s="131">
        <v>21751</v>
      </c>
      <c r="DY31" s="131">
        <v>48298</v>
      </c>
      <c r="DZ31" s="131">
        <v>-711</v>
      </c>
      <c r="EA31" s="137">
        <v>351940</v>
      </c>
      <c r="EB31" s="131">
        <v>1478</v>
      </c>
      <c r="EC31" s="131">
        <v>3092</v>
      </c>
      <c r="ED31" s="156">
        <v>4570</v>
      </c>
      <c r="EE31" s="131">
        <v>1711</v>
      </c>
      <c r="EF31" s="131">
        <v>6265</v>
      </c>
      <c r="EG31" s="142">
        <v>7976</v>
      </c>
      <c r="EH31" s="131">
        <v>17007</v>
      </c>
      <c r="EI31" s="131">
        <v>12117</v>
      </c>
      <c r="EJ31" s="156">
        <v>29123</v>
      </c>
      <c r="EK31" s="131">
        <v>2675</v>
      </c>
      <c r="EL31" s="131">
        <v>4399</v>
      </c>
      <c r="EM31" s="156">
        <v>7074</v>
      </c>
      <c r="EN31" s="131">
        <v>11227</v>
      </c>
      <c r="EO31" s="131">
        <v>9709</v>
      </c>
      <c r="EP31" s="156">
        <v>20937</v>
      </c>
      <c r="EQ31" s="131">
        <v>10082</v>
      </c>
      <c r="ER31" s="131">
        <v>4866</v>
      </c>
      <c r="ES31" s="156">
        <v>14948</v>
      </c>
      <c r="ET31" s="131">
        <v>10328</v>
      </c>
      <c r="EU31" s="131">
        <v>5406</v>
      </c>
      <c r="EV31" s="156">
        <v>15734</v>
      </c>
      <c r="EW31" s="131">
        <v>6920</v>
      </c>
      <c r="EX31" s="131">
        <v>2023</v>
      </c>
      <c r="EY31" s="156">
        <v>8943</v>
      </c>
      <c r="EZ31" s="131">
        <v>10286</v>
      </c>
      <c r="FA31" s="131">
        <v>9273</v>
      </c>
      <c r="FB31" s="156">
        <v>19558</v>
      </c>
      <c r="FC31" s="131">
        <v>5642</v>
      </c>
      <c r="FD31" s="131">
        <v>9694</v>
      </c>
      <c r="FE31" s="156">
        <v>15337</v>
      </c>
      <c r="FF31" s="131">
        <v>16140</v>
      </c>
      <c r="FG31" s="131">
        <v>20895</v>
      </c>
      <c r="FH31" s="156">
        <v>37035</v>
      </c>
      <c r="FI31" s="131">
        <v>4283</v>
      </c>
      <c r="FJ31" s="131">
        <v>4224</v>
      </c>
      <c r="FK31" s="156">
        <v>8507</v>
      </c>
      <c r="FL31" s="131">
        <v>19326</v>
      </c>
      <c r="FM31" s="131">
        <v>4365</v>
      </c>
      <c r="FN31" s="156">
        <v>23691</v>
      </c>
      <c r="FO31" s="131">
        <v>10205</v>
      </c>
      <c r="FP31" s="131">
        <v>1964</v>
      </c>
      <c r="FQ31" s="156">
        <v>12169</v>
      </c>
      <c r="FR31" s="131">
        <v>13139</v>
      </c>
      <c r="FS31" s="131">
        <v>3026</v>
      </c>
      <c r="FT31" s="156">
        <v>16165</v>
      </c>
      <c r="FU31" s="131">
        <v>13302</v>
      </c>
      <c r="FV31" s="131">
        <v>2080</v>
      </c>
      <c r="FW31" s="156">
        <v>15382</v>
      </c>
      <c r="FX31" s="131">
        <v>16435</v>
      </c>
      <c r="FY31" s="131">
        <v>2725</v>
      </c>
      <c r="FZ31" s="156">
        <v>19160</v>
      </c>
      <c r="GA31" s="131">
        <v>1526</v>
      </c>
      <c r="GB31" s="131">
        <v>853</v>
      </c>
      <c r="GC31" s="156">
        <v>2379</v>
      </c>
      <c r="GD31" s="131">
        <v>4677</v>
      </c>
      <c r="GE31" s="131">
        <v>1947</v>
      </c>
      <c r="GF31" s="156">
        <v>6624</v>
      </c>
      <c r="GG31" s="131">
        <v>27637</v>
      </c>
      <c r="GH31" s="131">
        <v>176389</v>
      </c>
      <c r="GI31" s="131">
        <v>136561</v>
      </c>
      <c r="GJ31" s="147">
        <v>312950</v>
      </c>
      <c r="GK31" s="131">
        <v>39700</v>
      </c>
      <c r="GL31" s="131">
        <v>-711</v>
      </c>
      <c r="GM31" s="131">
        <v>351940</v>
      </c>
      <c r="GN31" s="132">
        <v>0</v>
      </c>
      <c r="GO31" s="132">
        <v>0</v>
      </c>
      <c r="GP31" s="132">
        <v>0</v>
      </c>
      <c r="GQ31" s="132">
        <v>0</v>
      </c>
      <c r="GR31" s="132">
        <v>0</v>
      </c>
      <c r="GS31" s="132">
        <v>0</v>
      </c>
      <c r="GT31" s="132">
        <v>0</v>
      </c>
      <c r="GU31" s="132">
        <v>0</v>
      </c>
      <c r="GV31" s="132">
        <v>0</v>
      </c>
      <c r="GW31" s="132">
        <v>0</v>
      </c>
      <c r="GX31" s="132">
        <v>0</v>
      </c>
      <c r="GY31" s="132">
        <v>0</v>
      </c>
      <c r="GZ31" s="132">
        <v>0</v>
      </c>
      <c r="HA31" s="132">
        <v>0</v>
      </c>
      <c r="HB31" s="132">
        <v>0</v>
      </c>
      <c r="HC31" s="132">
        <v>0</v>
      </c>
      <c r="HD31" s="132">
        <v>0</v>
      </c>
      <c r="HE31" s="132">
        <v>0</v>
      </c>
      <c r="HF31" s="132">
        <v>0</v>
      </c>
      <c r="HG31" s="132">
        <v>0</v>
      </c>
      <c r="HH31" s="132">
        <v>-0.1</v>
      </c>
      <c r="HI31" s="156">
        <v>40</v>
      </c>
      <c r="HJ31" s="156">
        <v>-35</v>
      </c>
      <c r="HK31" s="156">
        <v>-1754</v>
      </c>
      <c r="HL31" s="156">
        <v>311</v>
      </c>
      <c r="HM31" s="156">
        <v>-529</v>
      </c>
      <c r="HN31" s="156">
        <v>-1012</v>
      </c>
      <c r="HO31" s="156">
        <v>480</v>
      </c>
      <c r="HP31" s="156">
        <v>-572</v>
      </c>
      <c r="HQ31" s="156">
        <v>3534</v>
      </c>
      <c r="HR31" s="156">
        <v>1456</v>
      </c>
      <c r="HS31" s="156">
        <v>-998</v>
      </c>
      <c r="HT31" s="156">
        <v>243</v>
      </c>
      <c r="HU31" s="156">
        <v>-356</v>
      </c>
      <c r="HV31" s="156">
        <v>-1077</v>
      </c>
      <c r="HW31" s="156">
        <v>-2041</v>
      </c>
      <c r="HX31" s="156">
        <v>-973</v>
      </c>
      <c r="HY31" s="156">
        <v>736</v>
      </c>
      <c r="HZ31" s="156">
        <v>-854</v>
      </c>
      <c r="IA31" s="156">
        <v>-186</v>
      </c>
      <c r="IB31" s="156">
        <v>-843</v>
      </c>
      <c r="IC31" s="156">
        <v>-4429</v>
      </c>
      <c r="ID31" s="131">
        <v>7664</v>
      </c>
      <c r="IE31" s="131">
        <v>13324</v>
      </c>
      <c r="IF31" s="131">
        <v>36898</v>
      </c>
      <c r="IG31" s="131">
        <v>12169</v>
      </c>
      <c r="IH31" s="131">
        <v>30409</v>
      </c>
      <c r="II31" s="131">
        <v>16868</v>
      </c>
      <c r="IJ31" s="131">
        <v>18659</v>
      </c>
      <c r="IK31" s="131">
        <v>14305</v>
      </c>
      <c r="IL31" s="131">
        <v>24872</v>
      </c>
      <c r="IM31" s="131">
        <v>12178</v>
      </c>
      <c r="IN31" s="131">
        <v>52885</v>
      </c>
      <c r="IO31" s="131">
        <v>13914</v>
      </c>
      <c r="IP31" s="131">
        <v>28833</v>
      </c>
      <c r="IQ31" s="131">
        <v>18166</v>
      </c>
      <c r="IR31" s="131">
        <v>22441</v>
      </c>
      <c r="IS31" s="131">
        <v>24385</v>
      </c>
      <c r="IT31" s="131">
        <v>24906</v>
      </c>
      <c r="IU31" s="131">
        <v>2918</v>
      </c>
      <c r="IV31" s="131">
        <v>9332</v>
      </c>
      <c r="IW31" s="131">
        <v>47388</v>
      </c>
      <c r="IX31" s="131">
        <v>430184</v>
      </c>
      <c r="IY31" s="131">
        <v>40579</v>
      </c>
      <c r="IZ31" s="131">
        <v>5252</v>
      </c>
      <c r="JA31" s="131">
        <v>475601</v>
      </c>
      <c r="JB31" s="132">
        <v>-17.899999999999999</v>
      </c>
      <c r="JC31" s="132">
        <v>8.9</v>
      </c>
      <c r="JD31" s="132">
        <v>-1.1000000000000001</v>
      </c>
      <c r="JE31" s="132">
        <v>0.4</v>
      </c>
      <c r="JF31" s="132">
        <v>-0.8</v>
      </c>
      <c r="JG31" s="132">
        <v>0.4</v>
      </c>
      <c r="JH31" s="132">
        <v>6</v>
      </c>
      <c r="JI31" s="132">
        <v>-0.6</v>
      </c>
      <c r="JJ31" s="132">
        <v>6.7</v>
      </c>
      <c r="JK31" s="132">
        <v>4.4000000000000004</v>
      </c>
      <c r="JL31" s="132">
        <v>8.6</v>
      </c>
      <c r="JM31" s="132">
        <v>-10.8</v>
      </c>
      <c r="JN31" s="132">
        <v>-2.8</v>
      </c>
      <c r="JO31" s="132">
        <v>0.2</v>
      </c>
      <c r="JP31" s="132">
        <v>3.9</v>
      </c>
      <c r="JQ31" s="132">
        <v>0.7</v>
      </c>
      <c r="JR31" s="132">
        <v>2.8</v>
      </c>
      <c r="JS31" s="132">
        <v>1.3</v>
      </c>
      <c r="JT31" s="132">
        <v>0.6</v>
      </c>
      <c r="JU31" s="132">
        <v>0.9</v>
      </c>
      <c r="JV31" s="132">
        <v>1.6</v>
      </c>
      <c r="JW31" s="132">
        <v>2.8</v>
      </c>
      <c r="JX31" s="132">
        <v>1.8</v>
      </c>
      <c r="JY31" s="132">
        <v>-0.4</v>
      </c>
    </row>
    <row r="32" spans="1:285" ht="36" customHeight="1">
      <c r="A32" s="481" t="s">
        <v>48</v>
      </c>
      <c r="B32" s="481"/>
      <c r="C32" s="481"/>
      <c r="D32" s="481"/>
      <c r="E32" s="481"/>
      <c r="F32" s="481"/>
      <c r="G32" s="481"/>
      <c r="J32" s="60" t="s">
        <v>183</v>
      </c>
      <c r="K32" s="61"/>
      <c r="L32" s="61"/>
      <c r="M32" s="61"/>
      <c r="AI32" s="130">
        <v>39600</v>
      </c>
      <c r="AJ32" s="131">
        <v>25727</v>
      </c>
      <c r="AK32" s="131">
        <v>51860</v>
      </c>
      <c r="AL32" s="131">
        <v>76921</v>
      </c>
      <c r="AM32" s="131">
        <v>25245</v>
      </c>
      <c r="AN32" s="131">
        <v>14782</v>
      </c>
      <c r="AO32" s="131">
        <v>7745</v>
      </c>
      <c r="AP32" s="131">
        <v>62556</v>
      </c>
      <c r="AQ32" s="131">
        <v>8002</v>
      </c>
      <c r="AR32" s="131">
        <v>9413</v>
      </c>
      <c r="AS32" s="131">
        <v>12911</v>
      </c>
      <c r="AT32" s="131">
        <v>32178</v>
      </c>
      <c r="AU32" s="131">
        <v>3349</v>
      </c>
      <c r="AV32" s="131">
        <v>25341</v>
      </c>
      <c r="AW32" s="131">
        <v>12574</v>
      </c>
      <c r="AX32" s="131">
        <v>20749</v>
      </c>
      <c r="AY32" s="131">
        <v>45437</v>
      </c>
      <c r="AZ32" s="131">
        <v>1221</v>
      </c>
      <c r="BA32" s="131">
        <v>278407</v>
      </c>
      <c r="BB32" s="131">
        <v>355411</v>
      </c>
      <c r="BC32" s="131">
        <v>26642</v>
      </c>
      <c r="BD32" s="131">
        <v>10403</v>
      </c>
      <c r="BE32" s="131">
        <v>13887</v>
      </c>
      <c r="BF32" s="131">
        <v>6827</v>
      </c>
      <c r="BG32" s="131">
        <v>-616</v>
      </c>
      <c r="BH32" s="131">
        <v>20394</v>
      </c>
      <c r="BI32" s="131">
        <v>22617</v>
      </c>
      <c r="BJ32" s="131">
        <v>-941</v>
      </c>
      <c r="BK32" s="131">
        <v>21675</v>
      </c>
      <c r="BL32" s="131">
        <v>878</v>
      </c>
      <c r="BM32" s="131">
        <v>8784</v>
      </c>
      <c r="BN32" s="131">
        <v>51648</v>
      </c>
      <c r="BO32" s="131">
        <v>89012</v>
      </c>
      <c r="BP32" s="131">
        <v>508</v>
      </c>
      <c r="BQ32" s="131">
        <v>7420</v>
      </c>
      <c r="BR32" s="131">
        <v>7943</v>
      </c>
      <c r="BS32" s="131">
        <v>4059</v>
      </c>
      <c r="BT32" s="131">
        <v>8370</v>
      </c>
      <c r="BU32" s="131">
        <v>12423</v>
      </c>
      <c r="BV32" s="131">
        <v>20345</v>
      </c>
      <c r="BW32" s="131">
        <v>109267</v>
      </c>
      <c r="BX32" s="131">
        <v>464751</v>
      </c>
      <c r="BY32" s="131">
        <v>38615</v>
      </c>
      <c r="BZ32" s="131">
        <v>80828</v>
      </c>
      <c r="CA32" s="131">
        <v>28325</v>
      </c>
      <c r="CB32" s="131">
        <v>29141</v>
      </c>
      <c r="CC32" s="131">
        <v>68167</v>
      </c>
      <c r="CD32" s="131">
        <v>-3921</v>
      </c>
      <c r="CE32" s="137">
        <v>485968</v>
      </c>
      <c r="CF32" s="131">
        <v>22605</v>
      </c>
      <c r="CG32" s="131">
        <v>37618</v>
      </c>
      <c r="CH32" s="131">
        <v>60223</v>
      </c>
      <c r="CI32" s="131">
        <v>21456</v>
      </c>
      <c r="CJ32" s="131">
        <v>8275</v>
      </c>
      <c r="CK32" s="131">
        <v>8392</v>
      </c>
      <c r="CL32" s="131">
        <v>42705</v>
      </c>
      <c r="CM32" s="131">
        <v>3768</v>
      </c>
      <c r="CN32" s="131">
        <v>9765</v>
      </c>
      <c r="CO32" s="131">
        <v>10844</v>
      </c>
      <c r="CP32" s="131">
        <v>29134</v>
      </c>
      <c r="CQ32" s="131">
        <v>5768</v>
      </c>
      <c r="CR32" s="131">
        <v>24270</v>
      </c>
      <c r="CS32" s="131">
        <v>7463</v>
      </c>
      <c r="CT32" s="131">
        <v>16755</v>
      </c>
      <c r="CU32" s="131">
        <v>32934</v>
      </c>
      <c r="CV32" s="131">
        <v>961</v>
      </c>
      <c r="CW32" s="131">
        <v>222491</v>
      </c>
      <c r="CX32" s="131">
        <v>282714</v>
      </c>
      <c r="CY32" s="131">
        <v>17499</v>
      </c>
      <c r="CZ32" s="131">
        <v>5762</v>
      </c>
      <c r="DA32" s="131">
        <v>10830</v>
      </c>
      <c r="DB32" s="131">
        <v>5186</v>
      </c>
      <c r="DC32" s="131">
        <v>-448</v>
      </c>
      <c r="DD32" s="131">
        <v>15568</v>
      </c>
      <c r="DE32" s="131">
        <v>23644</v>
      </c>
      <c r="DF32" s="131">
        <v>-958</v>
      </c>
      <c r="DG32" s="131">
        <v>22685</v>
      </c>
      <c r="DH32" s="131">
        <v>839</v>
      </c>
      <c r="DI32" s="131">
        <v>9423</v>
      </c>
      <c r="DJ32" s="131">
        <v>48516</v>
      </c>
      <c r="DK32" s="131">
        <v>71777</v>
      </c>
      <c r="DL32" s="131">
        <v>376</v>
      </c>
      <c r="DM32" s="131">
        <v>5938</v>
      </c>
      <c r="DN32" s="131">
        <v>6313</v>
      </c>
      <c r="DO32" s="131">
        <v>3636</v>
      </c>
      <c r="DP32" s="131">
        <v>6963</v>
      </c>
      <c r="DQ32" s="131">
        <v>10599</v>
      </c>
      <c r="DR32" s="131">
        <v>16912</v>
      </c>
      <c r="DS32" s="131">
        <v>88690</v>
      </c>
      <c r="DT32" s="131">
        <v>371403</v>
      </c>
      <c r="DU32" s="131">
        <v>33813</v>
      </c>
      <c r="DV32" s="131">
        <v>79441</v>
      </c>
      <c r="DW32" s="131">
        <v>22560</v>
      </c>
      <c r="DX32" s="131">
        <v>24300</v>
      </c>
      <c r="DY32" s="131">
        <v>52631</v>
      </c>
      <c r="DZ32" s="131">
        <v>-631</v>
      </c>
      <c r="EA32" s="137">
        <v>376036</v>
      </c>
      <c r="EB32" s="131">
        <v>1504</v>
      </c>
      <c r="EC32" s="131">
        <v>3305</v>
      </c>
      <c r="ED32" s="156">
        <v>4809</v>
      </c>
      <c r="EE32" s="131">
        <v>1739</v>
      </c>
      <c r="EF32" s="131">
        <v>7116</v>
      </c>
      <c r="EG32" s="142">
        <v>8855</v>
      </c>
      <c r="EH32" s="131">
        <v>17942</v>
      </c>
      <c r="EI32" s="131">
        <v>13146</v>
      </c>
      <c r="EJ32" s="156">
        <v>31088</v>
      </c>
      <c r="EK32" s="131">
        <v>2887</v>
      </c>
      <c r="EL32" s="131">
        <v>4409</v>
      </c>
      <c r="EM32" s="156">
        <v>7296</v>
      </c>
      <c r="EN32" s="131">
        <v>11814</v>
      </c>
      <c r="EO32" s="131">
        <v>9956</v>
      </c>
      <c r="EP32" s="156">
        <v>21770</v>
      </c>
      <c r="EQ32" s="131">
        <v>11101</v>
      </c>
      <c r="ER32" s="131">
        <v>5027</v>
      </c>
      <c r="ES32" s="156">
        <v>16128</v>
      </c>
      <c r="ET32" s="131">
        <v>11622</v>
      </c>
      <c r="EU32" s="131">
        <v>5151</v>
      </c>
      <c r="EV32" s="156">
        <v>16773</v>
      </c>
      <c r="EW32" s="131">
        <v>7382</v>
      </c>
      <c r="EX32" s="131">
        <v>2088</v>
      </c>
      <c r="EY32" s="156">
        <v>9469</v>
      </c>
      <c r="EZ32" s="131">
        <v>10327</v>
      </c>
      <c r="FA32" s="131">
        <v>10365</v>
      </c>
      <c r="FB32" s="156">
        <v>20692</v>
      </c>
      <c r="FC32" s="131">
        <v>6275</v>
      </c>
      <c r="FD32" s="131">
        <v>10282</v>
      </c>
      <c r="FE32" s="156">
        <v>16557</v>
      </c>
      <c r="FF32" s="131">
        <v>16678</v>
      </c>
      <c r="FG32" s="131">
        <v>22574</v>
      </c>
      <c r="FH32" s="156">
        <v>39253</v>
      </c>
      <c r="FI32" s="131">
        <v>4355</v>
      </c>
      <c r="FJ32" s="131">
        <v>5361</v>
      </c>
      <c r="FK32" s="156">
        <v>9717</v>
      </c>
      <c r="FL32" s="131">
        <v>20695</v>
      </c>
      <c r="FM32" s="131">
        <v>5227</v>
      </c>
      <c r="FN32" s="156">
        <v>25922</v>
      </c>
      <c r="FO32" s="131">
        <v>11332</v>
      </c>
      <c r="FP32" s="131">
        <v>2139</v>
      </c>
      <c r="FQ32" s="156">
        <v>13472</v>
      </c>
      <c r="FR32" s="131">
        <v>12957</v>
      </c>
      <c r="FS32" s="131">
        <v>3042</v>
      </c>
      <c r="FT32" s="156">
        <v>15999</v>
      </c>
      <c r="FU32" s="131">
        <v>13935</v>
      </c>
      <c r="FV32" s="131">
        <v>2179</v>
      </c>
      <c r="FW32" s="156">
        <v>16114</v>
      </c>
      <c r="FX32" s="131">
        <v>18545</v>
      </c>
      <c r="FY32" s="131">
        <v>3048</v>
      </c>
      <c r="FZ32" s="156">
        <v>21593</v>
      </c>
      <c r="GA32" s="131">
        <v>1538</v>
      </c>
      <c r="GB32" s="131">
        <v>1003</v>
      </c>
      <c r="GC32" s="156">
        <v>2541</v>
      </c>
      <c r="GD32" s="131">
        <v>4844</v>
      </c>
      <c r="GE32" s="131">
        <v>2083</v>
      </c>
      <c r="GF32" s="156">
        <v>6927</v>
      </c>
      <c r="GG32" s="131">
        <v>30072</v>
      </c>
      <c r="GH32" s="131">
        <v>187473</v>
      </c>
      <c r="GI32" s="131">
        <v>147575</v>
      </c>
      <c r="GJ32" s="147">
        <v>335048</v>
      </c>
      <c r="GK32" s="131">
        <v>41618</v>
      </c>
      <c r="GL32" s="131">
        <v>-631</v>
      </c>
      <c r="GM32" s="131">
        <v>376036</v>
      </c>
      <c r="GN32" s="132">
        <v>0</v>
      </c>
      <c r="GO32" s="132">
        <v>0</v>
      </c>
      <c r="GP32" s="132">
        <v>0</v>
      </c>
      <c r="GQ32" s="132">
        <v>0</v>
      </c>
      <c r="GR32" s="132">
        <v>0</v>
      </c>
      <c r="GS32" s="132">
        <v>0</v>
      </c>
      <c r="GT32" s="132">
        <v>0</v>
      </c>
      <c r="GU32" s="132">
        <v>0</v>
      </c>
      <c r="GV32" s="132">
        <v>0</v>
      </c>
      <c r="GW32" s="132">
        <v>0</v>
      </c>
      <c r="GX32" s="132">
        <v>0</v>
      </c>
      <c r="GY32" s="132">
        <v>0</v>
      </c>
      <c r="GZ32" s="132">
        <v>0</v>
      </c>
      <c r="HA32" s="132">
        <v>0</v>
      </c>
      <c r="HB32" s="132">
        <v>0</v>
      </c>
      <c r="HC32" s="132">
        <v>0</v>
      </c>
      <c r="HD32" s="132">
        <v>0</v>
      </c>
      <c r="HE32" s="132">
        <v>0</v>
      </c>
      <c r="HF32" s="132">
        <v>0</v>
      </c>
      <c r="HG32" s="132">
        <v>0</v>
      </c>
      <c r="HH32" s="132">
        <v>-0.3</v>
      </c>
      <c r="HI32" s="156">
        <v>48</v>
      </c>
      <c r="HJ32" s="156">
        <v>136</v>
      </c>
      <c r="HK32" s="156">
        <v>-2937</v>
      </c>
      <c r="HL32" s="156">
        <v>28</v>
      </c>
      <c r="HM32" s="156">
        <v>-1214</v>
      </c>
      <c r="HN32" s="156">
        <v>-1067</v>
      </c>
      <c r="HO32" s="156">
        <v>205</v>
      </c>
      <c r="HP32" s="156">
        <v>-610</v>
      </c>
      <c r="HQ32" s="156">
        <v>3739</v>
      </c>
      <c r="HR32" s="156">
        <v>1444</v>
      </c>
      <c r="HS32" s="156">
        <v>-305</v>
      </c>
      <c r="HT32" s="156">
        <v>245</v>
      </c>
      <c r="HU32" s="156">
        <v>-307</v>
      </c>
      <c r="HV32" s="156">
        <v>-392</v>
      </c>
      <c r="HW32" s="156">
        <v>-2504</v>
      </c>
      <c r="HX32" s="156">
        <v>-991</v>
      </c>
      <c r="HY32" s="156">
        <v>787</v>
      </c>
      <c r="HZ32" s="156">
        <v>-925</v>
      </c>
      <c r="IA32" s="156">
        <v>-119</v>
      </c>
      <c r="IB32" s="156">
        <v>-439</v>
      </c>
      <c r="IC32" s="156">
        <v>-5177</v>
      </c>
      <c r="ID32" s="131">
        <v>6977</v>
      </c>
      <c r="IE32" s="131">
        <v>14148</v>
      </c>
      <c r="IF32" s="131">
        <v>37896</v>
      </c>
      <c r="IG32" s="131">
        <v>11939</v>
      </c>
      <c r="IH32" s="131">
        <v>31480</v>
      </c>
      <c r="II32" s="131">
        <v>17127</v>
      </c>
      <c r="IJ32" s="131">
        <v>19523</v>
      </c>
      <c r="IK32" s="131">
        <v>14057</v>
      </c>
      <c r="IL32" s="131">
        <v>26021</v>
      </c>
      <c r="IM32" s="131">
        <v>13131</v>
      </c>
      <c r="IN32" s="131">
        <v>54636</v>
      </c>
      <c r="IO32" s="131">
        <v>13705</v>
      </c>
      <c r="IP32" s="131">
        <v>29247</v>
      </c>
      <c r="IQ32" s="131">
        <v>19442</v>
      </c>
      <c r="IR32" s="131">
        <v>21850</v>
      </c>
      <c r="IS32" s="131">
        <v>24766</v>
      </c>
      <c r="IT32" s="131">
        <v>26546</v>
      </c>
      <c r="IU32" s="131">
        <v>3000</v>
      </c>
      <c r="IV32" s="131">
        <v>9486</v>
      </c>
      <c r="IW32" s="131">
        <v>48048</v>
      </c>
      <c r="IX32" s="131">
        <v>441536</v>
      </c>
      <c r="IY32" s="131">
        <v>41007</v>
      </c>
      <c r="IZ32" s="131">
        <v>3813</v>
      </c>
      <c r="JA32" s="131">
        <v>485968</v>
      </c>
      <c r="JB32" s="132">
        <v>-9</v>
      </c>
      <c r="JC32" s="132">
        <v>6.2</v>
      </c>
      <c r="JD32" s="132">
        <v>2.7</v>
      </c>
      <c r="JE32" s="132">
        <v>-1.9</v>
      </c>
      <c r="JF32" s="132">
        <v>3.5</v>
      </c>
      <c r="JG32" s="132">
        <v>1.5</v>
      </c>
      <c r="JH32" s="132">
        <v>4.5999999999999996</v>
      </c>
      <c r="JI32" s="132">
        <v>-1.7</v>
      </c>
      <c r="JJ32" s="132">
        <v>4.5999999999999996</v>
      </c>
      <c r="JK32" s="132">
        <v>7.8</v>
      </c>
      <c r="JL32" s="132">
        <v>3.3</v>
      </c>
      <c r="JM32" s="132">
        <v>-1.5</v>
      </c>
      <c r="JN32" s="132">
        <v>1.4</v>
      </c>
      <c r="JO32" s="132">
        <v>7</v>
      </c>
      <c r="JP32" s="132">
        <v>-2.6</v>
      </c>
      <c r="JQ32" s="132">
        <v>1.6</v>
      </c>
      <c r="JR32" s="132">
        <v>6.6</v>
      </c>
      <c r="JS32" s="132">
        <v>2.8</v>
      </c>
      <c r="JT32" s="132">
        <v>1.6</v>
      </c>
      <c r="JU32" s="132">
        <v>1.4</v>
      </c>
      <c r="JV32" s="132">
        <v>2.6</v>
      </c>
      <c r="JW32" s="132">
        <v>1.1000000000000001</v>
      </c>
      <c r="JX32" s="132">
        <v>2.2000000000000002</v>
      </c>
      <c r="JY32" s="132">
        <v>-0.1</v>
      </c>
    </row>
    <row r="33" spans="1:285" ht="13.9" customHeight="1">
      <c r="A33" s="16"/>
      <c r="B33" s="16"/>
      <c r="C33" s="16"/>
      <c r="D33" s="16"/>
      <c r="E33" s="16"/>
      <c r="F33" s="16"/>
      <c r="G33" s="16"/>
      <c r="J33" s="62"/>
      <c r="K33" s="61"/>
      <c r="L33" s="61"/>
      <c r="M33" s="61"/>
      <c r="AI33" s="130">
        <v>39965</v>
      </c>
      <c r="AJ33" s="131">
        <v>27514</v>
      </c>
      <c r="AK33" s="131">
        <v>53496</v>
      </c>
      <c r="AL33" s="131">
        <v>80441</v>
      </c>
      <c r="AM33" s="131">
        <v>24605</v>
      </c>
      <c r="AN33" s="131">
        <v>15147</v>
      </c>
      <c r="AO33" s="131">
        <v>8060</v>
      </c>
      <c r="AP33" s="131">
        <v>63904</v>
      </c>
      <c r="AQ33" s="131">
        <v>8373</v>
      </c>
      <c r="AR33" s="131">
        <v>9852</v>
      </c>
      <c r="AS33" s="131">
        <v>13419</v>
      </c>
      <c r="AT33" s="131">
        <v>30725</v>
      </c>
      <c r="AU33" s="131">
        <v>3434</v>
      </c>
      <c r="AV33" s="131">
        <v>25917</v>
      </c>
      <c r="AW33" s="131">
        <v>13242</v>
      </c>
      <c r="AX33" s="131">
        <v>21165</v>
      </c>
      <c r="AY33" s="131">
        <v>43479</v>
      </c>
      <c r="AZ33" s="131">
        <v>1053</v>
      </c>
      <c r="BA33" s="131">
        <v>279082</v>
      </c>
      <c r="BB33" s="131">
        <v>359555</v>
      </c>
      <c r="BC33" s="131">
        <v>24923</v>
      </c>
      <c r="BD33" s="131">
        <v>9742</v>
      </c>
      <c r="BE33" s="131">
        <v>12171</v>
      </c>
      <c r="BF33" s="131">
        <v>8912</v>
      </c>
      <c r="BG33" s="131">
        <v>-796</v>
      </c>
      <c r="BH33" s="131">
        <v>20543</v>
      </c>
      <c r="BI33" s="131">
        <v>21108</v>
      </c>
      <c r="BJ33" s="131">
        <v>-1264</v>
      </c>
      <c r="BK33" s="131">
        <v>19854</v>
      </c>
      <c r="BL33" s="131">
        <v>892</v>
      </c>
      <c r="BM33" s="131">
        <v>9034</v>
      </c>
      <c r="BN33" s="131">
        <v>50042</v>
      </c>
      <c r="BO33" s="131">
        <v>85287</v>
      </c>
      <c r="BP33" s="131">
        <v>500</v>
      </c>
      <c r="BQ33" s="131">
        <v>8036</v>
      </c>
      <c r="BR33" s="131">
        <v>8556</v>
      </c>
      <c r="BS33" s="131">
        <v>3455</v>
      </c>
      <c r="BT33" s="131">
        <v>9484</v>
      </c>
      <c r="BU33" s="131">
        <v>12874</v>
      </c>
      <c r="BV33" s="131">
        <v>21394</v>
      </c>
      <c r="BW33" s="131">
        <v>106640</v>
      </c>
      <c r="BX33" s="131">
        <v>466207</v>
      </c>
      <c r="BY33" s="131">
        <v>39107</v>
      </c>
      <c r="BZ33" s="131">
        <v>76422</v>
      </c>
      <c r="CA33" s="131">
        <v>29399</v>
      </c>
      <c r="CB33" s="131">
        <v>26334</v>
      </c>
      <c r="CC33" s="131">
        <v>68454</v>
      </c>
      <c r="CD33" s="131">
        <v>-6709</v>
      </c>
      <c r="CE33" s="137">
        <v>493701</v>
      </c>
      <c r="CF33" s="131">
        <v>25197</v>
      </c>
      <c r="CG33" s="131">
        <v>40544</v>
      </c>
      <c r="CH33" s="131">
        <v>65741</v>
      </c>
      <c r="CI33" s="131">
        <v>21763</v>
      </c>
      <c r="CJ33" s="131">
        <v>8770</v>
      </c>
      <c r="CK33" s="131">
        <v>8814</v>
      </c>
      <c r="CL33" s="131">
        <v>46535</v>
      </c>
      <c r="CM33" s="131">
        <v>4060</v>
      </c>
      <c r="CN33" s="131">
        <v>10131</v>
      </c>
      <c r="CO33" s="131">
        <v>11297</v>
      </c>
      <c r="CP33" s="131">
        <v>26506</v>
      </c>
      <c r="CQ33" s="131">
        <v>5770</v>
      </c>
      <c r="CR33" s="131">
        <v>25221</v>
      </c>
      <c r="CS33" s="131">
        <v>8358</v>
      </c>
      <c r="CT33" s="131">
        <v>16974</v>
      </c>
      <c r="CU33" s="131">
        <v>34120</v>
      </c>
      <c r="CV33" s="131">
        <v>855</v>
      </c>
      <c r="CW33" s="131">
        <v>229176</v>
      </c>
      <c r="CX33" s="131">
        <v>294917</v>
      </c>
      <c r="CY33" s="131">
        <v>17110</v>
      </c>
      <c r="CZ33" s="131">
        <v>4726</v>
      </c>
      <c r="DA33" s="131">
        <v>10016</v>
      </c>
      <c r="DB33" s="131">
        <v>7238</v>
      </c>
      <c r="DC33" s="131">
        <v>-613</v>
      </c>
      <c r="DD33" s="131">
        <v>16640</v>
      </c>
      <c r="DE33" s="131">
        <v>22378</v>
      </c>
      <c r="DF33" s="131">
        <v>-1338</v>
      </c>
      <c r="DG33" s="131">
        <v>21040</v>
      </c>
      <c r="DH33" s="131">
        <v>751</v>
      </c>
      <c r="DI33" s="131">
        <v>9881</v>
      </c>
      <c r="DJ33" s="131">
        <v>48312</v>
      </c>
      <c r="DK33" s="131">
        <v>70149</v>
      </c>
      <c r="DL33" s="131">
        <v>408</v>
      </c>
      <c r="DM33" s="131">
        <v>6881</v>
      </c>
      <c r="DN33" s="131">
        <v>7289</v>
      </c>
      <c r="DO33" s="131">
        <v>3317</v>
      </c>
      <c r="DP33" s="131">
        <v>8170</v>
      </c>
      <c r="DQ33" s="131">
        <v>11487</v>
      </c>
      <c r="DR33" s="131">
        <v>18776</v>
      </c>
      <c r="DS33" s="131">
        <v>88924</v>
      </c>
      <c r="DT33" s="131">
        <v>383841</v>
      </c>
      <c r="DU33" s="131">
        <v>43273</v>
      </c>
      <c r="DV33" s="131">
        <v>83093</v>
      </c>
      <c r="DW33" s="131">
        <v>24165</v>
      </c>
      <c r="DX33" s="131">
        <v>24213</v>
      </c>
      <c r="DY33" s="131">
        <v>54824</v>
      </c>
      <c r="DZ33" s="131">
        <v>-552</v>
      </c>
      <c r="EA33" s="137">
        <v>398246</v>
      </c>
      <c r="EB33" s="131">
        <v>1401</v>
      </c>
      <c r="EC33" s="131">
        <v>3968</v>
      </c>
      <c r="ED33" s="156">
        <v>5369</v>
      </c>
      <c r="EE33" s="131">
        <v>2159</v>
      </c>
      <c r="EF33" s="131">
        <v>12975</v>
      </c>
      <c r="EG33" s="142">
        <v>15134</v>
      </c>
      <c r="EH33" s="131">
        <v>18677</v>
      </c>
      <c r="EI33" s="131">
        <v>11902</v>
      </c>
      <c r="EJ33" s="156">
        <v>30578</v>
      </c>
      <c r="EK33" s="131">
        <v>3030</v>
      </c>
      <c r="EL33" s="131">
        <v>4561</v>
      </c>
      <c r="EM33" s="156">
        <v>7591</v>
      </c>
      <c r="EN33" s="131">
        <v>11273</v>
      </c>
      <c r="EO33" s="131">
        <v>12019</v>
      </c>
      <c r="EP33" s="156">
        <v>23293</v>
      </c>
      <c r="EQ33" s="131">
        <v>11102</v>
      </c>
      <c r="ER33" s="131">
        <v>4845</v>
      </c>
      <c r="ES33" s="156">
        <v>15948</v>
      </c>
      <c r="ET33" s="131">
        <v>12008</v>
      </c>
      <c r="EU33" s="131">
        <v>5720</v>
      </c>
      <c r="EV33" s="156">
        <v>17728</v>
      </c>
      <c r="EW33" s="131">
        <v>7009</v>
      </c>
      <c r="EX33" s="131">
        <v>3165</v>
      </c>
      <c r="EY33" s="156">
        <v>10175</v>
      </c>
      <c r="EZ33" s="131">
        <v>10813</v>
      </c>
      <c r="FA33" s="131">
        <v>9681</v>
      </c>
      <c r="FB33" s="156">
        <v>20495</v>
      </c>
      <c r="FC33" s="131">
        <v>6378</v>
      </c>
      <c r="FD33" s="131">
        <v>10591</v>
      </c>
      <c r="FE33" s="156">
        <v>16970</v>
      </c>
      <c r="FF33" s="131">
        <v>15624</v>
      </c>
      <c r="FG33" s="131">
        <v>28844</v>
      </c>
      <c r="FH33" s="156">
        <v>44467</v>
      </c>
      <c r="FI33" s="131">
        <v>4480</v>
      </c>
      <c r="FJ33" s="131">
        <v>5462</v>
      </c>
      <c r="FK33" s="156">
        <v>9942</v>
      </c>
      <c r="FL33" s="131">
        <v>22114</v>
      </c>
      <c r="FM33" s="131">
        <v>5336</v>
      </c>
      <c r="FN33" s="156">
        <v>27450</v>
      </c>
      <c r="FO33" s="131">
        <v>10478</v>
      </c>
      <c r="FP33" s="131">
        <v>2565</v>
      </c>
      <c r="FQ33" s="156">
        <v>13043</v>
      </c>
      <c r="FR33" s="131">
        <v>13810</v>
      </c>
      <c r="FS33" s="131">
        <v>3423</v>
      </c>
      <c r="FT33" s="156">
        <v>17233</v>
      </c>
      <c r="FU33" s="131">
        <v>15027</v>
      </c>
      <c r="FV33" s="131">
        <v>2400</v>
      </c>
      <c r="FW33" s="156">
        <v>17427</v>
      </c>
      <c r="FX33" s="131">
        <v>19022</v>
      </c>
      <c r="FY33" s="131">
        <v>3335</v>
      </c>
      <c r="FZ33" s="156">
        <v>22358</v>
      </c>
      <c r="GA33" s="131">
        <v>1573</v>
      </c>
      <c r="GB33" s="131">
        <v>1170</v>
      </c>
      <c r="GC33" s="156">
        <v>2743</v>
      </c>
      <c r="GD33" s="131">
        <v>5126</v>
      </c>
      <c r="GE33" s="131">
        <v>2019</v>
      </c>
      <c r="GF33" s="156">
        <v>7145</v>
      </c>
      <c r="GG33" s="131">
        <v>32832</v>
      </c>
      <c r="GH33" s="131">
        <v>191106</v>
      </c>
      <c r="GI33" s="131">
        <v>166814</v>
      </c>
      <c r="GJ33" s="147">
        <v>357920</v>
      </c>
      <c r="GK33" s="131">
        <v>40878</v>
      </c>
      <c r="GL33" s="131">
        <v>-552</v>
      </c>
      <c r="GM33" s="131">
        <v>398246</v>
      </c>
      <c r="GN33" s="132">
        <v>0</v>
      </c>
      <c r="GO33" s="132">
        <v>0</v>
      </c>
      <c r="GP33" s="132">
        <v>0</v>
      </c>
      <c r="GQ33" s="132">
        <v>0</v>
      </c>
      <c r="GR33" s="132">
        <v>0</v>
      </c>
      <c r="GS33" s="132">
        <v>0</v>
      </c>
      <c r="GT33" s="132">
        <v>0</v>
      </c>
      <c r="GU33" s="132">
        <v>0</v>
      </c>
      <c r="GV33" s="132">
        <v>0</v>
      </c>
      <c r="GW33" s="132">
        <v>0</v>
      </c>
      <c r="GX33" s="132">
        <v>0</v>
      </c>
      <c r="GY33" s="132">
        <v>0</v>
      </c>
      <c r="GZ33" s="132">
        <v>0</v>
      </c>
      <c r="HA33" s="132">
        <v>0</v>
      </c>
      <c r="HB33" s="132">
        <v>0</v>
      </c>
      <c r="HC33" s="132">
        <v>0</v>
      </c>
      <c r="HD33" s="132">
        <v>0</v>
      </c>
      <c r="HE33" s="132">
        <v>0</v>
      </c>
      <c r="HF33" s="132">
        <v>0</v>
      </c>
      <c r="HG33" s="132">
        <v>0</v>
      </c>
      <c r="HH33" s="132">
        <v>0.5</v>
      </c>
      <c r="HI33" s="156">
        <v>16</v>
      </c>
      <c r="HJ33" s="156">
        <v>1218</v>
      </c>
      <c r="HK33" s="156">
        <v>-3820</v>
      </c>
      <c r="HL33" s="156">
        <v>-393</v>
      </c>
      <c r="HM33" s="156">
        <v>-573</v>
      </c>
      <c r="HN33" s="156">
        <v>-1001</v>
      </c>
      <c r="HO33" s="156">
        <v>578</v>
      </c>
      <c r="HP33" s="156">
        <v>-82</v>
      </c>
      <c r="HQ33" s="156">
        <v>3740</v>
      </c>
      <c r="HR33" s="156">
        <v>1287</v>
      </c>
      <c r="HS33" s="156">
        <v>49</v>
      </c>
      <c r="HT33" s="156">
        <v>326</v>
      </c>
      <c r="HU33" s="156">
        <v>197</v>
      </c>
      <c r="HV33" s="156">
        <v>-556</v>
      </c>
      <c r="HW33" s="156">
        <v>-3204</v>
      </c>
      <c r="HX33" s="156">
        <v>-522</v>
      </c>
      <c r="HY33" s="156">
        <v>1383</v>
      </c>
      <c r="HZ33" s="156">
        <v>-860</v>
      </c>
      <c r="IA33" s="156">
        <v>-323</v>
      </c>
      <c r="IB33" s="156">
        <v>-16</v>
      </c>
      <c r="IC33" s="156">
        <v>-2557</v>
      </c>
      <c r="ID33" s="131">
        <v>9553</v>
      </c>
      <c r="IE33" s="131">
        <v>13670</v>
      </c>
      <c r="IF33" s="131">
        <v>36018</v>
      </c>
      <c r="IG33" s="131">
        <v>12515</v>
      </c>
      <c r="IH33" s="131">
        <v>32190</v>
      </c>
      <c r="II33" s="131">
        <v>17097</v>
      </c>
      <c r="IJ33" s="131">
        <v>19833</v>
      </c>
      <c r="IK33" s="131">
        <v>13856</v>
      </c>
      <c r="IL33" s="131">
        <v>25296</v>
      </c>
      <c r="IM33" s="131">
        <v>13200</v>
      </c>
      <c r="IN33" s="131">
        <v>55389</v>
      </c>
      <c r="IO33" s="131">
        <v>14740</v>
      </c>
      <c r="IP33" s="131">
        <v>30060</v>
      </c>
      <c r="IQ33" s="131">
        <v>18118</v>
      </c>
      <c r="IR33" s="131">
        <v>22869</v>
      </c>
      <c r="IS33" s="131">
        <v>25328</v>
      </c>
      <c r="IT33" s="131">
        <v>27544</v>
      </c>
      <c r="IU33" s="131">
        <v>3316</v>
      </c>
      <c r="IV33" s="131">
        <v>9284</v>
      </c>
      <c r="IW33" s="131">
        <v>49089</v>
      </c>
      <c r="IX33" s="131">
        <v>447059</v>
      </c>
      <c r="IY33" s="131">
        <v>40382</v>
      </c>
      <c r="IZ33" s="131">
        <v>6566</v>
      </c>
      <c r="JA33" s="131">
        <v>493701</v>
      </c>
      <c r="JB33" s="132">
        <v>36.9</v>
      </c>
      <c r="JC33" s="132">
        <v>-3.4</v>
      </c>
      <c r="JD33" s="132">
        <v>-5</v>
      </c>
      <c r="JE33" s="132">
        <v>4.8</v>
      </c>
      <c r="JF33" s="132">
        <v>2.2999999999999998</v>
      </c>
      <c r="JG33" s="132">
        <v>-0.2</v>
      </c>
      <c r="JH33" s="132">
        <v>1.6</v>
      </c>
      <c r="JI33" s="132">
        <v>-1.4</v>
      </c>
      <c r="JJ33" s="132">
        <v>-2.8</v>
      </c>
      <c r="JK33" s="132">
        <v>0.5</v>
      </c>
      <c r="JL33" s="132">
        <v>1.4</v>
      </c>
      <c r="JM33" s="132">
        <v>7.6</v>
      </c>
      <c r="JN33" s="132">
        <v>2.8</v>
      </c>
      <c r="JO33" s="132">
        <v>-6.8</v>
      </c>
      <c r="JP33" s="132">
        <v>4.7</v>
      </c>
      <c r="JQ33" s="132">
        <v>2.2999999999999998</v>
      </c>
      <c r="JR33" s="132">
        <v>3.8</v>
      </c>
      <c r="JS33" s="132">
        <v>10.5</v>
      </c>
      <c r="JT33" s="132">
        <v>-2.1</v>
      </c>
      <c r="JU33" s="132">
        <v>2.2000000000000002</v>
      </c>
      <c r="JV33" s="132">
        <v>1.3</v>
      </c>
      <c r="JW33" s="132">
        <v>-1.5</v>
      </c>
      <c r="JX33" s="132">
        <v>1.6</v>
      </c>
      <c r="JY33" s="132">
        <v>0.5</v>
      </c>
    </row>
    <row r="34" spans="1:285" ht="20.25">
      <c r="A34" s="17"/>
      <c r="J34" s="63"/>
      <c r="K34" s="474" t="s">
        <v>180</v>
      </c>
      <c r="L34" s="475"/>
      <c r="M34" s="476"/>
      <c r="N34" s="474" t="s">
        <v>181</v>
      </c>
      <c r="O34" s="475"/>
      <c r="P34" s="476"/>
      <c r="Q34" s="474" t="s">
        <v>182</v>
      </c>
      <c r="R34" s="475"/>
      <c r="S34" s="476"/>
      <c r="T34" s="474" t="s">
        <v>184</v>
      </c>
      <c r="U34" s="475"/>
      <c r="V34" s="476"/>
      <c r="W34" s="474" t="s">
        <v>187</v>
      </c>
      <c r="X34" s="475"/>
      <c r="Y34" s="476"/>
      <c r="Z34" s="474" t="s">
        <v>188</v>
      </c>
      <c r="AA34" s="475"/>
      <c r="AB34" s="476"/>
      <c r="AC34" s="474" t="s">
        <v>189</v>
      </c>
      <c r="AD34" s="475"/>
      <c r="AE34" s="476"/>
      <c r="AI34" s="130">
        <v>40330</v>
      </c>
      <c r="AJ34" s="131">
        <v>28257</v>
      </c>
      <c r="AK34" s="131">
        <v>52553</v>
      </c>
      <c r="AL34" s="131">
        <v>80400</v>
      </c>
      <c r="AM34" s="131">
        <v>25297</v>
      </c>
      <c r="AN34" s="131">
        <v>15160</v>
      </c>
      <c r="AO34" s="131">
        <v>8523</v>
      </c>
      <c r="AP34" s="131">
        <v>65389</v>
      </c>
      <c r="AQ34" s="131">
        <v>7902</v>
      </c>
      <c r="AR34" s="131">
        <v>10268</v>
      </c>
      <c r="AS34" s="131">
        <v>14092</v>
      </c>
      <c r="AT34" s="131">
        <v>32310</v>
      </c>
      <c r="AU34" s="131">
        <v>3438</v>
      </c>
      <c r="AV34" s="131">
        <v>27453</v>
      </c>
      <c r="AW34" s="131">
        <v>14328</v>
      </c>
      <c r="AX34" s="131">
        <v>22670</v>
      </c>
      <c r="AY34" s="131">
        <v>44674</v>
      </c>
      <c r="AZ34" s="131">
        <v>1700</v>
      </c>
      <c r="BA34" s="131">
        <v>290285</v>
      </c>
      <c r="BB34" s="131">
        <v>370730</v>
      </c>
      <c r="BC34" s="131">
        <v>24921</v>
      </c>
      <c r="BD34" s="131">
        <v>10386</v>
      </c>
      <c r="BE34" s="131">
        <v>12105</v>
      </c>
      <c r="BF34" s="131">
        <v>7327</v>
      </c>
      <c r="BG34" s="131">
        <v>-540</v>
      </c>
      <c r="BH34" s="131">
        <v>19131</v>
      </c>
      <c r="BI34" s="131">
        <v>22788</v>
      </c>
      <c r="BJ34" s="131">
        <v>-1279</v>
      </c>
      <c r="BK34" s="131">
        <v>21519</v>
      </c>
      <c r="BL34" s="131">
        <v>781</v>
      </c>
      <c r="BM34" s="131">
        <v>9080</v>
      </c>
      <c r="BN34" s="131">
        <v>50640</v>
      </c>
      <c r="BO34" s="131">
        <v>86367</v>
      </c>
      <c r="BP34" s="131">
        <v>645</v>
      </c>
      <c r="BQ34" s="131">
        <v>8936</v>
      </c>
      <c r="BR34" s="131">
        <v>9599</v>
      </c>
      <c r="BS34" s="131">
        <v>4894</v>
      </c>
      <c r="BT34" s="131">
        <v>12282</v>
      </c>
      <c r="BU34" s="131">
        <v>17123</v>
      </c>
      <c r="BV34" s="131">
        <v>26726</v>
      </c>
      <c r="BW34" s="131">
        <v>113318</v>
      </c>
      <c r="BX34" s="131">
        <v>484104</v>
      </c>
      <c r="BY34" s="131">
        <v>41310</v>
      </c>
      <c r="BZ34" s="131">
        <v>85095</v>
      </c>
      <c r="CA34" s="131">
        <v>26461</v>
      </c>
      <c r="CB34" s="131">
        <v>29009</v>
      </c>
      <c r="CC34" s="131">
        <v>65768</v>
      </c>
      <c r="CD34" s="131">
        <v>-2983</v>
      </c>
      <c r="CE34" s="137">
        <v>500555</v>
      </c>
      <c r="CF34" s="131">
        <v>26476</v>
      </c>
      <c r="CG34" s="131">
        <v>41834</v>
      </c>
      <c r="CH34" s="131">
        <v>68309</v>
      </c>
      <c r="CI34" s="131">
        <v>22494</v>
      </c>
      <c r="CJ34" s="131">
        <v>9091</v>
      </c>
      <c r="CK34" s="131">
        <v>9523</v>
      </c>
      <c r="CL34" s="131">
        <v>49919</v>
      </c>
      <c r="CM34" s="131">
        <v>4430</v>
      </c>
      <c r="CN34" s="131">
        <v>10777</v>
      </c>
      <c r="CO34" s="131">
        <v>12118</v>
      </c>
      <c r="CP34" s="131">
        <v>28141</v>
      </c>
      <c r="CQ34" s="131">
        <v>5776</v>
      </c>
      <c r="CR34" s="131">
        <v>26791</v>
      </c>
      <c r="CS34" s="131">
        <v>9505</v>
      </c>
      <c r="CT34" s="131">
        <v>18640</v>
      </c>
      <c r="CU34" s="131">
        <v>35843</v>
      </c>
      <c r="CV34" s="131">
        <v>1413</v>
      </c>
      <c r="CW34" s="131">
        <v>244460</v>
      </c>
      <c r="CX34" s="131">
        <v>312770</v>
      </c>
      <c r="CY34" s="131">
        <v>17806</v>
      </c>
      <c r="CZ34" s="131">
        <v>5870</v>
      </c>
      <c r="DA34" s="131">
        <v>9818</v>
      </c>
      <c r="DB34" s="131">
        <v>6096</v>
      </c>
      <c r="DC34" s="131">
        <v>-413</v>
      </c>
      <c r="DD34" s="131">
        <v>15501</v>
      </c>
      <c r="DE34" s="131">
        <v>22823</v>
      </c>
      <c r="DF34" s="131">
        <v>-1315</v>
      </c>
      <c r="DG34" s="131">
        <v>21508</v>
      </c>
      <c r="DH34" s="131">
        <v>722</v>
      </c>
      <c r="DI34" s="131">
        <v>9861</v>
      </c>
      <c r="DJ34" s="131">
        <v>47592</v>
      </c>
      <c r="DK34" s="131">
        <v>71269</v>
      </c>
      <c r="DL34" s="131">
        <v>530</v>
      </c>
      <c r="DM34" s="131">
        <v>7552</v>
      </c>
      <c r="DN34" s="131">
        <v>8082</v>
      </c>
      <c r="DO34" s="131">
        <v>4549</v>
      </c>
      <c r="DP34" s="131">
        <v>10508</v>
      </c>
      <c r="DQ34" s="131">
        <v>15057</v>
      </c>
      <c r="DR34" s="131">
        <v>23139</v>
      </c>
      <c r="DS34" s="131">
        <v>94407</v>
      </c>
      <c r="DT34" s="131">
        <v>407177</v>
      </c>
      <c r="DU34" s="131">
        <v>35482</v>
      </c>
      <c r="DV34" s="131">
        <v>80695</v>
      </c>
      <c r="DW34" s="131">
        <v>22578</v>
      </c>
      <c r="DX34" s="131">
        <v>23682</v>
      </c>
      <c r="DY34" s="131">
        <v>54790</v>
      </c>
      <c r="DZ34" s="131">
        <v>-451</v>
      </c>
      <c r="EA34" s="137">
        <v>415198</v>
      </c>
      <c r="EB34" s="131">
        <v>1360</v>
      </c>
      <c r="EC34" s="131">
        <v>3807</v>
      </c>
      <c r="ED34" s="156">
        <v>5167</v>
      </c>
      <c r="EE34" s="131">
        <v>2170</v>
      </c>
      <c r="EF34" s="131">
        <v>8041</v>
      </c>
      <c r="EG34" s="142">
        <v>10211</v>
      </c>
      <c r="EH34" s="131">
        <v>19070</v>
      </c>
      <c r="EI34" s="131">
        <v>11280</v>
      </c>
      <c r="EJ34" s="156">
        <v>30351</v>
      </c>
      <c r="EK34" s="131">
        <v>3290</v>
      </c>
      <c r="EL34" s="131">
        <v>5281</v>
      </c>
      <c r="EM34" s="156">
        <v>8571</v>
      </c>
      <c r="EN34" s="131">
        <v>11860</v>
      </c>
      <c r="EO34" s="131">
        <v>13831</v>
      </c>
      <c r="EP34" s="156">
        <v>25691</v>
      </c>
      <c r="EQ34" s="131">
        <v>11534</v>
      </c>
      <c r="ER34" s="131">
        <v>5569</v>
      </c>
      <c r="ES34" s="156">
        <v>17103</v>
      </c>
      <c r="ET34" s="131">
        <v>12554</v>
      </c>
      <c r="EU34" s="131">
        <v>5881</v>
      </c>
      <c r="EV34" s="156">
        <v>18434</v>
      </c>
      <c r="EW34" s="131">
        <v>7186</v>
      </c>
      <c r="EX34" s="131">
        <v>3644</v>
      </c>
      <c r="EY34" s="156">
        <v>10830</v>
      </c>
      <c r="EZ34" s="131">
        <v>11234</v>
      </c>
      <c r="FA34" s="131">
        <v>9934</v>
      </c>
      <c r="FB34" s="156">
        <v>21168</v>
      </c>
      <c r="FC34" s="131">
        <v>6516</v>
      </c>
      <c r="FD34" s="131">
        <v>11632</v>
      </c>
      <c r="FE34" s="156">
        <v>18148</v>
      </c>
      <c r="FF34" s="131">
        <v>16029</v>
      </c>
      <c r="FG34" s="131">
        <v>28819</v>
      </c>
      <c r="FH34" s="156">
        <v>44848</v>
      </c>
      <c r="FI34" s="131">
        <v>4515</v>
      </c>
      <c r="FJ34" s="131">
        <v>6002</v>
      </c>
      <c r="FK34" s="156">
        <v>10517</v>
      </c>
      <c r="FL34" s="131">
        <v>21775</v>
      </c>
      <c r="FM34" s="131">
        <v>8073</v>
      </c>
      <c r="FN34" s="156">
        <v>29848</v>
      </c>
      <c r="FO34" s="131">
        <v>11934</v>
      </c>
      <c r="FP34" s="131">
        <v>2604</v>
      </c>
      <c r="FQ34" s="156">
        <v>14538</v>
      </c>
      <c r="FR34" s="131">
        <v>14896</v>
      </c>
      <c r="FS34" s="131">
        <v>3411</v>
      </c>
      <c r="FT34" s="156">
        <v>18307</v>
      </c>
      <c r="FU34" s="131">
        <v>16338</v>
      </c>
      <c r="FV34" s="131">
        <v>2292</v>
      </c>
      <c r="FW34" s="156">
        <v>18631</v>
      </c>
      <c r="FX34" s="131">
        <v>20359</v>
      </c>
      <c r="FY34" s="131">
        <v>3719</v>
      </c>
      <c r="FZ34" s="156">
        <v>24077</v>
      </c>
      <c r="GA34" s="131">
        <v>1703</v>
      </c>
      <c r="GB34" s="131">
        <v>1270</v>
      </c>
      <c r="GC34" s="156">
        <v>2973</v>
      </c>
      <c r="GD34" s="131">
        <v>5233</v>
      </c>
      <c r="GE34" s="131">
        <v>2121</v>
      </c>
      <c r="GF34" s="156">
        <v>7355</v>
      </c>
      <c r="GG34" s="131">
        <v>34827</v>
      </c>
      <c r="GH34" s="131">
        <v>199557</v>
      </c>
      <c r="GI34" s="131">
        <v>172039</v>
      </c>
      <c r="GJ34" s="147">
        <v>371595</v>
      </c>
      <c r="GK34" s="131">
        <v>44054</v>
      </c>
      <c r="GL34" s="131">
        <v>-451</v>
      </c>
      <c r="GM34" s="131">
        <v>415198</v>
      </c>
      <c r="GN34" s="132">
        <v>0</v>
      </c>
      <c r="GO34" s="132">
        <v>0</v>
      </c>
      <c r="GP34" s="132">
        <v>0</v>
      </c>
      <c r="GQ34" s="132">
        <v>0</v>
      </c>
      <c r="GR34" s="132">
        <v>0</v>
      </c>
      <c r="GS34" s="132">
        <v>0</v>
      </c>
      <c r="GT34" s="132">
        <v>0</v>
      </c>
      <c r="GU34" s="132">
        <v>0</v>
      </c>
      <c r="GV34" s="132">
        <v>0</v>
      </c>
      <c r="GW34" s="132">
        <v>0</v>
      </c>
      <c r="GX34" s="132">
        <v>0</v>
      </c>
      <c r="GY34" s="132">
        <v>0</v>
      </c>
      <c r="GZ34" s="132">
        <v>0</v>
      </c>
      <c r="HA34" s="132">
        <v>0</v>
      </c>
      <c r="HB34" s="132">
        <v>0</v>
      </c>
      <c r="HC34" s="132">
        <v>0</v>
      </c>
      <c r="HD34" s="132">
        <v>0</v>
      </c>
      <c r="HE34" s="132">
        <v>0</v>
      </c>
      <c r="HF34" s="132">
        <v>0</v>
      </c>
      <c r="HG34" s="132">
        <v>0</v>
      </c>
      <c r="HH34" s="132">
        <v>-0.6</v>
      </c>
      <c r="HI34" s="156">
        <v>14</v>
      </c>
      <c r="HJ34" s="156">
        <v>56</v>
      </c>
      <c r="HK34" s="156">
        <v>-3318</v>
      </c>
      <c r="HL34" s="156">
        <v>-876</v>
      </c>
      <c r="HM34" s="156">
        <v>-201</v>
      </c>
      <c r="HN34" s="156">
        <v>-634</v>
      </c>
      <c r="HO34" s="156">
        <v>585</v>
      </c>
      <c r="HP34" s="156">
        <v>-201</v>
      </c>
      <c r="HQ34" s="156">
        <v>4202</v>
      </c>
      <c r="HR34" s="156">
        <v>999</v>
      </c>
      <c r="HS34" s="156">
        <v>259</v>
      </c>
      <c r="HT34" s="156">
        <v>291</v>
      </c>
      <c r="HU34" s="156">
        <v>-293</v>
      </c>
      <c r="HV34" s="156">
        <v>-539</v>
      </c>
      <c r="HW34" s="156">
        <v>-3063</v>
      </c>
      <c r="HX34" s="156">
        <v>-852</v>
      </c>
      <c r="HY34" s="156">
        <v>-356</v>
      </c>
      <c r="HZ34" s="156">
        <v>-887</v>
      </c>
      <c r="IA34" s="156">
        <v>-338</v>
      </c>
      <c r="IB34" s="156">
        <v>-29</v>
      </c>
      <c r="IC34" s="156">
        <v>-5184</v>
      </c>
      <c r="ID34" s="131">
        <v>9188</v>
      </c>
      <c r="IE34" s="131">
        <v>14619</v>
      </c>
      <c r="IF34" s="131">
        <v>36344</v>
      </c>
      <c r="IG34" s="131">
        <v>13237</v>
      </c>
      <c r="IH34" s="131">
        <v>33281</v>
      </c>
      <c r="II34" s="131">
        <v>18072</v>
      </c>
      <c r="IJ34" s="131">
        <v>20497</v>
      </c>
      <c r="IK34" s="131">
        <v>13715</v>
      </c>
      <c r="IL34" s="131">
        <v>26163</v>
      </c>
      <c r="IM34" s="131">
        <v>13393</v>
      </c>
      <c r="IN34" s="131">
        <v>55220</v>
      </c>
      <c r="IO34" s="131">
        <v>14851</v>
      </c>
      <c r="IP34" s="131">
        <v>32537</v>
      </c>
      <c r="IQ34" s="131">
        <v>18346</v>
      </c>
      <c r="IR34" s="131">
        <v>23001</v>
      </c>
      <c r="IS34" s="131">
        <v>25880</v>
      </c>
      <c r="IT34" s="131">
        <v>28381</v>
      </c>
      <c r="IU34" s="131">
        <v>3437</v>
      </c>
      <c r="IV34" s="131">
        <v>9117</v>
      </c>
      <c r="IW34" s="131">
        <v>49185</v>
      </c>
      <c r="IX34" s="131">
        <v>457322</v>
      </c>
      <c r="IY34" s="131">
        <v>40498</v>
      </c>
      <c r="IZ34" s="131">
        <v>2928</v>
      </c>
      <c r="JA34" s="131">
        <v>500555</v>
      </c>
      <c r="JB34" s="132">
        <v>-3.8</v>
      </c>
      <c r="JC34" s="132">
        <v>6.9</v>
      </c>
      <c r="JD34" s="132">
        <v>0.9</v>
      </c>
      <c r="JE34" s="132">
        <v>5.8</v>
      </c>
      <c r="JF34" s="132">
        <v>3.4</v>
      </c>
      <c r="JG34" s="132">
        <v>5.7</v>
      </c>
      <c r="JH34" s="132">
        <v>3.3</v>
      </c>
      <c r="JI34" s="132">
        <v>-1</v>
      </c>
      <c r="JJ34" s="132">
        <v>3.4</v>
      </c>
      <c r="JK34" s="132">
        <v>1.5</v>
      </c>
      <c r="JL34" s="132">
        <v>-0.3</v>
      </c>
      <c r="JM34" s="132">
        <v>0.8</v>
      </c>
      <c r="JN34" s="132">
        <v>8.1999999999999993</v>
      </c>
      <c r="JO34" s="132">
        <v>1.3</v>
      </c>
      <c r="JP34" s="132">
        <v>0.6</v>
      </c>
      <c r="JQ34" s="132">
        <v>2.2000000000000002</v>
      </c>
      <c r="JR34" s="132">
        <v>3</v>
      </c>
      <c r="JS34" s="132">
        <v>3.7</v>
      </c>
      <c r="JT34" s="132">
        <v>-1.8</v>
      </c>
      <c r="JU34" s="132">
        <v>0.2</v>
      </c>
      <c r="JV34" s="132">
        <v>2.2999999999999998</v>
      </c>
      <c r="JW34" s="132">
        <v>0.3</v>
      </c>
      <c r="JX34" s="132">
        <v>1.4</v>
      </c>
      <c r="JY34" s="132">
        <v>-0.1</v>
      </c>
    </row>
    <row r="35" spans="1:285" ht="30">
      <c r="A35" s="482" t="s">
        <v>49</v>
      </c>
      <c r="B35" s="483"/>
      <c r="C35" s="483"/>
      <c r="D35" s="483"/>
      <c r="E35" s="483"/>
      <c r="F35" s="483"/>
      <c r="G35" s="483"/>
      <c r="J35" s="82"/>
      <c r="K35" s="72" t="s">
        <v>113</v>
      </c>
      <c r="L35" s="73" t="s">
        <v>114</v>
      </c>
      <c r="M35" s="64" t="s">
        <v>44</v>
      </c>
      <c r="N35" s="72" t="s">
        <v>113</v>
      </c>
      <c r="O35" s="73" t="s">
        <v>114</v>
      </c>
      <c r="P35" s="64" t="s">
        <v>44</v>
      </c>
      <c r="Q35" s="72" t="s">
        <v>113</v>
      </c>
      <c r="R35" s="73" t="s">
        <v>114</v>
      </c>
      <c r="S35" s="64" t="s">
        <v>44</v>
      </c>
      <c r="T35" s="72" t="s">
        <v>113</v>
      </c>
      <c r="U35" s="73" t="s">
        <v>114</v>
      </c>
      <c r="V35" s="64" t="s">
        <v>44</v>
      </c>
      <c r="W35" s="72" t="s">
        <v>113</v>
      </c>
      <c r="X35" s="73" t="s">
        <v>114</v>
      </c>
      <c r="Y35" s="64" t="s">
        <v>44</v>
      </c>
      <c r="Z35" s="72" t="s">
        <v>113</v>
      </c>
      <c r="AA35" s="73" t="s">
        <v>114</v>
      </c>
      <c r="AB35" s="64" t="s">
        <v>44</v>
      </c>
      <c r="AC35" s="72" t="s">
        <v>113</v>
      </c>
      <c r="AD35" s="73" t="s">
        <v>114</v>
      </c>
      <c r="AE35" s="73" t="s">
        <v>44</v>
      </c>
      <c r="AI35" s="130">
        <v>40695</v>
      </c>
      <c r="AJ35" s="131">
        <v>29332</v>
      </c>
      <c r="AK35" s="131">
        <v>53285</v>
      </c>
      <c r="AL35" s="131">
        <v>82271</v>
      </c>
      <c r="AM35" s="131">
        <v>25110</v>
      </c>
      <c r="AN35" s="131">
        <v>15202</v>
      </c>
      <c r="AO35" s="131">
        <v>8541</v>
      </c>
      <c r="AP35" s="131">
        <v>66944</v>
      </c>
      <c r="AQ35" s="131">
        <v>8043</v>
      </c>
      <c r="AR35" s="131">
        <v>10551</v>
      </c>
      <c r="AS35" s="131">
        <v>14782</v>
      </c>
      <c r="AT35" s="131">
        <v>34726</v>
      </c>
      <c r="AU35" s="131">
        <v>3672</v>
      </c>
      <c r="AV35" s="131">
        <v>30341</v>
      </c>
      <c r="AW35" s="131">
        <v>14827</v>
      </c>
      <c r="AX35" s="131">
        <v>23043</v>
      </c>
      <c r="AY35" s="131">
        <v>45293</v>
      </c>
      <c r="AZ35" s="131">
        <v>1166</v>
      </c>
      <c r="BA35" s="131">
        <v>299835</v>
      </c>
      <c r="BB35" s="131">
        <v>382146</v>
      </c>
      <c r="BC35" s="131">
        <v>27971</v>
      </c>
      <c r="BD35" s="131">
        <v>8668</v>
      </c>
      <c r="BE35" s="131">
        <v>12149</v>
      </c>
      <c r="BF35" s="131">
        <v>8861</v>
      </c>
      <c r="BG35" s="131">
        <v>-383</v>
      </c>
      <c r="BH35" s="131">
        <v>20899</v>
      </c>
      <c r="BI35" s="131">
        <v>21943</v>
      </c>
      <c r="BJ35" s="131">
        <v>-1361</v>
      </c>
      <c r="BK35" s="131">
        <v>20588</v>
      </c>
      <c r="BL35" s="131">
        <v>1144</v>
      </c>
      <c r="BM35" s="131">
        <v>9905</v>
      </c>
      <c r="BN35" s="131">
        <v>52484</v>
      </c>
      <c r="BO35" s="131">
        <v>89931</v>
      </c>
      <c r="BP35" s="131">
        <v>645</v>
      </c>
      <c r="BQ35" s="131">
        <v>7815</v>
      </c>
      <c r="BR35" s="131">
        <v>8473</v>
      </c>
      <c r="BS35" s="131">
        <v>5177</v>
      </c>
      <c r="BT35" s="131">
        <v>11856</v>
      </c>
      <c r="BU35" s="131">
        <v>17009</v>
      </c>
      <c r="BV35" s="131">
        <v>25515</v>
      </c>
      <c r="BW35" s="131">
        <v>115590</v>
      </c>
      <c r="BX35" s="131">
        <v>497805</v>
      </c>
      <c r="BY35" s="131">
        <v>42001</v>
      </c>
      <c r="BZ35" s="131">
        <v>95052</v>
      </c>
      <c r="CA35" s="131">
        <v>26764</v>
      </c>
      <c r="CB35" s="131">
        <v>33273</v>
      </c>
      <c r="CC35" s="131">
        <v>72354</v>
      </c>
      <c r="CD35" s="131">
        <v>216</v>
      </c>
      <c r="CE35" s="137">
        <v>510815</v>
      </c>
      <c r="CF35" s="131">
        <v>28423</v>
      </c>
      <c r="CG35" s="131">
        <v>44310</v>
      </c>
      <c r="CH35" s="131">
        <v>72732</v>
      </c>
      <c r="CI35" s="131">
        <v>22810</v>
      </c>
      <c r="CJ35" s="131">
        <v>9895</v>
      </c>
      <c r="CK35" s="131">
        <v>9331</v>
      </c>
      <c r="CL35" s="131">
        <v>53632</v>
      </c>
      <c r="CM35" s="131">
        <v>4915</v>
      </c>
      <c r="CN35" s="131">
        <v>11042</v>
      </c>
      <c r="CO35" s="131">
        <v>12760</v>
      </c>
      <c r="CP35" s="131">
        <v>30773</v>
      </c>
      <c r="CQ35" s="131">
        <v>5904</v>
      </c>
      <c r="CR35" s="131">
        <v>29121</v>
      </c>
      <c r="CS35" s="131">
        <v>10237</v>
      </c>
      <c r="CT35" s="131">
        <v>19333</v>
      </c>
      <c r="CU35" s="131">
        <v>36671</v>
      </c>
      <c r="CV35" s="131">
        <v>998</v>
      </c>
      <c r="CW35" s="131">
        <v>257424</v>
      </c>
      <c r="CX35" s="131">
        <v>330156</v>
      </c>
      <c r="CY35" s="131">
        <v>20503</v>
      </c>
      <c r="CZ35" s="131">
        <v>5736</v>
      </c>
      <c r="DA35" s="131">
        <v>10112</v>
      </c>
      <c r="DB35" s="131">
        <v>7642</v>
      </c>
      <c r="DC35" s="131">
        <v>-302</v>
      </c>
      <c r="DD35" s="131">
        <v>17452</v>
      </c>
      <c r="DE35" s="131">
        <v>21001</v>
      </c>
      <c r="DF35" s="131">
        <v>-1325</v>
      </c>
      <c r="DG35" s="131">
        <v>19676</v>
      </c>
      <c r="DH35" s="131">
        <v>1177</v>
      </c>
      <c r="DI35" s="131">
        <v>10653</v>
      </c>
      <c r="DJ35" s="131">
        <v>48958</v>
      </c>
      <c r="DK35" s="131">
        <v>75197</v>
      </c>
      <c r="DL35" s="131">
        <v>551</v>
      </c>
      <c r="DM35" s="131">
        <v>6709</v>
      </c>
      <c r="DN35" s="131">
        <v>7260</v>
      </c>
      <c r="DO35" s="131">
        <v>4681</v>
      </c>
      <c r="DP35" s="131">
        <v>10221</v>
      </c>
      <c r="DQ35" s="131">
        <v>14902</v>
      </c>
      <c r="DR35" s="131">
        <v>22162</v>
      </c>
      <c r="DS35" s="131">
        <v>97359</v>
      </c>
      <c r="DT35" s="131">
        <v>427515</v>
      </c>
      <c r="DU35" s="131">
        <v>40628</v>
      </c>
      <c r="DV35" s="131">
        <v>86516</v>
      </c>
      <c r="DW35" s="131">
        <v>23313</v>
      </c>
      <c r="DX35" s="131">
        <v>25468</v>
      </c>
      <c r="DY35" s="131">
        <v>64890</v>
      </c>
      <c r="DZ35" s="131">
        <v>-139</v>
      </c>
      <c r="EA35" s="137">
        <v>444223</v>
      </c>
      <c r="EB35" s="131">
        <v>1486</v>
      </c>
      <c r="EC35" s="131">
        <v>5639</v>
      </c>
      <c r="ED35" s="156">
        <v>7125</v>
      </c>
      <c r="EE35" s="131">
        <v>2640</v>
      </c>
      <c r="EF35" s="131">
        <v>10077</v>
      </c>
      <c r="EG35" s="142">
        <v>12717</v>
      </c>
      <c r="EH35" s="131">
        <v>18942</v>
      </c>
      <c r="EI35" s="131">
        <v>11281</v>
      </c>
      <c r="EJ35" s="156">
        <v>30223</v>
      </c>
      <c r="EK35" s="131">
        <v>3653</v>
      </c>
      <c r="EL35" s="131">
        <v>5734</v>
      </c>
      <c r="EM35" s="156">
        <v>9387</v>
      </c>
      <c r="EN35" s="131">
        <v>13575</v>
      </c>
      <c r="EO35" s="131">
        <v>14233</v>
      </c>
      <c r="EP35" s="156">
        <v>27809</v>
      </c>
      <c r="EQ35" s="131">
        <v>12720</v>
      </c>
      <c r="ER35" s="131">
        <v>5989</v>
      </c>
      <c r="ES35" s="156">
        <v>18709</v>
      </c>
      <c r="ET35" s="131">
        <v>13172</v>
      </c>
      <c r="EU35" s="131">
        <v>6321</v>
      </c>
      <c r="EV35" s="156">
        <v>19493</v>
      </c>
      <c r="EW35" s="131">
        <v>7578</v>
      </c>
      <c r="EX35" s="131">
        <v>3613</v>
      </c>
      <c r="EY35" s="156">
        <v>11191</v>
      </c>
      <c r="EZ35" s="131">
        <v>11565</v>
      </c>
      <c r="FA35" s="131">
        <v>11014</v>
      </c>
      <c r="FB35" s="156">
        <v>22579</v>
      </c>
      <c r="FC35" s="131">
        <v>6783</v>
      </c>
      <c r="FD35" s="131">
        <v>11290</v>
      </c>
      <c r="FE35" s="156">
        <v>18073</v>
      </c>
      <c r="FF35" s="131">
        <v>17803</v>
      </c>
      <c r="FG35" s="131">
        <v>29736</v>
      </c>
      <c r="FH35" s="156">
        <v>47539</v>
      </c>
      <c r="FI35" s="131">
        <v>4856</v>
      </c>
      <c r="FJ35" s="131">
        <v>6336</v>
      </c>
      <c r="FK35" s="156">
        <v>11192</v>
      </c>
      <c r="FL35" s="131">
        <v>23906</v>
      </c>
      <c r="FM35" s="131">
        <v>8376</v>
      </c>
      <c r="FN35" s="156">
        <v>32282</v>
      </c>
      <c r="FO35" s="131">
        <v>12959</v>
      </c>
      <c r="FP35" s="131">
        <v>3705</v>
      </c>
      <c r="FQ35" s="156">
        <v>16664</v>
      </c>
      <c r="FR35" s="131">
        <v>15475</v>
      </c>
      <c r="FS35" s="131">
        <v>3335</v>
      </c>
      <c r="FT35" s="156">
        <v>18810</v>
      </c>
      <c r="FU35" s="131">
        <v>17508</v>
      </c>
      <c r="FV35" s="131">
        <v>2385</v>
      </c>
      <c r="FW35" s="156">
        <v>19893</v>
      </c>
      <c r="FX35" s="131">
        <v>22803</v>
      </c>
      <c r="FY35" s="131">
        <v>3759</v>
      </c>
      <c r="FZ35" s="156">
        <v>26562</v>
      </c>
      <c r="GA35" s="131">
        <v>1903</v>
      </c>
      <c r="GB35" s="131">
        <v>1250</v>
      </c>
      <c r="GC35" s="156">
        <v>3153</v>
      </c>
      <c r="GD35" s="131">
        <v>5529</v>
      </c>
      <c r="GE35" s="131">
        <v>2286</v>
      </c>
      <c r="GF35" s="156">
        <v>7815</v>
      </c>
      <c r="GG35" s="131">
        <v>37146</v>
      </c>
      <c r="GH35" s="131">
        <v>214857</v>
      </c>
      <c r="GI35" s="131">
        <v>183506</v>
      </c>
      <c r="GJ35" s="147">
        <v>398363</v>
      </c>
      <c r="GK35" s="131">
        <v>46000</v>
      </c>
      <c r="GL35" s="131">
        <v>-139</v>
      </c>
      <c r="GM35" s="131">
        <v>444223</v>
      </c>
      <c r="GN35" s="132">
        <v>0</v>
      </c>
      <c r="GO35" s="132">
        <v>0</v>
      </c>
      <c r="GP35" s="132">
        <v>0</v>
      </c>
      <c r="GQ35" s="132">
        <v>0</v>
      </c>
      <c r="GR35" s="132">
        <v>0</v>
      </c>
      <c r="GS35" s="132">
        <v>0</v>
      </c>
      <c r="GT35" s="132">
        <v>0</v>
      </c>
      <c r="GU35" s="132">
        <v>0</v>
      </c>
      <c r="GV35" s="132">
        <v>0</v>
      </c>
      <c r="GW35" s="132">
        <v>0</v>
      </c>
      <c r="GX35" s="132">
        <v>0</v>
      </c>
      <c r="GY35" s="132">
        <v>0</v>
      </c>
      <c r="GZ35" s="132">
        <v>0</v>
      </c>
      <c r="HA35" s="132">
        <v>0</v>
      </c>
      <c r="HB35" s="132">
        <v>0</v>
      </c>
      <c r="HC35" s="132">
        <v>0</v>
      </c>
      <c r="HD35" s="132">
        <v>0</v>
      </c>
      <c r="HE35" s="132">
        <v>0</v>
      </c>
      <c r="HF35" s="132">
        <v>0</v>
      </c>
      <c r="HG35" s="132">
        <v>0</v>
      </c>
      <c r="HH35" s="132">
        <v>-0.4</v>
      </c>
      <c r="HI35" s="156">
        <v>57</v>
      </c>
      <c r="HJ35" s="156">
        <v>183</v>
      </c>
      <c r="HK35" s="156">
        <v>-3563</v>
      </c>
      <c r="HL35" s="156">
        <v>-1201</v>
      </c>
      <c r="HM35" s="156">
        <v>-68</v>
      </c>
      <c r="HN35" s="156">
        <v>-437</v>
      </c>
      <c r="HO35" s="156">
        <v>552</v>
      </c>
      <c r="HP35" s="156">
        <v>-559</v>
      </c>
      <c r="HQ35" s="156">
        <v>4689</v>
      </c>
      <c r="HR35" s="156">
        <v>717</v>
      </c>
      <c r="HS35" s="156">
        <v>730</v>
      </c>
      <c r="HT35" s="156">
        <v>493</v>
      </c>
      <c r="HU35" s="156">
        <v>-31</v>
      </c>
      <c r="HV35" s="156">
        <v>340</v>
      </c>
      <c r="HW35" s="156">
        <v>-3686</v>
      </c>
      <c r="HX35" s="156">
        <v>-1156</v>
      </c>
      <c r="HY35" s="156">
        <v>-1899</v>
      </c>
      <c r="HZ35" s="156">
        <v>-797</v>
      </c>
      <c r="IA35" s="156">
        <v>-330</v>
      </c>
      <c r="IB35" s="156">
        <v>-1069</v>
      </c>
      <c r="IC35" s="156">
        <v>-7034</v>
      </c>
      <c r="ID35" s="131">
        <v>12134</v>
      </c>
      <c r="IE35" s="131">
        <v>15447</v>
      </c>
      <c r="IF35" s="131">
        <v>35626</v>
      </c>
      <c r="IG35" s="131">
        <v>13502</v>
      </c>
      <c r="IH35" s="131">
        <v>34528</v>
      </c>
      <c r="II35" s="131">
        <v>18598</v>
      </c>
      <c r="IJ35" s="131">
        <v>20759</v>
      </c>
      <c r="IK35" s="131">
        <v>13498</v>
      </c>
      <c r="IL35" s="131">
        <v>27005</v>
      </c>
      <c r="IM35" s="131">
        <v>13797</v>
      </c>
      <c r="IN35" s="131">
        <v>55980</v>
      </c>
      <c r="IO35" s="131">
        <v>15060</v>
      </c>
      <c r="IP35" s="131">
        <v>35401</v>
      </c>
      <c r="IQ35" s="131">
        <v>19772</v>
      </c>
      <c r="IR35" s="131">
        <v>22679</v>
      </c>
      <c r="IS35" s="131">
        <v>25825</v>
      </c>
      <c r="IT35" s="131">
        <v>28933</v>
      </c>
      <c r="IU35" s="131">
        <v>3611</v>
      </c>
      <c r="IV35" s="131">
        <v>9293</v>
      </c>
      <c r="IW35" s="131">
        <v>50447</v>
      </c>
      <c r="IX35" s="131">
        <v>470137</v>
      </c>
      <c r="IY35" s="131">
        <v>41070</v>
      </c>
      <c r="IZ35" s="131">
        <v>-240</v>
      </c>
      <c r="JA35" s="131">
        <v>510815</v>
      </c>
      <c r="JB35" s="132">
        <v>32.1</v>
      </c>
      <c r="JC35" s="132">
        <v>5.7</v>
      </c>
      <c r="JD35" s="132">
        <v>-2</v>
      </c>
      <c r="JE35" s="132">
        <v>2</v>
      </c>
      <c r="JF35" s="132">
        <v>3.7</v>
      </c>
      <c r="JG35" s="132">
        <v>2.9</v>
      </c>
      <c r="JH35" s="132">
        <v>1.3</v>
      </c>
      <c r="JI35" s="132">
        <v>-1.6</v>
      </c>
      <c r="JJ35" s="132">
        <v>3.2</v>
      </c>
      <c r="JK35" s="132">
        <v>3</v>
      </c>
      <c r="JL35" s="132">
        <v>1.4</v>
      </c>
      <c r="JM35" s="132">
        <v>1.4</v>
      </c>
      <c r="JN35" s="132">
        <v>8.8000000000000007</v>
      </c>
      <c r="JO35" s="132">
        <v>7.8</v>
      </c>
      <c r="JP35" s="132">
        <v>-1.4</v>
      </c>
      <c r="JQ35" s="132">
        <v>-0.2</v>
      </c>
      <c r="JR35" s="132">
        <v>1.9</v>
      </c>
      <c r="JS35" s="132">
        <v>5.0999999999999996</v>
      </c>
      <c r="JT35" s="132">
        <v>1.9</v>
      </c>
      <c r="JU35" s="132">
        <v>2.6</v>
      </c>
      <c r="JV35" s="132">
        <v>2.8</v>
      </c>
      <c r="JW35" s="132">
        <v>1.4</v>
      </c>
      <c r="JX35" s="132">
        <v>2</v>
      </c>
      <c r="JY35" s="132">
        <v>0.6</v>
      </c>
    </row>
    <row r="36" spans="1:285">
      <c r="A36" s="477" t="s">
        <v>47</v>
      </c>
      <c r="B36" s="477" t="s">
        <v>50</v>
      </c>
      <c r="C36" s="477"/>
      <c r="D36" s="477"/>
      <c r="E36" s="477"/>
      <c r="F36" s="477"/>
      <c r="G36" s="477"/>
      <c r="J36" s="83"/>
      <c r="K36" s="74" t="s">
        <v>115</v>
      </c>
      <c r="L36" s="75" t="s">
        <v>115</v>
      </c>
      <c r="M36" s="75" t="s">
        <v>115</v>
      </c>
      <c r="N36" s="74" t="s">
        <v>115</v>
      </c>
      <c r="O36" s="75" t="s">
        <v>115</v>
      </c>
      <c r="P36" s="75" t="s">
        <v>115</v>
      </c>
      <c r="Q36" s="74" t="s">
        <v>115</v>
      </c>
      <c r="R36" s="75" t="s">
        <v>115</v>
      </c>
      <c r="S36" s="75" t="s">
        <v>115</v>
      </c>
      <c r="T36" s="74" t="s">
        <v>115</v>
      </c>
      <c r="U36" s="75" t="s">
        <v>115</v>
      </c>
      <c r="V36" s="75" t="s">
        <v>115</v>
      </c>
      <c r="W36" s="74" t="s">
        <v>115</v>
      </c>
      <c r="X36" s="75" t="s">
        <v>115</v>
      </c>
      <c r="Y36" s="75" t="s">
        <v>115</v>
      </c>
      <c r="Z36" s="74" t="s">
        <v>115</v>
      </c>
      <c r="AA36" s="75" t="s">
        <v>115</v>
      </c>
      <c r="AB36" s="75" t="s">
        <v>115</v>
      </c>
      <c r="AC36" s="74" t="s">
        <v>115</v>
      </c>
      <c r="AD36" s="75" t="s">
        <v>115</v>
      </c>
      <c r="AE36" s="75" t="s">
        <v>115</v>
      </c>
      <c r="AI36" s="130">
        <v>41061</v>
      </c>
      <c r="AJ36" s="131">
        <v>30505</v>
      </c>
      <c r="AK36" s="131">
        <v>53993</v>
      </c>
      <c r="AL36" s="131">
        <v>84223</v>
      </c>
      <c r="AM36" s="131">
        <v>25653</v>
      </c>
      <c r="AN36" s="131">
        <v>15302</v>
      </c>
      <c r="AO36" s="131">
        <v>8608</v>
      </c>
      <c r="AP36" s="131">
        <v>68231</v>
      </c>
      <c r="AQ36" s="131">
        <v>7984</v>
      </c>
      <c r="AR36" s="131">
        <v>10840</v>
      </c>
      <c r="AS36" s="131">
        <v>15599</v>
      </c>
      <c r="AT36" s="131">
        <v>35747</v>
      </c>
      <c r="AU36" s="131">
        <v>3835</v>
      </c>
      <c r="AV36" s="131">
        <v>31295</v>
      </c>
      <c r="AW36" s="131">
        <v>15214</v>
      </c>
      <c r="AX36" s="131">
        <v>23754</v>
      </c>
      <c r="AY36" s="131">
        <v>45685</v>
      </c>
      <c r="AZ36" s="131">
        <v>866</v>
      </c>
      <c r="BA36" s="131">
        <v>306404</v>
      </c>
      <c r="BB36" s="131">
        <v>390672</v>
      </c>
      <c r="BC36" s="131">
        <v>25762</v>
      </c>
      <c r="BD36" s="131">
        <v>8844</v>
      </c>
      <c r="BE36" s="131">
        <v>10076</v>
      </c>
      <c r="BF36" s="131">
        <v>11769</v>
      </c>
      <c r="BG36" s="131">
        <v>-125</v>
      </c>
      <c r="BH36" s="131">
        <v>22078</v>
      </c>
      <c r="BI36" s="131">
        <v>23133</v>
      </c>
      <c r="BJ36" s="131">
        <v>-1517</v>
      </c>
      <c r="BK36" s="131">
        <v>21621</v>
      </c>
      <c r="BL36" s="131">
        <v>919</v>
      </c>
      <c r="BM36" s="131">
        <v>11020</v>
      </c>
      <c r="BN36" s="131">
        <v>55635</v>
      </c>
      <c r="BO36" s="131">
        <v>91650</v>
      </c>
      <c r="BP36" s="131">
        <v>965</v>
      </c>
      <c r="BQ36" s="131">
        <v>7648</v>
      </c>
      <c r="BR36" s="131">
        <v>8626</v>
      </c>
      <c r="BS36" s="131">
        <v>5545</v>
      </c>
      <c r="BT36" s="131">
        <v>10021</v>
      </c>
      <c r="BU36" s="131">
        <v>15583</v>
      </c>
      <c r="BV36" s="131">
        <v>24228</v>
      </c>
      <c r="BW36" s="131">
        <v>115970</v>
      </c>
      <c r="BX36" s="131">
        <v>506755</v>
      </c>
      <c r="BY36" s="131">
        <v>46134</v>
      </c>
      <c r="BZ36" s="131">
        <v>101688</v>
      </c>
      <c r="CA36" s="131">
        <v>25909</v>
      </c>
      <c r="CB36" s="131">
        <v>35900</v>
      </c>
      <c r="CC36" s="131">
        <v>80668</v>
      </c>
      <c r="CD36" s="131">
        <v>1367</v>
      </c>
      <c r="CE36" s="137">
        <v>523245</v>
      </c>
      <c r="CF36" s="131">
        <v>30185</v>
      </c>
      <c r="CG36" s="131">
        <v>46526</v>
      </c>
      <c r="CH36" s="131">
        <v>76711</v>
      </c>
      <c r="CI36" s="131">
        <v>23452</v>
      </c>
      <c r="CJ36" s="131">
        <v>10323</v>
      </c>
      <c r="CK36" s="131">
        <v>9413</v>
      </c>
      <c r="CL36" s="131">
        <v>57812</v>
      </c>
      <c r="CM36" s="131">
        <v>5858</v>
      </c>
      <c r="CN36" s="131">
        <v>11361</v>
      </c>
      <c r="CO36" s="131">
        <v>13638</v>
      </c>
      <c r="CP36" s="131">
        <v>32528</v>
      </c>
      <c r="CQ36" s="131">
        <v>6026</v>
      </c>
      <c r="CR36" s="131">
        <v>29949</v>
      </c>
      <c r="CS36" s="131">
        <v>11051</v>
      </c>
      <c r="CT36" s="131">
        <v>20524</v>
      </c>
      <c r="CU36" s="131">
        <v>37573</v>
      </c>
      <c r="CV36" s="131">
        <v>758</v>
      </c>
      <c r="CW36" s="131">
        <v>270267</v>
      </c>
      <c r="CX36" s="131">
        <v>346978</v>
      </c>
      <c r="CY36" s="131">
        <v>19274</v>
      </c>
      <c r="CZ36" s="131">
        <v>5709</v>
      </c>
      <c r="DA36" s="131">
        <v>8354</v>
      </c>
      <c r="DB36" s="131">
        <v>10213</v>
      </c>
      <c r="DC36" s="131">
        <v>-100</v>
      </c>
      <c r="DD36" s="131">
        <v>18468</v>
      </c>
      <c r="DE36" s="131">
        <v>21691</v>
      </c>
      <c r="DF36" s="131">
        <v>-1427</v>
      </c>
      <c r="DG36" s="131">
        <v>20264</v>
      </c>
      <c r="DH36" s="131">
        <v>919</v>
      </c>
      <c r="DI36" s="131">
        <v>11885</v>
      </c>
      <c r="DJ36" s="131">
        <v>51535</v>
      </c>
      <c r="DK36" s="131">
        <v>76518</v>
      </c>
      <c r="DL36" s="131">
        <v>854</v>
      </c>
      <c r="DM36" s="131">
        <v>6809</v>
      </c>
      <c r="DN36" s="131">
        <v>7664</v>
      </c>
      <c r="DO36" s="131">
        <v>4900</v>
      </c>
      <c r="DP36" s="131">
        <v>8821</v>
      </c>
      <c r="DQ36" s="131">
        <v>13720</v>
      </c>
      <c r="DR36" s="131">
        <v>21384</v>
      </c>
      <c r="DS36" s="131">
        <v>97902</v>
      </c>
      <c r="DT36" s="131">
        <v>444880</v>
      </c>
      <c r="DU36" s="131">
        <v>45028</v>
      </c>
      <c r="DV36" s="131">
        <v>91694</v>
      </c>
      <c r="DW36" s="131">
        <v>23131</v>
      </c>
      <c r="DX36" s="131">
        <v>27205</v>
      </c>
      <c r="DY36" s="131">
        <v>73189</v>
      </c>
      <c r="DZ36" s="131">
        <v>-24</v>
      </c>
      <c r="EA36" s="137">
        <v>467304</v>
      </c>
      <c r="EB36" s="131">
        <v>1613</v>
      </c>
      <c r="EC36" s="131">
        <v>4956</v>
      </c>
      <c r="ED36" s="156">
        <v>6569</v>
      </c>
      <c r="EE36" s="131">
        <v>3005</v>
      </c>
      <c r="EF36" s="131">
        <v>9760</v>
      </c>
      <c r="EG36" s="142">
        <v>12765</v>
      </c>
      <c r="EH36" s="131">
        <v>19585</v>
      </c>
      <c r="EI36" s="131">
        <v>11143</v>
      </c>
      <c r="EJ36" s="156">
        <v>30728</v>
      </c>
      <c r="EK36" s="131">
        <v>3780</v>
      </c>
      <c r="EL36" s="131">
        <v>7201</v>
      </c>
      <c r="EM36" s="156">
        <v>10981</v>
      </c>
      <c r="EN36" s="131">
        <v>13209</v>
      </c>
      <c r="EO36" s="131">
        <v>14763</v>
      </c>
      <c r="EP36" s="156">
        <v>27972</v>
      </c>
      <c r="EQ36" s="131">
        <v>13372</v>
      </c>
      <c r="ER36" s="131">
        <v>6229</v>
      </c>
      <c r="ES36" s="156">
        <v>19601</v>
      </c>
      <c r="ET36" s="131">
        <v>13726</v>
      </c>
      <c r="EU36" s="131">
        <v>7455</v>
      </c>
      <c r="EV36" s="156">
        <v>21180</v>
      </c>
      <c r="EW36" s="131">
        <v>7816</v>
      </c>
      <c r="EX36" s="131">
        <v>4024</v>
      </c>
      <c r="EY36" s="156">
        <v>11840</v>
      </c>
      <c r="EZ36" s="131">
        <v>12872</v>
      </c>
      <c r="FA36" s="131">
        <v>12063</v>
      </c>
      <c r="FB36" s="156">
        <v>24935</v>
      </c>
      <c r="FC36" s="131">
        <v>7235</v>
      </c>
      <c r="FD36" s="131">
        <v>11180</v>
      </c>
      <c r="FE36" s="156">
        <v>18415</v>
      </c>
      <c r="FF36" s="131">
        <v>18039</v>
      </c>
      <c r="FG36" s="131">
        <v>31870</v>
      </c>
      <c r="FH36" s="156">
        <v>49909</v>
      </c>
      <c r="FI36" s="131">
        <v>4922</v>
      </c>
      <c r="FJ36" s="131">
        <v>8046</v>
      </c>
      <c r="FK36" s="156">
        <v>12968</v>
      </c>
      <c r="FL36" s="131">
        <v>25985</v>
      </c>
      <c r="FM36" s="131">
        <v>9517</v>
      </c>
      <c r="FN36" s="156">
        <v>35502</v>
      </c>
      <c r="FO36" s="131">
        <v>14256</v>
      </c>
      <c r="FP36" s="131">
        <v>3000</v>
      </c>
      <c r="FQ36" s="156">
        <v>17256</v>
      </c>
      <c r="FR36" s="131">
        <v>16571</v>
      </c>
      <c r="FS36" s="131">
        <v>3586</v>
      </c>
      <c r="FT36" s="156">
        <v>20158</v>
      </c>
      <c r="FU36" s="131">
        <v>18236</v>
      </c>
      <c r="FV36" s="131">
        <v>2671</v>
      </c>
      <c r="FW36" s="156">
        <v>20906</v>
      </c>
      <c r="FX36" s="131">
        <v>23101</v>
      </c>
      <c r="FY36" s="131">
        <v>3996</v>
      </c>
      <c r="FZ36" s="156">
        <v>27097</v>
      </c>
      <c r="GA36" s="131">
        <v>1922</v>
      </c>
      <c r="GB36" s="131">
        <v>1492</v>
      </c>
      <c r="GC36" s="156">
        <v>3414</v>
      </c>
      <c r="GD36" s="131">
        <v>6132</v>
      </c>
      <c r="GE36" s="131">
        <v>2410</v>
      </c>
      <c r="GF36" s="156">
        <v>8542</v>
      </c>
      <c r="GG36" s="131">
        <v>40258</v>
      </c>
      <c r="GH36" s="131">
        <v>225378</v>
      </c>
      <c r="GI36" s="131">
        <v>195620</v>
      </c>
      <c r="GJ36" s="147">
        <v>420998</v>
      </c>
      <c r="GK36" s="131">
        <v>46331</v>
      </c>
      <c r="GL36" s="131">
        <v>-24</v>
      </c>
      <c r="GM36" s="131">
        <v>467304</v>
      </c>
      <c r="GN36" s="132">
        <v>0</v>
      </c>
      <c r="GO36" s="132">
        <v>0</v>
      </c>
      <c r="GP36" s="132">
        <v>0</v>
      </c>
      <c r="GQ36" s="132">
        <v>0</v>
      </c>
      <c r="GR36" s="132">
        <v>0</v>
      </c>
      <c r="GS36" s="132">
        <v>0</v>
      </c>
      <c r="GT36" s="132">
        <v>0</v>
      </c>
      <c r="GU36" s="132">
        <v>0</v>
      </c>
      <c r="GV36" s="132">
        <v>0</v>
      </c>
      <c r="GW36" s="132">
        <v>0</v>
      </c>
      <c r="GX36" s="132">
        <v>0</v>
      </c>
      <c r="GY36" s="132">
        <v>0</v>
      </c>
      <c r="GZ36" s="132">
        <v>0</v>
      </c>
      <c r="HA36" s="132">
        <v>0</v>
      </c>
      <c r="HB36" s="132">
        <v>0</v>
      </c>
      <c r="HC36" s="132">
        <v>0</v>
      </c>
      <c r="HD36" s="132">
        <v>0</v>
      </c>
      <c r="HE36" s="132">
        <v>0</v>
      </c>
      <c r="HF36" s="132">
        <v>0</v>
      </c>
      <c r="HG36" s="132">
        <v>0</v>
      </c>
      <c r="HH36" s="132">
        <v>0.1</v>
      </c>
      <c r="HI36" s="156">
        <v>57</v>
      </c>
      <c r="HJ36" s="156">
        <v>-24</v>
      </c>
      <c r="HK36" s="156">
        <v>-3723</v>
      </c>
      <c r="HL36" s="156">
        <v>-1273</v>
      </c>
      <c r="HM36" s="156">
        <v>480</v>
      </c>
      <c r="HN36" s="156">
        <v>-138</v>
      </c>
      <c r="HO36" s="156">
        <v>297</v>
      </c>
      <c r="HP36" s="156">
        <v>-690</v>
      </c>
      <c r="HQ36" s="156">
        <v>4926</v>
      </c>
      <c r="HR36" s="156">
        <v>861</v>
      </c>
      <c r="HS36" s="156">
        <v>409</v>
      </c>
      <c r="HT36" s="156">
        <v>756</v>
      </c>
      <c r="HU36" s="156">
        <v>-152</v>
      </c>
      <c r="HV36" s="156">
        <v>749</v>
      </c>
      <c r="HW36" s="156">
        <v>-4088</v>
      </c>
      <c r="HX36" s="156">
        <v>-1189</v>
      </c>
      <c r="HY36" s="156">
        <v>-1439</v>
      </c>
      <c r="HZ36" s="156">
        <v>-984</v>
      </c>
      <c r="IA36" s="156">
        <v>-320</v>
      </c>
      <c r="IB36" s="156">
        <v>-95</v>
      </c>
      <c r="IC36" s="156">
        <v>-5577</v>
      </c>
      <c r="ID36" s="131">
        <v>11359</v>
      </c>
      <c r="IE36" s="131">
        <v>16193</v>
      </c>
      <c r="IF36" s="131">
        <v>35826</v>
      </c>
      <c r="IG36" s="131">
        <v>13977</v>
      </c>
      <c r="IH36" s="131">
        <v>34704</v>
      </c>
      <c r="II36" s="131">
        <v>19619</v>
      </c>
      <c r="IJ36" s="131">
        <v>21727</v>
      </c>
      <c r="IK36" s="131">
        <v>13849</v>
      </c>
      <c r="IL36" s="131">
        <v>28430</v>
      </c>
      <c r="IM36" s="131">
        <v>14067</v>
      </c>
      <c r="IN36" s="131">
        <v>58732</v>
      </c>
      <c r="IO36" s="131">
        <v>16175</v>
      </c>
      <c r="IP36" s="131">
        <v>37360</v>
      </c>
      <c r="IQ36" s="131">
        <v>19542</v>
      </c>
      <c r="IR36" s="131">
        <v>23493</v>
      </c>
      <c r="IS36" s="131">
        <v>26143</v>
      </c>
      <c r="IT36" s="131">
        <v>29025</v>
      </c>
      <c r="IU36" s="131">
        <v>3747</v>
      </c>
      <c r="IV36" s="131">
        <v>9585</v>
      </c>
      <c r="IW36" s="131">
        <v>50885</v>
      </c>
      <c r="IX36" s="131">
        <v>483188</v>
      </c>
      <c r="IY36" s="131">
        <v>41540</v>
      </c>
      <c r="IZ36" s="131">
        <v>-1394</v>
      </c>
      <c r="JA36" s="131">
        <v>523245</v>
      </c>
      <c r="JB36" s="132">
        <v>-6.4</v>
      </c>
      <c r="JC36" s="132">
        <v>4.8</v>
      </c>
      <c r="JD36" s="132">
        <v>0.6</v>
      </c>
      <c r="JE36" s="132">
        <v>3.5</v>
      </c>
      <c r="JF36" s="132">
        <v>0.5</v>
      </c>
      <c r="JG36" s="132">
        <v>5.5</v>
      </c>
      <c r="JH36" s="132">
        <v>4.7</v>
      </c>
      <c r="JI36" s="132">
        <v>2.6</v>
      </c>
      <c r="JJ36" s="132">
        <v>5.3</v>
      </c>
      <c r="JK36" s="132">
        <v>2</v>
      </c>
      <c r="JL36" s="132">
        <v>4.9000000000000004</v>
      </c>
      <c r="JM36" s="132">
        <v>7.4</v>
      </c>
      <c r="JN36" s="132">
        <v>5.5</v>
      </c>
      <c r="JO36" s="132">
        <v>-1.2</v>
      </c>
      <c r="JP36" s="132">
        <v>3.6</v>
      </c>
      <c r="JQ36" s="132">
        <v>1.2</v>
      </c>
      <c r="JR36" s="132">
        <v>0.3</v>
      </c>
      <c r="JS36" s="132">
        <v>3.8</v>
      </c>
      <c r="JT36" s="132">
        <v>3.1</v>
      </c>
      <c r="JU36" s="132">
        <v>0.9</v>
      </c>
      <c r="JV36" s="132">
        <v>2.8</v>
      </c>
      <c r="JW36" s="132">
        <v>1.1000000000000001</v>
      </c>
      <c r="JX36" s="132">
        <v>2.4</v>
      </c>
      <c r="JY36" s="132">
        <v>-0.2</v>
      </c>
    </row>
    <row r="37" spans="1:285">
      <c r="A37" s="484"/>
      <c r="B37" s="5" t="s">
        <v>13</v>
      </c>
      <c r="C37" s="5" t="s">
        <v>14</v>
      </c>
      <c r="D37" s="5" t="s">
        <v>15</v>
      </c>
      <c r="E37" s="5" t="s">
        <v>16</v>
      </c>
      <c r="F37" s="5" t="s">
        <v>17</v>
      </c>
      <c r="G37" s="5" t="s">
        <v>18</v>
      </c>
      <c r="J37" s="84" t="s">
        <v>116</v>
      </c>
      <c r="K37" s="76">
        <v>21243</v>
      </c>
      <c r="L37" s="77">
        <v>16994</v>
      </c>
      <c r="M37" s="65">
        <f>K37+L37</f>
        <v>38237</v>
      </c>
      <c r="N37" s="76">
        <v>16476</v>
      </c>
      <c r="O37" s="77"/>
      <c r="P37" s="65">
        <f>N37+O37</f>
        <v>16476</v>
      </c>
      <c r="Q37" s="76">
        <v>79</v>
      </c>
      <c r="R37" s="77">
        <v>15975</v>
      </c>
      <c r="S37" s="65">
        <f>Q37+R37</f>
        <v>16054</v>
      </c>
      <c r="T37" s="76">
        <v>2640</v>
      </c>
      <c r="U37" s="77"/>
      <c r="V37" s="65">
        <f>T37+U37</f>
        <v>2640</v>
      </c>
      <c r="W37" s="76">
        <v>753</v>
      </c>
      <c r="X37" s="77"/>
      <c r="Y37" s="65">
        <f>W37+X37</f>
        <v>753</v>
      </c>
      <c r="Z37" s="76"/>
      <c r="AA37" s="77">
        <v>1019</v>
      </c>
      <c r="AB37" s="65">
        <f>Z37+AA37</f>
        <v>1019</v>
      </c>
      <c r="AC37" s="76">
        <v>276</v>
      </c>
      <c r="AD37" s="77"/>
      <c r="AE37" s="65">
        <f>AC37+AD37</f>
        <v>276</v>
      </c>
      <c r="AI37" s="130">
        <v>41426</v>
      </c>
      <c r="AJ37" s="131">
        <v>30445</v>
      </c>
      <c r="AK37" s="131">
        <v>54903</v>
      </c>
      <c r="AL37" s="131">
        <v>85019</v>
      </c>
      <c r="AM37" s="131">
        <v>26366</v>
      </c>
      <c r="AN37" s="131">
        <v>15014</v>
      </c>
      <c r="AO37" s="131">
        <v>9200</v>
      </c>
      <c r="AP37" s="131">
        <v>69327</v>
      </c>
      <c r="AQ37" s="131">
        <v>7535</v>
      </c>
      <c r="AR37" s="131">
        <v>11346</v>
      </c>
      <c r="AS37" s="131">
        <v>17133</v>
      </c>
      <c r="AT37" s="131">
        <v>36785</v>
      </c>
      <c r="AU37" s="131">
        <v>3834</v>
      </c>
      <c r="AV37" s="131">
        <v>30822</v>
      </c>
      <c r="AW37" s="131">
        <v>15576</v>
      </c>
      <c r="AX37" s="131">
        <v>23268</v>
      </c>
      <c r="AY37" s="131">
        <v>45936</v>
      </c>
      <c r="AZ37" s="131">
        <v>1174</v>
      </c>
      <c r="BA37" s="131">
        <v>311377</v>
      </c>
      <c r="BB37" s="131">
        <v>396428</v>
      </c>
      <c r="BC37" s="131">
        <v>27400</v>
      </c>
      <c r="BD37" s="131">
        <v>9194</v>
      </c>
      <c r="BE37" s="131">
        <v>11387</v>
      </c>
      <c r="BF37" s="131">
        <v>13076</v>
      </c>
      <c r="BG37" s="131">
        <v>3111</v>
      </c>
      <c r="BH37" s="131">
        <v>27811</v>
      </c>
      <c r="BI37" s="131">
        <v>22069</v>
      </c>
      <c r="BJ37" s="131">
        <v>-1618</v>
      </c>
      <c r="BK37" s="131">
        <v>20454</v>
      </c>
      <c r="BL37" s="131">
        <v>944</v>
      </c>
      <c r="BM37" s="131">
        <v>11062</v>
      </c>
      <c r="BN37" s="131">
        <v>59708</v>
      </c>
      <c r="BO37" s="131">
        <v>97907</v>
      </c>
      <c r="BP37" s="131">
        <v>1594</v>
      </c>
      <c r="BQ37" s="131">
        <v>4810</v>
      </c>
      <c r="BR37" s="131">
        <v>6408</v>
      </c>
      <c r="BS37" s="131">
        <v>4120</v>
      </c>
      <c r="BT37" s="131">
        <v>9888</v>
      </c>
      <c r="BU37" s="131">
        <v>14020</v>
      </c>
      <c r="BV37" s="131">
        <v>20436</v>
      </c>
      <c r="BW37" s="131">
        <v>118194</v>
      </c>
      <c r="BX37" s="131">
        <v>514717</v>
      </c>
      <c r="BY37" s="131">
        <v>49655</v>
      </c>
      <c r="BZ37" s="131">
        <v>99711</v>
      </c>
      <c r="CA37" s="131">
        <v>25793</v>
      </c>
      <c r="CB37" s="131">
        <v>38588</v>
      </c>
      <c r="CC37" s="131">
        <v>82926</v>
      </c>
      <c r="CD37" s="131">
        <v>-189</v>
      </c>
      <c r="CE37" s="137">
        <v>534604</v>
      </c>
      <c r="CF37" s="131">
        <v>30277</v>
      </c>
      <c r="CG37" s="131">
        <v>48050</v>
      </c>
      <c r="CH37" s="131">
        <v>78327</v>
      </c>
      <c r="CI37" s="131">
        <v>24431</v>
      </c>
      <c r="CJ37" s="131">
        <v>10538</v>
      </c>
      <c r="CK37" s="131">
        <v>10022</v>
      </c>
      <c r="CL37" s="131">
        <v>60977</v>
      </c>
      <c r="CM37" s="131">
        <v>6504</v>
      </c>
      <c r="CN37" s="131">
        <v>11674</v>
      </c>
      <c r="CO37" s="131">
        <v>15272</v>
      </c>
      <c r="CP37" s="131">
        <v>33627</v>
      </c>
      <c r="CQ37" s="131">
        <v>6280</v>
      </c>
      <c r="CR37" s="131">
        <v>29714</v>
      </c>
      <c r="CS37" s="131">
        <v>11933</v>
      </c>
      <c r="CT37" s="131">
        <v>20565</v>
      </c>
      <c r="CU37" s="131">
        <v>39498</v>
      </c>
      <c r="CV37" s="131">
        <v>1051</v>
      </c>
      <c r="CW37" s="131">
        <v>282089</v>
      </c>
      <c r="CX37" s="131">
        <v>360415</v>
      </c>
      <c r="CY37" s="131">
        <v>21256</v>
      </c>
      <c r="CZ37" s="131">
        <v>6448</v>
      </c>
      <c r="DA37" s="131">
        <v>9492</v>
      </c>
      <c r="DB37" s="131">
        <v>11683</v>
      </c>
      <c r="DC37" s="131">
        <v>2523</v>
      </c>
      <c r="DD37" s="131">
        <v>23698</v>
      </c>
      <c r="DE37" s="131">
        <v>20369</v>
      </c>
      <c r="DF37" s="131">
        <v>-1508</v>
      </c>
      <c r="DG37" s="131">
        <v>18861</v>
      </c>
      <c r="DH37" s="131">
        <v>888</v>
      </c>
      <c r="DI37" s="131">
        <v>11946</v>
      </c>
      <c r="DJ37" s="131">
        <v>55393</v>
      </c>
      <c r="DK37" s="131">
        <v>83097</v>
      </c>
      <c r="DL37" s="131">
        <v>1411</v>
      </c>
      <c r="DM37" s="131">
        <v>4380</v>
      </c>
      <c r="DN37" s="131">
        <v>5791</v>
      </c>
      <c r="DO37" s="131">
        <v>3645</v>
      </c>
      <c r="DP37" s="131">
        <v>8801</v>
      </c>
      <c r="DQ37" s="131">
        <v>12446</v>
      </c>
      <c r="DR37" s="131">
        <v>18237</v>
      </c>
      <c r="DS37" s="131">
        <v>101335</v>
      </c>
      <c r="DT37" s="131">
        <v>461750</v>
      </c>
      <c r="DU37" s="131">
        <v>41975</v>
      </c>
      <c r="DV37" s="131">
        <v>89334</v>
      </c>
      <c r="DW37" s="131">
        <v>23488</v>
      </c>
      <c r="DX37" s="131">
        <v>29629</v>
      </c>
      <c r="DY37" s="131">
        <v>75213</v>
      </c>
      <c r="DZ37" s="131">
        <v>-135</v>
      </c>
      <c r="EA37" s="137">
        <v>483327</v>
      </c>
      <c r="EB37" s="131">
        <v>1580</v>
      </c>
      <c r="EC37" s="131">
        <v>5987</v>
      </c>
      <c r="ED37" s="156">
        <v>7567</v>
      </c>
      <c r="EE37" s="131">
        <v>3073</v>
      </c>
      <c r="EF37" s="131">
        <v>7730</v>
      </c>
      <c r="EG37" s="142">
        <v>10803</v>
      </c>
      <c r="EH37" s="131">
        <v>19651</v>
      </c>
      <c r="EI37" s="131">
        <v>10708</v>
      </c>
      <c r="EJ37" s="156">
        <v>30359</v>
      </c>
      <c r="EK37" s="131">
        <v>3702</v>
      </c>
      <c r="EL37" s="131">
        <v>7819</v>
      </c>
      <c r="EM37" s="156">
        <v>11521</v>
      </c>
      <c r="EN37" s="131">
        <v>13748</v>
      </c>
      <c r="EO37" s="131">
        <v>15889</v>
      </c>
      <c r="EP37" s="156">
        <v>29637</v>
      </c>
      <c r="EQ37" s="131">
        <v>13425</v>
      </c>
      <c r="ER37" s="131">
        <v>6284</v>
      </c>
      <c r="ES37" s="156">
        <v>19709</v>
      </c>
      <c r="ET37" s="131">
        <v>14032</v>
      </c>
      <c r="EU37" s="131">
        <v>7551</v>
      </c>
      <c r="EV37" s="156">
        <v>21583</v>
      </c>
      <c r="EW37" s="131">
        <v>7999</v>
      </c>
      <c r="EX37" s="131">
        <v>3995</v>
      </c>
      <c r="EY37" s="156">
        <v>11994</v>
      </c>
      <c r="EZ37" s="131">
        <v>12907</v>
      </c>
      <c r="FA37" s="131">
        <v>13327</v>
      </c>
      <c r="FB37" s="156">
        <v>26235</v>
      </c>
      <c r="FC37" s="131">
        <v>7362</v>
      </c>
      <c r="FD37" s="131">
        <v>11052</v>
      </c>
      <c r="FE37" s="156">
        <v>18414</v>
      </c>
      <c r="FF37" s="131">
        <v>17913</v>
      </c>
      <c r="FG37" s="131">
        <v>34815</v>
      </c>
      <c r="FH37" s="156">
        <v>52729</v>
      </c>
      <c r="FI37" s="131">
        <v>5680</v>
      </c>
      <c r="FJ37" s="131">
        <v>8595</v>
      </c>
      <c r="FK37" s="156">
        <v>14275</v>
      </c>
      <c r="FL37" s="131">
        <v>25516</v>
      </c>
      <c r="FM37" s="131">
        <v>11089</v>
      </c>
      <c r="FN37" s="156">
        <v>36605</v>
      </c>
      <c r="FO37" s="131">
        <v>14335</v>
      </c>
      <c r="FP37" s="131">
        <v>2646</v>
      </c>
      <c r="FQ37" s="156">
        <v>16982</v>
      </c>
      <c r="FR37" s="131">
        <v>17001</v>
      </c>
      <c r="FS37" s="131">
        <v>3667</v>
      </c>
      <c r="FT37" s="156">
        <v>20668</v>
      </c>
      <c r="FU37" s="131">
        <v>19352</v>
      </c>
      <c r="FV37" s="131">
        <v>2510</v>
      </c>
      <c r="FW37" s="156">
        <v>21862</v>
      </c>
      <c r="FX37" s="131">
        <v>23855</v>
      </c>
      <c r="FY37" s="131">
        <v>4473</v>
      </c>
      <c r="FZ37" s="156">
        <v>28328</v>
      </c>
      <c r="GA37" s="131">
        <v>1928</v>
      </c>
      <c r="GB37" s="131">
        <v>1646</v>
      </c>
      <c r="GC37" s="156">
        <v>3574</v>
      </c>
      <c r="GD37" s="131">
        <v>6090</v>
      </c>
      <c r="GE37" s="131">
        <v>2273</v>
      </c>
      <c r="GF37" s="156">
        <v>8363</v>
      </c>
      <c r="GG37" s="131">
        <v>42600</v>
      </c>
      <c r="GH37" s="131">
        <v>229152</v>
      </c>
      <c r="GI37" s="131">
        <v>204657</v>
      </c>
      <c r="GJ37" s="147">
        <v>433809</v>
      </c>
      <c r="GK37" s="131">
        <v>49654</v>
      </c>
      <c r="GL37" s="131">
        <v>-135</v>
      </c>
      <c r="GM37" s="131">
        <v>483327</v>
      </c>
      <c r="GN37" s="132">
        <v>0</v>
      </c>
      <c r="GO37" s="132">
        <v>0</v>
      </c>
      <c r="GP37" s="132">
        <v>0</v>
      </c>
      <c r="GQ37" s="132">
        <v>0</v>
      </c>
      <c r="GR37" s="132">
        <v>0</v>
      </c>
      <c r="GS37" s="132">
        <v>0</v>
      </c>
      <c r="GT37" s="132">
        <v>0</v>
      </c>
      <c r="GU37" s="132">
        <v>0</v>
      </c>
      <c r="GV37" s="132">
        <v>0</v>
      </c>
      <c r="GW37" s="132">
        <v>0</v>
      </c>
      <c r="GX37" s="132">
        <v>0</v>
      </c>
      <c r="GY37" s="132">
        <v>0</v>
      </c>
      <c r="GZ37" s="132">
        <v>0</v>
      </c>
      <c r="HA37" s="132">
        <v>-0.1</v>
      </c>
      <c r="HB37" s="132">
        <v>0</v>
      </c>
      <c r="HC37" s="132">
        <v>0</v>
      </c>
      <c r="HD37" s="132">
        <v>0</v>
      </c>
      <c r="HE37" s="132">
        <v>0</v>
      </c>
      <c r="HF37" s="132">
        <v>0</v>
      </c>
      <c r="HG37" s="132">
        <v>0</v>
      </c>
      <c r="HH37" s="132">
        <v>0.3</v>
      </c>
      <c r="HI37" s="156">
        <v>-7</v>
      </c>
      <c r="HJ37" s="156">
        <v>460</v>
      </c>
      <c r="HK37" s="156">
        <v>-3376</v>
      </c>
      <c r="HL37" s="156">
        <v>-602</v>
      </c>
      <c r="HM37" s="156">
        <v>1516</v>
      </c>
      <c r="HN37" s="156">
        <v>-740</v>
      </c>
      <c r="HO37" s="156">
        <v>1120</v>
      </c>
      <c r="HP37" s="156">
        <v>-770</v>
      </c>
      <c r="HQ37" s="156">
        <v>5386</v>
      </c>
      <c r="HR37" s="156">
        <v>782</v>
      </c>
      <c r="HS37" s="156">
        <v>-618</v>
      </c>
      <c r="HT37" s="156">
        <v>905</v>
      </c>
      <c r="HU37" s="156">
        <v>-289</v>
      </c>
      <c r="HV37" s="156">
        <v>1629</v>
      </c>
      <c r="HW37" s="156">
        <v>-4229</v>
      </c>
      <c r="HX37" s="156">
        <v>-941</v>
      </c>
      <c r="HY37" s="156">
        <v>-1301</v>
      </c>
      <c r="HZ37" s="156">
        <v>-942</v>
      </c>
      <c r="IA37" s="156">
        <v>-476</v>
      </c>
      <c r="IB37" s="156">
        <v>-145</v>
      </c>
      <c r="IC37" s="156">
        <v>-2637</v>
      </c>
      <c r="ID37" s="131">
        <v>11179</v>
      </c>
      <c r="IE37" s="131">
        <v>18166</v>
      </c>
      <c r="IF37" s="131">
        <v>35059</v>
      </c>
      <c r="IG37" s="131">
        <v>14494</v>
      </c>
      <c r="IH37" s="131">
        <v>35648</v>
      </c>
      <c r="II37" s="131">
        <v>19863</v>
      </c>
      <c r="IJ37" s="131">
        <v>22288</v>
      </c>
      <c r="IK37" s="131">
        <v>13469</v>
      </c>
      <c r="IL37" s="131">
        <v>29553</v>
      </c>
      <c r="IM37" s="131">
        <v>13918</v>
      </c>
      <c r="IN37" s="131">
        <v>61247</v>
      </c>
      <c r="IO37" s="131">
        <v>17336</v>
      </c>
      <c r="IP37" s="131">
        <v>38126</v>
      </c>
      <c r="IQ37" s="131">
        <v>19271</v>
      </c>
      <c r="IR37" s="131">
        <v>23663</v>
      </c>
      <c r="IS37" s="131">
        <v>26294</v>
      </c>
      <c r="IT37" s="131">
        <v>29914</v>
      </c>
      <c r="IU37" s="131">
        <v>3899</v>
      </c>
      <c r="IV37" s="131">
        <v>9213</v>
      </c>
      <c r="IW37" s="131">
        <v>51236</v>
      </c>
      <c r="IX37" s="131">
        <v>492340</v>
      </c>
      <c r="IY37" s="131">
        <v>42161</v>
      </c>
      <c r="IZ37" s="131">
        <v>170</v>
      </c>
      <c r="JA37" s="131">
        <v>534604</v>
      </c>
      <c r="JB37" s="132">
        <v>-1.6</v>
      </c>
      <c r="JC37" s="132">
        <v>12.2</v>
      </c>
      <c r="JD37" s="132">
        <v>-2.1</v>
      </c>
      <c r="JE37" s="132">
        <v>3.7</v>
      </c>
      <c r="JF37" s="132">
        <v>2.7</v>
      </c>
      <c r="JG37" s="132">
        <v>1.2</v>
      </c>
      <c r="JH37" s="132">
        <v>2.6</v>
      </c>
      <c r="JI37" s="132">
        <v>-2.7</v>
      </c>
      <c r="JJ37" s="132">
        <v>3.9</v>
      </c>
      <c r="JK37" s="132">
        <v>-1.1000000000000001</v>
      </c>
      <c r="JL37" s="132">
        <v>4.3</v>
      </c>
      <c r="JM37" s="132">
        <v>7.2</v>
      </c>
      <c r="JN37" s="132">
        <v>2.1</v>
      </c>
      <c r="JO37" s="132">
        <v>-1.4</v>
      </c>
      <c r="JP37" s="132">
        <v>0.7</v>
      </c>
      <c r="JQ37" s="132">
        <v>0.6</v>
      </c>
      <c r="JR37" s="132">
        <v>3.1</v>
      </c>
      <c r="JS37" s="132">
        <v>4</v>
      </c>
      <c r="JT37" s="132">
        <v>-3.9</v>
      </c>
      <c r="JU37" s="132">
        <v>0.7</v>
      </c>
      <c r="JV37" s="132">
        <v>1.9</v>
      </c>
      <c r="JW37" s="132">
        <v>1.5</v>
      </c>
      <c r="JX37" s="132">
        <v>2.2000000000000002</v>
      </c>
      <c r="JY37" s="132">
        <v>0</v>
      </c>
    </row>
    <row r="38" spans="1:285" ht="15" customHeight="1">
      <c r="A38" s="6" t="s">
        <v>51</v>
      </c>
      <c r="B38" s="7">
        <v>513</v>
      </c>
      <c r="C38" s="7">
        <v>365.4</v>
      </c>
      <c r="D38" s="7">
        <v>1746</v>
      </c>
      <c r="E38" s="7">
        <v>10106</v>
      </c>
      <c r="F38" s="7">
        <v>7198.3799999999992</v>
      </c>
      <c r="G38" s="7">
        <v>34396</v>
      </c>
      <c r="J38" s="85" t="s">
        <v>117</v>
      </c>
      <c r="K38" s="78">
        <v>22565</v>
      </c>
      <c r="L38" s="79">
        <v>18244</v>
      </c>
      <c r="M38" s="66">
        <f t="shared" ref="M38:M96" si="2">K38+L38</f>
        <v>40809</v>
      </c>
      <c r="N38" s="78">
        <v>17132</v>
      </c>
      <c r="O38" s="79"/>
      <c r="P38" s="66">
        <f t="shared" ref="P38:P96" si="3">N38+O38</f>
        <v>17132</v>
      </c>
      <c r="Q38" s="78">
        <v>59</v>
      </c>
      <c r="R38" s="79">
        <v>16997</v>
      </c>
      <c r="S38" s="66">
        <f t="shared" ref="S38:S96" si="4">Q38+R38</f>
        <v>17056</v>
      </c>
      <c r="T38" s="78">
        <v>2950</v>
      </c>
      <c r="U38" s="79"/>
      <c r="V38" s="66">
        <f t="shared" ref="V38:V96" si="5">T38+U38</f>
        <v>2950</v>
      </c>
      <c r="W38" s="78">
        <v>945</v>
      </c>
      <c r="X38" s="79"/>
      <c r="Y38" s="66">
        <f t="shared" ref="Y38:Y96" si="6">W38+X38</f>
        <v>945</v>
      </c>
      <c r="Z38" s="78"/>
      <c r="AA38" s="79">
        <v>1247</v>
      </c>
      <c r="AB38" s="66">
        <f t="shared" ref="AB38:AB96" si="7">Z38+AA38</f>
        <v>1247</v>
      </c>
      <c r="AC38" s="78">
        <v>232</v>
      </c>
      <c r="AD38" s="79"/>
      <c r="AE38" s="66">
        <f t="shared" ref="AE38:AE96" si="8">AC38+AD38</f>
        <v>232</v>
      </c>
      <c r="AI38" s="130">
        <v>41791</v>
      </c>
      <c r="AJ38" s="131">
        <v>31515</v>
      </c>
      <c r="AK38" s="131">
        <v>54853</v>
      </c>
      <c r="AL38" s="131">
        <v>86126</v>
      </c>
      <c r="AM38" s="131">
        <v>27182</v>
      </c>
      <c r="AN38" s="131">
        <v>14959</v>
      </c>
      <c r="AO38" s="131">
        <v>10250</v>
      </c>
      <c r="AP38" s="131">
        <v>70630</v>
      </c>
      <c r="AQ38" s="131">
        <v>7240</v>
      </c>
      <c r="AR38" s="131">
        <v>11903</v>
      </c>
      <c r="AS38" s="131">
        <v>17636</v>
      </c>
      <c r="AT38" s="131">
        <v>36622</v>
      </c>
      <c r="AU38" s="131">
        <v>4315</v>
      </c>
      <c r="AV38" s="131">
        <v>31548</v>
      </c>
      <c r="AW38" s="131">
        <v>15945</v>
      </c>
      <c r="AX38" s="131">
        <v>24335</v>
      </c>
      <c r="AY38" s="131">
        <v>47934</v>
      </c>
      <c r="AZ38" s="131">
        <v>1339</v>
      </c>
      <c r="BA38" s="131">
        <v>320434</v>
      </c>
      <c r="BB38" s="131">
        <v>406574</v>
      </c>
      <c r="BC38" s="131">
        <v>29672</v>
      </c>
      <c r="BD38" s="131">
        <v>11302</v>
      </c>
      <c r="BE38" s="131">
        <v>12750</v>
      </c>
      <c r="BF38" s="131">
        <v>10196</v>
      </c>
      <c r="BG38" s="131">
        <v>188</v>
      </c>
      <c r="BH38" s="131">
        <v>23343</v>
      </c>
      <c r="BI38" s="131">
        <v>20707</v>
      </c>
      <c r="BJ38" s="131">
        <v>-1681</v>
      </c>
      <c r="BK38" s="131">
        <v>19027</v>
      </c>
      <c r="BL38" s="131">
        <v>796</v>
      </c>
      <c r="BM38" s="131">
        <v>11199</v>
      </c>
      <c r="BN38" s="131">
        <v>54193</v>
      </c>
      <c r="BO38" s="131">
        <v>95698</v>
      </c>
      <c r="BP38" s="131">
        <v>1911</v>
      </c>
      <c r="BQ38" s="131">
        <v>6093</v>
      </c>
      <c r="BR38" s="131">
        <v>8013</v>
      </c>
      <c r="BS38" s="131">
        <v>4733</v>
      </c>
      <c r="BT38" s="131">
        <v>10806</v>
      </c>
      <c r="BU38" s="131">
        <v>15551</v>
      </c>
      <c r="BV38" s="131">
        <v>23583</v>
      </c>
      <c r="BW38" s="131">
        <v>119284</v>
      </c>
      <c r="BX38" s="131">
        <v>526040</v>
      </c>
      <c r="BY38" s="131">
        <v>50400</v>
      </c>
      <c r="BZ38" s="131">
        <v>98247</v>
      </c>
      <c r="CA38" s="131">
        <v>27573</v>
      </c>
      <c r="CB38" s="131">
        <v>36599</v>
      </c>
      <c r="CC38" s="131">
        <v>79559</v>
      </c>
      <c r="CD38" s="131">
        <v>-2016</v>
      </c>
      <c r="CE38" s="137">
        <v>546710</v>
      </c>
      <c r="CF38" s="131">
        <v>31202</v>
      </c>
      <c r="CG38" s="131">
        <v>49340</v>
      </c>
      <c r="CH38" s="131">
        <v>80542</v>
      </c>
      <c r="CI38" s="131">
        <v>25550</v>
      </c>
      <c r="CJ38" s="131">
        <v>11135</v>
      </c>
      <c r="CK38" s="131">
        <v>11119</v>
      </c>
      <c r="CL38" s="131">
        <v>63754</v>
      </c>
      <c r="CM38" s="131">
        <v>6560</v>
      </c>
      <c r="CN38" s="131">
        <v>12278</v>
      </c>
      <c r="CO38" s="131">
        <v>16121</v>
      </c>
      <c r="CP38" s="131">
        <v>34638</v>
      </c>
      <c r="CQ38" s="131">
        <v>6426</v>
      </c>
      <c r="CR38" s="131">
        <v>30723</v>
      </c>
      <c r="CS38" s="131">
        <v>12861</v>
      </c>
      <c r="CT38" s="131">
        <v>21964</v>
      </c>
      <c r="CU38" s="131">
        <v>42588</v>
      </c>
      <c r="CV38" s="131">
        <v>1232</v>
      </c>
      <c r="CW38" s="131">
        <v>296948</v>
      </c>
      <c r="CX38" s="131">
        <v>377490</v>
      </c>
      <c r="CY38" s="131">
        <v>23978</v>
      </c>
      <c r="CZ38" s="131">
        <v>8072</v>
      </c>
      <c r="DA38" s="131">
        <v>10743</v>
      </c>
      <c r="DB38" s="131">
        <v>9342</v>
      </c>
      <c r="DC38" s="131">
        <v>165</v>
      </c>
      <c r="DD38" s="131">
        <v>20251</v>
      </c>
      <c r="DE38" s="131">
        <v>19724</v>
      </c>
      <c r="DF38" s="131">
        <v>-1619</v>
      </c>
      <c r="DG38" s="131">
        <v>18105</v>
      </c>
      <c r="DH38" s="131">
        <v>739</v>
      </c>
      <c r="DI38" s="131">
        <v>12026</v>
      </c>
      <c r="DJ38" s="131">
        <v>51120</v>
      </c>
      <c r="DK38" s="131">
        <v>83169</v>
      </c>
      <c r="DL38" s="131">
        <v>1725</v>
      </c>
      <c r="DM38" s="131">
        <v>5586</v>
      </c>
      <c r="DN38" s="131">
        <v>7311</v>
      </c>
      <c r="DO38" s="131">
        <v>4218</v>
      </c>
      <c r="DP38" s="131">
        <v>9741</v>
      </c>
      <c r="DQ38" s="131">
        <v>13959</v>
      </c>
      <c r="DR38" s="131">
        <v>21270</v>
      </c>
      <c r="DS38" s="131">
        <v>104439</v>
      </c>
      <c r="DT38" s="131">
        <v>481929</v>
      </c>
      <c r="DU38" s="131">
        <v>42289</v>
      </c>
      <c r="DV38" s="131">
        <v>93685</v>
      </c>
      <c r="DW38" s="131">
        <v>25771</v>
      </c>
      <c r="DX38" s="131">
        <v>31008</v>
      </c>
      <c r="DY38" s="131">
        <v>73781</v>
      </c>
      <c r="DZ38" s="131">
        <v>89</v>
      </c>
      <c r="EA38" s="137">
        <v>499166</v>
      </c>
      <c r="EB38" s="131">
        <v>1673</v>
      </c>
      <c r="EC38" s="131">
        <v>4616</v>
      </c>
      <c r="ED38" s="156">
        <v>6289</v>
      </c>
      <c r="EE38" s="131">
        <v>2852</v>
      </c>
      <c r="EF38" s="131">
        <v>7866</v>
      </c>
      <c r="EG38" s="142">
        <v>10718</v>
      </c>
      <c r="EH38" s="131">
        <v>18997</v>
      </c>
      <c r="EI38" s="131">
        <v>10763</v>
      </c>
      <c r="EJ38" s="156">
        <v>29760</v>
      </c>
      <c r="EK38" s="131">
        <v>3806</v>
      </c>
      <c r="EL38" s="131">
        <v>7668</v>
      </c>
      <c r="EM38" s="156">
        <v>11474</v>
      </c>
      <c r="EN38" s="131">
        <v>14978</v>
      </c>
      <c r="EO38" s="131">
        <v>16454</v>
      </c>
      <c r="EP38" s="156">
        <v>31432</v>
      </c>
      <c r="EQ38" s="131">
        <v>13192</v>
      </c>
      <c r="ER38" s="131">
        <v>6407</v>
      </c>
      <c r="ES38" s="156">
        <v>19599</v>
      </c>
      <c r="ET38" s="131">
        <v>14136</v>
      </c>
      <c r="EU38" s="131">
        <v>7603</v>
      </c>
      <c r="EV38" s="156">
        <v>21739</v>
      </c>
      <c r="EW38" s="131">
        <v>8572</v>
      </c>
      <c r="EX38" s="131">
        <v>3726</v>
      </c>
      <c r="EY38" s="156">
        <v>12298</v>
      </c>
      <c r="EZ38" s="131">
        <v>12643</v>
      </c>
      <c r="FA38" s="131">
        <v>13030</v>
      </c>
      <c r="FB38" s="156">
        <v>25673</v>
      </c>
      <c r="FC38" s="131">
        <v>7577</v>
      </c>
      <c r="FD38" s="131">
        <v>11021</v>
      </c>
      <c r="FE38" s="156">
        <v>18599</v>
      </c>
      <c r="FF38" s="131">
        <v>18793</v>
      </c>
      <c r="FG38" s="131">
        <v>36657</v>
      </c>
      <c r="FH38" s="156">
        <v>55449</v>
      </c>
      <c r="FI38" s="131">
        <v>5861</v>
      </c>
      <c r="FJ38" s="131">
        <v>9502</v>
      </c>
      <c r="FK38" s="156">
        <v>15363</v>
      </c>
      <c r="FL38" s="131">
        <v>27825</v>
      </c>
      <c r="FM38" s="131">
        <v>9292</v>
      </c>
      <c r="FN38" s="156">
        <v>37117</v>
      </c>
      <c r="FO38" s="131">
        <v>15402</v>
      </c>
      <c r="FP38" s="131">
        <v>2495</v>
      </c>
      <c r="FQ38" s="156">
        <v>17897</v>
      </c>
      <c r="FR38" s="131">
        <v>17442</v>
      </c>
      <c r="FS38" s="131">
        <v>4208</v>
      </c>
      <c r="FT38" s="156">
        <v>21650</v>
      </c>
      <c r="FU38" s="131">
        <v>20413</v>
      </c>
      <c r="FV38" s="131">
        <v>2705</v>
      </c>
      <c r="FW38" s="156">
        <v>23119</v>
      </c>
      <c r="FX38" s="131">
        <v>25486</v>
      </c>
      <c r="FY38" s="131">
        <v>4278</v>
      </c>
      <c r="FZ38" s="156">
        <v>29763</v>
      </c>
      <c r="GA38" s="131">
        <v>2174</v>
      </c>
      <c r="GB38" s="131">
        <v>1762</v>
      </c>
      <c r="GC38" s="156">
        <v>3936</v>
      </c>
      <c r="GD38" s="131">
        <v>6678</v>
      </c>
      <c r="GE38" s="131">
        <v>2572</v>
      </c>
      <c r="GF38" s="156">
        <v>9250</v>
      </c>
      <c r="GG38" s="131">
        <v>44397</v>
      </c>
      <c r="GH38" s="131">
        <v>238501</v>
      </c>
      <c r="GI38" s="131">
        <v>207021</v>
      </c>
      <c r="GJ38" s="147">
        <v>445522</v>
      </c>
      <c r="GK38" s="131">
        <v>53555</v>
      </c>
      <c r="GL38" s="131">
        <v>89</v>
      </c>
      <c r="GM38" s="131">
        <v>499166</v>
      </c>
      <c r="GN38" s="132">
        <v>0</v>
      </c>
      <c r="GO38" s="132">
        <v>0</v>
      </c>
      <c r="GP38" s="132">
        <v>0</v>
      </c>
      <c r="GQ38" s="132">
        <v>0</v>
      </c>
      <c r="GR38" s="132">
        <v>0</v>
      </c>
      <c r="GS38" s="132">
        <v>0</v>
      </c>
      <c r="GT38" s="132">
        <v>0</v>
      </c>
      <c r="GU38" s="132">
        <v>0</v>
      </c>
      <c r="GV38" s="132">
        <v>0</v>
      </c>
      <c r="GW38" s="132">
        <v>0</v>
      </c>
      <c r="GX38" s="132">
        <v>0</v>
      </c>
      <c r="GY38" s="132">
        <v>0</v>
      </c>
      <c r="GZ38" s="132">
        <v>0</v>
      </c>
      <c r="HA38" s="132">
        <v>0</v>
      </c>
      <c r="HB38" s="132">
        <v>0</v>
      </c>
      <c r="HC38" s="132">
        <v>0</v>
      </c>
      <c r="HD38" s="132">
        <v>0</v>
      </c>
      <c r="HE38" s="132">
        <v>0</v>
      </c>
      <c r="HF38" s="132">
        <v>0</v>
      </c>
      <c r="HG38" s="132">
        <v>0</v>
      </c>
      <c r="HH38" s="132">
        <v>0.5</v>
      </c>
      <c r="HI38" s="156">
        <v>-10</v>
      </c>
      <c r="HJ38" s="156">
        <v>-114</v>
      </c>
      <c r="HK38" s="156">
        <v>-3087</v>
      </c>
      <c r="HL38" s="156">
        <v>-803</v>
      </c>
      <c r="HM38" s="156">
        <v>2139</v>
      </c>
      <c r="HN38" s="156">
        <v>-1025</v>
      </c>
      <c r="HO38" s="156">
        <v>1277</v>
      </c>
      <c r="HP38" s="156">
        <v>-662</v>
      </c>
      <c r="HQ38" s="156">
        <v>5445</v>
      </c>
      <c r="HR38" s="156">
        <v>662</v>
      </c>
      <c r="HS38" s="156">
        <v>84</v>
      </c>
      <c r="HT38" s="156">
        <v>966</v>
      </c>
      <c r="HU38" s="156">
        <v>456</v>
      </c>
      <c r="HV38" s="156">
        <v>2057</v>
      </c>
      <c r="HW38" s="156">
        <v>-3864</v>
      </c>
      <c r="HX38" s="156">
        <v>-976</v>
      </c>
      <c r="HY38" s="156">
        <v>-1585</v>
      </c>
      <c r="HZ38" s="156">
        <v>-883</v>
      </c>
      <c r="IA38" s="156">
        <v>-103</v>
      </c>
      <c r="IB38" s="156">
        <v>-114</v>
      </c>
      <c r="IC38" s="156">
        <v>-138</v>
      </c>
      <c r="ID38" s="131">
        <v>10742</v>
      </c>
      <c r="IE38" s="131">
        <v>19319</v>
      </c>
      <c r="IF38" s="131">
        <v>33750</v>
      </c>
      <c r="IG38" s="131">
        <v>13921</v>
      </c>
      <c r="IH38" s="131">
        <v>37802</v>
      </c>
      <c r="II38" s="131">
        <v>19540</v>
      </c>
      <c r="IJ38" s="131">
        <v>22840</v>
      </c>
      <c r="IK38" s="131">
        <v>13788</v>
      </c>
      <c r="IL38" s="131">
        <v>28691</v>
      </c>
      <c r="IM38" s="131">
        <v>14412</v>
      </c>
      <c r="IN38" s="131">
        <v>63171</v>
      </c>
      <c r="IO38" s="131">
        <v>18495</v>
      </c>
      <c r="IP38" s="131">
        <v>39021</v>
      </c>
      <c r="IQ38" s="131">
        <v>20267</v>
      </c>
      <c r="IR38" s="131">
        <v>24674</v>
      </c>
      <c r="IS38" s="131">
        <v>26273</v>
      </c>
      <c r="IT38" s="131">
        <v>31546</v>
      </c>
      <c r="IU38" s="131">
        <v>4197</v>
      </c>
      <c r="IV38" s="131">
        <v>9999</v>
      </c>
      <c r="IW38" s="131">
        <v>51451</v>
      </c>
      <c r="IX38" s="131">
        <v>502319</v>
      </c>
      <c r="IY38" s="131">
        <v>42392</v>
      </c>
      <c r="IZ38" s="131">
        <v>1997</v>
      </c>
      <c r="JA38" s="131">
        <v>546710</v>
      </c>
      <c r="JB38" s="132">
        <v>-3.9</v>
      </c>
      <c r="JC38" s="132">
        <v>6.4</v>
      </c>
      <c r="JD38" s="132">
        <v>-3.7</v>
      </c>
      <c r="JE38" s="132">
        <v>-4</v>
      </c>
      <c r="JF38" s="132">
        <v>6</v>
      </c>
      <c r="JG38" s="132">
        <v>-1.6</v>
      </c>
      <c r="JH38" s="132">
        <v>2.5</v>
      </c>
      <c r="JI38" s="132">
        <v>2.4</v>
      </c>
      <c r="JJ38" s="132">
        <v>-2.9</v>
      </c>
      <c r="JK38" s="132">
        <v>3.5</v>
      </c>
      <c r="JL38" s="132">
        <v>3.1</v>
      </c>
      <c r="JM38" s="132">
        <v>6.7</v>
      </c>
      <c r="JN38" s="132">
        <v>2.2999999999999998</v>
      </c>
      <c r="JO38" s="132">
        <v>5.2</v>
      </c>
      <c r="JP38" s="132">
        <v>4.3</v>
      </c>
      <c r="JQ38" s="132">
        <v>-0.1</v>
      </c>
      <c r="JR38" s="132">
        <v>5.5</v>
      </c>
      <c r="JS38" s="132">
        <v>7.6</v>
      </c>
      <c r="JT38" s="132">
        <v>8.5</v>
      </c>
      <c r="JU38" s="132">
        <v>0.4</v>
      </c>
      <c r="JV38" s="132">
        <v>2</v>
      </c>
      <c r="JW38" s="132">
        <v>0.5</v>
      </c>
      <c r="JX38" s="132">
        <v>2.2999999999999998</v>
      </c>
      <c r="JY38" s="132">
        <v>-0.1</v>
      </c>
    </row>
    <row r="39" spans="1:285" ht="15" customHeight="1">
      <c r="A39" s="8" t="s">
        <v>52</v>
      </c>
      <c r="B39" s="9">
        <v>73063.920660000003</v>
      </c>
      <c r="C39" s="9">
        <v>249308.10934</v>
      </c>
      <c r="D39" s="9">
        <v>81568.800000000003</v>
      </c>
      <c r="E39" s="9">
        <v>716026</v>
      </c>
      <c r="F39" s="9">
        <v>2443219.4715319993</v>
      </c>
      <c r="G39" s="9">
        <v>799374.24</v>
      </c>
      <c r="J39" s="85" t="s">
        <v>118</v>
      </c>
      <c r="K39" s="78">
        <v>22413</v>
      </c>
      <c r="L39" s="79">
        <v>19547</v>
      </c>
      <c r="M39" s="66">
        <f t="shared" si="2"/>
        <v>41960</v>
      </c>
      <c r="N39" s="78">
        <v>16765</v>
      </c>
      <c r="O39" s="79"/>
      <c r="P39" s="66">
        <f t="shared" si="3"/>
        <v>16765</v>
      </c>
      <c r="Q39" s="78">
        <v>54</v>
      </c>
      <c r="R39" s="79">
        <v>18051</v>
      </c>
      <c r="S39" s="66">
        <f t="shared" si="4"/>
        <v>18105</v>
      </c>
      <c r="T39" s="78">
        <v>2934</v>
      </c>
      <c r="U39" s="79"/>
      <c r="V39" s="66">
        <f t="shared" si="5"/>
        <v>2934</v>
      </c>
      <c r="W39" s="78">
        <v>948</v>
      </c>
      <c r="X39" s="79"/>
      <c r="Y39" s="66">
        <f t="shared" si="6"/>
        <v>948</v>
      </c>
      <c r="Z39" s="78"/>
      <c r="AA39" s="79">
        <v>1496</v>
      </c>
      <c r="AB39" s="66">
        <f t="shared" si="7"/>
        <v>1496</v>
      </c>
      <c r="AC39" s="78">
        <v>216</v>
      </c>
      <c r="AD39" s="79"/>
      <c r="AE39" s="66">
        <f t="shared" si="8"/>
        <v>216</v>
      </c>
      <c r="AI39" s="130">
        <v>42156</v>
      </c>
      <c r="AJ39" s="131">
        <v>33261</v>
      </c>
      <c r="AK39" s="131">
        <v>55103</v>
      </c>
      <c r="AL39" s="131">
        <v>88215</v>
      </c>
      <c r="AM39" s="131">
        <v>27383</v>
      </c>
      <c r="AN39" s="131">
        <v>14750</v>
      </c>
      <c r="AO39" s="131">
        <v>10798</v>
      </c>
      <c r="AP39" s="131">
        <v>72106</v>
      </c>
      <c r="AQ39" s="131">
        <v>7295</v>
      </c>
      <c r="AR39" s="131">
        <v>13128</v>
      </c>
      <c r="AS39" s="131">
        <v>17889</v>
      </c>
      <c r="AT39" s="131">
        <v>36605</v>
      </c>
      <c r="AU39" s="131">
        <v>4849</v>
      </c>
      <c r="AV39" s="131">
        <v>33888</v>
      </c>
      <c r="AW39" s="131">
        <v>16040</v>
      </c>
      <c r="AX39" s="131">
        <v>25657</v>
      </c>
      <c r="AY39" s="131">
        <v>49162</v>
      </c>
      <c r="AZ39" s="131">
        <v>1804</v>
      </c>
      <c r="BA39" s="131">
        <v>330524</v>
      </c>
      <c r="BB39" s="131">
        <v>418749</v>
      </c>
      <c r="BC39" s="131">
        <v>33001</v>
      </c>
      <c r="BD39" s="131">
        <v>11675</v>
      </c>
      <c r="BE39" s="131">
        <v>15083</v>
      </c>
      <c r="BF39" s="131">
        <v>7572</v>
      </c>
      <c r="BG39" s="131">
        <v>-671</v>
      </c>
      <c r="BH39" s="131">
        <v>21968</v>
      </c>
      <c r="BI39" s="131">
        <v>23600</v>
      </c>
      <c r="BJ39" s="131">
        <v>-1962</v>
      </c>
      <c r="BK39" s="131">
        <v>21640</v>
      </c>
      <c r="BL39" s="131">
        <v>626</v>
      </c>
      <c r="BM39" s="131">
        <v>11406</v>
      </c>
      <c r="BN39" s="131">
        <v>55635</v>
      </c>
      <c r="BO39" s="131">
        <v>100664</v>
      </c>
      <c r="BP39" s="131">
        <v>1540</v>
      </c>
      <c r="BQ39" s="131">
        <v>5881</v>
      </c>
      <c r="BR39" s="131">
        <v>7432</v>
      </c>
      <c r="BS39" s="131">
        <v>5055</v>
      </c>
      <c r="BT39" s="131">
        <v>11147</v>
      </c>
      <c r="BU39" s="131">
        <v>16213</v>
      </c>
      <c r="BV39" s="131">
        <v>23656</v>
      </c>
      <c r="BW39" s="131">
        <v>124287</v>
      </c>
      <c r="BX39" s="131">
        <v>543161</v>
      </c>
      <c r="BY39" s="131">
        <v>54722</v>
      </c>
      <c r="BZ39" s="131">
        <v>105272</v>
      </c>
      <c r="CA39" s="131">
        <v>29063</v>
      </c>
      <c r="CB39" s="131">
        <v>35600</v>
      </c>
      <c r="CC39" s="131">
        <v>79312</v>
      </c>
      <c r="CD39" s="131">
        <v>-3580</v>
      </c>
      <c r="CE39" s="137">
        <v>561807</v>
      </c>
      <c r="CF39" s="131">
        <v>32775</v>
      </c>
      <c r="CG39" s="131">
        <v>50638</v>
      </c>
      <c r="CH39" s="131">
        <v>83413</v>
      </c>
      <c r="CI39" s="131">
        <v>26614</v>
      </c>
      <c r="CJ39" s="131">
        <v>11626</v>
      </c>
      <c r="CK39" s="131">
        <v>11350</v>
      </c>
      <c r="CL39" s="131">
        <v>66669</v>
      </c>
      <c r="CM39" s="131">
        <v>6402</v>
      </c>
      <c r="CN39" s="131">
        <v>13416</v>
      </c>
      <c r="CO39" s="131">
        <v>16636</v>
      </c>
      <c r="CP39" s="131">
        <v>34143</v>
      </c>
      <c r="CQ39" s="131">
        <v>6573</v>
      </c>
      <c r="CR39" s="131">
        <v>33535</v>
      </c>
      <c r="CS39" s="131">
        <v>13820</v>
      </c>
      <c r="CT39" s="131">
        <v>23545</v>
      </c>
      <c r="CU39" s="131">
        <v>45098</v>
      </c>
      <c r="CV39" s="131">
        <v>1689</v>
      </c>
      <c r="CW39" s="131">
        <v>311118</v>
      </c>
      <c r="CX39" s="131">
        <v>394532</v>
      </c>
      <c r="CY39" s="131">
        <v>28222</v>
      </c>
      <c r="CZ39" s="131">
        <v>10273</v>
      </c>
      <c r="DA39" s="131">
        <v>12982</v>
      </c>
      <c r="DB39" s="131">
        <v>7038</v>
      </c>
      <c r="DC39" s="131">
        <v>-603</v>
      </c>
      <c r="DD39" s="131">
        <v>19417</v>
      </c>
      <c r="DE39" s="131">
        <v>22877</v>
      </c>
      <c r="DF39" s="131">
        <v>-1921</v>
      </c>
      <c r="DG39" s="131">
        <v>20956</v>
      </c>
      <c r="DH39" s="131">
        <v>596</v>
      </c>
      <c r="DI39" s="131">
        <v>12079</v>
      </c>
      <c r="DJ39" s="131">
        <v>53048</v>
      </c>
      <c r="DK39" s="131">
        <v>91542</v>
      </c>
      <c r="DL39" s="131">
        <v>1408</v>
      </c>
      <c r="DM39" s="131">
        <v>5490</v>
      </c>
      <c r="DN39" s="131">
        <v>6898</v>
      </c>
      <c r="DO39" s="131">
        <v>4675</v>
      </c>
      <c r="DP39" s="131">
        <v>10289</v>
      </c>
      <c r="DQ39" s="131">
        <v>14964</v>
      </c>
      <c r="DR39" s="131">
        <v>21862</v>
      </c>
      <c r="DS39" s="131">
        <v>113404</v>
      </c>
      <c r="DT39" s="131">
        <v>507936</v>
      </c>
      <c r="DU39" s="131">
        <v>42871</v>
      </c>
      <c r="DV39" s="131">
        <v>101740</v>
      </c>
      <c r="DW39" s="131">
        <v>27642</v>
      </c>
      <c r="DX39" s="131">
        <v>31809</v>
      </c>
      <c r="DY39" s="131">
        <v>74540</v>
      </c>
      <c r="DZ39" s="131">
        <v>113</v>
      </c>
      <c r="EA39" s="137">
        <v>519554</v>
      </c>
      <c r="EB39" s="131">
        <v>1716</v>
      </c>
      <c r="EC39" s="131">
        <v>5704</v>
      </c>
      <c r="ED39" s="156">
        <v>7420</v>
      </c>
      <c r="EE39" s="131">
        <v>2896</v>
      </c>
      <c r="EF39" s="131">
        <v>6808</v>
      </c>
      <c r="EG39" s="142">
        <v>9704</v>
      </c>
      <c r="EH39" s="131">
        <v>19120</v>
      </c>
      <c r="EI39" s="131">
        <v>9610</v>
      </c>
      <c r="EJ39" s="156">
        <v>28730</v>
      </c>
      <c r="EK39" s="131">
        <v>4070</v>
      </c>
      <c r="EL39" s="131">
        <v>7055</v>
      </c>
      <c r="EM39" s="156">
        <v>11125</v>
      </c>
      <c r="EN39" s="131">
        <v>16421</v>
      </c>
      <c r="EO39" s="131">
        <v>17593</v>
      </c>
      <c r="EP39" s="156">
        <v>34013</v>
      </c>
      <c r="EQ39" s="131">
        <v>13773</v>
      </c>
      <c r="ER39" s="131">
        <v>6349</v>
      </c>
      <c r="ES39" s="156">
        <v>20122</v>
      </c>
      <c r="ET39" s="131">
        <v>14675</v>
      </c>
      <c r="EU39" s="131">
        <v>7316</v>
      </c>
      <c r="EV39" s="156">
        <v>21991</v>
      </c>
      <c r="EW39" s="131">
        <v>9376</v>
      </c>
      <c r="EX39" s="131">
        <v>3504</v>
      </c>
      <c r="EY39" s="156">
        <v>12880</v>
      </c>
      <c r="EZ39" s="131">
        <v>12502</v>
      </c>
      <c r="FA39" s="131">
        <v>14427</v>
      </c>
      <c r="FB39" s="156">
        <v>26928</v>
      </c>
      <c r="FC39" s="131">
        <v>7626</v>
      </c>
      <c r="FD39" s="131">
        <v>10900</v>
      </c>
      <c r="FE39" s="156">
        <v>18525</v>
      </c>
      <c r="FF39" s="131">
        <v>19963</v>
      </c>
      <c r="FG39" s="131">
        <v>39930</v>
      </c>
      <c r="FH39" s="156">
        <v>59893</v>
      </c>
      <c r="FI39" s="131">
        <v>6029</v>
      </c>
      <c r="FJ39" s="131">
        <v>10752</v>
      </c>
      <c r="FK39" s="156">
        <v>16781</v>
      </c>
      <c r="FL39" s="131">
        <v>29717</v>
      </c>
      <c r="FM39" s="131">
        <v>9801</v>
      </c>
      <c r="FN39" s="156">
        <v>39518</v>
      </c>
      <c r="FO39" s="131">
        <v>16410</v>
      </c>
      <c r="FP39" s="131">
        <v>3022</v>
      </c>
      <c r="FQ39" s="156">
        <v>19432</v>
      </c>
      <c r="FR39" s="131">
        <v>17974</v>
      </c>
      <c r="FS39" s="131">
        <v>4462</v>
      </c>
      <c r="FT39" s="156">
        <v>22436</v>
      </c>
      <c r="FU39" s="131">
        <v>21258</v>
      </c>
      <c r="FV39" s="131">
        <v>2814</v>
      </c>
      <c r="FW39" s="156">
        <v>24072</v>
      </c>
      <c r="FX39" s="131">
        <v>26601</v>
      </c>
      <c r="FY39" s="131">
        <v>4628</v>
      </c>
      <c r="FZ39" s="156">
        <v>31229</v>
      </c>
      <c r="GA39" s="131">
        <v>2216</v>
      </c>
      <c r="GB39" s="131">
        <v>1842</v>
      </c>
      <c r="GC39" s="156">
        <v>4057</v>
      </c>
      <c r="GD39" s="131">
        <v>6547</v>
      </c>
      <c r="GE39" s="131">
        <v>2627</v>
      </c>
      <c r="GF39" s="156">
        <v>9174</v>
      </c>
      <c r="GG39" s="131">
        <v>45689</v>
      </c>
      <c r="GH39" s="131">
        <v>248890</v>
      </c>
      <c r="GI39" s="131">
        <v>214832</v>
      </c>
      <c r="GJ39" s="147">
        <v>463721</v>
      </c>
      <c r="GK39" s="131">
        <v>55719</v>
      </c>
      <c r="GL39" s="131">
        <v>113</v>
      </c>
      <c r="GM39" s="131">
        <v>519554</v>
      </c>
      <c r="GN39" s="132">
        <v>0</v>
      </c>
      <c r="GO39" s="132">
        <v>0</v>
      </c>
      <c r="GP39" s="132">
        <v>0</v>
      </c>
      <c r="GQ39" s="132">
        <v>0</v>
      </c>
      <c r="GR39" s="132">
        <v>0</v>
      </c>
      <c r="GS39" s="132">
        <v>0</v>
      </c>
      <c r="GT39" s="132">
        <v>0</v>
      </c>
      <c r="GU39" s="132">
        <v>0</v>
      </c>
      <c r="GV39" s="132">
        <v>0</v>
      </c>
      <c r="GW39" s="132">
        <v>0</v>
      </c>
      <c r="GX39" s="132">
        <v>0</v>
      </c>
      <c r="GY39" s="132">
        <v>0</v>
      </c>
      <c r="GZ39" s="132">
        <v>0</v>
      </c>
      <c r="HA39" s="132">
        <v>0</v>
      </c>
      <c r="HB39" s="132">
        <v>0</v>
      </c>
      <c r="HC39" s="132">
        <v>0</v>
      </c>
      <c r="HD39" s="132">
        <v>0</v>
      </c>
      <c r="HE39" s="132">
        <v>0</v>
      </c>
      <c r="HF39" s="132">
        <v>0</v>
      </c>
      <c r="HG39" s="132">
        <v>0</v>
      </c>
      <c r="HH39" s="132">
        <v>0.2</v>
      </c>
      <c r="HI39" s="156">
        <v>-31</v>
      </c>
      <c r="HJ39" s="156">
        <v>606</v>
      </c>
      <c r="HK39" s="156">
        <v>-3957</v>
      </c>
      <c r="HL39" s="156">
        <v>-1009</v>
      </c>
      <c r="HM39" s="156">
        <v>2147</v>
      </c>
      <c r="HN39" s="156">
        <v>-514</v>
      </c>
      <c r="HO39" s="156">
        <v>810</v>
      </c>
      <c r="HP39" s="156">
        <v>-667</v>
      </c>
      <c r="HQ39" s="156">
        <v>6067</v>
      </c>
      <c r="HR39" s="156">
        <v>510</v>
      </c>
      <c r="HS39" s="156">
        <v>-149</v>
      </c>
      <c r="HT39" s="156">
        <v>1351</v>
      </c>
      <c r="HU39" s="156">
        <v>1551</v>
      </c>
      <c r="HV39" s="156">
        <v>2200</v>
      </c>
      <c r="HW39" s="156">
        <v>-4188</v>
      </c>
      <c r="HX39" s="156">
        <v>-927</v>
      </c>
      <c r="HY39" s="156">
        <v>-1940</v>
      </c>
      <c r="HZ39" s="156">
        <v>-847</v>
      </c>
      <c r="IA39" s="156">
        <v>111</v>
      </c>
      <c r="IB39" s="156">
        <v>-118</v>
      </c>
      <c r="IC39" s="156">
        <v>1007</v>
      </c>
      <c r="ID39" s="131">
        <v>10935</v>
      </c>
      <c r="IE39" s="131">
        <v>19943</v>
      </c>
      <c r="IF39" s="131">
        <v>32381</v>
      </c>
      <c r="IG39" s="131">
        <v>12789</v>
      </c>
      <c r="IH39" s="131">
        <v>38943</v>
      </c>
      <c r="II39" s="131">
        <v>20688</v>
      </c>
      <c r="IJ39" s="131">
        <v>23498</v>
      </c>
      <c r="IK39" s="131">
        <v>14375</v>
      </c>
      <c r="IL39" s="131">
        <v>28956</v>
      </c>
      <c r="IM39" s="131">
        <v>15160</v>
      </c>
      <c r="IN39" s="131">
        <v>66280</v>
      </c>
      <c r="IO39" s="131">
        <v>19395</v>
      </c>
      <c r="IP39" s="131">
        <v>41365</v>
      </c>
      <c r="IQ39" s="131">
        <v>21372</v>
      </c>
      <c r="IR39" s="131">
        <v>24968</v>
      </c>
      <c r="IS39" s="131">
        <v>27287</v>
      </c>
      <c r="IT39" s="131">
        <v>32417</v>
      </c>
      <c r="IU39" s="131">
        <v>4248</v>
      </c>
      <c r="IV39" s="131">
        <v>10029</v>
      </c>
      <c r="IW39" s="131">
        <v>51716</v>
      </c>
      <c r="IX39" s="131">
        <v>515372</v>
      </c>
      <c r="IY39" s="131">
        <v>42857</v>
      </c>
      <c r="IZ39" s="131">
        <v>3548</v>
      </c>
      <c r="JA39" s="131">
        <v>561807</v>
      </c>
      <c r="JB39" s="132">
        <v>1.8</v>
      </c>
      <c r="JC39" s="132">
        <v>3.2</v>
      </c>
      <c r="JD39" s="132">
        <v>-4.0999999999999996</v>
      </c>
      <c r="JE39" s="132">
        <v>-8.1</v>
      </c>
      <c r="JF39" s="132">
        <v>3</v>
      </c>
      <c r="JG39" s="132">
        <v>5.9</v>
      </c>
      <c r="JH39" s="132">
        <v>2.9</v>
      </c>
      <c r="JI39" s="132">
        <v>4.3</v>
      </c>
      <c r="JJ39" s="132">
        <v>0.9</v>
      </c>
      <c r="JK39" s="132">
        <v>5.2</v>
      </c>
      <c r="JL39" s="132">
        <v>4.9000000000000004</v>
      </c>
      <c r="JM39" s="132">
        <v>4.9000000000000004</v>
      </c>
      <c r="JN39" s="132">
        <v>6</v>
      </c>
      <c r="JO39" s="132">
        <v>5.5</v>
      </c>
      <c r="JP39" s="132">
        <v>1.2</v>
      </c>
      <c r="JQ39" s="132">
        <v>3.9</v>
      </c>
      <c r="JR39" s="132">
        <v>2.8</v>
      </c>
      <c r="JS39" s="132">
        <v>1.2</v>
      </c>
      <c r="JT39" s="132">
        <v>0.3</v>
      </c>
      <c r="JU39" s="132">
        <v>0.5</v>
      </c>
      <c r="JV39" s="132">
        <v>2.6</v>
      </c>
      <c r="JW39" s="132">
        <v>1.1000000000000001</v>
      </c>
      <c r="JX39" s="132">
        <v>2.8</v>
      </c>
      <c r="JY39" s="132">
        <v>0</v>
      </c>
    </row>
    <row r="40" spans="1:285" ht="15" customHeight="1">
      <c r="A40" s="6" t="s">
        <v>53</v>
      </c>
      <c r="B40" s="7">
        <v>0</v>
      </c>
      <c r="C40" s="7">
        <v>0</v>
      </c>
      <c r="D40" s="7">
        <v>153</v>
      </c>
      <c r="E40" s="7">
        <v>0</v>
      </c>
      <c r="F40" s="7">
        <v>0</v>
      </c>
      <c r="G40" s="7">
        <v>2818</v>
      </c>
      <c r="J40" s="85" t="s">
        <v>119</v>
      </c>
      <c r="K40" s="78">
        <v>24500</v>
      </c>
      <c r="L40" s="79">
        <v>20616</v>
      </c>
      <c r="M40" s="66">
        <f t="shared" si="2"/>
        <v>45116</v>
      </c>
      <c r="N40" s="78">
        <v>17996</v>
      </c>
      <c r="O40" s="79"/>
      <c r="P40" s="66">
        <f t="shared" si="3"/>
        <v>17996</v>
      </c>
      <c r="Q40" s="78">
        <v>50</v>
      </c>
      <c r="R40" s="79">
        <v>18984</v>
      </c>
      <c r="S40" s="66">
        <f t="shared" si="4"/>
        <v>19034</v>
      </c>
      <c r="T40" s="78">
        <v>3727</v>
      </c>
      <c r="U40" s="79"/>
      <c r="V40" s="66">
        <f t="shared" si="5"/>
        <v>3727</v>
      </c>
      <c r="W40" s="78">
        <v>931</v>
      </c>
      <c r="X40" s="79"/>
      <c r="Y40" s="66">
        <f t="shared" si="6"/>
        <v>931</v>
      </c>
      <c r="Z40" s="78"/>
      <c r="AA40" s="79">
        <v>1632</v>
      </c>
      <c r="AB40" s="66">
        <f t="shared" si="7"/>
        <v>1632</v>
      </c>
      <c r="AC40" s="78">
        <v>164</v>
      </c>
      <c r="AD40" s="79"/>
      <c r="AE40" s="66">
        <f t="shared" si="8"/>
        <v>164</v>
      </c>
      <c r="AI40" s="130">
        <v>42522</v>
      </c>
      <c r="AJ40" s="131">
        <v>36058</v>
      </c>
      <c r="AK40" s="131">
        <v>56612</v>
      </c>
      <c r="AL40" s="131">
        <v>92597</v>
      </c>
      <c r="AM40" s="131">
        <v>28721</v>
      </c>
      <c r="AN40" s="131">
        <v>14494</v>
      </c>
      <c r="AO40" s="131">
        <v>11647</v>
      </c>
      <c r="AP40" s="131">
        <v>73762</v>
      </c>
      <c r="AQ40" s="131">
        <v>7432</v>
      </c>
      <c r="AR40" s="131">
        <v>13879</v>
      </c>
      <c r="AS40" s="131">
        <v>18335</v>
      </c>
      <c r="AT40" s="131">
        <v>37076</v>
      </c>
      <c r="AU40" s="131">
        <v>5565</v>
      </c>
      <c r="AV40" s="131">
        <v>35133</v>
      </c>
      <c r="AW40" s="131">
        <v>16228</v>
      </c>
      <c r="AX40" s="131">
        <v>26066</v>
      </c>
      <c r="AY40" s="131">
        <v>50687</v>
      </c>
      <c r="AZ40" s="131">
        <v>1353</v>
      </c>
      <c r="BA40" s="131">
        <v>340065</v>
      </c>
      <c r="BB40" s="131">
        <v>432679</v>
      </c>
      <c r="BC40" s="131">
        <v>36222</v>
      </c>
      <c r="BD40" s="131">
        <v>11852</v>
      </c>
      <c r="BE40" s="131">
        <v>16545</v>
      </c>
      <c r="BF40" s="131">
        <v>6524</v>
      </c>
      <c r="BG40" s="131">
        <v>-355</v>
      </c>
      <c r="BH40" s="131">
        <v>22609</v>
      </c>
      <c r="BI40" s="131">
        <v>23633</v>
      </c>
      <c r="BJ40" s="131">
        <v>-2066</v>
      </c>
      <c r="BK40" s="131">
        <v>21567</v>
      </c>
      <c r="BL40" s="131">
        <v>640</v>
      </c>
      <c r="BM40" s="131">
        <v>11723</v>
      </c>
      <c r="BN40" s="131">
        <v>56521</v>
      </c>
      <c r="BO40" s="131">
        <v>104793</v>
      </c>
      <c r="BP40" s="131">
        <v>2366</v>
      </c>
      <c r="BQ40" s="131">
        <v>6890</v>
      </c>
      <c r="BR40" s="131">
        <v>9261</v>
      </c>
      <c r="BS40" s="131">
        <v>4668</v>
      </c>
      <c r="BT40" s="131">
        <v>12602</v>
      </c>
      <c r="BU40" s="131">
        <v>17281</v>
      </c>
      <c r="BV40" s="131">
        <v>26558</v>
      </c>
      <c r="BW40" s="131">
        <v>131342</v>
      </c>
      <c r="BX40" s="131">
        <v>564079</v>
      </c>
      <c r="BY40" s="131">
        <v>56676</v>
      </c>
      <c r="BZ40" s="131">
        <v>109677</v>
      </c>
      <c r="CA40" s="131">
        <v>32399</v>
      </c>
      <c r="CB40" s="131">
        <v>35592</v>
      </c>
      <c r="CC40" s="131">
        <v>79308</v>
      </c>
      <c r="CD40" s="131">
        <v>-4348</v>
      </c>
      <c r="CE40" s="137">
        <v>582845</v>
      </c>
      <c r="CF40" s="131">
        <v>35566</v>
      </c>
      <c r="CG40" s="131">
        <v>52888</v>
      </c>
      <c r="CH40" s="131">
        <v>88454</v>
      </c>
      <c r="CI40" s="131">
        <v>27790</v>
      </c>
      <c r="CJ40" s="131">
        <v>12107</v>
      </c>
      <c r="CK40" s="131">
        <v>12161</v>
      </c>
      <c r="CL40" s="131">
        <v>69356</v>
      </c>
      <c r="CM40" s="131">
        <v>6083</v>
      </c>
      <c r="CN40" s="131">
        <v>14368</v>
      </c>
      <c r="CO40" s="131">
        <v>17592</v>
      </c>
      <c r="CP40" s="131">
        <v>35044</v>
      </c>
      <c r="CQ40" s="131">
        <v>6585</v>
      </c>
      <c r="CR40" s="131">
        <v>35316</v>
      </c>
      <c r="CS40" s="131">
        <v>14784</v>
      </c>
      <c r="CT40" s="131">
        <v>24551</v>
      </c>
      <c r="CU40" s="131">
        <v>47735</v>
      </c>
      <c r="CV40" s="131">
        <v>1284</v>
      </c>
      <c r="CW40" s="131">
        <v>324758</v>
      </c>
      <c r="CX40" s="131">
        <v>413211</v>
      </c>
      <c r="CY40" s="131">
        <v>32349</v>
      </c>
      <c r="CZ40" s="131">
        <v>10981</v>
      </c>
      <c r="DA40" s="131">
        <v>14688</v>
      </c>
      <c r="DB40" s="131">
        <v>6087</v>
      </c>
      <c r="DC40" s="131">
        <v>-325</v>
      </c>
      <c r="DD40" s="131">
        <v>20450</v>
      </c>
      <c r="DE40" s="131">
        <v>24067</v>
      </c>
      <c r="DF40" s="131">
        <v>-2100</v>
      </c>
      <c r="DG40" s="131">
        <v>21968</v>
      </c>
      <c r="DH40" s="131">
        <v>651</v>
      </c>
      <c r="DI40" s="131">
        <v>12216</v>
      </c>
      <c r="DJ40" s="131">
        <v>55285</v>
      </c>
      <c r="DK40" s="131">
        <v>98616</v>
      </c>
      <c r="DL40" s="131">
        <v>2228</v>
      </c>
      <c r="DM40" s="131">
        <v>6611</v>
      </c>
      <c r="DN40" s="131">
        <v>8838</v>
      </c>
      <c r="DO40" s="131">
        <v>4542</v>
      </c>
      <c r="DP40" s="131">
        <v>11877</v>
      </c>
      <c r="DQ40" s="131">
        <v>16419</v>
      </c>
      <c r="DR40" s="131">
        <v>25257</v>
      </c>
      <c r="DS40" s="131">
        <v>123873</v>
      </c>
      <c r="DT40" s="131">
        <v>537084</v>
      </c>
      <c r="DU40" s="131">
        <v>42572</v>
      </c>
      <c r="DV40" s="131">
        <v>108713</v>
      </c>
      <c r="DW40" s="131">
        <v>31125</v>
      </c>
      <c r="DX40" s="131">
        <v>34245</v>
      </c>
      <c r="DY40" s="131">
        <v>74831</v>
      </c>
      <c r="DZ40" s="131">
        <v>38</v>
      </c>
      <c r="EA40" s="137">
        <v>542691</v>
      </c>
      <c r="EB40" s="131">
        <v>1870</v>
      </c>
      <c r="EC40" s="131">
        <v>6786</v>
      </c>
      <c r="ED40" s="156">
        <v>8655</v>
      </c>
      <c r="EE40" s="131">
        <v>2846</v>
      </c>
      <c r="EF40" s="131">
        <v>6689</v>
      </c>
      <c r="EG40" s="142">
        <v>9535</v>
      </c>
      <c r="EH40" s="131">
        <v>19328</v>
      </c>
      <c r="EI40" s="131">
        <v>9690</v>
      </c>
      <c r="EJ40" s="156">
        <v>29018</v>
      </c>
      <c r="EK40" s="131">
        <v>3694</v>
      </c>
      <c r="EL40" s="131">
        <v>6414</v>
      </c>
      <c r="EM40" s="156">
        <v>10108</v>
      </c>
      <c r="EN40" s="131">
        <v>17154</v>
      </c>
      <c r="EO40" s="131">
        <v>19313</v>
      </c>
      <c r="EP40" s="156">
        <v>36466</v>
      </c>
      <c r="EQ40" s="131">
        <v>14616</v>
      </c>
      <c r="ER40" s="131">
        <v>6958</v>
      </c>
      <c r="ES40" s="156">
        <v>21575</v>
      </c>
      <c r="ET40" s="131">
        <v>15480</v>
      </c>
      <c r="EU40" s="131">
        <v>7252</v>
      </c>
      <c r="EV40" s="156">
        <v>22731</v>
      </c>
      <c r="EW40" s="131">
        <v>9929</v>
      </c>
      <c r="EX40" s="131">
        <v>3739</v>
      </c>
      <c r="EY40" s="156">
        <v>13668</v>
      </c>
      <c r="EZ40" s="131">
        <v>12898</v>
      </c>
      <c r="FA40" s="131">
        <v>14659</v>
      </c>
      <c r="FB40" s="156">
        <v>27557</v>
      </c>
      <c r="FC40" s="131">
        <v>8383</v>
      </c>
      <c r="FD40" s="131">
        <v>10319</v>
      </c>
      <c r="FE40" s="156">
        <v>18703</v>
      </c>
      <c r="FF40" s="131">
        <v>20468</v>
      </c>
      <c r="FG40" s="131">
        <v>42270</v>
      </c>
      <c r="FH40" s="156">
        <v>62738</v>
      </c>
      <c r="FI40" s="131">
        <v>6618</v>
      </c>
      <c r="FJ40" s="131">
        <v>12128</v>
      </c>
      <c r="FK40" s="156">
        <v>18746</v>
      </c>
      <c r="FL40" s="131">
        <v>31129</v>
      </c>
      <c r="FM40" s="131">
        <v>8284</v>
      </c>
      <c r="FN40" s="156">
        <v>39412</v>
      </c>
      <c r="FO40" s="131">
        <v>17435</v>
      </c>
      <c r="FP40" s="131">
        <v>2572</v>
      </c>
      <c r="FQ40" s="156">
        <v>20007</v>
      </c>
      <c r="FR40" s="131">
        <v>19785</v>
      </c>
      <c r="FS40" s="131">
        <v>4392</v>
      </c>
      <c r="FT40" s="156">
        <v>24177</v>
      </c>
      <c r="FU40" s="131">
        <v>22416</v>
      </c>
      <c r="FV40" s="131">
        <v>2948</v>
      </c>
      <c r="FW40" s="156">
        <v>25364</v>
      </c>
      <c r="FX40" s="131">
        <v>27868</v>
      </c>
      <c r="FY40" s="131">
        <v>4566</v>
      </c>
      <c r="FZ40" s="156">
        <v>32433</v>
      </c>
      <c r="GA40" s="131">
        <v>2388</v>
      </c>
      <c r="GB40" s="131">
        <v>1858</v>
      </c>
      <c r="GC40" s="156">
        <v>4247</v>
      </c>
      <c r="GD40" s="131">
        <v>6899</v>
      </c>
      <c r="GE40" s="131">
        <v>2211</v>
      </c>
      <c r="GF40" s="156">
        <v>9110</v>
      </c>
      <c r="GG40" s="131">
        <v>47413</v>
      </c>
      <c r="GH40" s="131">
        <v>261203</v>
      </c>
      <c r="GI40" s="131">
        <v>220461</v>
      </c>
      <c r="GJ40" s="147">
        <v>481664</v>
      </c>
      <c r="GK40" s="131">
        <v>60990</v>
      </c>
      <c r="GL40" s="131">
        <v>38</v>
      </c>
      <c r="GM40" s="131">
        <v>542691</v>
      </c>
      <c r="GN40" s="132">
        <v>0</v>
      </c>
      <c r="GO40" s="132">
        <v>0</v>
      </c>
      <c r="GP40" s="132">
        <v>0</v>
      </c>
      <c r="GQ40" s="132">
        <v>0.2</v>
      </c>
      <c r="GR40" s="132">
        <v>0</v>
      </c>
      <c r="GS40" s="132">
        <v>0</v>
      </c>
      <c r="GT40" s="132">
        <v>0</v>
      </c>
      <c r="GU40" s="132">
        <v>0</v>
      </c>
      <c r="GV40" s="132">
        <v>0</v>
      </c>
      <c r="GW40" s="132">
        <v>0</v>
      </c>
      <c r="GX40" s="132">
        <v>0</v>
      </c>
      <c r="GY40" s="132">
        <v>0</v>
      </c>
      <c r="GZ40" s="132">
        <v>0</v>
      </c>
      <c r="HA40" s="132">
        <v>0</v>
      </c>
      <c r="HB40" s="132">
        <v>0.1</v>
      </c>
      <c r="HC40" s="132">
        <v>0.1</v>
      </c>
      <c r="HD40" s="132">
        <v>0</v>
      </c>
      <c r="HE40" s="132">
        <v>0</v>
      </c>
      <c r="HF40" s="132">
        <v>0</v>
      </c>
      <c r="HG40" s="132">
        <v>0</v>
      </c>
      <c r="HH40" s="132">
        <v>-0.1</v>
      </c>
      <c r="HI40" s="156">
        <v>-66</v>
      </c>
      <c r="HJ40" s="156">
        <v>743</v>
      </c>
      <c r="HK40" s="156">
        <v>-3137</v>
      </c>
      <c r="HL40" s="156">
        <v>-1073</v>
      </c>
      <c r="HM40" s="156">
        <v>2850</v>
      </c>
      <c r="HN40" s="156">
        <v>75</v>
      </c>
      <c r="HO40" s="156">
        <v>520</v>
      </c>
      <c r="HP40" s="156">
        <v>-997</v>
      </c>
      <c r="HQ40" s="156">
        <v>7490</v>
      </c>
      <c r="HR40" s="156">
        <v>470</v>
      </c>
      <c r="HS40" s="156">
        <v>163</v>
      </c>
      <c r="HT40" s="156">
        <v>1619</v>
      </c>
      <c r="HU40" s="156">
        <v>-52</v>
      </c>
      <c r="HV40" s="156">
        <v>1266</v>
      </c>
      <c r="HW40" s="156">
        <v>-4643</v>
      </c>
      <c r="HX40" s="156">
        <v>-1083</v>
      </c>
      <c r="HY40" s="156">
        <v>-2609</v>
      </c>
      <c r="HZ40" s="156">
        <v>-816</v>
      </c>
      <c r="IA40" s="156">
        <v>-252</v>
      </c>
      <c r="IB40" s="156">
        <v>-130</v>
      </c>
      <c r="IC40" s="156">
        <v>340</v>
      </c>
      <c r="ID40" s="131">
        <v>10294</v>
      </c>
      <c r="IE40" s="131">
        <v>20195</v>
      </c>
      <c r="IF40" s="131">
        <v>32284</v>
      </c>
      <c r="IG40" s="131">
        <v>12304</v>
      </c>
      <c r="IH40" s="131">
        <v>41165</v>
      </c>
      <c r="II40" s="131">
        <v>22244</v>
      </c>
      <c r="IJ40" s="131">
        <v>24299</v>
      </c>
      <c r="IK40" s="131">
        <v>15172</v>
      </c>
      <c r="IL40" s="131">
        <v>29534</v>
      </c>
      <c r="IM40" s="131">
        <v>16352</v>
      </c>
      <c r="IN40" s="131">
        <v>69075</v>
      </c>
      <c r="IO40" s="131">
        <v>21678</v>
      </c>
      <c r="IP40" s="131">
        <v>41980</v>
      </c>
      <c r="IQ40" s="131">
        <v>22287</v>
      </c>
      <c r="IR40" s="131">
        <v>25859</v>
      </c>
      <c r="IS40" s="131">
        <v>27915</v>
      </c>
      <c r="IT40" s="131">
        <v>33575</v>
      </c>
      <c r="IU40" s="131">
        <v>4439</v>
      </c>
      <c r="IV40" s="131">
        <v>10167</v>
      </c>
      <c r="IW40" s="131">
        <v>53053</v>
      </c>
      <c r="IX40" s="131">
        <v>533164</v>
      </c>
      <c r="IY40" s="131">
        <v>45350</v>
      </c>
      <c r="IZ40" s="131">
        <v>4308</v>
      </c>
      <c r="JA40" s="131">
        <v>582845</v>
      </c>
      <c r="JB40" s="132">
        <v>-5.9</v>
      </c>
      <c r="JC40" s="132">
        <v>1.3</v>
      </c>
      <c r="JD40" s="132">
        <v>-0.3</v>
      </c>
      <c r="JE40" s="132">
        <v>-3.8</v>
      </c>
      <c r="JF40" s="132">
        <v>5.7</v>
      </c>
      <c r="JG40" s="132">
        <v>7.5</v>
      </c>
      <c r="JH40" s="132">
        <v>3.4</v>
      </c>
      <c r="JI40" s="132">
        <v>5.5</v>
      </c>
      <c r="JJ40" s="132">
        <v>2</v>
      </c>
      <c r="JK40" s="132">
        <v>7.9</v>
      </c>
      <c r="JL40" s="132">
        <v>4.2</v>
      </c>
      <c r="JM40" s="132">
        <v>11.8</v>
      </c>
      <c r="JN40" s="132">
        <v>1.5</v>
      </c>
      <c r="JO40" s="132">
        <v>4.3</v>
      </c>
      <c r="JP40" s="132">
        <v>3.6</v>
      </c>
      <c r="JQ40" s="132">
        <v>2.2999999999999998</v>
      </c>
      <c r="JR40" s="132">
        <v>3.6</v>
      </c>
      <c r="JS40" s="132">
        <v>4.5</v>
      </c>
      <c r="JT40" s="132">
        <v>1.4</v>
      </c>
      <c r="JU40" s="132">
        <v>2.6</v>
      </c>
      <c r="JV40" s="132">
        <v>3.5</v>
      </c>
      <c r="JW40" s="132">
        <v>5.8</v>
      </c>
      <c r="JX40" s="132">
        <v>3.7</v>
      </c>
      <c r="JY40" s="132">
        <v>-0.1</v>
      </c>
    </row>
    <row r="41" spans="1:285" ht="15" customHeight="1">
      <c r="A41" s="8" t="s">
        <v>54</v>
      </c>
      <c r="B41" s="9">
        <v>0</v>
      </c>
      <c r="C41" s="9">
        <v>3311.1</v>
      </c>
      <c r="D41" s="9">
        <v>13307.4</v>
      </c>
      <c r="E41" s="9">
        <v>0</v>
      </c>
      <c r="F41" s="9">
        <v>33099.840000000004</v>
      </c>
      <c r="G41" s="9">
        <v>130412.52</v>
      </c>
      <c r="J41" s="85" t="s">
        <v>120</v>
      </c>
      <c r="K41" s="78">
        <v>26476</v>
      </c>
      <c r="L41" s="79">
        <v>21804</v>
      </c>
      <c r="M41" s="66">
        <f t="shared" si="2"/>
        <v>48280</v>
      </c>
      <c r="N41" s="78">
        <v>19439</v>
      </c>
      <c r="O41" s="79"/>
      <c r="P41" s="66">
        <f t="shared" si="3"/>
        <v>19439</v>
      </c>
      <c r="Q41" s="78">
        <v>47</v>
      </c>
      <c r="R41" s="79">
        <v>19865</v>
      </c>
      <c r="S41" s="66">
        <f t="shared" si="4"/>
        <v>19912</v>
      </c>
      <c r="T41" s="78">
        <v>3957</v>
      </c>
      <c r="U41" s="79"/>
      <c r="V41" s="66">
        <f t="shared" si="5"/>
        <v>3957</v>
      </c>
      <c r="W41" s="78">
        <v>974</v>
      </c>
      <c r="X41" s="79"/>
      <c r="Y41" s="66">
        <f t="shared" si="6"/>
        <v>974</v>
      </c>
      <c r="Z41" s="78"/>
      <c r="AA41" s="79">
        <v>1939</v>
      </c>
      <c r="AB41" s="66">
        <f t="shared" si="7"/>
        <v>1939</v>
      </c>
      <c r="AC41" s="78">
        <v>120</v>
      </c>
      <c r="AD41" s="79"/>
      <c r="AE41" s="66">
        <f t="shared" si="8"/>
        <v>120</v>
      </c>
      <c r="AI41" s="130">
        <v>42887</v>
      </c>
      <c r="AJ41" s="131">
        <v>38148</v>
      </c>
      <c r="AK41" s="131">
        <v>58920</v>
      </c>
      <c r="AL41" s="131">
        <v>97013</v>
      </c>
      <c r="AM41" s="131">
        <v>29115</v>
      </c>
      <c r="AN41" s="131">
        <v>14369</v>
      </c>
      <c r="AO41" s="131">
        <v>12019</v>
      </c>
      <c r="AP41" s="131">
        <v>75573</v>
      </c>
      <c r="AQ41" s="131">
        <v>7645</v>
      </c>
      <c r="AR41" s="131">
        <v>14437</v>
      </c>
      <c r="AS41" s="131">
        <v>19092</v>
      </c>
      <c r="AT41" s="131">
        <v>37494</v>
      </c>
      <c r="AU41" s="131">
        <v>6136</v>
      </c>
      <c r="AV41" s="131">
        <v>35172</v>
      </c>
      <c r="AW41" s="131">
        <v>16533</v>
      </c>
      <c r="AX41" s="131">
        <v>26322</v>
      </c>
      <c r="AY41" s="131">
        <v>52150</v>
      </c>
      <c r="AZ41" s="131">
        <v>2055</v>
      </c>
      <c r="BA41" s="131">
        <v>347941</v>
      </c>
      <c r="BB41" s="131">
        <v>444971</v>
      </c>
      <c r="BC41" s="131">
        <v>39643</v>
      </c>
      <c r="BD41" s="131">
        <v>12056</v>
      </c>
      <c r="BE41" s="131">
        <v>14818</v>
      </c>
      <c r="BF41" s="131">
        <v>8166</v>
      </c>
      <c r="BG41" s="131">
        <v>-2722</v>
      </c>
      <c r="BH41" s="131">
        <v>20214</v>
      </c>
      <c r="BI41" s="131">
        <v>24493</v>
      </c>
      <c r="BJ41" s="131">
        <v>-2249</v>
      </c>
      <c r="BK41" s="131">
        <v>22244</v>
      </c>
      <c r="BL41" s="131">
        <v>996</v>
      </c>
      <c r="BM41" s="131">
        <v>12588</v>
      </c>
      <c r="BN41" s="131">
        <v>56302</v>
      </c>
      <c r="BO41" s="131">
        <v>108014</v>
      </c>
      <c r="BP41" s="131">
        <v>2800</v>
      </c>
      <c r="BQ41" s="131">
        <v>8082</v>
      </c>
      <c r="BR41" s="131">
        <v>10888</v>
      </c>
      <c r="BS41" s="131">
        <v>4936</v>
      </c>
      <c r="BT41" s="131">
        <v>14973</v>
      </c>
      <c r="BU41" s="131">
        <v>19907</v>
      </c>
      <c r="BV41" s="131">
        <v>30815</v>
      </c>
      <c r="BW41" s="131">
        <v>138848</v>
      </c>
      <c r="BX41" s="131">
        <v>583843</v>
      </c>
      <c r="BY41" s="131">
        <v>56452</v>
      </c>
      <c r="BZ41" s="131">
        <v>116177</v>
      </c>
      <c r="CA41" s="131">
        <v>35003</v>
      </c>
      <c r="CB41" s="131">
        <v>38652</v>
      </c>
      <c r="CC41" s="131">
        <v>80784</v>
      </c>
      <c r="CD41" s="131">
        <v>-2285</v>
      </c>
      <c r="CE41" s="137">
        <v>598969</v>
      </c>
      <c r="CF41" s="131">
        <v>37556</v>
      </c>
      <c r="CG41" s="131">
        <v>55879</v>
      </c>
      <c r="CH41" s="131">
        <v>93435</v>
      </c>
      <c r="CI41" s="131">
        <v>28772</v>
      </c>
      <c r="CJ41" s="131">
        <v>12553</v>
      </c>
      <c r="CK41" s="131">
        <v>12523</v>
      </c>
      <c r="CL41" s="131">
        <v>72627</v>
      </c>
      <c r="CM41" s="131">
        <v>6789</v>
      </c>
      <c r="CN41" s="131">
        <v>14813</v>
      </c>
      <c r="CO41" s="131">
        <v>18485</v>
      </c>
      <c r="CP41" s="131">
        <v>35515</v>
      </c>
      <c r="CQ41" s="131">
        <v>6667</v>
      </c>
      <c r="CR41" s="131">
        <v>35349</v>
      </c>
      <c r="CS41" s="131">
        <v>15407</v>
      </c>
      <c r="CT41" s="131">
        <v>25218</v>
      </c>
      <c r="CU41" s="131">
        <v>50209</v>
      </c>
      <c r="CV41" s="131">
        <v>1984</v>
      </c>
      <c r="CW41" s="131">
        <v>336912</v>
      </c>
      <c r="CX41" s="131">
        <v>430347</v>
      </c>
      <c r="CY41" s="131">
        <v>36571</v>
      </c>
      <c r="CZ41" s="131">
        <v>11423</v>
      </c>
      <c r="DA41" s="131">
        <v>13678</v>
      </c>
      <c r="DB41" s="131">
        <v>7667</v>
      </c>
      <c r="DC41" s="131">
        <v>-2557</v>
      </c>
      <c r="DD41" s="131">
        <v>18788</v>
      </c>
      <c r="DE41" s="131">
        <v>24210</v>
      </c>
      <c r="DF41" s="131">
        <v>-2228</v>
      </c>
      <c r="DG41" s="131">
        <v>21982</v>
      </c>
      <c r="DH41" s="131">
        <v>1153</v>
      </c>
      <c r="DI41" s="131">
        <v>12903</v>
      </c>
      <c r="DJ41" s="131">
        <v>54826</v>
      </c>
      <c r="DK41" s="131">
        <v>102820</v>
      </c>
      <c r="DL41" s="131">
        <v>2640</v>
      </c>
      <c r="DM41" s="131">
        <v>7806</v>
      </c>
      <c r="DN41" s="131">
        <v>10446</v>
      </c>
      <c r="DO41" s="131">
        <v>4745</v>
      </c>
      <c r="DP41" s="131">
        <v>14231</v>
      </c>
      <c r="DQ41" s="131">
        <v>18976</v>
      </c>
      <c r="DR41" s="131">
        <v>29422</v>
      </c>
      <c r="DS41" s="131">
        <v>132242</v>
      </c>
      <c r="DT41" s="131">
        <v>562588</v>
      </c>
      <c r="DU41" s="131">
        <v>49589</v>
      </c>
      <c r="DV41" s="131">
        <v>110813</v>
      </c>
      <c r="DW41" s="131">
        <v>33888</v>
      </c>
      <c r="DX41" s="131">
        <v>35635</v>
      </c>
      <c r="DY41" s="131">
        <v>78086</v>
      </c>
      <c r="DZ41" s="131">
        <v>-105</v>
      </c>
      <c r="EA41" s="137">
        <v>577599</v>
      </c>
      <c r="EB41" s="131">
        <v>1949</v>
      </c>
      <c r="EC41" s="131">
        <v>9389</v>
      </c>
      <c r="ED41" s="156">
        <v>11338</v>
      </c>
      <c r="EE41" s="131">
        <v>2814</v>
      </c>
      <c r="EF41" s="131">
        <v>14049</v>
      </c>
      <c r="EG41" s="142">
        <v>16863</v>
      </c>
      <c r="EH41" s="131">
        <v>19288</v>
      </c>
      <c r="EI41" s="131">
        <v>10089</v>
      </c>
      <c r="EJ41" s="156">
        <v>29378</v>
      </c>
      <c r="EK41" s="131">
        <v>3749</v>
      </c>
      <c r="EL41" s="131">
        <v>7269</v>
      </c>
      <c r="EM41" s="156">
        <v>11018</v>
      </c>
      <c r="EN41" s="131">
        <v>18290</v>
      </c>
      <c r="EO41" s="131">
        <v>22112</v>
      </c>
      <c r="EP41" s="156">
        <v>40402</v>
      </c>
      <c r="EQ41" s="131">
        <v>14996</v>
      </c>
      <c r="ER41" s="131">
        <v>7531</v>
      </c>
      <c r="ES41" s="156">
        <v>22528</v>
      </c>
      <c r="ET41" s="131">
        <v>15891</v>
      </c>
      <c r="EU41" s="131">
        <v>7593</v>
      </c>
      <c r="EV41" s="156">
        <v>23485</v>
      </c>
      <c r="EW41" s="131">
        <v>10472</v>
      </c>
      <c r="EX41" s="131">
        <v>3771</v>
      </c>
      <c r="EY41" s="156">
        <v>14243</v>
      </c>
      <c r="EZ41" s="131">
        <v>13270</v>
      </c>
      <c r="FA41" s="131">
        <v>15297</v>
      </c>
      <c r="FB41" s="156">
        <v>28566</v>
      </c>
      <c r="FC41" s="131">
        <v>8479</v>
      </c>
      <c r="FD41" s="131">
        <v>9862</v>
      </c>
      <c r="FE41" s="156">
        <v>18340</v>
      </c>
      <c r="FF41" s="131">
        <v>20853</v>
      </c>
      <c r="FG41" s="131">
        <v>43381</v>
      </c>
      <c r="FH41" s="156">
        <v>64234</v>
      </c>
      <c r="FI41" s="131">
        <v>6941</v>
      </c>
      <c r="FJ41" s="131">
        <v>13280</v>
      </c>
      <c r="FK41" s="156">
        <v>20221</v>
      </c>
      <c r="FL41" s="131">
        <v>33415</v>
      </c>
      <c r="FM41" s="131">
        <v>10573</v>
      </c>
      <c r="FN41" s="156">
        <v>43988</v>
      </c>
      <c r="FO41" s="131">
        <v>17795</v>
      </c>
      <c r="FP41" s="131">
        <v>2736</v>
      </c>
      <c r="FQ41" s="156">
        <v>20530</v>
      </c>
      <c r="FR41" s="131">
        <v>19976</v>
      </c>
      <c r="FS41" s="131">
        <v>4617</v>
      </c>
      <c r="FT41" s="156">
        <v>24593</v>
      </c>
      <c r="FU41" s="131">
        <v>23267</v>
      </c>
      <c r="FV41" s="131">
        <v>3092</v>
      </c>
      <c r="FW41" s="156">
        <v>26358</v>
      </c>
      <c r="FX41" s="131">
        <v>29546</v>
      </c>
      <c r="FY41" s="131">
        <v>4824</v>
      </c>
      <c r="FZ41" s="156">
        <v>34370</v>
      </c>
      <c r="GA41" s="131">
        <v>2511</v>
      </c>
      <c r="GB41" s="131">
        <v>1871</v>
      </c>
      <c r="GC41" s="156">
        <v>4381</v>
      </c>
      <c r="GD41" s="131">
        <v>7137</v>
      </c>
      <c r="GE41" s="131">
        <v>2257</v>
      </c>
      <c r="GF41" s="156">
        <v>9394</v>
      </c>
      <c r="GG41" s="131">
        <v>49962</v>
      </c>
      <c r="GH41" s="131">
        <v>270639</v>
      </c>
      <c r="GI41" s="131">
        <v>243554</v>
      </c>
      <c r="GJ41" s="147">
        <v>514193</v>
      </c>
      <c r="GK41" s="131">
        <v>63511</v>
      </c>
      <c r="GL41" s="131">
        <v>-105</v>
      </c>
      <c r="GM41" s="131">
        <v>577599</v>
      </c>
      <c r="GN41" s="132">
        <v>0.1</v>
      </c>
      <c r="GO41" s="132">
        <v>0</v>
      </c>
      <c r="GP41" s="132">
        <v>0</v>
      </c>
      <c r="GQ41" s="132">
        <v>-0.2</v>
      </c>
      <c r="GR41" s="132">
        <v>-0.3</v>
      </c>
      <c r="GS41" s="132">
        <v>0</v>
      </c>
      <c r="GT41" s="132">
        <v>-0.4</v>
      </c>
      <c r="GU41" s="132">
        <v>0.6</v>
      </c>
      <c r="GV41" s="132">
        <v>0.2</v>
      </c>
      <c r="GW41" s="132">
        <v>-0.1</v>
      </c>
      <c r="GX41" s="132">
        <v>-0.1</v>
      </c>
      <c r="GY41" s="132">
        <v>0</v>
      </c>
      <c r="GZ41" s="132">
        <v>-0.2</v>
      </c>
      <c r="HA41" s="132">
        <v>-0.2</v>
      </c>
      <c r="HB41" s="132">
        <v>-0.1</v>
      </c>
      <c r="HC41" s="132">
        <v>0</v>
      </c>
      <c r="HD41" s="132">
        <v>0</v>
      </c>
      <c r="HE41" s="132">
        <v>0</v>
      </c>
      <c r="HF41" s="132">
        <v>0</v>
      </c>
      <c r="HG41" s="132">
        <v>0.5</v>
      </c>
      <c r="HH41" s="132">
        <v>-0.4</v>
      </c>
      <c r="HI41" s="156">
        <v>93</v>
      </c>
      <c r="HJ41" s="156">
        <v>364</v>
      </c>
      <c r="HK41" s="156">
        <v>-2875</v>
      </c>
      <c r="HL41" s="156">
        <v>-1305</v>
      </c>
      <c r="HM41" s="156">
        <v>3581</v>
      </c>
      <c r="HN41" s="156">
        <v>-20</v>
      </c>
      <c r="HO41" s="156">
        <v>395</v>
      </c>
      <c r="HP41" s="156">
        <v>-732</v>
      </c>
      <c r="HQ41" s="156">
        <v>7361</v>
      </c>
      <c r="HR41" s="156">
        <v>272</v>
      </c>
      <c r="HS41" s="156">
        <v>-1580</v>
      </c>
      <c r="HT41" s="156">
        <v>1675</v>
      </c>
      <c r="HU41" s="156">
        <v>-135</v>
      </c>
      <c r="HV41" s="156">
        <v>947</v>
      </c>
      <c r="HW41" s="156">
        <v>-4762</v>
      </c>
      <c r="HX41" s="156">
        <v>-722</v>
      </c>
      <c r="HY41" s="156">
        <v>-3087</v>
      </c>
      <c r="HZ41" s="156">
        <v>-896</v>
      </c>
      <c r="IA41" s="156">
        <v>-303</v>
      </c>
      <c r="IB41" s="156">
        <v>-48</v>
      </c>
      <c r="IC41" s="156">
        <v>-1774</v>
      </c>
      <c r="ID41" s="131">
        <v>11411</v>
      </c>
      <c r="IE41" s="131">
        <v>20154</v>
      </c>
      <c r="IF41" s="131">
        <v>32338</v>
      </c>
      <c r="IG41" s="131">
        <v>12474</v>
      </c>
      <c r="IH41" s="131">
        <v>43401</v>
      </c>
      <c r="II41" s="131">
        <v>23687</v>
      </c>
      <c r="IJ41" s="131">
        <v>24763</v>
      </c>
      <c r="IK41" s="131">
        <v>15611</v>
      </c>
      <c r="IL41" s="131">
        <v>30407</v>
      </c>
      <c r="IM41" s="131">
        <v>16627</v>
      </c>
      <c r="IN41" s="131">
        <v>69641</v>
      </c>
      <c r="IO41" s="131">
        <v>22878</v>
      </c>
      <c r="IP41" s="131">
        <v>46016</v>
      </c>
      <c r="IQ41" s="131">
        <v>22374</v>
      </c>
      <c r="IR41" s="131">
        <v>25917</v>
      </c>
      <c r="IS41" s="131">
        <v>28409</v>
      </c>
      <c r="IT41" s="131">
        <v>35472</v>
      </c>
      <c r="IU41" s="131">
        <v>4577</v>
      </c>
      <c r="IV41" s="131">
        <v>10199</v>
      </c>
      <c r="IW41" s="131">
        <v>54610</v>
      </c>
      <c r="IX41" s="131">
        <v>550613</v>
      </c>
      <c r="IY41" s="131">
        <v>46078</v>
      </c>
      <c r="IZ41" s="131">
        <v>2276</v>
      </c>
      <c r="JA41" s="131">
        <v>598969</v>
      </c>
      <c r="JB41" s="132">
        <v>10.9</v>
      </c>
      <c r="JC41" s="132">
        <v>-0.2</v>
      </c>
      <c r="JD41" s="132">
        <v>0.2</v>
      </c>
      <c r="JE41" s="132">
        <v>1.4</v>
      </c>
      <c r="JF41" s="132">
        <v>5.4</v>
      </c>
      <c r="JG41" s="132">
        <v>6.5</v>
      </c>
      <c r="JH41" s="132">
        <v>1.9</v>
      </c>
      <c r="JI41" s="132">
        <v>2.9</v>
      </c>
      <c r="JJ41" s="132">
        <v>3</v>
      </c>
      <c r="JK41" s="132">
        <v>1.7</v>
      </c>
      <c r="JL41" s="132">
        <v>0.8</v>
      </c>
      <c r="JM41" s="132">
        <v>5.5</v>
      </c>
      <c r="JN41" s="132">
        <v>9.6</v>
      </c>
      <c r="JO41" s="132">
        <v>0.4</v>
      </c>
      <c r="JP41" s="132">
        <v>0.2</v>
      </c>
      <c r="JQ41" s="132">
        <v>1.8</v>
      </c>
      <c r="JR41" s="132">
        <v>5.6</v>
      </c>
      <c r="JS41" s="132">
        <v>3.1</v>
      </c>
      <c r="JT41" s="132">
        <v>0.3</v>
      </c>
      <c r="JU41" s="132">
        <v>2.9</v>
      </c>
      <c r="JV41" s="132">
        <v>3.3</v>
      </c>
      <c r="JW41" s="132">
        <v>1.6</v>
      </c>
      <c r="JX41" s="132">
        <v>2.8</v>
      </c>
      <c r="JY41" s="132">
        <v>0.2</v>
      </c>
    </row>
    <row r="42" spans="1:285" ht="15" customHeight="1">
      <c r="A42" s="6" t="s">
        <v>55</v>
      </c>
      <c r="B42" s="7">
        <v>288.2</v>
      </c>
      <c r="C42" s="7">
        <v>844.9</v>
      </c>
      <c r="D42" s="7">
        <v>6181.4</v>
      </c>
      <c r="E42" s="7">
        <v>2824</v>
      </c>
      <c r="F42" s="7">
        <v>8280</v>
      </c>
      <c r="G42" s="7">
        <v>60577.72</v>
      </c>
      <c r="J42" s="85" t="s">
        <v>121</v>
      </c>
      <c r="K42" s="78">
        <v>30061</v>
      </c>
      <c r="L42" s="79">
        <v>23945</v>
      </c>
      <c r="M42" s="66">
        <f t="shared" si="2"/>
        <v>54006</v>
      </c>
      <c r="N42" s="78">
        <v>22166</v>
      </c>
      <c r="O42" s="79"/>
      <c r="P42" s="66">
        <f t="shared" si="3"/>
        <v>22166</v>
      </c>
      <c r="Q42" s="78">
        <v>39</v>
      </c>
      <c r="R42" s="79">
        <v>21902</v>
      </c>
      <c r="S42" s="66">
        <f t="shared" si="4"/>
        <v>21941</v>
      </c>
      <c r="T42" s="78">
        <v>4653</v>
      </c>
      <c r="U42" s="79"/>
      <c r="V42" s="66">
        <f t="shared" si="5"/>
        <v>4653</v>
      </c>
      <c r="W42" s="78">
        <v>1076</v>
      </c>
      <c r="X42" s="79"/>
      <c r="Y42" s="66">
        <f t="shared" si="6"/>
        <v>1076</v>
      </c>
      <c r="Z42" s="78"/>
      <c r="AA42" s="79">
        <v>2043</v>
      </c>
      <c r="AB42" s="66">
        <f t="shared" si="7"/>
        <v>2043</v>
      </c>
      <c r="AC42" s="78">
        <v>84</v>
      </c>
      <c r="AD42" s="79"/>
      <c r="AE42" s="66">
        <f t="shared" si="8"/>
        <v>84</v>
      </c>
      <c r="AI42" s="130">
        <v>43252</v>
      </c>
      <c r="AJ42" s="131">
        <v>39905</v>
      </c>
      <c r="AK42" s="131">
        <v>59580</v>
      </c>
      <c r="AL42" s="131">
        <v>99458</v>
      </c>
      <c r="AM42" s="131">
        <v>30870</v>
      </c>
      <c r="AN42" s="131">
        <v>14546</v>
      </c>
      <c r="AO42" s="131">
        <v>12697</v>
      </c>
      <c r="AP42" s="131">
        <v>77311</v>
      </c>
      <c r="AQ42" s="131">
        <v>7530</v>
      </c>
      <c r="AR42" s="131">
        <v>14977</v>
      </c>
      <c r="AS42" s="131">
        <v>19392</v>
      </c>
      <c r="AT42" s="131">
        <v>37968</v>
      </c>
      <c r="AU42" s="131">
        <v>6475</v>
      </c>
      <c r="AV42" s="131">
        <v>36242</v>
      </c>
      <c r="AW42" s="131">
        <v>16907</v>
      </c>
      <c r="AX42" s="131">
        <v>27641</v>
      </c>
      <c r="AY42" s="131">
        <v>53016</v>
      </c>
      <c r="AZ42" s="131">
        <v>2044</v>
      </c>
      <c r="BA42" s="131">
        <v>357581</v>
      </c>
      <c r="BB42" s="131">
        <v>457058</v>
      </c>
      <c r="BC42" s="131">
        <v>40972</v>
      </c>
      <c r="BD42" s="131">
        <v>10611</v>
      </c>
      <c r="BE42" s="131">
        <v>15535</v>
      </c>
      <c r="BF42" s="131">
        <v>11219</v>
      </c>
      <c r="BG42" s="131">
        <v>-823</v>
      </c>
      <c r="BH42" s="131">
        <v>25928</v>
      </c>
      <c r="BI42" s="131">
        <v>24571</v>
      </c>
      <c r="BJ42" s="131">
        <v>-2639</v>
      </c>
      <c r="BK42" s="131">
        <v>21931</v>
      </c>
      <c r="BL42" s="131">
        <v>904</v>
      </c>
      <c r="BM42" s="131">
        <v>13475</v>
      </c>
      <c r="BN42" s="131">
        <v>62263</v>
      </c>
      <c r="BO42" s="131">
        <v>113960</v>
      </c>
      <c r="BP42" s="131">
        <v>2823</v>
      </c>
      <c r="BQ42" s="131">
        <v>6471</v>
      </c>
      <c r="BR42" s="131">
        <v>9288</v>
      </c>
      <c r="BS42" s="131">
        <v>5522</v>
      </c>
      <c r="BT42" s="131">
        <v>17322</v>
      </c>
      <c r="BU42" s="131">
        <v>22840</v>
      </c>
      <c r="BV42" s="131">
        <v>32135</v>
      </c>
      <c r="BW42" s="131">
        <v>146115</v>
      </c>
      <c r="BX42" s="131">
        <v>603158</v>
      </c>
      <c r="BY42" s="131">
        <v>57416</v>
      </c>
      <c r="BZ42" s="131">
        <v>124616</v>
      </c>
      <c r="CA42" s="131">
        <v>38117</v>
      </c>
      <c r="CB42" s="131">
        <v>41682</v>
      </c>
      <c r="CC42" s="131">
        <v>81748</v>
      </c>
      <c r="CD42" s="131">
        <v>-998</v>
      </c>
      <c r="CE42" s="137">
        <v>613142</v>
      </c>
      <c r="CF42" s="131">
        <v>39341</v>
      </c>
      <c r="CG42" s="131">
        <v>57869</v>
      </c>
      <c r="CH42" s="131">
        <v>97209</v>
      </c>
      <c r="CI42" s="131">
        <v>30282</v>
      </c>
      <c r="CJ42" s="131">
        <v>13548</v>
      </c>
      <c r="CK42" s="131">
        <v>12807</v>
      </c>
      <c r="CL42" s="131">
        <v>76110</v>
      </c>
      <c r="CM42" s="131">
        <v>7578</v>
      </c>
      <c r="CN42" s="131">
        <v>14961</v>
      </c>
      <c r="CO42" s="131">
        <v>19043</v>
      </c>
      <c r="CP42" s="131">
        <v>36847</v>
      </c>
      <c r="CQ42" s="131">
        <v>6766</v>
      </c>
      <c r="CR42" s="131">
        <v>36319</v>
      </c>
      <c r="CS42" s="131">
        <v>16224</v>
      </c>
      <c r="CT42" s="131">
        <v>27040</v>
      </c>
      <c r="CU42" s="131">
        <v>52061</v>
      </c>
      <c r="CV42" s="131">
        <v>2011</v>
      </c>
      <c r="CW42" s="131">
        <v>351597</v>
      </c>
      <c r="CX42" s="131">
        <v>448807</v>
      </c>
      <c r="CY42" s="131">
        <v>39375</v>
      </c>
      <c r="CZ42" s="131">
        <v>11038</v>
      </c>
      <c r="DA42" s="131">
        <v>14877</v>
      </c>
      <c r="DB42" s="131">
        <v>10753</v>
      </c>
      <c r="DC42" s="131">
        <v>-797</v>
      </c>
      <c r="DD42" s="131">
        <v>24832</v>
      </c>
      <c r="DE42" s="131">
        <v>24081</v>
      </c>
      <c r="DF42" s="131">
        <v>-2591</v>
      </c>
      <c r="DG42" s="131">
        <v>21490</v>
      </c>
      <c r="DH42" s="131">
        <v>882</v>
      </c>
      <c r="DI42" s="131">
        <v>13616</v>
      </c>
      <c r="DJ42" s="131">
        <v>60820</v>
      </c>
      <c r="DK42" s="131">
        <v>111233</v>
      </c>
      <c r="DL42" s="131">
        <v>2755</v>
      </c>
      <c r="DM42" s="131">
        <v>6249</v>
      </c>
      <c r="DN42" s="131">
        <v>9004</v>
      </c>
      <c r="DO42" s="131">
        <v>5276</v>
      </c>
      <c r="DP42" s="131">
        <v>16738</v>
      </c>
      <c r="DQ42" s="131">
        <v>22014</v>
      </c>
      <c r="DR42" s="131">
        <v>31018</v>
      </c>
      <c r="DS42" s="131">
        <v>142250</v>
      </c>
      <c r="DT42" s="131">
        <v>591057</v>
      </c>
      <c r="DU42" s="131">
        <v>52963</v>
      </c>
      <c r="DV42" s="131">
        <v>118782</v>
      </c>
      <c r="DW42" s="131">
        <v>37423</v>
      </c>
      <c r="DX42" s="131">
        <v>39102</v>
      </c>
      <c r="DY42" s="131">
        <v>79539</v>
      </c>
      <c r="DZ42" s="131">
        <v>-1005</v>
      </c>
      <c r="EA42" s="137">
        <v>602092</v>
      </c>
      <c r="EB42" s="131">
        <v>2037</v>
      </c>
      <c r="EC42" s="131">
        <v>8425</v>
      </c>
      <c r="ED42" s="156">
        <v>10462</v>
      </c>
      <c r="EE42" s="131">
        <v>2883</v>
      </c>
      <c r="EF42" s="131">
        <v>15257</v>
      </c>
      <c r="EG42" s="142">
        <v>18140</v>
      </c>
      <c r="EH42" s="131">
        <v>20086</v>
      </c>
      <c r="EI42" s="131">
        <v>10737</v>
      </c>
      <c r="EJ42" s="156">
        <v>30823</v>
      </c>
      <c r="EK42" s="131">
        <v>3965</v>
      </c>
      <c r="EL42" s="131">
        <v>7897</v>
      </c>
      <c r="EM42" s="156">
        <v>11862</v>
      </c>
      <c r="EN42" s="131">
        <v>20777</v>
      </c>
      <c r="EO42" s="131">
        <v>22451</v>
      </c>
      <c r="EP42" s="156">
        <v>43228</v>
      </c>
      <c r="EQ42" s="131">
        <v>14623</v>
      </c>
      <c r="ER42" s="131">
        <v>8670</v>
      </c>
      <c r="ES42" s="156">
        <v>23293</v>
      </c>
      <c r="ET42" s="131">
        <v>15841</v>
      </c>
      <c r="EU42" s="131">
        <v>8121</v>
      </c>
      <c r="EV42" s="156">
        <v>23962</v>
      </c>
      <c r="EW42" s="131">
        <v>10985</v>
      </c>
      <c r="EX42" s="131">
        <v>3684</v>
      </c>
      <c r="EY42" s="156">
        <v>14669</v>
      </c>
      <c r="EZ42" s="131">
        <v>13675</v>
      </c>
      <c r="FA42" s="131">
        <v>15283</v>
      </c>
      <c r="FB42" s="156">
        <v>28958</v>
      </c>
      <c r="FC42" s="131">
        <v>8813</v>
      </c>
      <c r="FD42" s="131">
        <v>9722</v>
      </c>
      <c r="FE42" s="156">
        <v>18535</v>
      </c>
      <c r="FF42" s="131">
        <v>21631</v>
      </c>
      <c r="FG42" s="131">
        <v>44674</v>
      </c>
      <c r="FH42" s="156">
        <v>66304</v>
      </c>
      <c r="FI42" s="131">
        <v>7377</v>
      </c>
      <c r="FJ42" s="131">
        <v>13456</v>
      </c>
      <c r="FK42" s="156">
        <v>20833</v>
      </c>
      <c r="FL42" s="131">
        <v>35736</v>
      </c>
      <c r="FM42" s="131">
        <v>11358</v>
      </c>
      <c r="FN42" s="156">
        <v>47094</v>
      </c>
      <c r="FO42" s="131">
        <v>19641</v>
      </c>
      <c r="FP42" s="131">
        <v>3091</v>
      </c>
      <c r="FQ42" s="156">
        <v>22731</v>
      </c>
      <c r="FR42" s="131">
        <v>20311</v>
      </c>
      <c r="FS42" s="131">
        <v>4806</v>
      </c>
      <c r="FT42" s="156">
        <v>25117</v>
      </c>
      <c r="FU42" s="131">
        <v>24474</v>
      </c>
      <c r="FV42" s="131">
        <v>3365</v>
      </c>
      <c r="FW42" s="156">
        <v>27839</v>
      </c>
      <c r="FX42" s="131">
        <v>31657</v>
      </c>
      <c r="FY42" s="131">
        <v>4355</v>
      </c>
      <c r="FZ42" s="156">
        <v>36012</v>
      </c>
      <c r="GA42" s="131">
        <v>2752</v>
      </c>
      <c r="GB42" s="131">
        <v>1933</v>
      </c>
      <c r="GC42" s="156">
        <v>4685</v>
      </c>
      <c r="GD42" s="131">
        <v>7480</v>
      </c>
      <c r="GE42" s="131">
        <v>2209</v>
      </c>
      <c r="GF42" s="156">
        <v>9689</v>
      </c>
      <c r="GG42" s="131">
        <v>52172</v>
      </c>
      <c r="GH42" s="131">
        <v>284744</v>
      </c>
      <c r="GI42" s="131">
        <v>251664</v>
      </c>
      <c r="GJ42" s="147">
        <v>536409</v>
      </c>
      <c r="GK42" s="131">
        <v>66689</v>
      </c>
      <c r="GL42" s="131">
        <v>-1006</v>
      </c>
      <c r="GM42" s="131">
        <v>602092</v>
      </c>
      <c r="GN42" s="132">
        <v>0.3</v>
      </c>
      <c r="GO42" s="132">
        <v>0</v>
      </c>
      <c r="GP42" s="132">
        <v>0</v>
      </c>
      <c r="GQ42" s="132">
        <v>0.2</v>
      </c>
      <c r="GR42" s="132">
        <v>0.3</v>
      </c>
      <c r="GS42" s="132">
        <v>-2.6</v>
      </c>
      <c r="GT42" s="132">
        <v>-1.6</v>
      </c>
      <c r="GU42" s="132">
        <v>1.6</v>
      </c>
      <c r="GV42" s="132">
        <v>-1.7</v>
      </c>
      <c r="GW42" s="132">
        <v>-1.9</v>
      </c>
      <c r="GX42" s="132">
        <v>-0.9</v>
      </c>
      <c r="GY42" s="132">
        <v>-0.6</v>
      </c>
      <c r="GZ42" s="132">
        <v>2.1</v>
      </c>
      <c r="HA42" s="132">
        <v>1.2</v>
      </c>
      <c r="HB42" s="132">
        <v>-0.5</v>
      </c>
      <c r="HC42" s="132">
        <v>-0.1</v>
      </c>
      <c r="HD42" s="132">
        <v>0</v>
      </c>
      <c r="HE42" s="132">
        <v>0.1</v>
      </c>
      <c r="HF42" s="132">
        <v>-0.1</v>
      </c>
      <c r="HG42" s="132">
        <v>-0.1</v>
      </c>
      <c r="HH42" s="132">
        <v>-0.1</v>
      </c>
      <c r="HI42" s="156">
        <v>253</v>
      </c>
      <c r="HJ42" s="156">
        <v>313</v>
      </c>
      <c r="HK42" s="156">
        <v>-2714</v>
      </c>
      <c r="HL42" s="156">
        <v>-1246</v>
      </c>
      <c r="HM42" s="156">
        <v>3068</v>
      </c>
      <c r="HN42" s="156">
        <v>197</v>
      </c>
      <c r="HO42" s="156">
        <v>315</v>
      </c>
      <c r="HP42" s="156">
        <v>-913</v>
      </c>
      <c r="HQ42" s="156">
        <v>7151</v>
      </c>
      <c r="HR42" s="156">
        <v>361</v>
      </c>
      <c r="HS42" s="156">
        <v>-3087</v>
      </c>
      <c r="HT42" s="156">
        <v>1777</v>
      </c>
      <c r="HU42" s="156">
        <v>-103</v>
      </c>
      <c r="HV42" s="156">
        <v>1449</v>
      </c>
      <c r="HW42" s="156">
        <v>-4833</v>
      </c>
      <c r="HX42" s="156">
        <v>-419</v>
      </c>
      <c r="HY42" s="156">
        <v>-3166</v>
      </c>
      <c r="HZ42" s="156">
        <v>-971</v>
      </c>
      <c r="IA42" s="156">
        <v>-279</v>
      </c>
      <c r="IB42" s="156">
        <v>29</v>
      </c>
      <c r="IC42" s="156">
        <v>-2817</v>
      </c>
      <c r="ID42" s="131">
        <v>10882</v>
      </c>
      <c r="IE42" s="131">
        <v>19931</v>
      </c>
      <c r="IF42" s="131">
        <v>33340</v>
      </c>
      <c r="IG42" s="131">
        <v>12975</v>
      </c>
      <c r="IH42" s="131">
        <v>45491</v>
      </c>
      <c r="II42" s="131">
        <v>24321</v>
      </c>
      <c r="IJ42" s="131">
        <v>25426</v>
      </c>
      <c r="IK42" s="131">
        <v>15910</v>
      </c>
      <c r="IL42" s="131">
        <v>30704</v>
      </c>
      <c r="IM42" s="131">
        <v>17683</v>
      </c>
      <c r="IN42" s="131">
        <v>70185</v>
      </c>
      <c r="IO42" s="131">
        <v>22831</v>
      </c>
      <c r="IP42" s="131">
        <v>48904</v>
      </c>
      <c r="IQ42" s="131">
        <v>23898</v>
      </c>
      <c r="IR42" s="131">
        <v>26165</v>
      </c>
      <c r="IS42" s="131">
        <v>29029</v>
      </c>
      <c r="IT42" s="131">
        <v>37071</v>
      </c>
      <c r="IU42" s="131">
        <v>4691</v>
      </c>
      <c r="IV42" s="131">
        <v>10257</v>
      </c>
      <c r="IW42" s="131">
        <v>55874</v>
      </c>
      <c r="IX42" s="131">
        <v>565389</v>
      </c>
      <c r="IY42" s="131">
        <v>46759</v>
      </c>
      <c r="IZ42" s="131">
        <v>998</v>
      </c>
      <c r="JA42" s="131">
        <v>613142</v>
      </c>
      <c r="JB42" s="132">
        <v>-4.5999999999999996</v>
      </c>
      <c r="JC42" s="132">
        <v>-1.1000000000000001</v>
      </c>
      <c r="JD42" s="132">
        <v>3.1</v>
      </c>
      <c r="JE42" s="132">
        <v>4</v>
      </c>
      <c r="JF42" s="132">
        <v>4.8</v>
      </c>
      <c r="JG42" s="132">
        <v>2.7</v>
      </c>
      <c r="JH42" s="132">
        <v>2.7</v>
      </c>
      <c r="JI42" s="132">
        <v>1.9</v>
      </c>
      <c r="JJ42" s="132">
        <v>1</v>
      </c>
      <c r="JK42" s="132">
        <v>6.4</v>
      </c>
      <c r="JL42" s="132">
        <v>0.8</v>
      </c>
      <c r="JM42" s="132">
        <v>-0.2</v>
      </c>
      <c r="JN42" s="132">
        <v>6.3</v>
      </c>
      <c r="JO42" s="132">
        <v>6.8</v>
      </c>
      <c r="JP42" s="132">
        <v>1</v>
      </c>
      <c r="JQ42" s="132">
        <v>2.2000000000000002</v>
      </c>
      <c r="JR42" s="132">
        <v>4.5</v>
      </c>
      <c r="JS42" s="132">
        <v>2.5</v>
      </c>
      <c r="JT42" s="132">
        <v>0.6</v>
      </c>
      <c r="JU42" s="132">
        <v>2.2999999999999998</v>
      </c>
      <c r="JV42" s="132">
        <v>2.7</v>
      </c>
      <c r="JW42" s="132">
        <v>1.5</v>
      </c>
      <c r="JX42" s="132">
        <v>2.4</v>
      </c>
      <c r="JY42" s="132">
        <v>-0.1</v>
      </c>
    </row>
    <row r="43" spans="1:285" ht="15" customHeight="1">
      <c r="A43" s="8" t="s">
        <v>56</v>
      </c>
      <c r="B43" s="9">
        <v>0</v>
      </c>
      <c r="C43" s="9">
        <v>1933.2</v>
      </c>
      <c r="D43" s="9">
        <v>776</v>
      </c>
      <c r="E43" s="9">
        <v>0</v>
      </c>
      <c r="F43" s="9">
        <v>19353.329999999998</v>
      </c>
      <c r="G43" s="9">
        <v>7603</v>
      </c>
      <c r="J43" s="85" t="s">
        <v>122</v>
      </c>
      <c r="K43" s="78">
        <v>31044</v>
      </c>
      <c r="L43" s="79">
        <v>24924</v>
      </c>
      <c r="M43" s="66">
        <f t="shared" si="2"/>
        <v>55968</v>
      </c>
      <c r="N43" s="78">
        <v>22983</v>
      </c>
      <c r="O43" s="79"/>
      <c r="P43" s="66">
        <f t="shared" si="3"/>
        <v>22983</v>
      </c>
      <c r="Q43" s="78">
        <v>35</v>
      </c>
      <c r="R43" s="79">
        <v>22871</v>
      </c>
      <c r="S43" s="66">
        <f t="shared" si="4"/>
        <v>22906</v>
      </c>
      <c r="T43" s="78">
        <v>4812</v>
      </c>
      <c r="U43" s="79"/>
      <c r="V43" s="66">
        <f t="shared" si="5"/>
        <v>4812</v>
      </c>
      <c r="W43" s="78">
        <v>1096</v>
      </c>
      <c r="X43" s="79"/>
      <c r="Y43" s="66">
        <f t="shared" si="6"/>
        <v>1096</v>
      </c>
      <c r="Z43" s="78"/>
      <c r="AA43" s="79">
        <v>2053</v>
      </c>
      <c r="AB43" s="66">
        <f t="shared" si="7"/>
        <v>2053</v>
      </c>
      <c r="AC43" s="78">
        <v>65</v>
      </c>
      <c r="AD43" s="79"/>
      <c r="AE43" s="66">
        <f t="shared" si="8"/>
        <v>65</v>
      </c>
      <c r="AI43" s="130">
        <v>43617</v>
      </c>
      <c r="AJ43" s="131">
        <v>44080</v>
      </c>
      <c r="AK43" s="131">
        <v>61073</v>
      </c>
      <c r="AL43" s="131">
        <v>105154</v>
      </c>
      <c r="AM43" s="131">
        <v>31597</v>
      </c>
      <c r="AN43" s="131">
        <v>14214</v>
      </c>
      <c r="AO43" s="131">
        <v>13073</v>
      </c>
      <c r="AP43" s="131">
        <v>78936</v>
      </c>
      <c r="AQ43" s="131">
        <v>7556</v>
      </c>
      <c r="AR43" s="131">
        <v>14891</v>
      </c>
      <c r="AS43" s="131">
        <v>20272</v>
      </c>
      <c r="AT43" s="131">
        <v>38076</v>
      </c>
      <c r="AU43" s="131">
        <v>6752</v>
      </c>
      <c r="AV43" s="131">
        <v>36434</v>
      </c>
      <c r="AW43" s="131">
        <v>17154</v>
      </c>
      <c r="AX43" s="131">
        <v>28342</v>
      </c>
      <c r="AY43" s="131">
        <v>53760</v>
      </c>
      <c r="AZ43" s="131">
        <v>2004</v>
      </c>
      <c r="BA43" s="131">
        <v>363061</v>
      </c>
      <c r="BB43" s="131">
        <v>468215</v>
      </c>
      <c r="BC43" s="131">
        <v>39119</v>
      </c>
      <c r="BD43" s="131">
        <v>8393</v>
      </c>
      <c r="BE43" s="131">
        <v>16885</v>
      </c>
      <c r="BF43" s="131">
        <v>11673</v>
      </c>
      <c r="BG43" s="131">
        <v>-566</v>
      </c>
      <c r="BH43" s="131">
        <v>27992</v>
      </c>
      <c r="BI43" s="131">
        <v>25576</v>
      </c>
      <c r="BJ43" s="131">
        <v>-2642</v>
      </c>
      <c r="BK43" s="131">
        <v>22933</v>
      </c>
      <c r="BL43" s="131">
        <v>713</v>
      </c>
      <c r="BM43" s="131">
        <v>13816</v>
      </c>
      <c r="BN43" s="131">
        <v>65455</v>
      </c>
      <c r="BO43" s="131">
        <v>112967</v>
      </c>
      <c r="BP43" s="131">
        <v>3138</v>
      </c>
      <c r="BQ43" s="131">
        <v>5429</v>
      </c>
      <c r="BR43" s="131">
        <v>8566</v>
      </c>
      <c r="BS43" s="131">
        <v>5820</v>
      </c>
      <c r="BT43" s="131">
        <v>19883</v>
      </c>
      <c r="BU43" s="131">
        <v>25703</v>
      </c>
      <c r="BV43" s="131">
        <v>34270</v>
      </c>
      <c r="BW43" s="131">
        <v>147236</v>
      </c>
      <c r="BX43" s="131">
        <v>615451</v>
      </c>
      <c r="BY43" s="131">
        <v>60480</v>
      </c>
      <c r="BZ43" s="131">
        <v>126282</v>
      </c>
      <c r="CA43" s="131">
        <v>41556</v>
      </c>
      <c r="CB43" s="131">
        <v>42454</v>
      </c>
      <c r="CC43" s="131">
        <v>81394</v>
      </c>
      <c r="CD43" s="131">
        <v>-1029</v>
      </c>
      <c r="CE43" s="137">
        <v>629117</v>
      </c>
      <c r="CF43" s="131">
        <v>44080</v>
      </c>
      <c r="CG43" s="131">
        <v>61073</v>
      </c>
      <c r="CH43" s="131">
        <v>105154</v>
      </c>
      <c r="CI43" s="131">
        <v>31597</v>
      </c>
      <c r="CJ43" s="131">
        <v>14214</v>
      </c>
      <c r="CK43" s="131">
        <v>13073</v>
      </c>
      <c r="CL43" s="131">
        <v>78936</v>
      </c>
      <c r="CM43" s="131">
        <v>7556</v>
      </c>
      <c r="CN43" s="131">
        <v>14891</v>
      </c>
      <c r="CO43" s="131">
        <v>20272</v>
      </c>
      <c r="CP43" s="131">
        <v>38076</v>
      </c>
      <c r="CQ43" s="131">
        <v>6752</v>
      </c>
      <c r="CR43" s="131">
        <v>36434</v>
      </c>
      <c r="CS43" s="131">
        <v>17154</v>
      </c>
      <c r="CT43" s="131">
        <v>28342</v>
      </c>
      <c r="CU43" s="131">
        <v>53760</v>
      </c>
      <c r="CV43" s="131">
        <v>2004</v>
      </c>
      <c r="CW43" s="131">
        <v>363061</v>
      </c>
      <c r="CX43" s="131">
        <v>468215</v>
      </c>
      <c r="CY43" s="131">
        <v>39119</v>
      </c>
      <c r="CZ43" s="131">
        <v>8393</v>
      </c>
      <c r="DA43" s="131">
        <v>16885</v>
      </c>
      <c r="DB43" s="131">
        <v>11673</v>
      </c>
      <c r="DC43" s="131">
        <v>-566</v>
      </c>
      <c r="DD43" s="131">
        <v>27992</v>
      </c>
      <c r="DE43" s="131">
        <v>25576</v>
      </c>
      <c r="DF43" s="131">
        <v>-2642</v>
      </c>
      <c r="DG43" s="131">
        <v>22933</v>
      </c>
      <c r="DH43" s="131">
        <v>713</v>
      </c>
      <c r="DI43" s="131">
        <v>13816</v>
      </c>
      <c r="DJ43" s="131">
        <v>65454</v>
      </c>
      <c r="DK43" s="131">
        <v>112967</v>
      </c>
      <c r="DL43" s="131">
        <v>3138</v>
      </c>
      <c r="DM43" s="131">
        <v>5429</v>
      </c>
      <c r="DN43" s="131">
        <v>8566</v>
      </c>
      <c r="DO43" s="131">
        <v>5820</v>
      </c>
      <c r="DP43" s="131">
        <v>19883</v>
      </c>
      <c r="DQ43" s="131">
        <v>25703</v>
      </c>
      <c r="DR43" s="131">
        <v>34270</v>
      </c>
      <c r="DS43" s="131">
        <v>147236</v>
      </c>
      <c r="DT43" s="131">
        <v>615451</v>
      </c>
      <c r="DU43" s="131">
        <v>60480</v>
      </c>
      <c r="DV43" s="131">
        <v>126282</v>
      </c>
      <c r="DW43" s="131">
        <v>41556</v>
      </c>
      <c r="DX43" s="131">
        <v>42454</v>
      </c>
      <c r="DY43" s="131">
        <v>81394</v>
      </c>
      <c r="DZ43" s="131">
        <v>-1029</v>
      </c>
      <c r="EA43" s="137">
        <v>629117</v>
      </c>
      <c r="EB43" s="131">
        <v>1976</v>
      </c>
      <c r="EC43" s="131">
        <v>6942</v>
      </c>
      <c r="ED43" s="156">
        <v>8918</v>
      </c>
      <c r="EE43" s="131">
        <v>3310</v>
      </c>
      <c r="EF43" s="131">
        <v>15960</v>
      </c>
      <c r="EG43" s="142">
        <v>19270</v>
      </c>
      <c r="EH43" s="131">
        <v>21282</v>
      </c>
      <c r="EI43" s="131">
        <v>10678</v>
      </c>
      <c r="EJ43" s="156">
        <v>31961</v>
      </c>
      <c r="EK43" s="131">
        <v>4246</v>
      </c>
      <c r="EL43" s="131">
        <v>7944</v>
      </c>
      <c r="EM43" s="156">
        <v>12191</v>
      </c>
      <c r="EN43" s="131">
        <v>21862</v>
      </c>
      <c r="EO43" s="131">
        <v>24418</v>
      </c>
      <c r="EP43" s="156">
        <v>46280</v>
      </c>
      <c r="EQ43" s="131">
        <v>15530</v>
      </c>
      <c r="ER43" s="131">
        <v>8075</v>
      </c>
      <c r="ES43" s="156">
        <v>23605</v>
      </c>
      <c r="ET43" s="131">
        <v>16063</v>
      </c>
      <c r="EU43" s="131">
        <v>8683</v>
      </c>
      <c r="EV43" s="156">
        <v>24746</v>
      </c>
      <c r="EW43" s="131">
        <v>11680</v>
      </c>
      <c r="EX43" s="131">
        <v>3623</v>
      </c>
      <c r="EY43" s="156">
        <v>15302</v>
      </c>
      <c r="EZ43" s="131">
        <v>14469</v>
      </c>
      <c r="FA43" s="131">
        <v>15991</v>
      </c>
      <c r="FB43" s="156">
        <v>30460</v>
      </c>
      <c r="FC43" s="131">
        <v>9200</v>
      </c>
      <c r="FD43" s="131">
        <v>9195</v>
      </c>
      <c r="FE43" s="156">
        <v>18395</v>
      </c>
      <c r="FF43" s="131">
        <v>22798</v>
      </c>
      <c r="FG43" s="131">
        <v>45886</v>
      </c>
      <c r="FH43" s="156">
        <v>68684</v>
      </c>
      <c r="FI43" s="131">
        <v>7222</v>
      </c>
      <c r="FJ43" s="131">
        <v>14570</v>
      </c>
      <c r="FK43" s="156">
        <v>21792</v>
      </c>
      <c r="FL43" s="131">
        <v>38085</v>
      </c>
      <c r="FM43" s="131">
        <v>12037</v>
      </c>
      <c r="FN43" s="156">
        <v>50122</v>
      </c>
      <c r="FO43" s="131">
        <v>21762</v>
      </c>
      <c r="FP43" s="131">
        <v>3441</v>
      </c>
      <c r="FQ43" s="156">
        <v>25203</v>
      </c>
      <c r="FR43" s="131">
        <v>21834</v>
      </c>
      <c r="FS43" s="131">
        <v>5214</v>
      </c>
      <c r="FT43" s="156">
        <v>27049</v>
      </c>
      <c r="FU43" s="131">
        <v>25869</v>
      </c>
      <c r="FV43" s="131">
        <v>3706</v>
      </c>
      <c r="FW43" s="156">
        <v>29575</v>
      </c>
      <c r="FX43" s="131">
        <v>34229</v>
      </c>
      <c r="FY43" s="131">
        <v>5015</v>
      </c>
      <c r="FZ43" s="156">
        <v>39245</v>
      </c>
      <c r="GA43" s="131">
        <v>2858</v>
      </c>
      <c r="GB43" s="131">
        <v>1977</v>
      </c>
      <c r="GC43" s="156">
        <v>4835</v>
      </c>
      <c r="GD43" s="131">
        <v>7734</v>
      </c>
      <c r="GE43" s="131">
        <v>2435</v>
      </c>
      <c r="GF43" s="156">
        <v>10169</v>
      </c>
      <c r="GG43" s="131">
        <v>54010</v>
      </c>
      <c r="GH43" s="131">
        <v>302009</v>
      </c>
      <c r="GI43" s="131">
        <v>259804</v>
      </c>
      <c r="GJ43" s="147">
        <v>561813</v>
      </c>
      <c r="GK43" s="131">
        <v>68333</v>
      </c>
      <c r="GL43" s="131">
        <v>-1029</v>
      </c>
      <c r="GM43" s="131">
        <v>629117</v>
      </c>
      <c r="GN43" s="132">
        <v>0.5</v>
      </c>
      <c r="GO43" s="132">
        <v>-0.2</v>
      </c>
      <c r="GP43" s="132">
        <v>0</v>
      </c>
      <c r="GQ43" s="132">
        <v>-0.3</v>
      </c>
      <c r="GR43" s="132">
        <v>0.3</v>
      </c>
      <c r="GS43" s="132">
        <v>1.3</v>
      </c>
      <c r="GT43" s="132">
        <v>1.2</v>
      </c>
      <c r="GU43" s="132">
        <v>0.4</v>
      </c>
      <c r="GV43" s="132">
        <v>-2.6</v>
      </c>
      <c r="GW43" s="132">
        <v>0.3</v>
      </c>
      <c r="GX43" s="132">
        <v>0</v>
      </c>
      <c r="GY43" s="132">
        <v>3.9</v>
      </c>
      <c r="GZ43" s="132">
        <v>-1.3</v>
      </c>
      <c r="HA43" s="132">
        <v>0.3</v>
      </c>
      <c r="HB43" s="132">
        <v>0.2</v>
      </c>
      <c r="HC43" s="132">
        <v>0</v>
      </c>
      <c r="HD43" s="132">
        <v>-0.1</v>
      </c>
      <c r="HE43" s="132">
        <v>0.1</v>
      </c>
      <c r="HF43" s="132">
        <v>0.4</v>
      </c>
      <c r="HG43" s="132">
        <v>1.1000000000000001</v>
      </c>
      <c r="HH43" s="132">
        <v>0.7</v>
      </c>
      <c r="HI43" s="156">
        <v>291</v>
      </c>
      <c r="HJ43" s="156">
        <v>1157</v>
      </c>
      <c r="HK43" s="156">
        <v>-2613</v>
      </c>
      <c r="HL43" s="156">
        <v>-1767</v>
      </c>
      <c r="HM43" s="156">
        <v>2971</v>
      </c>
      <c r="HN43" s="156">
        <v>601</v>
      </c>
      <c r="HO43" s="156">
        <v>739</v>
      </c>
      <c r="HP43" s="156">
        <v>-953</v>
      </c>
      <c r="HQ43" s="156">
        <v>7881</v>
      </c>
      <c r="HR43" s="156">
        <v>793</v>
      </c>
      <c r="HS43" s="156">
        <v>-3828</v>
      </c>
      <c r="HT43" s="156">
        <v>1379</v>
      </c>
      <c r="HU43" s="156">
        <v>1844</v>
      </c>
      <c r="HV43" s="156">
        <v>1558</v>
      </c>
      <c r="HW43" s="156">
        <v>-4875</v>
      </c>
      <c r="HX43" s="156">
        <v>122</v>
      </c>
      <c r="HY43" s="156">
        <v>-2256</v>
      </c>
      <c r="HZ43" s="156">
        <v>-1091</v>
      </c>
      <c r="IA43" s="156">
        <v>-463</v>
      </c>
      <c r="IB43" s="156">
        <v>491</v>
      </c>
      <c r="IC43" s="156">
        <v>1982</v>
      </c>
      <c r="ID43" s="131">
        <v>9163</v>
      </c>
      <c r="IE43" s="131">
        <v>19336</v>
      </c>
      <c r="IF43" s="131">
        <v>32983</v>
      </c>
      <c r="IG43" s="131">
        <v>12971</v>
      </c>
      <c r="IH43" s="131">
        <v>47555</v>
      </c>
      <c r="II43" s="131">
        <v>24381</v>
      </c>
      <c r="IJ43" s="131">
        <v>25770</v>
      </c>
      <c r="IK43" s="131">
        <v>16041</v>
      </c>
      <c r="IL43" s="131">
        <v>31616</v>
      </c>
      <c r="IM43" s="131">
        <v>18717</v>
      </c>
      <c r="IN43" s="131">
        <v>71686</v>
      </c>
      <c r="IO43" s="131">
        <v>23756</v>
      </c>
      <c r="IP43" s="131">
        <v>51667</v>
      </c>
      <c r="IQ43" s="131">
        <v>26028</v>
      </c>
      <c r="IR43" s="131">
        <v>27567</v>
      </c>
      <c r="IS43" s="131">
        <v>29740</v>
      </c>
      <c r="IT43" s="131">
        <v>39886</v>
      </c>
      <c r="IU43" s="131">
        <v>4886</v>
      </c>
      <c r="IV43" s="131">
        <v>10586</v>
      </c>
      <c r="IW43" s="131">
        <v>57568</v>
      </c>
      <c r="IX43" s="131">
        <v>581904</v>
      </c>
      <c r="IY43" s="131">
        <v>46183</v>
      </c>
      <c r="IZ43" s="131">
        <v>1029</v>
      </c>
      <c r="JA43" s="131">
        <v>629117</v>
      </c>
      <c r="JB43" s="132">
        <v>-15.8</v>
      </c>
      <c r="JC43" s="132">
        <v>-3</v>
      </c>
      <c r="JD43" s="132">
        <v>-1.1000000000000001</v>
      </c>
      <c r="JE43" s="132">
        <v>0</v>
      </c>
      <c r="JF43" s="132">
        <v>4.5</v>
      </c>
      <c r="JG43" s="132">
        <v>0.2</v>
      </c>
      <c r="JH43" s="132">
        <v>1.4</v>
      </c>
      <c r="JI43" s="132">
        <v>0.8</v>
      </c>
      <c r="JJ43" s="132">
        <v>3</v>
      </c>
      <c r="JK43" s="132">
        <v>5.8</v>
      </c>
      <c r="JL43" s="132">
        <v>2.1</v>
      </c>
      <c r="JM43" s="132">
        <v>4</v>
      </c>
      <c r="JN43" s="132">
        <v>5.7</v>
      </c>
      <c r="JO43" s="132">
        <v>8.9</v>
      </c>
      <c r="JP43" s="132">
        <v>5.4</v>
      </c>
      <c r="JQ43" s="132">
        <v>2.4</v>
      </c>
      <c r="JR43" s="132">
        <v>7.6</v>
      </c>
      <c r="JS43" s="132">
        <v>4.2</v>
      </c>
      <c r="JT43" s="132">
        <v>3.2</v>
      </c>
      <c r="JU43" s="132">
        <v>3</v>
      </c>
      <c r="JV43" s="132">
        <v>2.9</v>
      </c>
      <c r="JW43" s="132">
        <v>-1.2</v>
      </c>
      <c r="JX43" s="132">
        <v>2.6</v>
      </c>
      <c r="JY43" s="132">
        <v>-0.3</v>
      </c>
    </row>
    <row r="44" spans="1:285" ht="15" customHeight="1" thickBot="1">
      <c r="A44" s="14" t="s">
        <v>44</v>
      </c>
      <c r="B44" s="15">
        <v>73865.12066</v>
      </c>
      <c r="C44" s="15">
        <v>255762.70934</v>
      </c>
      <c r="D44" s="15">
        <v>103732</v>
      </c>
      <c r="E44" s="15">
        <v>728956</v>
      </c>
      <c r="F44" s="15">
        <v>2511151.0215319991</v>
      </c>
      <c r="G44" s="15">
        <v>1035181.48</v>
      </c>
      <c r="J44" s="85" t="s">
        <v>123</v>
      </c>
      <c r="K44" s="78">
        <v>33342</v>
      </c>
      <c r="L44" s="79">
        <v>25540</v>
      </c>
      <c r="M44" s="66">
        <f t="shared" si="2"/>
        <v>58882</v>
      </c>
      <c r="N44" s="78">
        <v>24429</v>
      </c>
      <c r="O44" s="79"/>
      <c r="P44" s="66">
        <f t="shared" si="3"/>
        <v>24429</v>
      </c>
      <c r="Q44" s="78">
        <v>31</v>
      </c>
      <c r="R44" s="79">
        <v>23434</v>
      </c>
      <c r="S44" s="66">
        <f t="shared" si="4"/>
        <v>23465</v>
      </c>
      <c r="T44" s="78">
        <v>5627</v>
      </c>
      <c r="U44" s="79"/>
      <c r="V44" s="66">
        <f t="shared" si="5"/>
        <v>5627</v>
      </c>
      <c r="W44" s="78">
        <v>1074</v>
      </c>
      <c r="X44" s="79"/>
      <c r="Y44" s="66">
        <f t="shared" si="6"/>
        <v>1074</v>
      </c>
      <c r="Z44" s="78"/>
      <c r="AA44" s="79">
        <v>2106</v>
      </c>
      <c r="AB44" s="66">
        <f t="shared" si="7"/>
        <v>2106</v>
      </c>
      <c r="AC44" s="78">
        <v>75</v>
      </c>
      <c r="AD44" s="79"/>
      <c r="AE44" s="66">
        <f t="shared" si="8"/>
        <v>75</v>
      </c>
      <c r="AI44" s="130">
        <v>43983</v>
      </c>
      <c r="AJ44" s="131">
        <v>48635</v>
      </c>
      <c r="AK44" s="131">
        <v>65271</v>
      </c>
      <c r="AL44" s="131">
        <v>113905</v>
      </c>
      <c r="AM44" s="131">
        <v>32204</v>
      </c>
      <c r="AN44" s="131">
        <v>14118</v>
      </c>
      <c r="AO44" s="131">
        <v>12284</v>
      </c>
      <c r="AP44" s="131">
        <v>80275</v>
      </c>
      <c r="AQ44" s="131">
        <v>7573</v>
      </c>
      <c r="AR44" s="131">
        <v>15254</v>
      </c>
      <c r="AS44" s="131">
        <v>19711</v>
      </c>
      <c r="AT44" s="131">
        <v>32323</v>
      </c>
      <c r="AU44" s="131">
        <v>6971</v>
      </c>
      <c r="AV44" s="131">
        <v>34710</v>
      </c>
      <c r="AW44" s="131">
        <v>17447</v>
      </c>
      <c r="AX44" s="131">
        <v>22886</v>
      </c>
      <c r="AY44" s="131">
        <v>52286</v>
      </c>
      <c r="AZ44" s="131">
        <v>1476</v>
      </c>
      <c r="BA44" s="131">
        <v>349517</v>
      </c>
      <c r="BB44" s="131">
        <v>463422</v>
      </c>
      <c r="BC44" s="131">
        <v>33058</v>
      </c>
      <c r="BD44" s="131">
        <v>8639</v>
      </c>
      <c r="BE44" s="131">
        <v>17033</v>
      </c>
      <c r="BF44" s="131">
        <v>10783</v>
      </c>
      <c r="BG44" s="131">
        <v>-1074</v>
      </c>
      <c r="BH44" s="131">
        <v>26742</v>
      </c>
      <c r="BI44" s="131">
        <v>23013</v>
      </c>
      <c r="BJ44" s="131">
        <v>-2429</v>
      </c>
      <c r="BK44" s="131">
        <v>20584</v>
      </c>
      <c r="BL44" s="131">
        <v>671</v>
      </c>
      <c r="BM44" s="131">
        <v>14156</v>
      </c>
      <c r="BN44" s="131">
        <v>62152</v>
      </c>
      <c r="BO44" s="131">
        <v>103850</v>
      </c>
      <c r="BP44" s="131">
        <v>3019</v>
      </c>
      <c r="BQ44" s="131">
        <v>4704</v>
      </c>
      <c r="BR44" s="131">
        <v>7723</v>
      </c>
      <c r="BS44" s="131">
        <v>6074</v>
      </c>
      <c r="BT44" s="131">
        <v>21974</v>
      </c>
      <c r="BU44" s="131">
        <v>28048</v>
      </c>
      <c r="BV44" s="131">
        <v>35771</v>
      </c>
      <c r="BW44" s="131">
        <v>139621</v>
      </c>
      <c r="BX44" s="131">
        <v>603043</v>
      </c>
      <c r="BY44" s="131">
        <v>58654</v>
      </c>
      <c r="BZ44" s="131">
        <v>124649</v>
      </c>
      <c r="CA44" s="131">
        <v>39173</v>
      </c>
      <c r="CB44" s="131">
        <v>35989</v>
      </c>
      <c r="CC44" s="131">
        <v>86217</v>
      </c>
      <c r="CD44" s="131">
        <v>-1526</v>
      </c>
      <c r="CE44" s="137">
        <v>624923</v>
      </c>
      <c r="CF44" s="131">
        <v>49353</v>
      </c>
      <c r="CG44" s="131">
        <v>66523</v>
      </c>
      <c r="CH44" s="131">
        <v>115876</v>
      </c>
      <c r="CI44" s="131">
        <v>33356</v>
      </c>
      <c r="CJ44" s="131">
        <v>15148</v>
      </c>
      <c r="CK44" s="131">
        <v>12499</v>
      </c>
      <c r="CL44" s="131">
        <v>80038</v>
      </c>
      <c r="CM44" s="131">
        <v>7374</v>
      </c>
      <c r="CN44" s="131">
        <v>15471</v>
      </c>
      <c r="CO44" s="131">
        <v>19897</v>
      </c>
      <c r="CP44" s="131">
        <v>32820</v>
      </c>
      <c r="CQ44" s="131">
        <v>6723</v>
      </c>
      <c r="CR44" s="131">
        <v>34692</v>
      </c>
      <c r="CS44" s="131">
        <v>18047</v>
      </c>
      <c r="CT44" s="131">
        <v>23424</v>
      </c>
      <c r="CU44" s="131">
        <v>53226</v>
      </c>
      <c r="CV44" s="131">
        <v>1501</v>
      </c>
      <c r="CW44" s="131">
        <v>354218</v>
      </c>
      <c r="CX44" s="131">
        <v>470094</v>
      </c>
      <c r="CY44" s="131">
        <v>33073</v>
      </c>
      <c r="CZ44" s="131">
        <v>8698</v>
      </c>
      <c r="DA44" s="131">
        <v>17256</v>
      </c>
      <c r="DB44" s="131">
        <v>10982</v>
      </c>
      <c r="DC44" s="131">
        <v>-1089</v>
      </c>
      <c r="DD44" s="131">
        <v>27148</v>
      </c>
      <c r="DE44" s="131">
        <v>23630</v>
      </c>
      <c r="DF44" s="131">
        <v>-2498</v>
      </c>
      <c r="DG44" s="131">
        <v>21132</v>
      </c>
      <c r="DH44" s="131">
        <v>671</v>
      </c>
      <c r="DI44" s="131">
        <v>14034</v>
      </c>
      <c r="DJ44" s="131">
        <v>62985</v>
      </c>
      <c r="DK44" s="131">
        <v>104757</v>
      </c>
      <c r="DL44" s="131">
        <v>3074</v>
      </c>
      <c r="DM44" s="131">
        <v>4801</v>
      </c>
      <c r="DN44" s="131">
        <v>7875</v>
      </c>
      <c r="DO44" s="131">
        <v>6287</v>
      </c>
      <c r="DP44" s="131">
        <v>22169</v>
      </c>
      <c r="DQ44" s="131">
        <v>28456</v>
      </c>
      <c r="DR44" s="131">
        <v>36331</v>
      </c>
      <c r="DS44" s="131">
        <v>141088</v>
      </c>
      <c r="DT44" s="131">
        <v>611182</v>
      </c>
      <c r="DU44" s="131">
        <v>55800</v>
      </c>
      <c r="DV44" s="131">
        <v>125991</v>
      </c>
      <c r="DW44" s="131">
        <v>39739</v>
      </c>
      <c r="DX44" s="131">
        <v>38085</v>
      </c>
      <c r="DY44" s="131">
        <v>87288</v>
      </c>
      <c r="DZ44" s="131">
        <v>-643</v>
      </c>
      <c r="EA44" s="137">
        <v>629290</v>
      </c>
      <c r="EB44" s="131">
        <v>2118</v>
      </c>
      <c r="EC44" s="131">
        <v>6171</v>
      </c>
      <c r="ED44" s="156">
        <v>8289</v>
      </c>
      <c r="EE44" s="131">
        <v>3429</v>
      </c>
      <c r="EF44" s="131">
        <v>10742</v>
      </c>
      <c r="EG44" s="142">
        <v>14171</v>
      </c>
      <c r="EH44" s="131">
        <v>21766</v>
      </c>
      <c r="EI44" s="131">
        <v>12490</v>
      </c>
      <c r="EJ44" s="156">
        <v>34256</v>
      </c>
      <c r="EK44" s="131">
        <v>4501</v>
      </c>
      <c r="EL44" s="131">
        <v>7490</v>
      </c>
      <c r="EM44" s="156">
        <v>11991</v>
      </c>
      <c r="EN44" s="131">
        <v>21958</v>
      </c>
      <c r="EO44" s="131">
        <v>25949</v>
      </c>
      <c r="EP44" s="156">
        <v>47907</v>
      </c>
      <c r="EQ44" s="131">
        <v>15995</v>
      </c>
      <c r="ER44" s="131">
        <v>9803</v>
      </c>
      <c r="ES44" s="156">
        <v>25799</v>
      </c>
      <c r="ET44" s="131">
        <v>16541</v>
      </c>
      <c r="EU44" s="131">
        <v>10024</v>
      </c>
      <c r="EV44" s="156">
        <v>26565</v>
      </c>
      <c r="EW44" s="131">
        <v>11202</v>
      </c>
      <c r="EX44" s="131">
        <v>3937</v>
      </c>
      <c r="EY44" s="156">
        <v>15138</v>
      </c>
      <c r="EZ44" s="131">
        <v>14801</v>
      </c>
      <c r="FA44" s="131">
        <v>16597</v>
      </c>
      <c r="FB44" s="156">
        <v>31399</v>
      </c>
      <c r="FC44" s="131">
        <v>8444</v>
      </c>
      <c r="FD44" s="131">
        <v>10155</v>
      </c>
      <c r="FE44" s="156">
        <v>18600</v>
      </c>
      <c r="FF44" s="131">
        <v>23720</v>
      </c>
      <c r="FG44" s="131">
        <v>46521</v>
      </c>
      <c r="FH44" s="156">
        <v>70241</v>
      </c>
      <c r="FI44" s="131">
        <v>7182</v>
      </c>
      <c r="FJ44" s="131">
        <v>13687</v>
      </c>
      <c r="FK44" s="156">
        <v>20869</v>
      </c>
      <c r="FL44" s="131">
        <v>41189</v>
      </c>
      <c r="FM44" s="131">
        <v>15247</v>
      </c>
      <c r="FN44" s="156">
        <v>56436</v>
      </c>
      <c r="FO44" s="131">
        <v>22165</v>
      </c>
      <c r="FP44" s="131">
        <v>3426</v>
      </c>
      <c r="FQ44" s="156">
        <v>25590</v>
      </c>
      <c r="FR44" s="131">
        <v>23121</v>
      </c>
      <c r="FS44" s="131">
        <v>5569</v>
      </c>
      <c r="FT44" s="156">
        <v>28690</v>
      </c>
      <c r="FU44" s="131">
        <v>27482</v>
      </c>
      <c r="FV44" s="131">
        <v>3913</v>
      </c>
      <c r="FW44" s="156">
        <v>31396</v>
      </c>
      <c r="FX44" s="131">
        <v>37330</v>
      </c>
      <c r="FY44" s="131">
        <v>5225</v>
      </c>
      <c r="FZ44" s="156">
        <v>42555</v>
      </c>
      <c r="GA44" s="131">
        <v>2794</v>
      </c>
      <c r="GB44" s="131">
        <v>2278</v>
      </c>
      <c r="GC44" s="156">
        <v>5071</v>
      </c>
      <c r="GD44" s="131">
        <v>7764</v>
      </c>
      <c r="GE44" s="131">
        <v>2216</v>
      </c>
      <c r="GF44" s="156">
        <v>9980</v>
      </c>
      <c r="GG44" s="131">
        <v>54225</v>
      </c>
      <c r="GH44" s="131">
        <v>313500</v>
      </c>
      <c r="GI44" s="131">
        <v>265668</v>
      </c>
      <c r="GJ44" s="147">
        <v>579167</v>
      </c>
      <c r="GK44" s="131">
        <v>50146</v>
      </c>
      <c r="GL44" s="131">
        <v>-23</v>
      </c>
      <c r="GM44" s="131">
        <v>629290</v>
      </c>
      <c r="GN44" s="17"/>
      <c r="GO44" s="17"/>
      <c r="GP44" s="17"/>
      <c r="GQ44" s="17"/>
      <c r="GR44" s="17"/>
      <c r="GS44" s="17"/>
      <c r="GT44" s="17"/>
      <c r="GU44" s="17"/>
      <c r="GV44" s="17"/>
      <c r="GW44" s="17"/>
      <c r="GX44" s="17"/>
      <c r="GY44" s="17"/>
      <c r="GZ44" s="17"/>
      <c r="HA44" s="17"/>
      <c r="HB44" s="17"/>
      <c r="HC44" s="17"/>
      <c r="HD44" s="17"/>
      <c r="HE44" s="17"/>
      <c r="HF44" s="17"/>
      <c r="HG44" s="17"/>
      <c r="HH44" s="17"/>
      <c r="HI44" s="17"/>
      <c r="HK44" s="17"/>
      <c r="HL44" s="17"/>
      <c r="HM44" s="17"/>
      <c r="HN44" s="17"/>
      <c r="HO44" s="17"/>
      <c r="HP44" s="17"/>
      <c r="HQ44" s="17"/>
      <c r="HR44" s="17"/>
      <c r="HS44" s="17"/>
      <c r="HT44" s="17"/>
      <c r="HU44" s="17"/>
      <c r="HV44" s="17"/>
      <c r="HW44" s="17"/>
      <c r="HX44" s="17"/>
      <c r="HY44" s="17"/>
      <c r="HZ44" s="17"/>
      <c r="IA44" s="17"/>
      <c r="IB44" s="17"/>
      <c r="IC44" s="17"/>
      <c r="ID44" s="131">
        <v>8333</v>
      </c>
      <c r="IE44" s="131">
        <v>20350</v>
      </c>
      <c r="IF44" s="131">
        <v>32027</v>
      </c>
      <c r="IG44" s="131">
        <v>12955</v>
      </c>
      <c r="IH44" s="131">
        <v>45288</v>
      </c>
      <c r="II44" s="131">
        <v>24214</v>
      </c>
      <c r="IJ44" s="131">
        <v>25451</v>
      </c>
      <c r="IK44" s="131">
        <v>14193</v>
      </c>
      <c r="IL44" s="131">
        <v>29493</v>
      </c>
      <c r="IM44" s="131">
        <v>18459</v>
      </c>
      <c r="IN44" s="131">
        <v>73205</v>
      </c>
      <c r="IO44" s="131">
        <v>22897</v>
      </c>
      <c r="IP44" s="131">
        <v>53851</v>
      </c>
      <c r="IQ44" s="131">
        <v>24239</v>
      </c>
      <c r="IR44" s="131">
        <v>29067</v>
      </c>
      <c r="IS44" s="131">
        <v>30646</v>
      </c>
      <c r="IT44" s="131">
        <v>41631</v>
      </c>
      <c r="IU44" s="131">
        <v>4602</v>
      </c>
      <c r="IV44" s="131">
        <v>9862</v>
      </c>
      <c r="IW44" s="131">
        <v>58992</v>
      </c>
      <c r="IX44" s="131">
        <v>579754</v>
      </c>
      <c r="IY44" s="131">
        <v>44025</v>
      </c>
      <c r="IZ44" s="131">
        <v>1145</v>
      </c>
      <c r="JA44" s="131">
        <v>624923</v>
      </c>
      <c r="JB44" s="132">
        <v>-9.1</v>
      </c>
      <c r="JC44" s="132">
        <v>5.2</v>
      </c>
      <c r="JD44" s="132">
        <v>-2.9</v>
      </c>
      <c r="JE44" s="132">
        <v>-0.1</v>
      </c>
      <c r="JF44" s="132">
        <v>-4.8</v>
      </c>
      <c r="JG44" s="132">
        <v>-0.7</v>
      </c>
      <c r="JH44" s="132">
        <v>-1.2</v>
      </c>
      <c r="JI44" s="132">
        <v>-11.5</v>
      </c>
      <c r="JJ44" s="132">
        <v>-6.7</v>
      </c>
      <c r="JK44" s="132">
        <v>-1.4</v>
      </c>
      <c r="JL44" s="132">
        <v>2.1</v>
      </c>
      <c r="JM44" s="132">
        <v>-3.6</v>
      </c>
      <c r="JN44" s="132">
        <v>4.2</v>
      </c>
      <c r="JO44" s="132">
        <v>-6.9</v>
      </c>
      <c r="JP44" s="132">
        <v>5.4</v>
      </c>
      <c r="JQ44" s="132">
        <v>3</v>
      </c>
      <c r="JR44" s="132">
        <v>4.4000000000000004</v>
      </c>
      <c r="JS44" s="132">
        <v>-5.8</v>
      </c>
      <c r="JT44" s="132">
        <v>-6.8</v>
      </c>
      <c r="JU44" s="132">
        <v>2.5</v>
      </c>
      <c r="JV44" s="132">
        <v>-0.4</v>
      </c>
      <c r="JW44" s="132">
        <v>-4.7</v>
      </c>
      <c r="JX44" s="132">
        <v>-0.7</v>
      </c>
      <c r="JY44" s="132">
        <v>-0.1</v>
      </c>
    </row>
    <row r="45" spans="1:285" ht="33" customHeight="1">
      <c r="A45" s="485" t="s">
        <v>57</v>
      </c>
      <c r="B45" s="485"/>
      <c r="C45" s="485"/>
      <c r="D45" s="485"/>
      <c r="E45" s="485"/>
      <c r="F45" s="485"/>
      <c r="G45" s="485"/>
      <c r="J45" s="85" t="s">
        <v>124</v>
      </c>
      <c r="K45" s="78">
        <v>38414</v>
      </c>
      <c r="L45" s="79">
        <v>25678</v>
      </c>
      <c r="M45" s="66">
        <f t="shared" si="2"/>
        <v>64092</v>
      </c>
      <c r="N45" s="78">
        <v>27477</v>
      </c>
      <c r="O45" s="79"/>
      <c r="P45" s="66">
        <f t="shared" si="3"/>
        <v>27477</v>
      </c>
      <c r="Q45" s="78">
        <v>13</v>
      </c>
      <c r="R45" s="79">
        <v>23499</v>
      </c>
      <c r="S45" s="66">
        <f t="shared" si="4"/>
        <v>23512</v>
      </c>
      <c r="T45" s="78">
        <v>7536</v>
      </c>
      <c r="U45" s="79"/>
      <c r="V45" s="66">
        <f t="shared" si="5"/>
        <v>7536</v>
      </c>
      <c r="W45" s="78">
        <v>1116</v>
      </c>
      <c r="X45" s="79"/>
      <c r="Y45" s="66">
        <f t="shared" si="6"/>
        <v>1116</v>
      </c>
      <c r="Z45" s="78"/>
      <c r="AA45" s="79">
        <v>2179</v>
      </c>
      <c r="AB45" s="66">
        <f t="shared" si="7"/>
        <v>2179</v>
      </c>
      <c r="AC45" s="78">
        <v>93</v>
      </c>
      <c r="AD45" s="79"/>
      <c r="AE45" s="66">
        <f t="shared" si="8"/>
        <v>93</v>
      </c>
      <c r="EA45" s="2" t="s">
        <v>773</v>
      </c>
      <c r="EB45" s="149">
        <f>EB43/$GJ$43</f>
        <v>3.5171845436114866E-3</v>
      </c>
      <c r="EC45" s="149">
        <f>EC43/$GJ$43</f>
        <v>1.235642464663509E-2</v>
      </c>
      <c r="ED45" s="150">
        <f>ED43/$GJ$43</f>
        <v>1.5873609190246576E-2</v>
      </c>
      <c r="EE45" s="149">
        <f>EE43/$GJ$44</f>
        <v>5.7151046244002159E-3</v>
      </c>
      <c r="EF45" s="149">
        <f t="shared" ref="EF45:FK45" si="9">EF43/$GJ$43</f>
        <v>2.8408029006092773E-2</v>
      </c>
      <c r="EG45" s="148">
        <f t="shared" si="9"/>
        <v>3.4299669106980436E-2</v>
      </c>
      <c r="EH45" s="149">
        <f t="shared" si="9"/>
        <v>3.7880931911507924E-2</v>
      </c>
      <c r="EI45" s="149">
        <f t="shared" si="9"/>
        <v>1.9006324168362072E-2</v>
      </c>
      <c r="EJ45" s="150">
        <f t="shared" si="9"/>
        <v>5.6889036031562104E-2</v>
      </c>
      <c r="EK45" s="149">
        <f t="shared" si="9"/>
        <v>7.5576748847036293E-3</v>
      </c>
      <c r="EL45" s="149">
        <f t="shared" si="9"/>
        <v>1.4139936242130389E-2</v>
      </c>
      <c r="EM45" s="150">
        <f t="shared" si="9"/>
        <v>2.1699391078526128E-2</v>
      </c>
      <c r="EN45" s="149">
        <f t="shared" si="9"/>
        <v>3.8913303892932342E-2</v>
      </c>
      <c r="EO45" s="149">
        <f t="shared" si="9"/>
        <v>4.3462860417968256E-2</v>
      </c>
      <c r="EP45" s="150">
        <f t="shared" si="9"/>
        <v>8.2376164310900599E-2</v>
      </c>
      <c r="EQ45" s="149">
        <f t="shared" si="9"/>
        <v>2.7642649778485011E-2</v>
      </c>
      <c r="ER45" s="149">
        <f t="shared" si="9"/>
        <v>1.4373109913796939E-2</v>
      </c>
      <c r="ES45" s="150">
        <f t="shared" si="9"/>
        <v>4.2015759692281954E-2</v>
      </c>
      <c r="ET45" s="149">
        <f t="shared" si="9"/>
        <v>2.8591364030380217E-2</v>
      </c>
      <c r="EU45" s="149">
        <f t="shared" si="9"/>
        <v>1.5455320542600473E-2</v>
      </c>
      <c r="EV45" s="150">
        <f t="shared" si="9"/>
        <v>4.4046684572980686E-2</v>
      </c>
      <c r="EW45" s="149">
        <f t="shared" si="9"/>
        <v>2.0789835763857369E-2</v>
      </c>
      <c r="EX45" s="149">
        <f t="shared" si="9"/>
        <v>6.4487649805184287E-3</v>
      </c>
      <c r="EY45" s="150">
        <f t="shared" si="9"/>
        <v>2.7236820792683688E-2</v>
      </c>
      <c r="EZ45" s="149">
        <f t="shared" si="9"/>
        <v>2.5754121033155161E-2</v>
      </c>
      <c r="FA45" s="149">
        <f t="shared" si="9"/>
        <v>2.8463207508548218E-2</v>
      </c>
      <c r="FB45" s="150">
        <f t="shared" si="9"/>
        <v>5.4217328541703379E-2</v>
      </c>
      <c r="FC45" s="149">
        <f t="shared" si="9"/>
        <v>1.6375555567421901E-2</v>
      </c>
      <c r="FD45" s="149">
        <f t="shared" si="9"/>
        <v>1.6366655808961343E-2</v>
      </c>
      <c r="FE45" s="150">
        <f t="shared" si="9"/>
        <v>3.2742211376383244E-2</v>
      </c>
      <c r="FF45" s="149">
        <f t="shared" si="9"/>
        <v>4.057933867674831E-2</v>
      </c>
      <c r="FG45" s="149">
        <f t="shared" si="9"/>
        <v>8.1674863344208842E-2</v>
      </c>
      <c r="FH45" s="150">
        <f t="shared" si="9"/>
        <v>0.12225420202095715</v>
      </c>
      <c r="FI45" s="149">
        <f t="shared" si="9"/>
        <v>1.2854811120426192E-2</v>
      </c>
      <c r="FJ45" s="149">
        <f t="shared" si="9"/>
        <v>2.5933896154058379E-2</v>
      </c>
      <c r="FK45" s="150">
        <f t="shared" si="9"/>
        <v>3.8788707274484573E-2</v>
      </c>
      <c r="FL45" s="149">
        <f t="shared" ref="FL45:GJ45" si="10">FL43/$GJ$43</f>
        <v>6.7789460194050327E-2</v>
      </c>
      <c r="FM45" s="149">
        <f t="shared" si="10"/>
        <v>2.1425278517941022E-2</v>
      </c>
      <c r="FN45" s="150">
        <f t="shared" si="10"/>
        <v>8.9214738711991357E-2</v>
      </c>
      <c r="FO45" s="149">
        <f t="shared" si="10"/>
        <v>3.8735308723721239E-2</v>
      </c>
      <c r="FP45" s="149">
        <f t="shared" si="10"/>
        <v>6.1248137725542131E-3</v>
      </c>
      <c r="FQ45" s="150">
        <f t="shared" si="10"/>
        <v>4.4860122496275454E-2</v>
      </c>
      <c r="FR45" s="149">
        <f t="shared" si="10"/>
        <v>3.8863465245553237E-2</v>
      </c>
      <c r="FS45" s="149">
        <f t="shared" si="10"/>
        <v>9.2806681226671513E-3</v>
      </c>
      <c r="FT45" s="150">
        <f t="shared" si="10"/>
        <v>4.8145913319912498E-2</v>
      </c>
      <c r="FU45" s="149">
        <f t="shared" si="10"/>
        <v>4.604557032322143E-2</v>
      </c>
      <c r="FV45" s="149">
        <f t="shared" si="10"/>
        <v>6.596500970963648E-3</v>
      </c>
      <c r="FW45" s="150">
        <f t="shared" si="10"/>
        <v>5.2642071294185078E-2</v>
      </c>
      <c r="FX45" s="149">
        <f t="shared" si="10"/>
        <v>6.0925966469270024E-2</v>
      </c>
      <c r="FY45" s="149">
        <f t="shared" si="10"/>
        <v>8.9264577359370462E-3</v>
      </c>
      <c r="FZ45" s="150">
        <f t="shared" si="10"/>
        <v>6.9854204156899177E-2</v>
      </c>
      <c r="GA45" s="149">
        <f t="shared" si="10"/>
        <v>5.0871019360534554E-3</v>
      </c>
      <c r="GB45" s="149">
        <f t="shared" si="10"/>
        <v>3.5189644953035975E-3</v>
      </c>
      <c r="GC45" s="150">
        <f t="shared" si="10"/>
        <v>8.6060664313570533E-3</v>
      </c>
      <c r="GD45" s="149">
        <f t="shared" si="10"/>
        <v>1.3766146386787062E-2</v>
      </c>
      <c r="GE45" s="149">
        <f t="shared" si="10"/>
        <v>4.33418237029047E-3</v>
      </c>
      <c r="GF45" s="150">
        <f t="shared" si="10"/>
        <v>1.8100328757077531E-2</v>
      </c>
      <c r="GG45" s="149">
        <f t="shared" si="10"/>
        <v>9.6135190890919223E-2</v>
      </c>
      <c r="GH45" s="149">
        <f t="shared" si="10"/>
        <v>0.53756143058277395</v>
      </c>
      <c r="GI45" s="150">
        <f t="shared" si="10"/>
        <v>0.462438569417226</v>
      </c>
      <c r="GJ45" s="148">
        <f t="shared" si="10"/>
        <v>1</v>
      </c>
    </row>
    <row r="46" spans="1:285" ht="23.25" customHeight="1">
      <c r="A46" s="16"/>
      <c r="B46" s="16"/>
      <c r="C46" s="16"/>
      <c r="D46" s="16"/>
      <c r="E46" s="16"/>
      <c r="F46" s="16"/>
      <c r="G46" s="16"/>
      <c r="J46" s="85" t="s">
        <v>125</v>
      </c>
      <c r="K46" s="78">
        <v>42769</v>
      </c>
      <c r="L46" s="79">
        <v>26460</v>
      </c>
      <c r="M46" s="66">
        <f t="shared" si="2"/>
        <v>69229</v>
      </c>
      <c r="N46" s="78">
        <v>29881</v>
      </c>
      <c r="O46" s="79"/>
      <c r="P46" s="66">
        <f t="shared" si="3"/>
        <v>29881</v>
      </c>
      <c r="Q46" s="78"/>
      <c r="R46" s="79">
        <v>24311</v>
      </c>
      <c r="S46" s="66">
        <f t="shared" si="4"/>
        <v>24311</v>
      </c>
      <c r="T46" s="78">
        <v>9467</v>
      </c>
      <c r="U46" s="79"/>
      <c r="V46" s="66">
        <f t="shared" si="5"/>
        <v>9467</v>
      </c>
      <c r="W46" s="78">
        <v>1172</v>
      </c>
      <c r="X46" s="79"/>
      <c r="Y46" s="66">
        <f t="shared" si="6"/>
        <v>1172</v>
      </c>
      <c r="Z46" s="78"/>
      <c r="AA46" s="79">
        <v>2149</v>
      </c>
      <c r="AB46" s="66">
        <f t="shared" si="7"/>
        <v>2149</v>
      </c>
      <c r="AC46" s="78">
        <v>100</v>
      </c>
      <c r="AD46" s="79"/>
      <c r="AE46" s="66">
        <f t="shared" si="8"/>
        <v>100</v>
      </c>
      <c r="AJ46" t="s">
        <v>1028</v>
      </c>
      <c r="GJ46" s="151">
        <f>HGF45+GC45+FZ45+FW45+FT45+FQ45+FN45+FK45+FH45+FE45+FB45+EY45+EV45+ES45+EP45+EM45+EJ45+EG45+ED45+GF45</f>
        <v>0.9038630291573887</v>
      </c>
    </row>
    <row r="47" spans="1:285">
      <c r="J47" s="85" t="s">
        <v>126</v>
      </c>
      <c r="K47" s="78">
        <v>43640</v>
      </c>
      <c r="L47" s="79">
        <v>24800</v>
      </c>
      <c r="M47" s="66">
        <f t="shared" si="2"/>
        <v>68440</v>
      </c>
      <c r="N47" s="78">
        <v>29622</v>
      </c>
      <c r="O47" s="79"/>
      <c r="P47" s="66">
        <f t="shared" si="3"/>
        <v>29622</v>
      </c>
      <c r="Q47" s="78"/>
      <c r="R47" s="79">
        <v>23180</v>
      </c>
      <c r="S47" s="66">
        <f t="shared" si="4"/>
        <v>23180</v>
      </c>
      <c r="T47" s="78">
        <v>11123</v>
      </c>
      <c r="U47" s="79"/>
      <c r="V47" s="66">
        <f t="shared" si="5"/>
        <v>11123</v>
      </c>
      <c r="W47" s="78">
        <v>1183</v>
      </c>
      <c r="X47" s="79"/>
      <c r="Y47" s="66">
        <f t="shared" si="6"/>
        <v>1183</v>
      </c>
      <c r="Z47" s="78"/>
      <c r="AA47" s="79">
        <v>1620</v>
      </c>
      <c r="AB47" s="66">
        <f t="shared" si="7"/>
        <v>1620</v>
      </c>
      <c r="AC47" s="78">
        <v>92</v>
      </c>
      <c r="AD47" s="79"/>
      <c r="AE47" s="66">
        <f t="shared" si="8"/>
        <v>92</v>
      </c>
    </row>
    <row r="48" spans="1:285" ht="18">
      <c r="A48" s="486" t="s">
        <v>58</v>
      </c>
      <c r="B48" s="487"/>
      <c r="C48" s="487"/>
      <c r="D48" s="487"/>
      <c r="E48" s="487"/>
      <c r="J48" s="85" t="s">
        <v>127</v>
      </c>
      <c r="K48" s="78">
        <v>47864</v>
      </c>
      <c r="L48" s="79">
        <v>25185</v>
      </c>
      <c r="M48" s="66">
        <f t="shared" si="2"/>
        <v>73049</v>
      </c>
      <c r="N48" s="78">
        <v>30637</v>
      </c>
      <c r="O48" s="79"/>
      <c r="P48" s="66">
        <f t="shared" si="3"/>
        <v>30637</v>
      </c>
      <c r="Q48" s="78"/>
      <c r="R48" s="79">
        <v>23630</v>
      </c>
      <c r="S48" s="66">
        <f t="shared" si="4"/>
        <v>23630</v>
      </c>
      <c r="T48" s="78">
        <v>14373</v>
      </c>
      <c r="U48" s="79"/>
      <c r="V48" s="66">
        <f t="shared" si="5"/>
        <v>14373</v>
      </c>
      <c r="W48" s="78">
        <v>1205</v>
      </c>
      <c r="X48" s="79"/>
      <c r="Y48" s="66">
        <f t="shared" si="6"/>
        <v>1205</v>
      </c>
      <c r="Z48" s="78"/>
      <c r="AA48" s="79">
        <v>1555</v>
      </c>
      <c r="AB48" s="66">
        <f t="shared" si="7"/>
        <v>1555</v>
      </c>
      <c r="AC48" s="78">
        <v>94</v>
      </c>
      <c r="AD48" s="79"/>
      <c r="AE48" s="66">
        <f t="shared" si="8"/>
        <v>94</v>
      </c>
      <c r="AJ48" s="159" t="s">
        <v>1027</v>
      </c>
    </row>
    <row r="49" spans="1:285" ht="169.5">
      <c r="A49" s="19"/>
      <c r="B49" s="19"/>
      <c r="C49" s="20" t="s">
        <v>59</v>
      </c>
      <c r="D49" s="20" t="s">
        <v>60</v>
      </c>
      <c r="E49" s="20" t="s">
        <v>61</v>
      </c>
      <c r="J49" s="85" t="s">
        <v>128</v>
      </c>
      <c r="K49" s="78">
        <v>53479</v>
      </c>
      <c r="L49" s="79">
        <v>25703</v>
      </c>
      <c r="M49" s="66">
        <f t="shared" si="2"/>
        <v>79182</v>
      </c>
      <c r="N49" s="78">
        <v>31822</v>
      </c>
      <c r="O49" s="79"/>
      <c r="P49" s="66">
        <f t="shared" si="3"/>
        <v>31822</v>
      </c>
      <c r="Q49" s="78"/>
      <c r="R49" s="79">
        <v>24121</v>
      </c>
      <c r="S49" s="66">
        <f t="shared" si="4"/>
        <v>24121</v>
      </c>
      <c r="T49" s="78">
        <v>18818</v>
      </c>
      <c r="U49" s="79"/>
      <c r="V49" s="66">
        <f t="shared" si="5"/>
        <v>18818</v>
      </c>
      <c r="W49" s="78">
        <v>1154</v>
      </c>
      <c r="X49" s="79"/>
      <c r="Y49" s="66">
        <f t="shared" si="6"/>
        <v>1154</v>
      </c>
      <c r="Z49" s="78"/>
      <c r="AA49" s="79">
        <v>1582</v>
      </c>
      <c r="AB49" s="66">
        <f t="shared" si="7"/>
        <v>1582</v>
      </c>
      <c r="AC49" s="78">
        <v>103</v>
      </c>
      <c r="AD49" s="79"/>
      <c r="AE49" s="66">
        <f t="shared" si="8"/>
        <v>103</v>
      </c>
      <c r="AI49" s="18"/>
      <c r="AJ49" s="125" t="s">
        <v>258</v>
      </c>
      <c r="AK49" s="125" t="s">
        <v>259</v>
      </c>
      <c r="AL49" s="125" t="s">
        <v>260</v>
      </c>
      <c r="AM49" s="125" t="s">
        <v>261</v>
      </c>
      <c r="AN49" s="125" t="s">
        <v>262</v>
      </c>
      <c r="AO49" s="125" t="s">
        <v>263</v>
      </c>
      <c r="AP49" s="125" t="s">
        <v>264</v>
      </c>
      <c r="AQ49" s="125" t="s">
        <v>265</v>
      </c>
      <c r="AR49" s="125" t="s">
        <v>266</v>
      </c>
      <c r="AS49" s="125" t="s">
        <v>267</v>
      </c>
      <c r="AT49" s="125" t="s">
        <v>268</v>
      </c>
      <c r="AU49" s="125" t="s">
        <v>269</v>
      </c>
      <c r="AV49" s="125" t="s">
        <v>270</v>
      </c>
      <c r="AW49" s="125" t="s">
        <v>271</v>
      </c>
      <c r="AX49" s="125" t="s">
        <v>272</v>
      </c>
      <c r="AY49" s="125" t="s">
        <v>273</v>
      </c>
      <c r="AZ49" s="125" t="s">
        <v>274</v>
      </c>
      <c r="BA49" s="125" t="s">
        <v>275</v>
      </c>
      <c r="BB49" s="125" t="s">
        <v>276</v>
      </c>
      <c r="BC49" s="125" t="s">
        <v>277</v>
      </c>
      <c r="BD49" s="125" t="s">
        <v>278</v>
      </c>
      <c r="BE49" s="125" t="s">
        <v>279</v>
      </c>
      <c r="BF49" s="125" t="s">
        <v>280</v>
      </c>
      <c r="BG49" s="125" t="s">
        <v>281</v>
      </c>
      <c r="BH49" s="125" t="s">
        <v>282</v>
      </c>
      <c r="BI49" s="125" t="s">
        <v>283</v>
      </c>
      <c r="BJ49" s="125" t="s">
        <v>284</v>
      </c>
      <c r="BK49" s="125" t="s">
        <v>285</v>
      </c>
      <c r="BL49" s="125" t="s">
        <v>286</v>
      </c>
      <c r="BM49" s="125" t="s">
        <v>287</v>
      </c>
      <c r="BN49" s="125" t="s">
        <v>288</v>
      </c>
      <c r="BO49" s="125" t="s">
        <v>289</v>
      </c>
      <c r="BP49" s="125" t="s">
        <v>290</v>
      </c>
      <c r="BQ49" s="125" t="s">
        <v>291</v>
      </c>
      <c r="BR49" s="125" t="s">
        <v>292</v>
      </c>
      <c r="BS49" s="125" t="s">
        <v>293</v>
      </c>
      <c r="BT49" s="125" t="s">
        <v>294</v>
      </c>
      <c r="BU49" s="125" t="s">
        <v>295</v>
      </c>
      <c r="BV49" s="125" t="s">
        <v>296</v>
      </c>
      <c r="BW49" s="125" t="s">
        <v>297</v>
      </c>
      <c r="BX49" s="125" t="s">
        <v>298</v>
      </c>
      <c r="BY49" s="125" t="s">
        <v>299</v>
      </c>
      <c r="BZ49" s="125" t="s">
        <v>300</v>
      </c>
      <c r="CA49" s="125" t="s">
        <v>301</v>
      </c>
      <c r="CB49" s="125" t="s">
        <v>302</v>
      </c>
      <c r="CC49" s="125" t="s">
        <v>303</v>
      </c>
      <c r="CD49" s="125" t="s">
        <v>304</v>
      </c>
      <c r="CE49" s="125" t="s">
        <v>305</v>
      </c>
      <c r="CF49" s="125" t="s">
        <v>306</v>
      </c>
      <c r="CG49" s="125" t="s">
        <v>307</v>
      </c>
      <c r="CH49" s="125" t="s">
        <v>308</v>
      </c>
      <c r="CI49" s="125" t="s">
        <v>309</v>
      </c>
      <c r="CJ49" s="125" t="s">
        <v>310</v>
      </c>
      <c r="CK49" s="125" t="s">
        <v>311</v>
      </c>
      <c r="CL49" s="125" t="s">
        <v>312</v>
      </c>
      <c r="CM49" s="125" t="s">
        <v>313</v>
      </c>
      <c r="CN49" s="125" t="s">
        <v>314</v>
      </c>
      <c r="CO49" s="125" t="s">
        <v>315</v>
      </c>
      <c r="CP49" s="125" t="s">
        <v>316</v>
      </c>
      <c r="CQ49" s="125" t="s">
        <v>317</v>
      </c>
      <c r="CR49" s="125" t="s">
        <v>318</v>
      </c>
      <c r="CS49" s="125" t="s">
        <v>319</v>
      </c>
      <c r="CT49" s="125" t="s">
        <v>320</v>
      </c>
      <c r="CU49" s="125" t="s">
        <v>321</v>
      </c>
      <c r="CV49" s="125" t="s">
        <v>322</v>
      </c>
      <c r="CW49" s="125" t="s">
        <v>323</v>
      </c>
      <c r="CX49" s="125" t="s">
        <v>324</v>
      </c>
      <c r="CY49" s="125" t="s">
        <v>325</v>
      </c>
      <c r="CZ49" s="125" t="s">
        <v>326</v>
      </c>
      <c r="DA49" s="125" t="s">
        <v>327</v>
      </c>
      <c r="DB49" s="125" t="s">
        <v>328</v>
      </c>
      <c r="DC49" s="125" t="s">
        <v>329</v>
      </c>
      <c r="DD49" s="125" t="s">
        <v>330</v>
      </c>
      <c r="DE49" s="125" t="s">
        <v>331</v>
      </c>
      <c r="DF49" s="125" t="s">
        <v>332</v>
      </c>
      <c r="DG49" s="125" t="s">
        <v>333</v>
      </c>
      <c r="DH49" s="125" t="s">
        <v>334</v>
      </c>
      <c r="DI49" s="125" t="s">
        <v>335</v>
      </c>
      <c r="DJ49" s="125" t="s">
        <v>336</v>
      </c>
      <c r="DK49" s="125" t="s">
        <v>337</v>
      </c>
      <c r="DL49" s="125" t="s">
        <v>338</v>
      </c>
      <c r="DM49" s="125" t="s">
        <v>339</v>
      </c>
      <c r="DN49" s="125" t="s">
        <v>340</v>
      </c>
      <c r="DO49" s="125" t="s">
        <v>341</v>
      </c>
      <c r="DP49" s="125" t="s">
        <v>342</v>
      </c>
      <c r="DQ49" s="125" t="s">
        <v>343</v>
      </c>
      <c r="DR49" s="125" t="s">
        <v>344</v>
      </c>
      <c r="DS49" s="125" t="s">
        <v>345</v>
      </c>
      <c r="DT49" s="125" t="s">
        <v>346</v>
      </c>
      <c r="DU49" s="125" t="s">
        <v>347</v>
      </c>
      <c r="DV49" s="125" t="s">
        <v>348</v>
      </c>
      <c r="DW49" s="125" t="s">
        <v>349</v>
      </c>
      <c r="DX49" s="125" t="s">
        <v>350</v>
      </c>
      <c r="DY49" s="125" t="s">
        <v>351</v>
      </c>
      <c r="DZ49" s="125" t="s">
        <v>352</v>
      </c>
      <c r="EA49" s="125" t="s">
        <v>353</v>
      </c>
      <c r="EB49" s="125" t="s">
        <v>354</v>
      </c>
      <c r="EC49" s="125" t="s">
        <v>355</v>
      </c>
      <c r="ED49" s="125" t="s">
        <v>356</v>
      </c>
      <c r="EE49" s="125" t="s">
        <v>357</v>
      </c>
      <c r="EF49" s="125" t="s">
        <v>358</v>
      </c>
      <c r="EG49" s="138" t="s">
        <v>359</v>
      </c>
      <c r="EH49" s="125" t="s">
        <v>360</v>
      </c>
      <c r="EI49" s="125" t="s">
        <v>361</v>
      </c>
      <c r="EJ49" s="125" t="s">
        <v>362</v>
      </c>
      <c r="EK49" s="125" t="s">
        <v>363</v>
      </c>
      <c r="EL49" s="125" t="s">
        <v>364</v>
      </c>
      <c r="EM49" s="125" t="s">
        <v>365</v>
      </c>
      <c r="EN49" s="125" t="s">
        <v>366</v>
      </c>
      <c r="EO49" s="125" t="s">
        <v>367</v>
      </c>
      <c r="EP49" s="125" t="s">
        <v>368</v>
      </c>
      <c r="EQ49" s="125" t="s">
        <v>369</v>
      </c>
      <c r="ER49" s="125" t="s">
        <v>370</v>
      </c>
      <c r="ES49" s="125" t="s">
        <v>371</v>
      </c>
      <c r="ET49" s="125" t="s">
        <v>372</v>
      </c>
      <c r="EU49" s="125" t="s">
        <v>373</v>
      </c>
      <c r="EV49" s="125" t="s">
        <v>374</v>
      </c>
      <c r="EW49" s="125" t="s">
        <v>375</v>
      </c>
      <c r="EX49" s="125" t="s">
        <v>376</v>
      </c>
      <c r="EY49" s="125" t="s">
        <v>377</v>
      </c>
      <c r="EZ49" s="125" t="s">
        <v>378</v>
      </c>
      <c r="FA49" s="125" t="s">
        <v>379</v>
      </c>
      <c r="FB49" s="125" t="s">
        <v>380</v>
      </c>
      <c r="FC49" s="125" t="s">
        <v>381</v>
      </c>
      <c r="FD49" s="125" t="s">
        <v>382</v>
      </c>
      <c r="FE49" s="125" t="s">
        <v>383</v>
      </c>
      <c r="FF49" s="125" t="s">
        <v>384</v>
      </c>
      <c r="FG49" s="125" t="s">
        <v>385</v>
      </c>
      <c r="FH49" s="125" t="s">
        <v>386</v>
      </c>
      <c r="FI49" s="125" t="s">
        <v>387</v>
      </c>
      <c r="FJ49" s="125" t="s">
        <v>388</v>
      </c>
      <c r="FK49" s="125" t="s">
        <v>389</v>
      </c>
      <c r="FL49" s="125" t="s">
        <v>390</v>
      </c>
      <c r="FM49" s="125" t="s">
        <v>391</v>
      </c>
      <c r="FN49" s="125" t="s">
        <v>392</v>
      </c>
      <c r="FO49" s="125" t="s">
        <v>393</v>
      </c>
      <c r="FP49" s="125" t="s">
        <v>394</v>
      </c>
      <c r="FQ49" s="125" t="s">
        <v>395</v>
      </c>
      <c r="FR49" s="125" t="s">
        <v>396</v>
      </c>
      <c r="FS49" s="125" t="s">
        <v>397</v>
      </c>
      <c r="FT49" s="125" t="s">
        <v>398</v>
      </c>
      <c r="FU49" s="125" t="s">
        <v>399</v>
      </c>
      <c r="FV49" s="125" t="s">
        <v>400</v>
      </c>
      <c r="FW49" s="125" t="s">
        <v>401</v>
      </c>
      <c r="FX49" s="125" t="s">
        <v>402</v>
      </c>
      <c r="FY49" s="125" t="s">
        <v>403</v>
      </c>
      <c r="FZ49" s="125" t="s">
        <v>404</v>
      </c>
      <c r="GA49" s="125" t="s">
        <v>405</v>
      </c>
      <c r="GB49" s="125" t="s">
        <v>406</v>
      </c>
      <c r="GC49" s="125" t="s">
        <v>407</v>
      </c>
      <c r="GD49" s="125" t="s">
        <v>408</v>
      </c>
      <c r="GE49" s="125" t="s">
        <v>409</v>
      </c>
      <c r="GF49" s="125" t="s">
        <v>410</v>
      </c>
      <c r="GG49" s="125" t="s">
        <v>411</v>
      </c>
      <c r="GH49" s="125" t="s">
        <v>412</v>
      </c>
      <c r="GI49" s="125" t="s">
        <v>413</v>
      </c>
      <c r="GJ49" s="125" t="s">
        <v>414</v>
      </c>
      <c r="GK49" s="125" t="s">
        <v>415</v>
      </c>
      <c r="GL49" s="125" t="s">
        <v>416</v>
      </c>
      <c r="GM49" s="125" t="s">
        <v>417</v>
      </c>
      <c r="GN49" s="125" t="s">
        <v>418</v>
      </c>
      <c r="GO49" s="125" t="s">
        <v>419</v>
      </c>
      <c r="GP49" s="125" t="s">
        <v>420</v>
      </c>
      <c r="GQ49" s="125" t="s">
        <v>421</v>
      </c>
      <c r="GR49" s="125" t="s">
        <v>422</v>
      </c>
      <c r="GS49" s="125" t="s">
        <v>423</v>
      </c>
      <c r="GT49" s="125" t="s">
        <v>424</v>
      </c>
      <c r="GU49" s="125" t="s">
        <v>425</v>
      </c>
      <c r="GV49" s="125" t="s">
        <v>426</v>
      </c>
      <c r="GW49" s="125" t="s">
        <v>427</v>
      </c>
      <c r="GX49" s="125" t="s">
        <v>428</v>
      </c>
      <c r="GY49" s="125" t="s">
        <v>429</v>
      </c>
      <c r="GZ49" s="125" t="s">
        <v>430</v>
      </c>
      <c r="HA49" s="125" t="s">
        <v>431</v>
      </c>
      <c r="HB49" s="125" t="s">
        <v>432</v>
      </c>
      <c r="HC49" s="125" t="s">
        <v>433</v>
      </c>
      <c r="HD49" s="125" t="s">
        <v>434</v>
      </c>
      <c r="HE49" s="125" t="s">
        <v>435</v>
      </c>
      <c r="HF49" s="125" t="s">
        <v>436</v>
      </c>
      <c r="HG49" s="125" t="s">
        <v>437</v>
      </c>
      <c r="HH49" s="125" t="s">
        <v>438</v>
      </c>
      <c r="HI49" s="125" t="s">
        <v>439</v>
      </c>
      <c r="HJ49" s="125" t="s">
        <v>440</v>
      </c>
      <c r="HK49" s="125" t="s">
        <v>441</v>
      </c>
      <c r="HL49" s="125" t="s">
        <v>442</v>
      </c>
      <c r="HM49" s="125" t="s">
        <v>443</v>
      </c>
      <c r="HN49" s="125" t="s">
        <v>444</v>
      </c>
      <c r="HO49" s="125" t="s">
        <v>445</v>
      </c>
      <c r="HP49" s="125" t="s">
        <v>446</v>
      </c>
      <c r="HQ49" s="125" t="s">
        <v>447</v>
      </c>
      <c r="HR49" s="125" t="s">
        <v>448</v>
      </c>
      <c r="HS49" s="125" t="s">
        <v>449</v>
      </c>
      <c r="HT49" s="125" t="s">
        <v>450</v>
      </c>
      <c r="HU49" s="125" t="s">
        <v>451</v>
      </c>
      <c r="HV49" s="125" t="s">
        <v>452</v>
      </c>
      <c r="HW49" s="125" t="s">
        <v>453</v>
      </c>
      <c r="HX49" s="125" t="s">
        <v>454</v>
      </c>
      <c r="HY49" s="125" t="s">
        <v>455</v>
      </c>
      <c r="HZ49" s="125" t="s">
        <v>456</v>
      </c>
      <c r="IA49" s="125" t="s">
        <v>457</v>
      </c>
      <c r="IB49" s="125" t="s">
        <v>458</v>
      </c>
      <c r="IC49" s="125" t="s">
        <v>459</v>
      </c>
      <c r="ID49" s="125" t="s">
        <v>460</v>
      </c>
      <c r="IE49" s="125" t="s">
        <v>461</v>
      </c>
      <c r="IF49" s="125" t="s">
        <v>462</v>
      </c>
      <c r="IG49" s="125" t="s">
        <v>463</v>
      </c>
      <c r="IH49" s="125" t="s">
        <v>464</v>
      </c>
      <c r="II49" s="125" t="s">
        <v>465</v>
      </c>
      <c r="IJ49" s="125" t="s">
        <v>466</v>
      </c>
      <c r="IK49" s="125" t="s">
        <v>467</v>
      </c>
      <c r="IL49" s="125" t="s">
        <v>468</v>
      </c>
      <c r="IM49" s="125" t="s">
        <v>469</v>
      </c>
      <c r="IN49" s="125" t="s">
        <v>470</v>
      </c>
      <c r="IO49" s="125" t="s">
        <v>471</v>
      </c>
      <c r="IP49" s="125" t="s">
        <v>472</v>
      </c>
      <c r="IQ49" s="125" t="s">
        <v>473</v>
      </c>
      <c r="IR49" s="125" t="s">
        <v>474</v>
      </c>
      <c r="IS49" s="125" t="s">
        <v>475</v>
      </c>
      <c r="IT49" s="125" t="s">
        <v>476</v>
      </c>
      <c r="IU49" s="125" t="s">
        <v>477</v>
      </c>
      <c r="IV49" s="125" t="s">
        <v>478</v>
      </c>
      <c r="IW49" s="125" t="s">
        <v>479</v>
      </c>
      <c r="IX49" s="125" t="s">
        <v>480</v>
      </c>
      <c r="IY49" s="125" t="s">
        <v>481</v>
      </c>
      <c r="IZ49" s="125" t="s">
        <v>482</v>
      </c>
      <c r="JA49" s="125" t="s">
        <v>483</v>
      </c>
      <c r="JB49" s="125" t="s">
        <v>484</v>
      </c>
      <c r="JC49" s="125" t="s">
        <v>485</v>
      </c>
      <c r="JD49" s="125" t="s">
        <v>486</v>
      </c>
      <c r="JE49" s="125" t="s">
        <v>487</v>
      </c>
      <c r="JF49" s="125" t="s">
        <v>488</v>
      </c>
      <c r="JG49" s="125" t="s">
        <v>489</v>
      </c>
      <c r="JH49" s="125" t="s">
        <v>490</v>
      </c>
      <c r="JI49" s="125" t="s">
        <v>491</v>
      </c>
      <c r="JJ49" s="125" t="s">
        <v>492</v>
      </c>
      <c r="JK49" s="125" t="s">
        <v>493</v>
      </c>
      <c r="JL49" s="125" t="s">
        <v>494</v>
      </c>
      <c r="JM49" s="125" t="s">
        <v>495</v>
      </c>
      <c r="JN49" s="125" t="s">
        <v>496</v>
      </c>
      <c r="JO49" s="125" t="s">
        <v>497</v>
      </c>
      <c r="JP49" s="125" t="s">
        <v>498</v>
      </c>
      <c r="JQ49" s="125" t="s">
        <v>499</v>
      </c>
      <c r="JR49" s="125" t="s">
        <v>500</v>
      </c>
      <c r="JS49" s="125" t="s">
        <v>501</v>
      </c>
      <c r="JT49" s="125" t="s">
        <v>502</v>
      </c>
      <c r="JU49" s="125" t="s">
        <v>503</v>
      </c>
      <c r="JV49" s="125" t="s">
        <v>504</v>
      </c>
      <c r="JW49" s="125" t="s">
        <v>505</v>
      </c>
      <c r="JX49" s="125" t="s">
        <v>506</v>
      </c>
      <c r="JY49" s="125" t="s">
        <v>507</v>
      </c>
    </row>
    <row r="50" spans="1:285" ht="15" customHeight="1">
      <c r="A50" s="21" t="s">
        <v>62</v>
      </c>
      <c r="B50" s="22"/>
      <c r="C50" s="22"/>
      <c r="D50" s="22"/>
      <c r="E50" s="22"/>
      <c r="J50" s="85" t="s">
        <v>129</v>
      </c>
      <c r="K50" s="78">
        <v>53253</v>
      </c>
      <c r="L50" s="79">
        <v>27926</v>
      </c>
      <c r="M50" s="66">
        <f t="shared" si="2"/>
        <v>81179</v>
      </c>
      <c r="N50" s="78">
        <v>30453</v>
      </c>
      <c r="O50" s="79"/>
      <c r="P50" s="66">
        <f t="shared" si="3"/>
        <v>30453</v>
      </c>
      <c r="Q50" s="78"/>
      <c r="R50" s="79">
        <v>26441</v>
      </c>
      <c r="S50" s="66">
        <f t="shared" si="4"/>
        <v>26441</v>
      </c>
      <c r="T50" s="78">
        <v>20024</v>
      </c>
      <c r="U50" s="79"/>
      <c r="V50" s="66">
        <f t="shared" si="5"/>
        <v>20024</v>
      </c>
      <c r="W50" s="78">
        <v>1197</v>
      </c>
      <c r="X50" s="79"/>
      <c r="Y50" s="66">
        <f t="shared" si="6"/>
        <v>1197</v>
      </c>
      <c r="Z50" s="78"/>
      <c r="AA50" s="79">
        <v>1485</v>
      </c>
      <c r="AB50" s="66">
        <f t="shared" si="7"/>
        <v>1485</v>
      </c>
      <c r="AC50" s="78">
        <v>94</v>
      </c>
      <c r="AD50" s="79"/>
      <c r="AE50" s="66">
        <f t="shared" si="8"/>
        <v>94</v>
      </c>
      <c r="AI50" s="126" t="s">
        <v>508</v>
      </c>
      <c r="AJ50" s="127" t="s">
        <v>509</v>
      </c>
      <c r="AK50" s="127" t="s">
        <v>509</v>
      </c>
      <c r="AL50" s="127" t="s">
        <v>509</v>
      </c>
      <c r="AM50" s="127" t="s">
        <v>509</v>
      </c>
      <c r="AN50" s="127" t="s">
        <v>509</v>
      </c>
      <c r="AO50" s="127" t="s">
        <v>509</v>
      </c>
      <c r="AP50" s="127" t="s">
        <v>509</v>
      </c>
      <c r="AQ50" s="127" t="s">
        <v>509</v>
      </c>
      <c r="AR50" s="127" t="s">
        <v>509</v>
      </c>
      <c r="AS50" s="127" t="s">
        <v>509</v>
      </c>
      <c r="AT50" s="127" t="s">
        <v>509</v>
      </c>
      <c r="AU50" s="127" t="s">
        <v>509</v>
      </c>
      <c r="AV50" s="127" t="s">
        <v>509</v>
      </c>
      <c r="AW50" s="127" t="s">
        <v>509</v>
      </c>
      <c r="AX50" s="127" t="s">
        <v>509</v>
      </c>
      <c r="AY50" s="127" t="s">
        <v>509</v>
      </c>
      <c r="AZ50" s="127" t="s">
        <v>509</v>
      </c>
      <c r="BA50" s="127" t="s">
        <v>509</v>
      </c>
      <c r="BB50" s="127" t="s">
        <v>509</v>
      </c>
      <c r="BC50" s="127" t="s">
        <v>509</v>
      </c>
      <c r="BD50" s="127" t="s">
        <v>509</v>
      </c>
      <c r="BE50" s="127" t="s">
        <v>509</v>
      </c>
      <c r="BF50" s="127" t="s">
        <v>509</v>
      </c>
      <c r="BG50" s="127" t="s">
        <v>509</v>
      </c>
      <c r="BH50" s="127" t="s">
        <v>509</v>
      </c>
      <c r="BI50" s="127" t="s">
        <v>509</v>
      </c>
      <c r="BJ50" s="127" t="s">
        <v>509</v>
      </c>
      <c r="BK50" s="127" t="s">
        <v>509</v>
      </c>
      <c r="BL50" s="127" t="s">
        <v>509</v>
      </c>
      <c r="BM50" s="127" t="s">
        <v>509</v>
      </c>
      <c r="BN50" s="127" t="s">
        <v>509</v>
      </c>
      <c r="BO50" s="127" t="s">
        <v>509</v>
      </c>
      <c r="BP50" s="127" t="s">
        <v>509</v>
      </c>
      <c r="BQ50" s="127" t="s">
        <v>509</v>
      </c>
      <c r="BR50" s="127" t="s">
        <v>509</v>
      </c>
      <c r="BS50" s="127" t="s">
        <v>509</v>
      </c>
      <c r="BT50" s="127" t="s">
        <v>509</v>
      </c>
      <c r="BU50" s="127" t="s">
        <v>509</v>
      </c>
      <c r="BV50" s="127" t="s">
        <v>509</v>
      </c>
      <c r="BW50" s="127" t="s">
        <v>509</v>
      </c>
      <c r="BX50" s="127" t="s">
        <v>509</v>
      </c>
      <c r="BY50" s="127" t="s">
        <v>509</v>
      </c>
      <c r="BZ50" s="127" t="s">
        <v>509</v>
      </c>
      <c r="CA50" s="127" t="s">
        <v>509</v>
      </c>
      <c r="CB50" s="127" t="s">
        <v>509</v>
      </c>
      <c r="CC50" s="127" t="s">
        <v>509</v>
      </c>
      <c r="CD50" s="127" t="s">
        <v>509</v>
      </c>
      <c r="CE50" s="127" t="s">
        <v>509</v>
      </c>
      <c r="CF50" s="127" t="s">
        <v>509</v>
      </c>
      <c r="CG50" s="127" t="s">
        <v>509</v>
      </c>
      <c r="CH50" s="127" t="s">
        <v>509</v>
      </c>
      <c r="CI50" s="127" t="s">
        <v>509</v>
      </c>
      <c r="CJ50" s="127" t="s">
        <v>509</v>
      </c>
      <c r="CK50" s="127" t="s">
        <v>509</v>
      </c>
      <c r="CL50" s="127" t="s">
        <v>509</v>
      </c>
      <c r="CM50" s="127" t="s">
        <v>509</v>
      </c>
      <c r="CN50" s="127" t="s">
        <v>509</v>
      </c>
      <c r="CO50" s="127" t="s">
        <v>509</v>
      </c>
      <c r="CP50" s="127" t="s">
        <v>509</v>
      </c>
      <c r="CQ50" s="127" t="s">
        <v>509</v>
      </c>
      <c r="CR50" s="127" t="s">
        <v>509</v>
      </c>
      <c r="CS50" s="127" t="s">
        <v>509</v>
      </c>
      <c r="CT50" s="127" t="s">
        <v>509</v>
      </c>
      <c r="CU50" s="127" t="s">
        <v>509</v>
      </c>
      <c r="CV50" s="127" t="s">
        <v>509</v>
      </c>
      <c r="CW50" s="127" t="s">
        <v>509</v>
      </c>
      <c r="CX50" s="127" t="s">
        <v>509</v>
      </c>
      <c r="CY50" s="127" t="s">
        <v>509</v>
      </c>
      <c r="CZ50" s="127" t="s">
        <v>509</v>
      </c>
      <c r="DA50" s="127" t="s">
        <v>509</v>
      </c>
      <c r="DB50" s="127" t="s">
        <v>509</v>
      </c>
      <c r="DC50" s="127" t="s">
        <v>509</v>
      </c>
      <c r="DD50" s="127" t="s">
        <v>509</v>
      </c>
      <c r="DE50" s="127" t="s">
        <v>509</v>
      </c>
      <c r="DF50" s="127" t="s">
        <v>509</v>
      </c>
      <c r="DG50" s="127" t="s">
        <v>509</v>
      </c>
      <c r="DH50" s="127" t="s">
        <v>509</v>
      </c>
      <c r="DI50" s="127" t="s">
        <v>509</v>
      </c>
      <c r="DJ50" s="127" t="s">
        <v>509</v>
      </c>
      <c r="DK50" s="127" t="s">
        <v>509</v>
      </c>
      <c r="DL50" s="127" t="s">
        <v>509</v>
      </c>
      <c r="DM50" s="127" t="s">
        <v>509</v>
      </c>
      <c r="DN50" s="127" t="s">
        <v>509</v>
      </c>
      <c r="DO50" s="127" t="s">
        <v>509</v>
      </c>
      <c r="DP50" s="127" t="s">
        <v>509</v>
      </c>
      <c r="DQ50" s="127" t="s">
        <v>509</v>
      </c>
      <c r="DR50" s="127" t="s">
        <v>509</v>
      </c>
      <c r="DS50" s="127" t="s">
        <v>509</v>
      </c>
      <c r="DT50" s="127" t="s">
        <v>509</v>
      </c>
      <c r="DU50" s="127" t="s">
        <v>509</v>
      </c>
      <c r="DV50" s="127" t="s">
        <v>509</v>
      </c>
      <c r="DW50" s="127" t="s">
        <v>509</v>
      </c>
      <c r="DX50" s="127" t="s">
        <v>509</v>
      </c>
      <c r="DY50" s="127" t="s">
        <v>509</v>
      </c>
      <c r="DZ50" s="127" t="s">
        <v>509</v>
      </c>
      <c r="EA50" s="127" t="s">
        <v>509</v>
      </c>
      <c r="EB50" s="127" t="s">
        <v>509</v>
      </c>
      <c r="EC50" s="127" t="s">
        <v>509</v>
      </c>
      <c r="ED50" s="127" t="s">
        <v>509</v>
      </c>
      <c r="EE50" s="127" t="s">
        <v>509</v>
      </c>
      <c r="EF50" s="127" t="s">
        <v>509</v>
      </c>
      <c r="EG50" s="139" t="s">
        <v>509</v>
      </c>
      <c r="EH50" s="127" t="s">
        <v>509</v>
      </c>
      <c r="EI50" s="127" t="s">
        <v>509</v>
      </c>
      <c r="EJ50" s="127" t="s">
        <v>509</v>
      </c>
      <c r="EK50" s="127" t="s">
        <v>509</v>
      </c>
      <c r="EL50" s="127" t="s">
        <v>509</v>
      </c>
      <c r="EM50" s="127" t="s">
        <v>509</v>
      </c>
      <c r="EN50" s="127" t="s">
        <v>509</v>
      </c>
      <c r="EO50" s="127" t="s">
        <v>509</v>
      </c>
      <c r="EP50" s="127" t="s">
        <v>509</v>
      </c>
      <c r="EQ50" s="127" t="s">
        <v>509</v>
      </c>
      <c r="ER50" s="127" t="s">
        <v>509</v>
      </c>
      <c r="ES50" s="127" t="s">
        <v>509</v>
      </c>
      <c r="ET50" s="127" t="s">
        <v>509</v>
      </c>
      <c r="EU50" s="127" t="s">
        <v>509</v>
      </c>
      <c r="EV50" s="127" t="s">
        <v>509</v>
      </c>
      <c r="EW50" s="127" t="s">
        <v>509</v>
      </c>
      <c r="EX50" s="127" t="s">
        <v>509</v>
      </c>
      <c r="EY50" s="127" t="s">
        <v>509</v>
      </c>
      <c r="EZ50" s="127" t="s">
        <v>509</v>
      </c>
      <c r="FA50" s="127" t="s">
        <v>509</v>
      </c>
      <c r="FB50" s="127" t="s">
        <v>509</v>
      </c>
      <c r="FC50" s="127" t="s">
        <v>509</v>
      </c>
      <c r="FD50" s="127" t="s">
        <v>509</v>
      </c>
      <c r="FE50" s="127" t="s">
        <v>509</v>
      </c>
      <c r="FF50" s="127" t="s">
        <v>509</v>
      </c>
      <c r="FG50" s="127" t="s">
        <v>509</v>
      </c>
      <c r="FH50" s="127" t="s">
        <v>509</v>
      </c>
      <c r="FI50" s="127" t="s">
        <v>509</v>
      </c>
      <c r="FJ50" s="127" t="s">
        <v>509</v>
      </c>
      <c r="FK50" s="127" t="s">
        <v>509</v>
      </c>
      <c r="FL50" s="127" t="s">
        <v>509</v>
      </c>
      <c r="FM50" s="127" t="s">
        <v>509</v>
      </c>
      <c r="FN50" s="127" t="s">
        <v>509</v>
      </c>
      <c r="FO50" s="127" t="s">
        <v>509</v>
      </c>
      <c r="FP50" s="127" t="s">
        <v>509</v>
      </c>
      <c r="FQ50" s="127" t="s">
        <v>509</v>
      </c>
      <c r="FR50" s="127" t="s">
        <v>509</v>
      </c>
      <c r="FS50" s="127" t="s">
        <v>509</v>
      </c>
      <c r="FT50" s="127" t="s">
        <v>509</v>
      </c>
      <c r="FU50" s="127" t="s">
        <v>509</v>
      </c>
      <c r="FV50" s="127" t="s">
        <v>509</v>
      </c>
      <c r="FW50" s="127" t="s">
        <v>509</v>
      </c>
      <c r="FX50" s="127" t="s">
        <v>509</v>
      </c>
      <c r="FY50" s="127" t="s">
        <v>509</v>
      </c>
      <c r="FZ50" s="127" t="s">
        <v>509</v>
      </c>
      <c r="GA50" s="127" t="s">
        <v>509</v>
      </c>
      <c r="GB50" s="127" t="s">
        <v>509</v>
      </c>
      <c r="GC50" s="127" t="s">
        <v>509</v>
      </c>
      <c r="GD50" s="127" t="s">
        <v>509</v>
      </c>
      <c r="GE50" s="127" t="s">
        <v>509</v>
      </c>
      <c r="GF50" s="127" t="s">
        <v>509</v>
      </c>
      <c r="GG50" s="127" t="s">
        <v>509</v>
      </c>
      <c r="GH50" s="127" t="s">
        <v>509</v>
      </c>
      <c r="GI50" s="127" t="s">
        <v>509</v>
      </c>
      <c r="GJ50" s="127" t="s">
        <v>509</v>
      </c>
      <c r="GK50" s="127" t="s">
        <v>509</v>
      </c>
      <c r="GL50" s="127" t="s">
        <v>509</v>
      </c>
      <c r="GM50" s="127" t="s">
        <v>509</v>
      </c>
      <c r="GN50" s="127" t="s">
        <v>510</v>
      </c>
      <c r="GO50" s="127" t="s">
        <v>510</v>
      </c>
      <c r="GP50" s="127" t="s">
        <v>510</v>
      </c>
      <c r="GQ50" s="127" t="s">
        <v>510</v>
      </c>
      <c r="GR50" s="127" t="s">
        <v>510</v>
      </c>
      <c r="GS50" s="127" t="s">
        <v>510</v>
      </c>
      <c r="GT50" s="127" t="s">
        <v>510</v>
      </c>
      <c r="GU50" s="127" t="s">
        <v>510</v>
      </c>
      <c r="GV50" s="127" t="s">
        <v>510</v>
      </c>
      <c r="GW50" s="127" t="s">
        <v>510</v>
      </c>
      <c r="GX50" s="127" t="s">
        <v>510</v>
      </c>
      <c r="GY50" s="127" t="s">
        <v>510</v>
      </c>
      <c r="GZ50" s="127" t="s">
        <v>510</v>
      </c>
      <c r="HA50" s="127" t="s">
        <v>510</v>
      </c>
      <c r="HB50" s="127" t="s">
        <v>510</v>
      </c>
      <c r="HC50" s="127" t="s">
        <v>510</v>
      </c>
      <c r="HD50" s="127" t="s">
        <v>510</v>
      </c>
      <c r="HE50" s="127" t="s">
        <v>510</v>
      </c>
      <c r="HF50" s="127" t="s">
        <v>510</v>
      </c>
      <c r="HG50" s="127" t="s">
        <v>510</v>
      </c>
      <c r="HH50" s="127" t="s">
        <v>510</v>
      </c>
      <c r="HI50" s="127" t="s">
        <v>509</v>
      </c>
      <c r="HJ50" s="127" t="s">
        <v>509</v>
      </c>
      <c r="HK50" s="127" t="s">
        <v>509</v>
      </c>
      <c r="HL50" s="127" t="s">
        <v>509</v>
      </c>
      <c r="HM50" s="127" t="s">
        <v>509</v>
      </c>
      <c r="HN50" s="127" t="s">
        <v>509</v>
      </c>
      <c r="HO50" s="127" t="s">
        <v>509</v>
      </c>
      <c r="HP50" s="127" t="s">
        <v>509</v>
      </c>
      <c r="HQ50" s="127" t="s">
        <v>509</v>
      </c>
      <c r="HR50" s="127" t="s">
        <v>509</v>
      </c>
      <c r="HS50" s="127" t="s">
        <v>509</v>
      </c>
      <c r="HT50" s="127" t="s">
        <v>509</v>
      </c>
      <c r="HU50" s="127" t="s">
        <v>509</v>
      </c>
      <c r="HV50" s="127" t="s">
        <v>509</v>
      </c>
      <c r="HW50" s="127" t="s">
        <v>509</v>
      </c>
      <c r="HX50" s="127" t="s">
        <v>509</v>
      </c>
      <c r="HY50" s="127" t="s">
        <v>509</v>
      </c>
      <c r="HZ50" s="127" t="s">
        <v>509</v>
      </c>
      <c r="IA50" s="127" t="s">
        <v>509</v>
      </c>
      <c r="IB50" s="127" t="s">
        <v>509</v>
      </c>
      <c r="IC50" s="127" t="s">
        <v>509</v>
      </c>
      <c r="ID50" s="127" t="s">
        <v>509</v>
      </c>
      <c r="IE50" s="127" t="s">
        <v>509</v>
      </c>
      <c r="IF50" s="127" t="s">
        <v>509</v>
      </c>
      <c r="IG50" s="127" t="s">
        <v>509</v>
      </c>
      <c r="IH50" s="127" t="s">
        <v>509</v>
      </c>
      <c r="II50" s="127" t="s">
        <v>509</v>
      </c>
      <c r="IJ50" s="127" t="s">
        <v>509</v>
      </c>
      <c r="IK50" s="127" t="s">
        <v>509</v>
      </c>
      <c r="IL50" s="127" t="s">
        <v>509</v>
      </c>
      <c r="IM50" s="127" t="s">
        <v>509</v>
      </c>
      <c r="IN50" s="127" t="s">
        <v>509</v>
      </c>
      <c r="IO50" s="127" t="s">
        <v>509</v>
      </c>
      <c r="IP50" s="127" t="s">
        <v>509</v>
      </c>
      <c r="IQ50" s="127" t="s">
        <v>509</v>
      </c>
      <c r="IR50" s="127" t="s">
        <v>509</v>
      </c>
      <c r="IS50" s="127" t="s">
        <v>509</v>
      </c>
      <c r="IT50" s="127" t="s">
        <v>509</v>
      </c>
      <c r="IU50" s="127" t="s">
        <v>509</v>
      </c>
      <c r="IV50" s="127" t="s">
        <v>509</v>
      </c>
      <c r="IW50" s="127" t="s">
        <v>509</v>
      </c>
      <c r="IX50" s="127" t="s">
        <v>509</v>
      </c>
      <c r="IY50" s="127" t="s">
        <v>509</v>
      </c>
      <c r="IZ50" s="127" t="s">
        <v>509</v>
      </c>
      <c r="JA50" s="127" t="s">
        <v>509</v>
      </c>
      <c r="JB50" s="127" t="s">
        <v>510</v>
      </c>
      <c r="JC50" s="127" t="s">
        <v>510</v>
      </c>
      <c r="JD50" s="127" t="s">
        <v>510</v>
      </c>
      <c r="JE50" s="127" t="s">
        <v>510</v>
      </c>
      <c r="JF50" s="127" t="s">
        <v>510</v>
      </c>
      <c r="JG50" s="127" t="s">
        <v>510</v>
      </c>
      <c r="JH50" s="127" t="s">
        <v>510</v>
      </c>
      <c r="JI50" s="127" t="s">
        <v>510</v>
      </c>
      <c r="JJ50" s="127" t="s">
        <v>510</v>
      </c>
      <c r="JK50" s="127" t="s">
        <v>510</v>
      </c>
      <c r="JL50" s="127" t="s">
        <v>510</v>
      </c>
      <c r="JM50" s="127" t="s">
        <v>510</v>
      </c>
      <c r="JN50" s="127" t="s">
        <v>510</v>
      </c>
      <c r="JO50" s="127" t="s">
        <v>510</v>
      </c>
      <c r="JP50" s="127" t="s">
        <v>510</v>
      </c>
      <c r="JQ50" s="127" t="s">
        <v>510</v>
      </c>
      <c r="JR50" s="127" t="s">
        <v>510</v>
      </c>
      <c r="JS50" s="127" t="s">
        <v>510</v>
      </c>
      <c r="JT50" s="127" t="s">
        <v>510</v>
      </c>
      <c r="JU50" s="127" t="s">
        <v>510</v>
      </c>
      <c r="JV50" s="127" t="s">
        <v>510</v>
      </c>
      <c r="JW50" s="127" t="s">
        <v>510</v>
      </c>
      <c r="JX50" s="127" t="s">
        <v>510</v>
      </c>
      <c r="JY50" s="127" t="s">
        <v>511</v>
      </c>
    </row>
    <row r="51" spans="1:285" ht="15" customHeight="1">
      <c r="A51" s="23" t="s">
        <v>63</v>
      </c>
      <c r="B51" s="24" t="s">
        <v>64</v>
      </c>
      <c r="C51" s="25" t="s">
        <v>65</v>
      </c>
      <c r="D51" s="26" t="s">
        <v>66</v>
      </c>
      <c r="E51" s="26" t="s">
        <v>67</v>
      </c>
      <c r="J51" s="85" t="s">
        <v>130</v>
      </c>
      <c r="K51" s="78">
        <v>62501</v>
      </c>
      <c r="L51" s="79">
        <v>29335</v>
      </c>
      <c r="M51" s="66">
        <f t="shared" si="2"/>
        <v>91836</v>
      </c>
      <c r="N51" s="78">
        <v>34828</v>
      </c>
      <c r="O51" s="79"/>
      <c r="P51" s="66">
        <f t="shared" si="3"/>
        <v>34828</v>
      </c>
      <c r="Q51" s="78"/>
      <c r="R51" s="79">
        <v>27542</v>
      </c>
      <c r="S51" s="66">
        <f t="shared" si="4"/>
        <v>27542</v>
      </c>
      <c r="T51" s="78">
        <v>23902</v>
      </c>
      <c r="U51" s="79"/>
      <c r="V51" s="66">
        <f t="shared" si="5"/>
        <v>23902</v>
      </c>
      <c r="W51" s="78">
        <v>1877</v>
      </c>
      <c r="X51" s="79"/>
      <c r="Y51" s="66">
        <f t="shared" si="6"/>
        <v>1877</v>
      </c>
      <c r="Z51" s="78"/>
      <c r="AA51" s="79">
        <v>1793</v>
      </c>
      <c r="AB51" s="66">
        <f t="shared" si="7"/>
        <v>1793</v>
      </c>
      <c r="AC51" s="78">
        <v>101</v>
      </c>
      <c r="AD51" s="79"/>
      <c r="AE51" s="66">
        <f t="shared" si="8"/>
        <v>101</v>
      </c>
      <c r="AI51" s="126" t="s">
        <v>512</v>
      </c>
      <c r="AJ51" s="127" t="s">
        <v>513</v>
      </c>
      <c r="AK51" s="127" t="s">
        <v>513</v>
      </c>
      <c r="AL51" s="127" t="s">
        <v>513</v>
      </c>
      <c r="AM51" s="127" t="s">
        <v>513</v>
      </c>
      <c r="AN51" s="127" t="s">
        <v>513</v>
      </c>
      <c r="AO51" s="127" t="s">
        <v>513</v>
      </c>
      <c r="AP51" s="127" t="s">
        <v>513</v>
      </c>
      <c r="AQ51" s="127" t="s">
        <v>513</v>
      </c>
      <c r="AR51" s="127" t="s">
        <v>513</v>
      </c>
      <c r="AS51" s="127" t="s">
        <v>513</v>
      </c>
      <c r="AT51" s="127" t="s">
        <v>513</v>
      </c>
      <c r="AU51" s="127" t="s">
        <v>513</v>
      </c>
      <c r="AV51" s="127" t="s">
        <v>513</v>
      </c>
      <c r="AW51" s="127" t="s">
        <v>513</v>
      </c>
      <c r="AX51" s="127" t="s">
        <v>513</v>
      </c>
      <c r="AY51" s="127" t="s">
        <v>513</v>
      </c>
      <c r="AZ51" s="127" t="s">
        <v>513</v>
      </c>
      <c r="BA51" s="127" t="s">
        <v>513</v>
      </c>
      <c r="BB51" s="127" t="s">
        <v>513</v>
      </c>
      <c r="BC51" s="127" t="s">
        <v>513</v>
      </c>
      <c r="BD51" s="127" t="s">
        <v>513</v>
      </c>
      <c r="BE51" s="127" t="s">
        <v>513</v>
      </c>
      <c r="BF51" s="127" t="s">
        <v>513</v>
      </c>
      <c r="BG51" s="127" t="s">
        <v>513</v>
      </c>
      <c r="BH51" s="127" t="s">
        <v>513</v>
      </c>
      <c r="BI51" s="127" t="s">
        <v>513</v>
      </c>
      <c r="BJ51" s="127" t="s">
        <v>513</v>
      </c>
      <c r="BK51" s="127" t="s">
        <v>513</v>
      </c>
      <c r="BL51" s="127" t="s">
        <v>513</v>
      </c>
      <c r="BM51" s="127" t="s">
        <v>513</v>
      </c>
      <c r="BN51" s="127" t="s">
        <v>513</v>
      </c>
      <c r="BO51" s="127" t="s">
        <v>513</v>
      </c>
      <c r="BP51" s="127" t="s">
        <v>513</v>
      </c>
      <c r="BQ51" s="127" t="s">
        <v>513</v>
      </c>
      <c r="BR51" s="127" t="s">
        <v>513</v>
      </c>
      <c r="BS51" s="127" t="s">
        <v>513</v>
      </c>
      <c r="BT51" s="127" t="s">
        <v>513</v>
      </c>
      <c r="BU51" s="127" t="s">
        <v>513</v>
      </c>
      <c r="BV51" s="127" t="s">
        <v>513</v>
      </c>
      <c r="BW51" s="127" t="s">
        <v>513</v>
      </c>
      <c r="BX51" s="127" t="s">
        <v>513</v>
      </c>
      <c r="BY51" s="127" t="s">
        <v>513</v>
      </c>
      <c r="BZ51" s="127" t="s">
        <v>513</v>
      </c>
      <c r="CA51" s="127" t="s">
        <v>513</v>
      </c>
      <c r="CB51" s="127" t="s">
        <v>513</v>
      </c>
      <c r="CC51" s="127" t="s">
        <v>513</v>
      </c>
      <c r="CD51" s="127" t="s">
        <v>513</v>
      </c>
      <c r="CE51" s="127" t="s">
        <v>513</v>
      </c>
      <c r="CF51" s="127" t="s">
        <v>513</v>
      </c>
      <c r="CG51" s="127" t="s">
        <v>513</v>
      </c>
      <c r="CH51" s="127" t="s">
        <v>513</v>
      </c>
      <c r="CI51" s="127" t="s">
        <v>513</v>
      </c>
      <c r="CJ51" s="127" t="s">
        <v>513</v>
      </c>
      <c r="CK51" s="127" t="s">
        <v>513</v>
      </c>
      <c r="CL51" s="127" t="s">
        <v>513</v>
      </c>
      <c r="CM51" s="127" t="s">
        <v>513</v>
      </c>
      <c r="CN51" s="127" t="s">
        <v>513</v>
      </c>
      <c r="CO51" s="127" t="s">
        <v>513</v>
      </c>
      <c r="CP51" s="127" t="s">
        <v>513</v>
      </c>
      <c r="CQ51" s="127" t="s">
        <v>513</v>
      </c>
      <c r="CR51" s="127" t="s">
        <v>513</v>
      </c>
      <c r="CS51" s="127" t="s">
        <v>513</v>
      </c>
      <c r="CT51" s="127" t="s">
        <v>513</v>
      </c>
      <c r="CU51" s="127" t="s">
        <v>513</v>
      </c>
      <c r="CV51" s="127" t="s">
        <v>513</v>
      </c>
      <c r="CW51" s="127" t="s">
        <v>513</v>
      </c>
      <c r="CX51" s="127" t="s">
        <v>513</v>
      </c>
      <c r="CY51" s="127" t="s">
        <v>513</v>
      </c>
      <c r="CZ51" s="127" t="s">
        <v>513</v>
      </c>
      <c r="DA51" s="127" t="s">
        <v>513</v>
      </c>
      <c r="DB51" s="127" t="s">
        <v>513</v>
      </c>
      <c r="DC51" s="127" t="s">
        <v>513</v>
      </c>
      <c r="DD51" s="127" t="s">
        <v>513</v>
      </c>
      <c r="DE51" s="127" t="s">
        <v>513</v>
      </c>
      <c r="DF51" s="127" t="s">
        <v>513</v>
      </c>
      <c r="DG51" s="127" t="s">
        <v>513</v>
      </c>
      <c r="DH51" s="127" t="s">
        <v>513</v>
      </c>
      <c r="DI51" s="127" t="s">
        <v>513</v>
      </c>
      <c r="DJ51" s="127" t="s">
        <v>513</v>
      </c>
      <c r="DK51" s="127" t="s">
        <v>513</v>
      </c>
      <c r="DL51" s="127" t="s">
        <v>513</v>
      </c>
      <c r="DM51" s="127" t="s">
        <v>513</v>
      </c>
      <c r="DN51" s="127" t="s">
        <v>513</v>
      </c>
      <c r="DO51" s="127" t="s">
        <v>513</v>
      </c>
      <c r="DP51" s="127" t="s">
        <v>513</v>
      </c>
      <c r="DQ51" s="127" t="s">
        <v>513</v>
      </c>
      <c r="DR51" s="127" t="s">
        <v>513</v>
      </c>
      <c r="DS51" s="127" t="s">
        <v>513</v>
      </c>
      <c r="DT51" s="127" t="s">
        <v>513</v>
      </c>
      <c r="DU51" s="127" t="s">
        <v>513</v>
      </c>
      <c r="DV51" s="127" t="s">
        <v>513</v>
      </c>
      <c r="DW51" s="127" t="s">
        <v>513</v>
      </c>
      <c r="DX51" s="127" t="s">
        <v>513</v>
      </c>
      <c r="DY51" s="127" t="s">
        <v>513</v>
      </c>
      <c r="DZ51" s="127" t="s">
        <v>513</v>
      </c>
      <c r="EA51" s="127" t="s">
        <v>513</v>
      </c>
      <c r="EB51" s="127" t="s">
        <v>513</v>
      </c>
      <c r="EC51" s="127" t="s">
        <v>513</v>
      </c>
      <c r="ED51" s="127" t="s">
        <v>513</v>
      </c>
      <c r="EE51" s="127" t="s">
        <v>513</v>
      </c>
      <c r="EF51" s="127" t="s">
        <v>513</v>
      </c>
      <c r="EG51" s="139" t="s">
        <v>513</v>
      </c>
      <c r="EH51" s="127" t="s">
        <v>513</v>
      </c>
      <c r="EI51" s="127" t="s">
        <v>513</v>
      </c>
      <c r="EJ51" s="127" t="s">
        <v>513</v>
      </c>
      <c r="EK51" s="127" t="s">
        <v>513</v>
      </c>
      <c r="EL51" s="127" t="s">
        <v>513</v>
      </c>
      <c r="EM51" s="127" t="s">
        <v>513</v>
      </c>
      <c r="EN51" s="127" t="s">
        <v>513</v>
      </c>
      <c r="EO51" s="127" t="s">
        <v>513</v>
      </c>
      <c r="EP51" s="127" t="s">
        <v>513</v>
      </c>
      <c r="EQ51" s="127" t="s">
        <v>513</v>
      </c>
      <c r="ER51" s="127" t="s">
        <v>513</v>
      </c>
      <c r="ES51" s="127" t="s">
        <v>513</v>
      </c>
      <c r="ET51" s="127" t="s">
        <v>513</v>
      </c>
      <c r="EU51" s="127" t="s">
        <v>513</v>
      </c>
      <c r="EV51" s="127" t="s">
        <v>513</v>
      </c>
      <c r="EW51" s="127" t="s">
        <v>513</v>
      </c>
      <c r="EX51" s="127" t="s">
        <v>513</v>
      </c>
      <c r="EY51" s="127" t="s">
        <v>513</v>
      </c>
      <c r="EZ51" s="127" t="s">
        <v>513</v>
      </c>
      <c r="FA51" s="127" t="s">
        <v>513</v>
      </c>
      <c r="FB51" s="127" t="s">
        <v>513</v>
      </c>
      <c r="FC51" s="127" t="s">
        <v>513</v>
      </c>
      <c r="FD51" s="127" t="s">
        <v>513</v>
      </c>
      <c r="FE51" s="127" t="s">
        <v>513</v>
      </c>
      <c r="FF51" s="127" t="s">
        <v>513</v>
      </c>
      <c r="FG51" s="127" t="s">
        <v>513</v>
      </c>
      <c r="FH51" s="127" t="s">
        <v>513</v>
      </c>
      <c r="FI51" s="127" t="s">
        <v>513</v>
      </c>
      <c r="FJ51" s="127" t="s">
        <v>513</v>
      </c>
      <c r="FK51" s="127" t="s">
        <v>513</v>
      </c>
      <c r="FL51" s="127" t="s">
        <v>513</v>
      </c>
      <c r="FM51" s="127" t="s">
        <v>513</v>
      </c>
      <c r="FN51" s="127" t="s">
        <v>513</v>
      </c>
      <c r="FO51" s="127" t="s">
        <v>513</v>
      </c>
      <c r="FP51" s="127" t="s">
        <v>513</v>
      </c>
      <c r="FQ51" s="127" t="s">
        <v>513</v>
      </c>
      <c r="FR51" s="127" t="s">
        <v>513</v>
      </c>
      <c r="FS51" s="127" t="s">
        <v>513</v>
      </c>
      <c r="FT51" s="127" t="s">
        <v>513</v>
      </c>
      <c r="FU51" s="127" t="s">
        <v>513</v>
      </c>
      <c r="FV51" s="127" t="s">
        <v>513</v>
      </c>
      <c r="FW51" s="127" t="s">
        <v>513</v>
      </c>
      <c r="FX51" s="127" t="s">
        <v>513</v>
      </c>
      <c r="FY51" s="127" t="s">
        <v>513</v>
      </c>
      <c r="FZ51" s="127" t="s">
        <v>513</v>
      </c>
      <c r="GA51" s="127" t="s">
        <v>513</v>
      </c>
      <c r="GB51" s="127" t="s">
        <v>513</v>
      </c>
      <c r="GC51" s="127" t="s">
        <v>513</v>
      </c>
      <c r="GD51" s="127" t="s">
        <v>513</v>
      </c>
      <c r="GE51" s="127" t="s">
        <v>513</v>
      </c>
      <c r="GF51" s="127" t="s">
        <v>513</v>
      </c>
      <c r="GG51" s="127" t="s">
        <v>513</v>
      </c>
      <c r="GH51" s="127" t="s">
        <v>513</v>
      </c>
      <c r="GI51" s="127" t="s">
        <v>513</v>
      </c>
      <c r="GJ51" s="127" t="s">
        <v>513</v>
      </c>
      <c r="GK51" s="127" t="s">
        <v>513</v>
      </c>
      <c r="GL51" s="127" t="s">
        <v>513</v>
      </c>
      <c r="GM51" s="127" t="s">
        <v>513</v>
      </c>
      <c r="GN51" s="127" t="s">
        <v>513</v>
      </c>
      <c r="GO51" s="127" t="s">
        <v>513</v>
      </c>
      <c r="GP51" s="127" t="s">
        <v>513</v>
      </c>
      <c r="GQ51" s="127" t="s">
        <v>513</v>
      </c>
      <c r="GR51" s="127" t="s">
        <v>513</v>
      </c>
      <c r="GS51" s="127" t="s">
        <v>513</v>
      </c>
      <c r="GT51" s="127" t="s">
        <v>513</v>
      </c>
      <c r="GU51" s="127" t="s">
        <v>513</v>
      </c>
      <c r="GV51" s="127" t="s">
        <v>513</v>
      </c>
      <c r="GW51" s="127" t="s">
        <v>513</v>
      </c>
      <c r="GX51" s="127" t="s">
        <v>513</v>
      </c>
      <c r="GY51" s="127" t="s">
        <v>513</v>
      </c>
      <c r="GZ51" s="127" t="s">
        <v>513</v>
      </c>
      <c r="HA51" s="127" t="s">
        <v>513</v>
      </c>
      <c r="HB51" s="127" t="s">
        <v>513</v>
      </c>
      <c r="HC51" s="127" t="s">
        <v>513</v>
      </c>
      <c r="HD51" s="127" t="s">
        <v>513</v>
      </c>
      <c r="HE51" s="127" t="s">
        <v>513</v>
      </c>
      <c r="HF51" s="127" t="s">
        <v>513</v>
      </c>
      <c r="HG51" s="127" t="s">
        <v>513</v>
      </c>
      <c r="HH51" s="127" t="s">
        <v>513</v>
      </c>
      <c r="HI51" s="127" t="s">
        <v>513</v>
      </c>
      <c r="HJ51" s="127" t="s">
        <v>513</v>
      </c>
      <c r="HK51" s="127" t="s">
        <v>513</v>
      </c>
      <c r="HL51" s="127" t="s">
        <v>513</v>
      </c>
      <c r="HM51" s="127" t="s">
        <v>513</v>
      </c>
      <c r="HN51" s="127" t="s">
        <v>513</v>
      </c>
      <c r="HO51" s="127" t="s">
        <v>513</v>
      </c>
      <c r="HP51" s="127" t="s">
        <v>513</v>
      </c>
      <c r="HQ51" s="127" t="s">
        <v>513</v>
      </c>
      <c r="HR51" s="127" t="s">
        <v>513</v>
      </c>
      <c r="HS51" s="127" t="s">
        <v>513</v>
      </c>
      <c r="HT51" s="127" t="s">
        <v>513</v>
      </c>
      <c r="HU51" s="127" t="s">
        <v>513</v>
      </c>
      <c r="HV51" s="127" t="s">
        <v>513</v>
      </c>
      <c r="HW51" s="127" t="s">
        <v>513</v>
      </c>
      <c r="HX51" s="127" t="s">
        <v>513</v>
      </c>
      <c r="HY51" s="127" t="s">
        <v>513</v>
      </c>
      <c r="HZ51" s="127" t="s">
        <v>513</v>
      </c>
      <c r="IA51" s="127" t="s">
        <v>513</v>
      </c>
      <c r="IB51" s="127" t="s">
        <v>513</v>
      </c>
      <c r="IC51" s="127" t="s">
        <v>513</v>
      </c>
      <c r="ID51" s="127" t="s">
        <v>513</v>
      </c>
      <c r="IE51" s="127" t="s">
        <v>513</v>
      </c>
      <c r="IF51" s="127" t="s">
        <v>513</v>
      </c>
      <c r="IG51" s="127" t="s">
        <v>513</v>
      </c>
      <c r="IH51" s="127" t="s">
        <v>513</v>
      </c>
      <c r="II51" s="127" t="s">
        <v>513</v>
      </c>
      <c r="IJ51" s="127" t="s">
        <v>513</v>
      </c>
      <c r="IK51" s="127" t="s">
        <v>513</v>
      </c>
      <c r="IL51" s="127" t="s">
        <v>513</v>
      </c>
      <c r="IM51" s="127" t="s">
        <v>513</v>
      </c>
      <c r="IN51" s="127" t="s">
        <v>513</v>
      </c>
      <c r="IO51" s="127" t="s">
        <v>513</v>
      </c>
      <c r="IP51" s="127" t="s">
        <v>513</v>
      </c>
      <c r="IQ51" s="127" t="s">
        <v>513</v>
      </c>
      <c r="IR51" s="127" t="s">
        <v>513</v>
      </c>
      <c r="IS51" s="127" t="s">
        <v>513</v>
      </c>
      <c r="IT51" s="127" t="s">
        <v>513</v>
      </c>
      <c r="IU51" s="127" t="s">
        <v>513</v>
      </c>
      <c r="IV51" s="127" t="s">
        <v>513</v>
      </c>
      <c r="IW51" s="127" t="s">
        <v>513</v>
      </c>
      <c r="IX51" s="127" t="s">
        <v>513</v>
      </c>
      <c r="IY51" s="127" t="s">
        <v>513</v>
      </c>
      <c r="IZ51" s="127" t="s">
        <v>513</v>
      </c>
      <c r="JA51" s="127" t="s">
        <v>513</v>
      </c>
      <c r="JB51" s="127" t="s">
        <v>513</v>
      </c>
      <c r="JC51" s="127" t="s">
        <v>513</v>
      </c>
      <c r="JD51" s="127" t="s">
        <v>513</v>
      </c>
      <c r="JE51" s="127" t="s">
        <v>513</v>
      </c>
      <c r="JF51" s="127" t="s">
        <v>513</v>
      </c>
      <c r="JG51" s="127" t="s">
        <v>513</v>
      </c>
      <c r="JH51" s="127" t="s">
        <v>513</v>
      </c>
      <c r="JI51" s="127" t="s">
        <v>513</v>
      </c>
      <c r="JJ51" s="127" t="s">
        <v>513</v>
      </c>
      <c r="JK51" s="127" t="s">
        <v>513</v>
      </c>
      <c r="JL51" s="127" t="s">
        <v>513</v>
      </c>
      <c r="JM51" s="127" t="s">
        <v>513</v>
      </c>
      <c r="JN51" s="127" t="s">
        <v>513</v>
      </c>
      <c r="JO51" s="127" t="s">
        <v>513</v>
      </c>
      <c r="JP51" s="127" t="s">
        <v>513</v>
      </c>
      <c r="JQ51" s="127" t="s">
        <v>513</v>
      </c>
      <c r="JR51" s="127" t="s">
        <v>513</v>
      </c>
      <c r="JS51" s="127" t="s">
        <v>513</v>
      </c>
      <c r="JT51" s="127" t="s">
        <v>513</v>
      </c>
      <c r="JU51" s="127" t="s">
        <v>513</v>
      </c>
      <c r="JV51" s="127" t="s">
        <v>513</v>
      </c>
      <c r="JW51" s="127" t="s">
        <v>513</v>
      </c>
      <c r="JX51" s="127" t="s">
        <v>513</v>
      </c>
      <c r="JY51" s="127" t="s">
        <v>513</v>
      </c>
    </row>
    <row r="52" spans="1:285" ht="15" customHeight="1">
      <c r="A52" s="27" t="s">
        <v>68</v>
      </c>
      <c r="B52" s="28" t="s">
        <v>64</v>
      </c>
      <c r="C52" s="29" t="s">
        <v>69</v>
      </c>
      <c r="D52" s="30" t="s">
        <v>70</v>
      </c>
      <c r="E52" s="30" t="s">
        <v>71</v>
      </c>
      <c r="J52" s="85" t="s">
        <v>131</v>
      </c>
      <c r="K52" s="78">
        <v>61328</v>
      </c>
      <c r="L52" s="79">
        <v>31031</v>
      </c>
      <c r="M52" s="66">
        <f t="shared" si="2"/>
        <v>92359</v>
      </c>
      <c r="N52" s="78">
        <v>33312</v>
      </c>
      <c r="O52" s="79"/>
      <c r="P52" s="66">
        <f t="shared" si="3"/>
        <v>33312</v>
      </c>
      <c r="Q52" s="78"/>
      <c r="R52" s="79">
        <v>29212</v>
      </c>
      <c r="S52" s="66">
        <f t="shared" si="4"/>
        <v>29212</v>
      </c>
      <c r="T52" s="78">
        <v>23921</v>
      </c>
      <c r="U52" s="79"/>
      <c r="V52" s="66">
        <f t="shared" si="5"/>
        <v>23921</v>
      </c>
      <c r="W52" s="78">
        <v>2143</v>
      </c>
      <c r="X52" s="79"/>
      <c r="Y52" s="66">
        <f t="shared" si="6"/>
        <v>2143</v>
      </c>
      <c r="Z52" s="78"/>
      <c r="AA52" s="79">
        <v>1819</v>
      </c>
      <c r="AB52" s="66">
        <f t="shared" si="7"/>
        <v>1819</v>
      </c>
      <c r="AC52" s="78">
        <v>133</v>
      </c>
      <c r="AD52" s="79"/>
      <c r="AE52" s="66">
        <f t="shared" si="8"/>
        <v>133</v>
      </c>
      <c r="AI52" s="126" t="s">
        <v>514</v>
      </c>
      <c r="AJ52" s="127" t="s">
        <v>515</v>
      </c>
      <c r="AK52" s="127" t="s">
        <v>515</v>
      </c>
      <c r="AL52" s="127" t="s">
        <v>515</v>
      </c>
      <c r="AM52" s="127" t="s">
        <v>515</v>
      </c>
      <c r="AN52" s="127" t="s">
        <v>515</v>
      </c>
      <c r="AO52" s="127" t="s">
        <v>515</v>
      </c>
      <c r="AP52" s="127" t="s">
        <v>515</v>
      </c>
      <c r="AQ52" s="127" t="s">
        <v>515</v>
      </c>
      <c r="AR52" s="127" t="s">
        <v>515</v>
      </c>
      <c r="AS52" s="127" t="s">
        <v>515</v>
      </c>
      <c r="AT52" s="127" t="s">
        <v>515</v>
      </c>
      <c r="AU52" s="127" t="s">
        <v>515</v>
      </c>
      <c r="AV52" s="127" t="s">
        <v>515</v>
      </c>
      <c r="AW52" s="127" t="s">
        <v>515</v>
      </c>
      <c r="AX52" s="127" t="s">
        <v>515</v>
      </c>
      <c r="AY52" s="127" t="s">
        <v>515</v>
      </c>
      <c r="AZ52" s="127" t="s">
        <v>515</v>
      </c>
      <c r="BA52" s="127" t="s">
        <v>515</v>
      </c>
      <c r="BB52" s="127" t="s">
        <v>515</v>
      </c>
      <c r="BC52" s="127" t="s">
        <v>515</v>
      </c>
      <c r="BD52" s="127" t="s">
        <v>515</v>
      </c>
      <c r="BE52" s="127" t="s">
        <v>515</v>
      </c>
      <c r="BF52" s="127" t="s">
        <v>515</v>
      </c>
      <c r="BG52" s="127" t="s">
        <v>515</v>
      </c>
      <c r="BH52" s="127" t="s">
        <v>515</v>
      </c>
      <c r="BI52" s="127" t="s">
        <v>515</v>
      </c>
      <c r="BJ52" s="127" t="s">
        <v>515</v>
      </c>
      <c r="BK52" s="127" t="s">
        <v>515</v>
      </c>
      <c r="BL52" s="127" t="s">
        <v>515</v>
      </c>
      <c r="BM52" s="127" t="s">
        <v>515</v>
      </c>
      <c r="BN52" s="127" t="s">
        <v>515</v>
      </c>
      <c r="BO52" s="127" t="s">
        <v>515</v>
      </c>
      <c r="BP52" s="127" t="s">
        <v>515</v>
      </c>
      <c r="BQ52" s="127" t="s">
        <v>515</v>
      </c>
      <c r="BR52" s="127" t="s">
        <v>515</v>
      </c>
      <c r="BS52" s="127" t="s">
        <v>515</v>
      </c>
      <c r="BT52" s="127" t="s">
        <v>515</v>
      </c>
      <c r="BU52" s="127" t="s">
        <v>515</v>
      </c>
      <c r="BV52" s="127" t="s">
        <v>515</v>
      </c>
      <c r="BW52" s="127" t="s">
        <v>515</v>
      </c>
      <c r="BX52" s="127" t="s">
        <v>515</v>
      </c>
      <c r="BY52" s="127" t="s">
        <v>515</v>
      </c>
      <c r="BZ52" s="127" t="s">
        <v>515</v>
      </c>
      <c r="CA52" s="127" t="s">
        <v>515</v>
      </c>
      <c r="CB52" s="127" t="s">
        <v>515</v>
      </c>
      <c r="CC52" s="127" t="s">
        <v>515</v>
      </c>
      <c r="CD52" s="127" t="s">
        <v>515</v>
      </c>
      <c r="CE52" s="127" t="s">
        <v>515</v>
      </c>
      <c r="CF52" s="127" t="s">
        <v>515</v>
      </c>
      <c r="CG52" s="127" t="s">
        <v>515</v>
      </c>
      <c r="CH52" s="127" t="s">
        <v>515</v>
      </c>
      <c r="CI52" s="127" t="s">
        <v>515</v>
      </c>
      <c r="CJ52" s="127" t="s">
        <v>515</v>
      </c>
      <c r="CK52" s="127" t="s">
        <v>515</v>
      </c>
      <c r="CL52" s="127" t="s">
        <v>515</v>
      </c>
      <c r="CM52" s="127" t="s">
        <v>515</v>
      </c>
      <c r="CN52" s="127" t="s">
        <v>515</v>
      </c>
      <c r="CO52" s="127" t="s">
        <v>515</v>
      </c>
      <c r="CP52" s="127" t="s">
        <v>515</v>
      </c>
      <c r="CQ52" s="127" t="s">
        <v>515</v>
      </c>
      <c r="CR52" s="127" t="s">
        <v>515</v>
      </c>
      <c r="CS52" s="127" t="s">
        <v>515</v>
      </c>
      <c r="CT52" s="127" t="s">
        <v>515</v>
      </c>
      <c r="CU52" s="127" t="s">
        <v>515</v>
      </c>
      <c r="CV52" s="127" t="s">
        <v>515</v>
      </c>
      <c r="CW52" s="127" t="s">
        <v>515</v>
      </c>
      <c r="CX52" s="127" t="s">
        <v>515</v>
      </c>
      <c r="CY52" s="127" t="s">
        <v>515</v>
      </c>
      <c r="CZ52" s="127" t="s">
        <v>515</v>
      </c>
      <c r="DA52" s="127" t="s">
        <v>515</v>
      </c>
      <c r="DB52" s="127" t="s">
        <v>515</v>
      </c>
      <c r="DC52" s="127" t="s">
        <v>515</v>
      </c>
      <c r="DD52" s="127" t="s">
        <v>515</v>
      </c>
      <c r="DE52" s="127" t="s">
        <v>515</v>
      </c>
      <c r="DF52" s="127" t="s">
        <v>515</v>
      </c>
      <c r="DG52" s="127" t="s">
        <v>515</v>
      </c>
      <c r="DH52" s="127" t="s">
        <v>515</v>
      </c>
      <c r="DI52" s="127" t="s">
        <v>515</v>
      </c>
      <c r="DJ52" s="127" t="s">
        <v>515</v>
      </c>
      <c r="DK52" s="127" t="s">
        <v>515</v>
      </c>
      <c r="DL52" s="127" t="s">
        <v>515</v>
      </c>
      <c r="DM52" s="127" t="s">
        <v>515</v>
      </c>
      <c r="DN52" s="127" t="s">
        <v>515</v>
      </c>
      <c r="DO52" s="127" t="s">
        <v>515</v>
      </c>
      <c r="DP52" s="127" t="s">
        <v>515</v>
      </c>
      <c r="DQ52" s="127" t="s">
        <v>515</v>
      </c>
      <c r="DR52" s="127" t="s">
        <v>515</v>
      </c>
      <c r="DS52" s="127" t="s">
        <v>515</v>
      </c>
      <c r="DT52" s="127" t="s">
        <v>515</v>
      </c>
      <c r="DU52" s="127" t="s">
        <v>515</v>
      </c>
      <c r="DV52" s="127" t="s">
        <v>515</v>
      </c>
      <c r="DW52" s="127" t="s">
        <v>515</v>
      </c>
      <c r="DX52" s="127" t="s">
        <v>515</v>
      </c>
      <c r="DY52" s="127" t="s">
        <v>515</v>
      </c>
      <c r="DZ52" s="127" t="s">
        <v>515</v>
      </c>
      <c r="EA52" s="127" t="s">
        <v>515</v>
      </c>
      <c r="EB52" s="127" t="s">
        <v>515</v>
      </c>
      <c r="EC52" s="127" t="s">
        <v>515</v>
      </c>
      <c r="ED52" s="127" t="s">
        <v>515</v>
      </c>
      <c r="EE52" s="127" t="s">
        <v>515</v>
      </c>
      <c r="EF52" s="127" t="s">
        <v>515</v>
      </c>
      <c r="EG52" s="139" t="s">
        <v>515</v>
      </c>
      <c r="EH52" s="127" t="s">
        <v>515</v>
      </c>
      <c r="EI52" s="127" t="s">
        <v>515</v>
      </c>
      <c r="EJ52" s="127" t="s">
        <v>515</v>
      </c>
      <c r="EK52" s="127" t="s">
        <v>515</v>
      </c>
      <c r="EL52" s="127" t="s">
        <v>515</v>
      </c>
      <c r="EM52" s="127" t="s">
        <v>515</v>
      </c>
      <c r="EN52" s="127" t="s">
        <v>515</v>
      </c>
      <c r="EO52" s="127" t="s">
        <v>515</v>
      </c>
      <c r="EP52" s="127" t="s">
        <v>515</v>
      </c>
      <c r="EQ52" s="127" t="s">
        <v>515</v>
      </c>
      <c r="ER52" s="127" t="s">
        <v>515</v>
      </c>
      <c r="ES52" s="127" t="s">
        <v>515</v>
      </c>
      <c r="ET52" s="127" t="s">
        <v>515</v>
      </c>
      <c r="EU52" s="127" t="s">
        <v>515</v>
      </c>
      <c r="EV52" s="127" t="s">
        <v>515</v>
      </c>
      <c r="EW52" s="127" t="s">
        <v>515</v>
      </c>
      <c r="EX52" s="127" t="s">
        <v>515</v>
      </c>
      <c r="EY52" s="127" t="s">
        <v>515</v>
      </c>
      <c r="EZ52" s="127" t="s">
        <v>515</v>
      </c>
      <c r="FA52" s="127" t="s">
        <v>515</v>
      </c>
      <c r="FB52" s="127" t="s">
        <v>515</v>
      </c>
      <c r="FC52" s="127" t="s">
        <v>515</v>
      </c>
      <c r="FD52" s="127" t="s">
        <v>515</v>
      </c>
      <c r="FE52" s="127" t="s">
        <v>515</v>
      </c>
      <c r="FF52" s="127" t="s">
        <v>515</v>
      </c>
      <c r="FG52" s="127" t="s">
        <v>515</v>
      </c>
      <c r="FH52" s="127" t="s">
        <v>515</v>
      </c>
      <c r="FI52" s="127" t="s">
        <v>515</v>
      </c>
      <c r="FJ52" s="127" t="s">
        <v>515</v>
      </c>
      <c r="FK52" s="127" t="s">
        <v>515</v>
      </c>
      <c r="FL52" s="127" t="s">
        <v>515</v>
      </c>
      <c r="FM52" s="127" t="s">
        <v>515</v>
      </c>
      <c r="FN52" s="127" t="s">
        <v>515</v>
      </c>
      <c r="FO52" s="127" t="s">
        <v>515</v>
      </c>
      <c r="FP52" s="127" t="s">
        <v>515</v>
      </c>
      <c r="FQ52" s="127" t="s">
        <v>515</v>
      </c>
      <c r="FR52" s="127" t="s">
        <v>515</v>
      </c>
      <c r="FS52" s="127" t="s">
        <v>515</v>
      </c>
      <c r="FT52" s="127" t="s">
        <v>515</v>
      </c>
      <c r="FU52" s="127" t="s">
        <v>515</v>
      </c>
      <c r="FV52" s="127" t="s">
        <v>515</v>
      </c>
      <c r="FW52" s="127" t="s">
        <v>515</v>
      </c>
      <c r="FX52" s="127" t="s">
        <v>515</v>
      </c>
      <c r="FY52" s="127" t="s">
        <v>515</v>
      </c>
      <c r="FZ52" s="127" t="s">
        <v>515</v>
      </c>
      <c r="GA52" s="127" t="s">
        <v>515</v>
      </c>
      <c r="GB52" s="127" t="s">
        <v>515</v>
      </c>
      <c r="GC52" s="127" t="s">
        <v>515</v>
      </c>
      <c r="GD52" s="127" t="s">
        <v>515</v>
      </c>
      <c r="GE52" s="127" t="s">
        <v>515</v>
      </c>
      <c r="GF52" s="127" t="s">
        <v>515</v>
      </c>
      <c r="GG52" s="127" t="s">
        <v>515</v>
      </c>
      <c r="GH52" s="127" t="s">
        <v>515</v>
      </c>
      <c r="GI52" s="127" t="s">
        <v>515</v>
      </c>
      <c r="GJ52" s="127" t="s">
        <v>515</v>
      </c>
      <c r="GK52" s="127" t="s">
        <v>515</v>
      </c>
      <c r="GL52" s="127" t="s">
        <v>515</v>
      </c>
      <c r="GM52" s="127" t="s">
        <v>515</v>
      </c>
      <c r="GN52" s="127" t="s">
        <v>515</v>
      </c>
      <c r="GO52" s="127" t="s">
        <v>515</v>
      </c>
      <c r="GP52" s="127" t="s">
        <v>515</v>
      </c>
      <c r="GQ52" s="127" t="s">
        <v>515</v>
      </c>
      <c r="GR52" s="127" t="s">
        <v>515</v>
      </c>
      <c r="GS52" s="127" t="s">
        <v>515</v>
      </c>
      <c r="GT52" s="127" t="s">
        <v>515</v>
      </c>
      <c r="GU52" s="127" t="s">
        <v>515</v>
      </c>
      <c r="GV52" s="127" t="s">
        <v>515</v>
      </c>
      <c r="GW52" s="127" t="s">
        <v>515</v>
      </c>
      <c r="GX52" s="127" t="s">
        <v>515</v>
      </c>
      <c r="GY52" s="127" t="s">
        <v>515</v>
      </c>
      <c r="GZ52" s="127" t="s">
        <v>515</v>
      </c>
      <c r="HA52" s="127" t="s">
        <v>515</v>
      </c>
      <c r="HB52" s="127" t="s">
        <v>515</v>
      </c>
      <c r="HC52" s="127" t="s">
        <v>515</v>
      </c>
      <c r="HD52" s="127" t="s">
        <v>515</v>
      </c>
      <c r="HE52" s="127" t="s">
        <v>515</v>
      </c>
      <c r="HF52" s="127" t="s">
        <v>515</v>
      </c>
      <c r="HG52" s="127" t="s">
        <v>515</v>
      </c>
      <c r="HH52" s="127" t="s">
        <v>515</v>
      </c>
      <c r="HI52" s="127" t="s">
        <v>515</v>
      </c>
      <c r="HJ52" s="127" t="s">
        <v>515</v>
      </c>
      <c r="HK52" s="127" t="s">
        <v>515</v>
      </c>
      <c r="HL52" s="127" t="s">
        <v>515</v>
      </c>
      <c r="HM52" s="127" t="s">
        <v>515</v>
      </c>
      <c r="HN52" s="127" t="s">
        <v>515</v>
      </c>
      <c r="HO52" s="127" t="s">
        <v>515</v>
      </c>
      <c r="HP52" s="127" t="s">
        <v>515</v>
      </c>
      <c r="HQ52" s="127" t="s">
        <v>515</v>
      </c>
      <c r="HR52" s="127" t="s">
        <v>515</v>
      </c>
      <c r="HS52" s="127" t="s">
        <v>515</v>
      </c>
      <c r="HT52" s="127" t="s">
        <v>515</v>
      </c>
      <c r="HU52" s="127" t="s">
        <v>515</v>
      </c>
      <c r="HV52" s="127" t="s">
        <v>515</v>
      </c>
      <c r="HW52" s="127" t="s">
        <v>515</v>
      </c>
      <c r="HX52" s="127" t="s">
        <v>515</v>
      </c>
      <c r="HY52" s="127" t="s">
        <v>515</v>
      </c>
      <c r="HZ52" s="127" t="s">
        <v>515</v>
      </c>
      <c r="IA52" s="127" t="s">
        <v>515</v>
      </c>
      <c r="IB52" s="127" t="s">
        <v>515</v>
      </c>
      <c r="IC52" s="127" t="s">
        <v>515</v>
      </c>
      <c r="ID52" s="127" t="s">
        <v>515</v>
      </c>
      <c r="IE52" s="127" t="s">
        <v>515</v>
      </c>
      <c r="IF52" s="127" t="s">
        <v>515</v>
      </c>
      <c r="IG52" s="127" t="s">
        <v>515</v>
      </c>
      <c r="IH52" s="127" t="s">
        <v>515</v>
      </c>
      <c r="II52" s="127" t="s">
        <v>515</v>
      </c>
      <c r="IJ52" s="127" t="s">
        <v>515</v>
      </c>
      <c r="IK52" s="127" t="s">
        <v>515</v>
      </c>
      <c r="IL52" s="127" t="s">
        <v>515</v>
      </c>
      <c r="IM52" s="127" t="s">
        <v>515</v>
      </c>
      <c r="IN52" s="127" t="s">
        <v>515</v>
      </c>
      <c r="IO52" s="127" t="s">
        <v>515</v>
      </c>
      <c r="IP52" s="127" t="s">
        <v>515</v>
      </c>
      <c r="IQ52" s="127" t="s">
        <v>515</v>
      </c>
      <c r="IR52" s="127" t="s">
        <v>515</v>
      </c>
      <c r="IS52" s="127" t="s">
        <v>515</v>
      </c>
      <c r="IT52" s="127" t="s">
        <v>515</v>
      </c>
      <c r="IU52" s="127" t="s">
        <v>515</v>
      </c>
      <c r="IV52" s="127" t="s">
        <v>515</v>
      </c>
      <c r="IW52" s="127" t="s">
        <v>515</v>
      </c>
      <c r="IX52" s="127" t="s">
        <v>515</v>
      </c>
      <c r="IY52" s="127" t="s">
        <v>515</v>
      </c>
      <c r="IZ52" s="127" t="s">
        <v>515</v>
      </c>
      <c r="JA52" s="127" t="s">
        <v>515</v>
      </c>
      <c r="JB52" s="127" t="s">
        <v>515</v>
      </c>
      <c r="JC52" s="127" t="s">
        <v>515</v>
      </c>
      <c r="JD52" s="127" t="s">
        <v>515</v>
      </c>
      <c r="JE52" s="127" t="s">
        <v>515</v>
      </c>
      <c r="JF52" s="127" t="s">
        <v>515</v>
      </c>
      <c r="JG52" s="127" t="s">
        <v>515</v>
      </c>
      <c r="JH52" s="127" t="s">
        <v>515</v>
      </c>
      <c r="JI52" s="127" t="s">
        <v>515</v>
      </c>
      <c r="JJ52" s="127" t="s">
        <v>515</v>
      </c>
      <c r="JK52" s="127" t="s">
        <v>515</v>
      </c>
      <c r="JL52" s="127" t="s">
        <v>515</v>
      </c>
      <c r="JM52" s="127" t="s">
        <v>515</v>
      </c>
      <c r="JN52" s="127" t="s">
        <v>515</v>
      </c>
      <c r="JO52" s="127" t="s">
        <v>515</v>
      </c>
      <c r="JP52" s="127" t="s">
        <v>515</v>
      </c>
      <c r="JQ52" s="127" t="s">
        <v>515</v>
      </c>
      <c r="JR52" s="127" t="s">
        <v>515</v>
      </c>
      <c r="JS52" s="127" t="s">
        <v>515</v>
      </c>
      <c r="JT52" s="127" t="s">
        <v>515</v>
      </c>
      <c r="JU52" s="127" t="s">
        <v>515</v>
      </c>
      <c r="JV52" s="127" t="s">
        <v>515</v>
      </c>
      <c r="JW52" s="127" t="s">
        <v>515</v>
      </c>
      <c r="JX52" s="127" t="s">
        <v>515</v>
      </c>
      <c r="JY52" s="127" t="s">
        <v>515</v>
      </c>
    </row>
    <row r="53" spans="1:285" ht="15" customHeight="1">
      <c r="A53" s="23" t="s">
        <v>72</v>
      </c>
      <c r="B53" s="24" t="s">
        <v>64</v>
      </c>
      <c r="C53" s="25" t="s">
        <v>73</v>
      </c>
      <c r="D53" s="26" t="s">
        <v>74</v>
      </c>
      <c r="E53" s="26" t="s">
        <v>75</v>
      </c>
      <c r="J53" s="85" t="s">
        <v>132</v>
      </c>
      <c r="K53" s="78">
        <v>68417</v>
      </c>
      <c r="L53" s="79">
        <v>32939</v>
      </c>
      <c r="M53" s="66">
        <f t="shared" si="2"/>
        <v>101356</v>
      </c>
      <c r="N53" s="78">
        <v>38262</v>
      </c>
      <c r="O53" s="79"/>
      <c r="P53" s="66">
        <f t="shared" si="3"/>
        <v>38262</v>
      </c>
      <c r="Q53" s="78"/>
      <c r="R53" s="79">
        <v>30994</v>
      </c>
      <c r="S53" s="66">
        <f t="shared" si="4"/>
        <v>30994</v>
      </c>
      <c r="T53" s="78">
        <v>25671</v>
      </c>
      <c r="U53" s="79"/>
      <c r="V53" s="66">
        <f t="shared" si="5"/>
        <v>25671</v>
      </c>
      <c r="W53" s="78">
        <v>2376</v>
      </c>
      <c r="X53" s="79"/>
      <c r="Y53" s="66">
        <f t="shared" si="6"/>
        <v>2376</v>
      </c>
      <c r="Z53" s="78"/>
      <c r="AA53" s="79">
        <v>1945</v>
      </c>
      <c r="AB53" s="66">
        <f t="shared" si="7"/>
        <v>1945</v>
      </c>
      <c r="AC53" s="78">
        <v>163</v>
      </c>
      <c r="AD53" s="79"/>
      <c r="AE53" s="66">
        <f t="shared" si="8"/>
        <v>163</v>
      </c>
      <c r="AI53" s="126" t="s">
        <v>516</v>
      </c>
      <c r="AJ53" s="127" t="s">
        <v>517</v>
      </c>
      <c r="AK53" s="127" t="s">
        <v>517</v>
      </c>
      <c r="AL53" s="127" t="s">
        <v>517</v>
      </c>
      <c r="AM53" s="127" t="s">
        <v>517</v>
      </c>
      <c r="AN53" s="127" t="s">
        <v>517</v>
      </c>
      <c r="AO53" s="127" t="s">
        <v>517</v>
      </c>
      <c r="AP53" s="127" t="s">
        <v>517</v>
      </c>
      <c r="AQ53" s="127" t="s">
        <v>517</v>
      </c>
      <c r="AR53" s="127" t="s">
        <v>517</v>
      </c>
      <c r="AS53" s="127" t="s">
        <v>517</v>
      </c>
      <c r="AT53" s="127" t="s">
        <v>517</v>
      </c>
      <c r="AU53" s="127" t="s">
        <v>517</v>
      </c>
      <c r="AV53" s="127" t="s">
        <v>517</v>
      </c>
      <c r="AW53" s="127" t="s">
        <v>517</v>
      </c>
      <c r="AX53" s="127" t="s">
        <v>517</v>
      </c>
      <c r="AY53" s="127" t="s">
        <v>517</v>
      </c>
      <c r="AZ53" s="127" t="s">
        <v>517</v>
      </c>
      <c r="BA53" s="127" t="s">
        <v>517</v>
      </c>
      <c r="BB53" s="127" t="s">
        <v>517</v>
      </c>
      <c r="BC53" s="127" t="s">
        <v>517</v>
      </c>
      <c r="BD53" s="127" t="s">
        <v>517</v>
      </c>
      <c r="BE53" s="127" t="s">
        <v>517</v>
      </c>
      <c r="BF53" s="127" t="s">
        <v>517</v>
      </c>
      <c r="BG53" s="127" t="s">
        <v>517</v>
      </c>
      <c r="BH53" s="127" t="s">
        <v>517</v>
      </c>
      <c r="BI53" s="127" t="s">
        <v>517</v>
      </c>
      <c r="BJ53" s="127" t="s">
        <v>517</v>
      </c>
      <c r="BK53" s="127" t="s">
        <v>517</v>
      </c>
      <c r="BL53" s="127" t="s">
        <v>517</v>
      </c>
      <c r="BM53" s="127" t="s">
        <v>517</v>
      </c>
      <c r="BN53" s="127" t="s">
        <v>517</v>
      </c>
      <c r="BO53" s="127" t="s">
        <v>517</v>
      </c>
      <c r="BP53" s="127" t="s">
        <v>517</v>
      </c>
      <c r="BQ53" s="127" t="s">
        <v>517</v>
      </c>
      <c r="BR53" s="127" t="s">
        <v>517</v>
      </c>
      <c r="BS53" s="127" t="s">
        <v>517</v>
      </c>
      <c r="BT53" s="127" t="s">
        <v>517</v>
      </c>
      <c r="BU53" s="127" t="s">
        <v>517</v>
      </c>
      <c r="BV53" s="127" t="s">
        <v>517</v>
      </c>
      <c r="BW53" s="127" t="s">
        <v>517</v>
      </c>
      <c r="BX53" s="127" t="s">
        <v>517</v>
      </c>
      <c r="BY53" s="127" t="s">
        <v>517</v>
      </c>
      <c r="BZ53" s="127" t="s">
        <v>517</v>
      </c>
      <c r="CA53" s="127" t="s">
        <v>517</v>
      </c>
      <c r="CB53" s="127" t="s">
        <v>517</v>
      </c>
      <c r="CC53" s="127" t="s">
        <v>517</v>
      </c>
      <c r="CD53" s="127" t="s">
        <v>517</v>
      </c>
      <c r="CE53" s="127" t="s">
        <v>517</v>
      </c>
      <c r="CF53" s="127" t="s">
        <v>517</v>
      </c>
      <c r="CG53" s="127" t="s">
        <v>517</v>
      </c>
      <c r="CH53" s="127" t="s">
        <v>517</v>
      </c>
      <c r="CI53" s="127" t="s">
        <v>517</v>
      </c>
      <c r="CJ53" s="127" t="s">
        <v>517</v>
      </c>
      <c r="CK53" s="127" t="s">
        <v>517</v>
      </c>
      <c r="CL53" s="127" t="s">
        <v>517</v>
      </c>
      <c r="CM53" s="127" t="s">
        <v>517</v>
      </c>
      <c r="CN53" s="127" t="s">
        <v>517</v>
      </c>
      <c r="CO53" s="127" t="s">
        <v>517</v>
      </c>
      <c r="CP53" s="127" t="s">
        <v>517</v>
      </c>
      <c r="CQ53" s="127" t="s">
        <v>517</v>
      </c>
      <c r="CR53" s="127" t="s">
        <v>517</v>
      </c>
      <c r="CS53" s="127" t="s">
        <v>517</v>
      </c>
      <c r="CT53" s="127" t="s">
        <v>517</v>
      </c>
      <c r="CU53" s="127" t="s">
        <v>517</v>
      </c>
      <c r="CV53" s="127" t="s">
        <v>517</v>
      </c>
      <c r="CW53" s="127" t="s">
        <v>517</v>
      </c>
      <c r="CX53" s="127" t="s">
        <v>517</v>
      </c>
      <c r="CY53" s="127" t="s">
        <v>517</v>
      </c>
      <c r="CZ53" s="127" t="s">
        <v>517</v>
      </c>
      <c r="DA53" s="127" t="s">
        <v>517</v>
      </c>
      <c r="DB53" s="127" t="s">
        <v>517</v>
      </c>
      <c r="DC53" s="127" t="s">
        <v>517</v>
      </c>
      <c r="DD53" s="127" t="s">
        <v>517</v>
      </c>
      <c r="DE53" s="127" t="s">
        <v>517</v>
      </c>
      <c r="DF53" s="127" t="s">
        <v>517</v>
      </c>
      <c r="DG53" s="127" t="s">
        <v>517</v>
      </c>
      <c r="DH53" s="127" t="s">
        <v>517</v>
      </c>
      <c r="DI53" s="127" t="s">
        <v>517</v>
      </c>
      <c r="DJ53" s="127" t="s">
        <v>517</v>
      </c>
      <c r="DK53" s="127" t="s">
        <v>517</v>
      </c>
      <c r="DL53" s="127" t="s">
        <v>517</v>
      </c>
      <c r="DM53" s="127" t="s">
        <v>517</v>
      </c>
      <c r="DN53" s="127" t="s">
        <v>517</v>
      </c>
      <c r="DO53" s="127" t="s">
        <v>517</v>
      </c>
      <c r="DP53" s="127" t="s">
        <v>517</v>
      </c>
      <c r="DQ53" s="127" t="s">
        <v>517</v>
      </c>
      <c r="DR53" s="127" t="s">
        <v>517</v>
      </c>
      <c r="DS53" s="127" t="s">
        <v>517</v>
      </c>
      <c r="DT53" s="127" t="s">
        <v>517</v>
      </c>
      <c r="DU53" s="127" t="s">
        <v>517</v>
      </c>
      <c r="DV53" s="127" t="s">
        <v>517</v>
      </c>
      <c r="DW53" s="127" t="s">
        <v>517</v>
      </c>
      <c r="DX53" s="127" t="s">
        <v>517</v>
      </c>
      <c r="DY53" s="127" t="s">
        <v>517</v>
      </c>
      <c r="DZ53" s="127" t="s">
        <v>517</v>
      </c>
      <c r="EA53" s="127" t="s">
        <v>517</v>
      </c>
      <c r="EB53" s="127" t="s">
        <v>517</v>
      </c>
      <c r="EC53" s="127" t="s">
        <v>517</v>
      </c>
      <c r="ED53" s="127" t="s">
        <v>517</v>
      </c>
      <c r="EE53" s="127" t="s">
        <v>517</v>
      </c>
      <c r="EF53" s="127" t="s">
        <v>517</v>
      </c>
      <c r="EG53" s="139" t="s">
        <v>517</v>
      </c>
      <c r="EH53" s="127" t="s">
        <v>517</v>
      </c>
      <c r="EI53" s="127" t="s">
        <v>517</v>
      </c>
      <c r="EJ53" s="127" t="s">
        <v>517</v>
      </c>
      <c r="EK53" s="127" t="s">
        <v>517</v>
      </c>
      <c r="EL53" s="127" t="s">
        <v>517</v>
      </c>
      <c r="EM53" s="127" t="s">
        <v>517</v>
      </c>
      <c r="EN53" s="127" t="s">
        <v>517</v>
      </c>
      <c r="EO53" s="127" t="s">
        <v>517</v>
      </c>
      <c r="EP53" s="127" t="s">
        <v>517</v>
      </c>
      <c r="EQ53" s="127" t="s">
        <v>517</v>
      </c>
      <c r="ER53" s="127" t="s">
        <v>517</v>
      </c>
      <c r="ES53" s="127" t="s">
        <v>517</v>
      </c>
      <c r="ET53" s="127" t="s">
        <v>517</v>
      </c>
      <c r="EU53" s="127" t="s">
        <v>517</v>
      </c>
      <c r="EV53" s="127" t="s">
        <v>517</v>
      </c>
      <c r="EW53" s="127" t="s">
        <v>517</v>
      </c>
      <c r="EX53" s="127" t="s">
        <v>517</v>
      </c>
      <c r="EY53" s="127" t="s">
        <v>517</v>
      </c>
      <c r="EZ53" s="127" t="s">
        <v>517</v>
      </c>
      <c r="FA53" s="127" t="s">
        <v>517</v>
      </c>
      <c r="FB53" s="127" t="s">
        <v>517</v>
      </c>
      <c r="FC53" s="127" t="s">
        <v>517</v>
      </c>
      <c r="FD53" s="127" t="s">
        <v>517</v>
      </c>
      <c r="FE53" s="127" t="s">
        <v>517</v>
      </c>
      <c r="FF53" s="127" t="s">
        <v>517</v>
      </c>
      <c r="FG53" s="127" t="s">
        <v>517</v>
      </c>
      <c r="FH53" s="127" t="s">
        <v>517</v>
      </c>
      <c r="FI53" s="127" t="s">
        <v>517</v>
      </c>
      <c r="FJ53" s="127" t="s">
        <v>517</v>
      </c>
      <c r="FK53" s="127" t="s">
        <v>517</v>
      </c>
      <c r="FL53" s="127" t="s">
        <v>517</v>
      </c>
      <c r="FM53" s="127" t="s">
        <v>517</v>
      </c>
      <c r="FN53" s="127" t="s">
        <v>517</v>
      </c>
      <c r="FO53" s="127" t="s">
        <v>517</v>
      </c>
      <c r="FP53" s="127" t="s">
        <v>517</v>
      </c>
      <c r="FQ53" s="127" t="s">
        <v>517</v>
      </c>
      <c r="FR53" s="127" t="s">
        <v>517</v>
      </c>
      <c r="FS53" s="127" t="s">
        <v>517</v>
      </c>
      <c r="FT53" s="127" t="s">
        <v>517</v>
      </c>
      <c r="FU53" s="127" t="s">
        <v>517</v>
      </c>
      <c r="FV53" s="127" t="s">
        <v>517</v>
      </c>
      <c r="FW53" s="127" t="s">
        <v>517</v>
      </c>
      <c r="FX53" s="127" t="s">
        <v>517</v>
      </c>
      <c r="FY53" s="127" t="s">
        <v>517</v>
      </c>
      <c r="FZ53" s="127" t="s">
        <v>517</v>
      </c>
      <c r="GA53" s="127" t="s">
        <v>517</v>
      </c>
      <c r="GB53" s="127" t="s">
        <v>517</v>
      </c>
      <c r="GC53" s="127" t="s">
        <v>517</v>
      </c>
      <c r="GD53" s="127" t="s">
        <v>517</v>
      </c>
      <c r="GE53" s="127" t="s">
        <v>517</v>
      </c>
      <c r="GF53" s="127" t="s">
        <v>517</v>
      </c>
      <c r="GG53" s="127" t="s">
        <v>517</v>
      </c>
      <c r="GH53" s="127" t="s">
        <v>517</v>
      </c>
      <c r="GI53" s="127" t="s">
        <v>517</v>
      </c>
      <c r="GJ53" s="127" t="s">
        <v>517</v>
      </c>
      <c r="GK53" s="127" t="s">
        <v>517</v>
      </c>
      <c r="GL53" s="127" t="s">
        <v>517</v>
      </c>
      <c r="GM53" s="127" t="s">
        <v>517</v>
      </c>
      <c r="GN53" s="127" t="s">
        <v>517</v>
      </c>
      <c r="GO53" s="127" t="s">
        <v>517</v>
      </c>
      <c r="GP53" s="127" t="s">
        <v>517</v>
      </c>
      <c r="GQ53" s="127" t="s">
        <v>517</v>
      </c>
      <c r="GR53" s="127" t="s">
        <v>517</v>
      </c>
      <c r="GS53" s="127" t="s">
        <v>517</v>
      </c>
      <c r="GT53" s="127" t="s">
        <v>517</v>
      </c>
      <c r="GU53" s="127" t="s">
        <v>517</v>
      </c>
      <c r="GV53" s="127" t="s">
        <v>517</v>
      </c>
      <c r="GW53" s="127" t="s">
        <v>517</v>
      </c>
      <c r="GX53" s="127" t="s">
        <v>517</v>
      </c>
      <c r="GY53" s="127" t="s">
        <v>517</v>
      </c>
      <c r="GZ53" s="127" t="s">
        <v>517</v>
      </c>
      <c r="HA53" s="127" t="s">
        <v>517</v>
      </c>
      <c r="HB53" s="127" t="s">
        <v>517</v>
      </c>
      <c r="HC53" s="127" t="s">
        <v>517</v>
      </c>
      <c r="HD53" s="127" t="s">
        <v>517</v>
      </c>
      <c r="HE53" s="127" t="s">
        <v>517</v>
      </c>
      <c r="HF53" s="127" t="s">
        <v>517</v>
      </c>
      <c r="HG53" s="127" t="s">
        <v>517</v>
      </c>
      <c r="HH53" s="127" t="s">
        <v>517</v>
      </c>
      <c r="HI53" s="127" t="s">
        <v>517</v>
      </c>
      <c r="HJ53" s="127" t="s">
        <v>517</v>
      </c>
      <c r="HK53" s="127" t="s">
        <v>517</v>
      </c>
      <c r="HL53" s="127" t="s">
        <v>517</v>
      </c>
      <c r="HM53" s="127" t="s">
        <v>517</v>
      </c>
      <c r="HN53" s="127" t="s">
        <v>517</v>
      </c>
      <c r="HO53" s="127" t="s">
        <v>517</v>
      </c>
      <c r="HP53" s="127" t="s">
        <v>517</v>
      </c>
      <c r="HQ53" s="127" t="s">
        <v>517</v>
      </c>
      <c r="HR53" s="127" t="s">
        <v>517</v>
      </c>
      <c r="HS53" s="127" t="s">
        <v>517</v>
      </c>
      <c r="HT53" s="127" t="s">
        <v>517</v>
      </c>
      <c r="HU53" s="127" t="s">
        <v>517</v>
      </c>
      <c r="HV53" s="127" t="s">
        <v>517</v>
      </c>
      <c r="HW53" s="127" t="s">
        <v>517</v>
      </c>
      <c r="HX53" s="127" t="s">
        <v>517</v>
      </c>
      <c r="HY53" s="127" t="s">
        <v>517</v>
      </c>
      <c r="HZ53" s="127" t="s">
        <v>517</v>
      </c>
      <c r="IA53" s="127" t="s">
        <v>517</v>
      </c>
      <c r="IB53" s="127" t="s">
        <v>517</v>
      </c>
      <c r="IC53" s="127" t="s">
        <v>517</v>
      </c>
      <c r="ID53" s="127" t="s">
        <v>517</v>
      </c>
      <c r="IE53" s="127" t="s">
        <v>517</v>
      </c>
      <c r="IF53" s="127" t="s">
        <v>517</v>
      </c>
      <c r="IG53" s="127" t="s">
        <v>517</v>
      </c>
      <c r="IH53" s="127" t="s">
        <v>517</v>
      </c>
      <c r="II53" s="127" t="s">
        <v>517</v>
      </c>
      <c r="IJ53" s="127" t="s">
        <v>517</v>
      </c>
      <c r="IK53" s="127" t="s">
        <v>517</v>
      </c>
      <c r="IL53" s="127" t="s">
        <v>517</v>
      </c>
      <c r="IM53" s="127" t="s">
        <v>517</v>
      </c>
      <c r="IN53" s="127" t="s">
        <v>517</v>
      </c>
      <c r="IO53" s="127" t="s">
        <v>517</v>
      </c>
      <c r="IP53" s="127" t="s">
        <v>517</v>
      </c>
      <c r="IQ53" s="127" t="s">
        <v>517</v>
      </c>
      <c r="IR53" s="127" t="s">
        <v>517</v>
      </c>
      <c r="IS53" s="127" t="s">
        <v>517</v>
      </c>
      <c r="IT53" s="127" t="s">
        <v>517</v>
      </c>
      <c r="IU53" s="127" t="s">
        <v>517</v>
      </c>
      <c r="IV53" s="127" t="s">
        <v>517</v>
      </c>
      <c r="IW53" s="127" t="s">
        <v>517</v>
      </c>
      <c r="IX53" s="127" t="s">
        <v>517</v>
      </c>
      <c r="IY53" s="127" t="s">
        <v>517</v>
      </c>
      <c r="IZ53" s="127" t="s">
        <v>517</v>
      </c>
      <c r="JA53" s="127" t="s">
        <v>517</v>
      </c>
      <c r="JB53" s="127" t="s">
        <v>517</v>
      </c>
      <c r="JC53" s="127" t="s">
        <v>517</v>
      </c>
      <c r="JD53" s="127" t="s">
        <v>517</v>
      </c>
      <c r="JE53" s="127" t="s">
        <v>517</v>
      </c>
      <c r="JF53" s="127" t="s">
        <v>517</v>
      </c>
      <c r="JG53" s="127" t="s">
        <v>517</v>
      </c>
      <c r="JH53" s="127" t="s">
        <v>517</v>
      </c>
      <c r="JI53" s="127" t="s">
        <v>517</v>
      </c>
      <c r="JJ53" s="127" t="s">
        <v>517</v>
      </c>
      <c r="JK53" s="127" t="s">
        <v>517</v>
      </c>
      <c r="JL53" s="127" t="s">
        <v>517</v>
      </c>
      <c r="JM53" s="127" t="s">
        <v>517</v>
      </c>
      <c r="JN53" s="127" t="s">
        <v>517</v>
      </c>
      <c r="JO53" s="127" t="s">
        <v>517</v>
      </c>
      <c r="JP53" s="127" t="s">
        <v>517</v>
      </c>
      <c r="JQ53" s="127" t="s">
        <v>517</v>
      </c>
      <c r="JR53" s="127" t="s">
        <v>517</v>
      </c>
      <c r="JS53" s="127" t="s">
        <v>517</v>
      </c>
      <c r="JT53" s="127" t="s">
        <v>517</v>
      </c>
      <c r="JU53" s="127" t="s">
        <v>517</v>
      </c>
      <c r="JV53" s="127" t="s">
        <v>517</v>
      </c>
      <c r="JW53" s="127" t="s">
        <v>517</v>
      </c>
      <c r="JX53" s="127" t="s">
        <v>517</v>
      </c>
      <c r="JY53" s="127" t="s">
        <v>517</v>
      </c>
    </row>
    <row r="54" spans="1:285" ht="15" customHeight="1">
      <c r="A54" s="31" t="s">
        <v>76</v>
      </c>
      <c r="B54" s="32" t="s">
        <v>77</v>
      </c>
      <c r="C54" s="33" t="s">
        <v>78</v>
      </c>
      <c r="D54" s="33" t="s">
        <v>79</v>
      </c>
      <c r="E54" s="33" t="s">
        <v>80</v>
      </c>
      <c r="J54" s="85" t="s">
        <v>133</v>
      </c>
      <c r="K54" s="78">
        <v>69906</v>
      </c>
      <c r="L54" s="79">
        <v>32253</v>
      </c>
      <c r="M54" s="66">
        <f t="shared" si="2"/>
        <v>102159</v>
      </c>
      <c r="N54" s="78">
        <v>40592</v>
      </c>
      <c r="O54" s="79"/>
      <c r="P54" s="66">
        <f t="shared" si="3"/>
        <v>40592</v>
      </c>
      <c r="Q54" s="78"/>
      <c r="R54" s="79">
        <v>30473</v>
      </c>
      <c r="S54" s="66">
        <f t="shared" si="4"/>
        <v>30473</v>
      </c>
      <c r="T54" s="78">
        <v>24954</v>
      </c>
      <c r="U54" s="79"/>
      <c r="V54" s="66">
        <f t="shared" si="5"/>
        <v>24954</v>
      </c>
      <c r="W54" s="78">
        <v>2424</v>
      </c>
      <c r="X54" s="79"/>
      <c r="Y54" s="66">
        <f t="shared" si="6"/>
        <v>2424</v>
      </c>
      <c r="Z54" s="78"/>
      <c r="AA54" s="79">
        <v>1780</v>
      </c>
      <c r="AB54" s="66">
        <f t="shared" si="7"/>
        <v>1780</v>
      </c>
      <c r="AC54" s="78">
        <v>156</v>
      </c>
      <c r="AD54" s="79"/>
      <c r="AE54" s="66">
        <f t="shared" si="8"/>
        <v>156</v>
      </c>
      <c r="AI54" s="126" t="s">
        <v>518</v>
      </c>
      <c r="AJ54" s="17">
        <v>6</v>
      </c>
      <c r="AK54" s="17">
        <v>6</v>
      </c>
      <c r="AL54" s="17">
        <v>6</v>
      </c>
      <c r="AM54" s="17">
        <v>6</v>
      </c>
      <c r="AN54" s="17">
        <v>6</v>
      </c>
      <c r="AO54" s="17">
        <v>6</v>
      </c>
      <c r="AP54" s="17">
        <v>6</v>
      </c>
      <c r="AQ54" s="17">
        <v>6</v>
      </c>
      <c r="AR54" s="17">
        <v>6</v>
      </c>
      <c r="AS54" s="17">
        <v>6</v>
      </c>
      <c r="AT54" s="17">
        <v>6</v>
      </c>
      <c r="AU54" s="17">
        <v>6</v>
      </c>
      <c r="AV54" s="17">
        <v>6</v>
      </c>
      <c r="AW54" s="17">
        <v>6</v>
      </c>
      <c r="AX54" s="17">
        <v>6</v>
      </c>
      <c r="AY54" s="17">
        <v>6</v>
      </c>
      <c r="AZ54" s="17">
        <v>6</v>
      </c>
      <c r="BA54" s="17">
        <v>6</v>
      </c>
      <c r="BB54" s="17">
        <v>6</v>
      </c>
      <c r="BC54" s="17">
        <v>6</v>
      </c>
      <c r="BD54" s="17">
        <v>6</v>
      </c>
      <c r="BE54" s="17">
        <v>6</v>
      </c>
      <c r="BF54" s="17">
        <v>6</v>
      </c>
      <c r="BG54" s="17">
        <v>6</v>
      </c>
      <c r="BH54" s="17">
        <v>6</v>
      </c>
      <c r="BI54" s="17">
        <v>6</v>
      </c>
      <c r="BJ54" s="17">
        <v>6</v>
      </c>
      <c r="BK54" s="17">
        <v>6</v>
      </c>
      <c r="BL54" s="17">
        <v>6</v>
      </c>
      <c r="BM54" s="17">
        <v>6</v>
      </c>
      <c r="BN54" s="17">
        <v>6</v>
      </c>
      <c r="BO54" s="17">
        <v>6</v>
      </c>
      <c r="BP54" s="17">
        <v>6</v>
      </c>
      <c r="BQ54" s="17">
        <v>6</v>
      </c>
      <c r="BR54" s="17">
        <v>6</v>
      </c>
      <c r="BS54" s="17">
        <v>6</v>
      </c>
      <c r="BT54" s="17">
        <v>6</v>
      </c>
      <c r="BU54" s="17">
        <v>6</v>
      </c>
      <c r="BV54" s="17">
        <v>6</v>
      </c>
      <c r="BW54" s="17">
        <v>6</v>
      </c>
      <c r="BX54" s="17">
        <v>6</v>
      </c>
      <c r="BY54" s="17">
        <v>6</v>
      </c>
      <c r="BZ54" s="17">
        <v>6</v>
      </c>
      <c r="CA54" s="17">
        <v>6</v>
      </c>
      <c r="CB54" s="17">
        <v>6</v>
      </c>
      <c r="CC54" s="17">
        <v>6</v>
      </c>
      <c r="CD54" s="17">
        <v>6</v>
      </c>
      <c r="CE54" s="17">
        <v>6</v>
      </c>
      <c r="CF54" s="17">
        <v>6</v>
      </c>
      <c r="CG54" s="17">
        <v>6</v>
      </c>
      <c r="CH54" s="17">
        <v>6</v>
      </c>
      <c r="CI54" s="17">
        <v>6</v>
      </c>
      <c r="CJ54" s="17">
        <v>6</v>
      </c>
      <c r="CK54" s="17">
        <v>6</v>
      </c>
      <c r="CL54" s="17">
        <v>6</v>
      </c>
      <c r="CM54" s="17">
        <v>6</v>
      </c>
      <c r="CN54" s="17">
        <v>6</v>
      </c>
      <c r="CO54" s="17">
        <v>6</v>
      </c>
      <c r="CP54" s="17">
        <v>6</v>
      </c>
      <c r="CQ54" s="17">
        <v>6</v>
      </c>
      <c r="CR54" s="17">
        <v>6</v>
      </c>
      <c r="CS54" s="17">
        <v>6</v>
      </c>
      <c r="CT54" s="17">
        <v>6</v>
      </c>
      <c r="CU54" s="17">
        <v>6</v>
      </c>
      <c r="CV54" s="17">
        <v>6</v>
      </c>
      <c r="CW54" s="17">
        <v>6</v>
      </c>
      <c r="CX54" s="17">
        <v>6</v>
      </c>
      <c r="CY54" s="17">
        <v>6</v>
      </c>
      <c r="CZ54" s="17">
        <v>6</v>
      </c>
      <c r="DA54" s="17">
        <v>6</v>
      </c>
      <c r="DB54" s="17">
        <v>6</v>
      </c>
      <c r="DC54" s="17">
        <v>6</v>
      </c>
      <c r="DD54" s="17">
        <v>6</v>
      </c>
      <c r="DE54" s="17">
        <v>6</v>
      </c>
      <c r="DF54" s="17">
        <v>6</v>
      </c>
      <c r="DG54" s="17">
        <v>6</v>
      </c>
      <c r="DH54" s="17">
        <v>6</v>
      </c>
      <c r="DI54" s="17">
        <v>6</v>
      </c>
      <c r="DJ54" s="17">
        <v>6</v>
      </c>
      <c r="DK54" s="17">
        <v>6</v>
      </c>
      <c r="DL54" s="17">
        <v>6</v>
      </c>
      <c r="DM54" s="17">
        <v>6</v>
      </c>
      <c r="DN54" s="17">
        <v>6</v>
      </c>
      <c r="DO54" s="17">
        <v>6</v>
      </c>
      <c r="DP54" s="17">
        <v>6</v>
      </c>
      <c r="DQ54" s="17">
        <v>6</v>
      </c>
      <c r="DR54" s="17">
        <v>6</v>
      </c>
      <c r="DS54" s="17">
        <v>6</v>
      </c>
      <c r="DT54" s="17">
        <v>6</v>
      </c>
      <c r="DU54" s="17">
        <v>6</v>
      </c>
      <c r="DV54" s="17">
        <v>6</v>
      </c>
      <c r="DW54" s="17">
        <v>6</v>
      </c>
      <c r="DX54" s="17">
        <v>6</v>
      </c>
      <c r="DY54" s="17">
        <v>6</v>
      </c>
      <c r="DZ54" s="17">
        <v>6</v>
      </c>
      <c r="EA54" s="17">
        <v>6</v>
      </c>
      <c r="EB54" s="17">
        <v>6</v>
      </c>
      <c r="EC54" s="17">
        <v>6</v>
      </c>
      <c r="ED54" s="17">
        <v>6</v>
      </c>
      <c r="EE54" s="17">
        <v>6</v>
      </c>
      <c r="EF54" s="17">
        <v>6</v>
      </c>
      <c r="EG54" s="140">
        <v>6</v>
      </c>
      <c r="EH54" s="17">
        <v>6</v>
      </c>
      <c r="EI54" s="17">
        <v>6</v>
      </c>
      <c r="EJ54" s="17">
        <v>6</v>
      </c>
      <c r="EK54" s="17">
        <v>6</v>
      </c>
      <c r="EL54" s="17">
        <v>6</v>
      </c>
      <c r="EM54" s="17">
        <v>6</v>
      </c>
      <c r="EN54" s="17">
        <v>6</v>
      </c>
      <c r="EO54" s="17">
        <v>6</v>
      </c>
      <c r="EP54" s="17">
        <v>6</v>
      </c>
      <c r="EQ54" s="17">
        <v>6</v>
      </c>
      <c r="ER54" s="17">
        <v>6</v>
      </c>
      <c r="ES54" s="17">
        <v>6</v>
      </c>
      <c r="ET54" s="17">
        <v>6</v>
      </c>
      <c r="EU54" s="17">
        <v>6</v>
      </c>
      <c r="EV54" s="17">
        <v>6</v>
      </c>
      <c r="EW54" s="17">
        <v>6</v>
      </c>
      <c r="EX54" s="17">
        <v>6</v>
      </c>
      <c r="EY54" s="17">
        <v>6</v>
      </c>
      <c r="EZ54" s="17">
        <v>6</v>
      </c>
      <c r="FA54" s="17">
        <v>6</v>
      </c>
      <c r="FB54" s="17">
        <v>6</v>
      </c>
      <c r="FC54" s="17">
        <v>6</v>
      </c>
      <c r="FD54" s="17">
        <v>6</v>
      </c>
      <c r="FE54" s="17">
        <v>6</v>
      </c>
      <c r="FF54" s="17">
        <v>6</v>
      </c>
      <c r="FG54" s="17">
        <v>6</v>
      </c>
      <c r="FH54" s="17">
        <v>6</v>
      </c>
      <c r="FI54" s="17">
        <v>6</v>
      </c>
      <c r="FJ54" s="17">
        <v>6</v>
      </c>
      <c r="FK54" s="17">
        <v>6</v>
      </c>
      <c r="FL54" s="17">
        <v>6</v>
      </c>
      <c r="FM54" s="17">
        <v>6</v>
      </c>
      <c r="FN54" s="17">
        <v>6</v>
      </c>
      <c r="FO54" s="17">
        <v>6</v>
      </c>
      <c r="FP54" s="17">
        <v>6</v>
      </c>
      <c r="FQ54" s="17">
        <v>6</v>
      </c>
      <c r="FR54" s="17">
        <v>6</v>
      </c>
      <c r="FS54" s="17">
        <v>6</v>
      </c>
      <c r="FT54" s="17">
        <v>6</v>
      </c>
      <c r="FU54" s="17">
        <v>6</v>
      </c>
      <c r="FV54" s="17">
        <v>6</v>
      </c>
      <c r="FW54" s="17">
        <v>6</v>
      </c>
      <c r="FX54" s="17">
        <v>6</v>
      </c>
      <c r="FY54" s="17">
        <v>6</v>
      </c>
      <c r="FZ54" s="17">
        <v>6</v>
      </c>
      <c r="GA54" s="17">
        <v>6</v>
      </c>
      <c r="GB54" s="17">
        <v>6</v>
      </c>
      <c r="GC54" s="17">
        <v>6</v>
      </c>
      <c r="GD54" s="17">
        <v>6</v>
      </c>
      <c r="GE54" s="17">
        <v>6</v>
      </c>
      <c r="GF54" s="17">
        <v>6</v>
      </c>
      <c r="GG54" s="17">
        <v>6</v>
      </c>
      <c r="GH54" s="17">
        <v>6</v>
      </c>
      <c r="GI54" s="17">
        <v>6</v>
      </c>
      <c r="GJ54" s="17">
        <v>6</v>
      </c>
      <c r="GK54" s="17">
        <v>6</v>
      </c>
      <c r="GL54" s="17">
        <v>6</v>
      </c>
      <c r="GM54" s="17">
        <v>6</v>
      </c>
      <c r="GN54" s="17">
        <v>6</v>
      </c>
      <c r="GO54" s="17">
        <v>6</v>
      </c>
      <c r="GP54" s="17">
        <v>6</v>
      </c>
      <c r="GQ54" s="17">
        <v>6</v>
      </c>
      <c r="GR54" s="17">
        <v>6</v>
      </c>
      <c r="GS54" s="17">
        <v>6</v>
      </c>
      <c r="GT54" s="17">
        <v>6</v>
      </c>
      <c r="GU54" s="17">
        <v>6</v>
      </c>
      <c r="GV54" s="17">
        <v>6</v>
      </c>
      <c r="GW54" s="17">
        <v>6</v>
      </c>
      <c r="GX54" s="17">
        <v>6</v>
      </c>
      <c r="GY54" s="17">
        <v>6</v>
      </c>
      <c r="GZ54" s="17">
        <v>6</v>
      </c>
      <c r="HA54" s="17">
        <v>6</v>
      </c>
      <c r="HB54" s="17">
        <v>6</v>
      </c>
      <c r="HC54" s="17">
        <v>6</v>
      </c>
      <c r="HD54" s="17">
        <v>6</v>
      </c>
      <c r="HE54" s="17">
        <v>6</v>
      </c>
      <c r="HF54" s="17">
        <v>6</v>
      </c>
      <c r="HG54" s="17">
        <v>6</v>
      </c>
      <c r="HH54" s="17">
        <v>6</v>
      </c>
      <c r="HI54" s="17">
        <v>6</v>
      </c>
      <c r="HJ54" s="17">
        <v>6</v>
      </c>
      <c r="HK54" s="17">
        <v>6</v>
      </c>
      <c r="HL54" s="17">
        <v>6</v>
      </c>
      <c r="HM54" s="17">
        <v>6</v>
      </c>
      <c r="HN54" s="17">
        <v>6</v>
      </c>
      <c r="HO54" s="17">
        <v>6</v>
      </c>
      <c r="HP54" s="17">
        <v>6</v>
      </c>
      <c r="HQ54" s="17">
        <v>6</v>
      </c>
      <c r="HR54" s="17">
        <v>6</v>
      </c>
      <c r="HS54" s="17">
        <v>6</v>
      </c>
      <c r="HT54" s="17">
        <v>6</v>
      </c>
      <c r="HU54" s="17">
        <v>6</v>
      </c>
      <c r="HV54" s="17">
        <v>6</v>
      </c>
      <c r="HW54" s="17">
        <v>6</v>
      </c>
      <c r="HX54" s="17">
        <v>6</v>
      </c>
      <c r="HY54" s="17">
        <v>6</v>
      </c>
      <c r="HZ54" s="17">
        <v>6</v>
      </c>
      <c r="IA54" s="17">
        <v>6</v>
      </c>
      <c r="IB54" s="17">
        <v>6</v>
      </c>
      <c r="IC54" s="17">
        <v>6</v>
      </c>
      <c r="ID54" s="17">
        <v>6</v>
      </c>
      <c r="IE54" s="17">
        <v>6</v>
      </c>
      <c r="IF54" s="17">
        <v>6</v>
      </c>
      <c r="IG54" s="17">
        <v>6</v>
      </c>
      <c r="IH54" s="17">
        <v>6</v>
      </c>
      <c r="II54" s="17">
        <v>6</v>
      </c>
      <c r="IJ54" s="17">
        <v>6</v>
      </c>
      <c r="IK54" s="17">
        <v>6</v>
      </c>
      <c r="IL54" s="17">
        <v>6</v>
      </c>
      <c r="IM54" s="17">
        <v>6</v>
      </c>
      <c r="IN54" s="17">
        <v>6</v>
      </c>
      <c r="IO54" s="17">
        <v>6</v>
      </c>
      <c r="IP54" s="17">
        <v>6</v>
      </c>
      <c r="IQ54" s="17">
        <v>6</v>
      </c>
      <c r="IR54" s="17">
        <v>6</v>
      </c>
      <c r="IS54" s="17">
        <v>6</v>
      </c>
      <c r="IT54" s="17">
        <v>6</v>
      </c>
      <c r="IU54" s="17">
        <v>6</v>
      </c>
      <c r="IV54" s="17">
        <v>6</v>
      </c>
      <c r="IW54" s="17">
        <v>6</v>
      </c>
      <c r="IX54" s="17">
        <v>6</v>
      </c>
      <c r="IY54" s="17">
        <v>6</v>
      </c>
      <c r="IZ54" s="17">
        <v>6</v>
      </c>
      <c r="JA54" s="17">
        <v>6</v>
      </c>
      <c r="JB54" s="17">
        <v>6</v>
      </c>
      <c r="JC54" s="17">
        <v>6</v>
      </c>
      <c r="JD54" s="17">
        <v>6</v>
      </c>
      <c r="JE54" s="17">
        <v>6</v>
      </c>
      <c r="JF54" s="17">
        <v>6</v>
      </c>
      <c r="JG54" s="17">
        <v>6</v>
      </c>
      <c r="JH54" s="17">
        <v>6</v>
      </c>
      <c r="JI54" s="17">
        <v>6</v>
      </c>
      <c r="JJ54" s="17">
        <v>6</v>
      </c>
      <c r="JK54" s="17">
        <v>6</v>
      </c>
      <c r="JL54" s="17">
        <v>6</v>
      </c>
      <c r="JM54" s="17">
        <v>6</v>
      </c>
      <c r="JN54" s="17">
        <v>6</v>
      </c>
      <c r="JO54" s="17">
        <v>6</v>
      </c>
      <c r="JP54" s="17">
        <v>6</v>
      </c>
      <c r="JQ54" s="17">
        <v>6</v>
      </c>
      <c r="JR54" s="17">
        <v>6</v>
      </c>
      <c r="JS54" s="17">
        <v>6</v>
      </c>
      <c r="JT54" s="17">
        <v>6</v>
      </c>
      <c r="JU54" s="17">
        <v>6</v>
      </c>
      <c r="JV54" s="17">
        <v>6</v>
      </c>
      <c r="JW54" s="17">
        <v>6</v>
      </c>
      <c r="JX54" s="17">
        <v>6</v>
      </c>
      <c r="JY54" s="17">
        <v>6</v>
      </c>
    </row>
    <row r="55" spans="1:285" ht="15" customHeight="1" thickBot="1">
      <c r="A55" s="23" t="s">
        <v>81</v>
      </c>
      <c r="B55" s="24" t="s">
        <v>82</v>
      </c>
      <c r="C55" s="34" t="s">
        <v>83</v>
      </c>
      <c r="D55" s="34" t="s">
        <v>84</v>
      </c>
      <c r="E55" s="34" t="s">
        <v>84</v>
      </c>
      <c r="J55" s="85" t="s">
        <v>134</v>
      </c>
      <c r="K55" s="78">
        <v>72007</v>
      </c>
      <c r="L55" s="79">
        <v>33572</v>
      </c>
      <c r="M55" s="66">
        <f t="shared" si="2"/>
        <v>105579</v>
      </c>
      <c r="N55" s="78">
        <v>40995</v>
      </c>
      <c r="O55" s="79"/>
      <c r="P55" s="66">
        <f t="shared" si="3"/>
        <v>40995</v>
      </c>
      <c r="Q55" s="78"/>
      <c r="R55" s="79">
        <v>32101</v>
      </c>
      <c r="S55" s="66">
        <f t="shared" si="4"/>
        <v>32101</v>
      </c>
      <c r="T55" s="78">
        <v>26939</v>
      </c>
      <c r="U55" s="79"/>
      <c r="V55" s="66">
        <f t="shared" si="5"/>
        <v>26939</v>
      </c>
      <c r="W55" s="78">
        <v>2407</v>
      </c>
      <c r="X55" s="79"/>
      <c r="Y55" s="66">
        <f t="shared" si="6"/>
        <v>2407</v>
      </c>
      <c r="Z55" s="78"/>
      <c r="AA55" s="79">
        <v>1471</v>
      </c>
      <c r="AB55" s="66">
        <f t="shared" si="7"/>
        <v>1471</v>
      </c>
      <c r="AC55" s="78">
        <v>195</v>
      </c>
      <c r="AD55" s="79"/>
      <c r="AE55" s="66">
        <f t="shared" si="8"/>
        <v>195</v>
      </c>
      <c r="AI55" s="128" t="s">
        <v>519</v>
      </c>
      <c r="AJ55" s="129">
        <v>33025</v>
      </c>
      <c r="AK55" s="129">
        <v>33025</v>
      </c>
      <c r="AL55" s="129">
        <v>33025</v>
      </c>
      <c r="AM55" s="129">
        <v>33025</v>
      </c>
      <c r="AN55" s="129">
        <v>33025</v>
      </c>
      <c r="AO55" s="129">
        <v>33025</v>
      </c>
      <c r="AP55" s="129">
        <v>33025</v>
      </c>
      <c r="AQ55" s="129">
        <v>33025</v>
      </c>
      <c r="AR55" s="129">
        <v>33025</v>
      </c>
      <c r="AS55" s="129">
        <v>33025</v>
      </c>
      <c r="AT55" s="129">
        <v>33025</v>
      </c>
      <c r="AU55" s="129">
        <v>33025</v>
      </c>
      <c r="AV55" s="129">
        <v>33025</v>
      </c>
      <c r="AW55" s="129">
        <v>33025</v>
      </c>
      <c r="AX55" s="129">
        <v>33025</v>
      </c>
      <c r="AY55" s="129">
        <v>33025</v>
      </c>
      <c r="AZ55" s="129">
        <v>33025</v>
      </c>
      <c r="BA55" s="129">
        <v>33025</v>
      </c>
      <c r="BB55" s="129">
        <v>33025</v>
      </c>
      <c r="BC55" s="129">
        <v>33025</v>
      </c>
      <c r="BD55" s="129">
        <v>33025</v>
      </c>
      <c r="BE55" s="129">
        <v>33025</v>
      </c>
      <c r="BF55" s="129">
        <v>33025</v>
      </c>
      <c r="BG55" s="129">
        <v>33025</v>
      </c>
      <c r="BH55" s="129">
        <v>33025</v>
      </c>
      <c r="BI55" s="129">
        <v>33025</v>
      </c>
      <c r="BJ55" s="129">
        <v>33025</v>
      </c>
      <c r="BK55" s="129">
        <v>33025</v>
      </c>
      <c r="BL55" s="129">
        <v>33025</v>
      </c>
      <c r="BM55" s="129">
        <v>33025</v>
      </c>
      <c r="BN55" s="129">
        <v>33025</v>
      </c>
      <c r="BO55" s="129">
        <v>33025</v>
      </c>
      <c r="BP55" s="129">
        <v>33025</v>
      </c>
      <c r="BQ55" s="129">
        <v>33025</v>
      </c>
      <c r="BR55" s="129">
        <v>33025</v>
      </c>
      <c r="BS55" s="129">
        <v>33025</v>
      </c>
      <c r="BT55" s="129">
        <v>33025</v>
      </c>
      <c r="BU55" s="129">
        <v>33025</v>
      </c>
      <c r="BV55" s="129">
        <v>33025</v>
      </c>
      <c r="BW55" s="129">
        <v>33025</v>
      </c>
      <c r="BX55" s="129">
        <v>33025</v>
      </c>
      <c r="BY55" s="129">
        <v>33025</v>
      </c>
      <c r="BZ55" s="129">
        <v>33025</v>
      </c>
      <c r="CA55" s="129">
        <v>33025</v>
      </c>
      <c r="CB55" s="129">
        <v>33025</v>
      </c>
      <c r="CC55" s="129">
        <v>33025</v>
      </c>
      <c r="CD55" s="129">
        <v>33025</v>
      </c>
      <c r="CE55" s="129">
        <v>33025</v>
      </c>
      <c r="CF55" s="129">
        <v>33025</v>
      </c>
      <c r="CG55" s="129">
        <v>33025</v>
      </c>
      <c r="CH55" s="129">
        <v>33025</v>
      </c>
      <c r="CI55" s="129">
        <v>33025</v>
      </c>
      <c r="CJ55" s="129">
        <v>33025</v>
      </c>
      <c r="CK55" s="129">
        <v>33025</v>
      </c>
      <c r="CL55" s="129">
        <v>33025</v>
      </c>
      <c r="CM55" s="129">
        <v>33025</v>
      </c>
      <c r="CN55" s="129">
        <v>33025</v>
      </c>
      <c r="CO55" s="129">
        <v>33025</v>
      </c>
      <c r="CP55" s="129">
        <v>33025</v>
      </c>
      <c r="CQ55" s="129">
        <v>33025</v>
      </c>
      <c r="CR55" s="129">
        <v>33025</v>
      </c>
      <c r="CS55" s="129">
        <v>33025</v>
      </c>
      <c r="CT55" s="129">
        <v>33025</v>
      </c>
      <c r="CU55" s="129">
        <v>33025</v>
      </c>
      <c r="CV55" s="129">
        <v>33025</v>
      </c>
      <c r="CW55" s="129">
        <v>33025</v>
      </c>
      <c r="CX55" s="129">
        <v>33025</v>
      </c>
      <c r="CY55" s="129">
        <v>33025</v>
      </c>
      <c r="CZ55" s="129">
        <v>33025</v>
      </c>
      <c r="DA55" s="129">
        <v>33025</v>
      </c>
      <c r="DB55" s="129">
        <v>33025</v>
      </c>
      <c r="DC55" s="129">
        <v>33025</v>
      </c>
      <c r="DD55" s="129">
        <v>33025</v>
      </c>
      <c r="DE55" s="129">
        <v>33025</v>
      </c>
      <c r="DF55" s="129">
        <v>33025</v>
      </c>
      <c r="DG55" s="129">
        <v>33025</v>
      </c>
      <c r="DH55" s="129">
        <v>33025</v>
      </c>
      <c r="DI55" s="129">
        <v>33025</v>
      </c>
      <c r="DJ55" s="129">
        <v>33025</v>
      </c>
      <c r="DK55" s="129">
        <v>33025</v>
      </c>
      <c r="DL55" s="129">
        <v>33025</v>
      </c>
      <c r="DM55" s="129">
        <v>33025</v>
      </c>
      <c r="DN55" s="129">
        <v>33025</v>
      </c>
      <c r="DO55" s="129">
        <v>33025</v>
      </c>
      <c r="DP55" s="129">
        <v>33025</v>
      </c>
      <c r="DQ55" s="129">
        <v>33025</v>
      </c>
      <c r="DR55" s="129">
        <v>33025</v>
      </c>
      <c r="DS55" s="129">
        <v>33025</v>
      </c>
      <c r="DT55" s="129">
        <v>33025</v>
      </c>
      <c r="DU55" s="129">
        <v>33025</v>
      </c>
      <c r="DV55" s="129">
        <v>33025</v>
      </c>
      <c r="DW55" s="129">
        <v>33025</v>
      </c>
      <c r="DX55" s="129">
        <v>33025</v>
      </c>
      <c r="DY55" s="129">
        <v>33025</v>
      </c>
      <c r="DZ55" s="129">
        <v>33025</v>
      </c>
      <c r="EA55" s="129">
        <v>33025</v>
      </c>
      <c r="EB55" s="129">
        <v>33025</v>
      </c>
      <c r="EC55" s="129">
        <v>33025</v>
      </c>
      <c r="ED55" s="129">
        <v>33025</v>
      </c>
      <c r="EE55" s="129">
        <v>33025</v>
      </c>
      <c r="EF55" s="129">
        <v>33025</v>
      </c>
      <c r="EG55" s="141">
        <v>33025</v>
      </c>
      <c r="EH55" s="129">
        <v>33025</v>
      </c>
      <c r="EI55" s="129">
        <v>33025</v>
      </c>
      <c r="EJ55" s="129">
        <v>33025</v>
      </c>
      <c r="EK55" s="129">
        <v>33025</v>
      </c>
      <c r="EL55" s="129">
        <v>33025</v>
      </c>
      <c r="EM55" s="129">
        <v>33025</v>
      </c>
      <c r="EN55" s="129">
        <v>33025</v>
      </c>
      <c r="EO55" s="129">
        <v>33025</v>
      </c>
      <c r="EP55" s="129">
        <v>33025</v>
      </c>
      <c r="EQ55" s="129">
        <v>33025</v>
      </c>
      <c r="ER55" s="129">
        <v>33025</v>
      </c>
      <c r="ES55" s="129">
        <v>33025</v>
      </c>
      <c r="ET55" s="129">
        <v>33025</v>
      </c>
      <c r="EU55" s="129">
        <v>33025</v>
      </c>
      <c r="EV55" s="129">
        <v>33025</v>
      </c>
      <c r="EW55" s="129">
        <v>33025</v>
      </c>
      <c r="EX55" s="129">
        <v>33025</v>
      </c>
      <c r="EY55" s="129">
        <v>33025</v>
      </c>
      <c r="EZ55" s="129">
        <v>33025</v>
      </c>
      <c r="FA55" s="129">
        <v>33025</v>
      </c>
      <c r="FB55" s="129">
        <v>33025</v>
      </c>
      <c r="FC55" s="129">
        <v>33025</v>
      </c>
      <c r="FD55" s="129">
        <v>33025</v>
      </c>
      <c r="FE55" s="129">
        <v>33025</v>
      </c>
      <c r="FF55" s="129">
        <v>33025</v>
      </c>
      <c r="FG55" s="129">
        <v>33025</v>
      </c>
      <c r="FH55" s="129">
        <v>33025</v>
      </c>
      <c r="FI55" s="129">
        <v>33025</v>
      </c>
      <c r="FJ55" s="129">
        <v>33025</v>
      </c>
      <c r="FK55" s="129">
        <v>33025</v>
      </c>
      <c r="FL55" s="129">
        <v>33025</v>
      </c>
      <c r="FM55" s="129">
        <v>33025</v>
      </c>
      <c r="FN55" s="129">
        <v>33025</v>
      </c>
      <c r="FO55" s="129">
        <v>33025</v>
      </c>
      <c r="FP55" s="129">
        <v>33025</v>
      </c>
      <c r="FQ55" s="129">
        <v>33025</v>
      </c>
      <c r="FR55" s="129">
        <v>33025</v>
      </c>
      <c r="FS55" s="129">
        <v>33025</v>
      </c>
      <c r="FT55" s="129">
        <v>33025</v>
      </c>
      <c r="FU55" s="129">
        <v>33025</v>
      </c>
      <c r="FV55" s="129">
        <v>33025</v>
      </c>
      <c r="FW55" s="129">
        <v>33025</v>
      </c>
      <c r="FX55" s="129">
        <v>33025</v>
      </c>
      <c r="FY55" s="129">
        <v>33025</v>
      </c>
      <c r="FZ55" s="129">
        <v>33025</v>
      </c>
      <c r="GA55" s="129">
        <v>33025</v>
      </c>
      <c r="GB55" s="129">
        <v>33025</v>
      </c>
      <c r="GC55" s="129">
        <v>33025</v>
      </c>
      <c r="GD55" s="129">
        <v>33025</v>
      </c>
      <c r="GE55" s="129">
        <v>33025</v>
      </c>
      <c r="GF55" s="129">
        <v>33025</v>
      </c>
      <c r="GG55" s="129">
        <v>33025</v>
      </c>
      <c r="GH55" s="129">
        <v>33025</v>
      </c>
      <c r="GI55" s="129">
        <v>33025</v>
      </c>
      <c r="GJ55" s="129">
        <v>33025</v>
      </c>
      <c r="GK55" s="129">
        <v>33025</v>
      </c>
      <c r="GL55" s="129">
        <v>33025</v>
      </c>
      <c r="GM55" s="129">
        <v>33025</v>
      </c>
      <c r="GN55" s="129">
        <v>33390</v>
      </c>
      <c r="GO55" s="129">
        <v>33390</v>
      </c>
      <c r="GP55" s="129">
        <v>33390</v>
      </c>
      <c r="GQ55" s="129">
        <v>33390</v>
      </c>
      <c r="GR55" s="129">
        <v>33390</v>
      </c>
      <c r="GS55" s="129">
        <v>33390</v>
      </c>
      <c r="GT55" s="129">
        <v>33390</v>
      </c>
      <c r="GU55" s="129">
        <v>33390</v>
      </c>
      <c r="GV55" s="129">
        <v>33390</v>
      </c>
      <c r="GW55" s="129">
        <v>33390</v>
      </c>
      <c r="GX55" s="129">
        <v>33390</v>
      </c>
      <c r="GY55" s="129">
        <v>33390</v>
      </c>
      <c r="GZ55" s="129">
        <v>33390</v>
      </c>
      <c r="HA55" s="129">
        <v>33390</v>
      </c>
      <c r="HB55" s="129">
        <v>33390</v>
      </c>
      <c r="HC55" s="129">
        <v>33390</v>
      </c>
      <c r="HD55" s="129">
        <v>33390</v>
      </c>
      <c r="HE55" s="129">
        <v>33390</v>
      </c>
      <c r="HF55" s="129">
        <v>33390</v>
      </c>
      <c r="HG55" s="129">
        <v>33390</v>
      </c>
      <c r="HH55" s="129">
        <v>33390</v>
      </c>
      <c r="HI55" s="129">
        <v>33025</v>
      </c>
      <c r="HJ55" s="129">
        <v>33025</v>
      </c>
      <c r="HK55" s="129">
        <v>33025</v>
      </c>
      <c r="HL55" s="129">
        <v>33025</v>
      </c>
      <c r="HM55" s="129">
        <v>33025</v>
      </c>
      <c r="HN55" s="129">
        <v>33025</v>
      </c>
      <c r="HO55" s="129">
        <v>33025</v>
      </c>
      <c r="HP55" s="129">
        <v>33025</v>
      </c>
      <c r="HQ55" s="129">
        <v>33025</v>
      </c>
      <c r="HR55" s="129">
        <v>33025</v>
      </c>
      <c r="HS55" s="129">
        <v>33025</v>
      </c>
      <c r="HT55" s="129">
        <v>33025</v>
      </c>
      <c r="HU55" s="129">
        <v>33025</v>
      </c>
      <c r="HV55" s="129">
        <v>33025</v>
      </c>
      <c r="HW55" s="129">
        <v>33025</v>
      </c>
      <c r="HX55" s="129">
        <v>33025</v>
      </c>
      <c r="HY55" s="129">
        <v>33025</v>
      </c>
      <c r="HZ55" s="129">
        <v>33025</v>
      </c>
      <c r="IA55" s="129">
        <v>33025</v>
      </c>
      <c r="IB55" s="129">
        <v>33025</v>
      </c>
      <c r="IC55" s="129">
        <v>33025</v>
      </c>
      <c r="ID55" s="129">
        <v>33025</v>
      </c>
      <c r="IE55" s="129">
        <v>33025</v>
      </c>
      <c r="IF55" s="129">
        <v>33025</v>
      </c>
      <c r="IG55" s="129">
        <v>33025</v>
      </c>
      <c r="IH55" s="129">
        <v>33025</v>
      </c>
      <c r="II55" s="129">
        <v>33025</v>
      </c>
      <c r="IJ55" s="129">
        <v>33025</v>
      </c>
      <c r="IK55" s="129">
        <v>33025</v>
      </c>
      <c r="IL55" s="129">
        <v>33025</v>
      </c>
      <c r="IM55" s="129">
        <v>33025</v>
      </c>
      <c r="IN55" s="129">
        <v>33025</v>
      </c>
      <c r="IO55" s="129">
        <v>33025</v>
      </c>
      <c r="IP55" s="129">
        <v>33025</v>
      </c>
      <c r="IQ55" s="129">
        <v>33025</v>
      </c>
      <c r="IR55" s="129">
        <v>33025</v>
      </c>
      <c r="IS55" s="129">
        <v>33025</v>
      </c>
      <c r="IT55" s="129">
        <v>33025</v>
      </c>
      <c r="IU55" s="129">
        <v>33025</v>
      </c>
      <c r="IV55" s="129">
        <v>33025</v>
      </c>
      <c r="IW55" s="129">
        <v>33025</v>
      </c>
      <c r="IX55" s="129">
        <v>33025</v>
      </c>
      <c r="IY55" s="129">
        <v>33025</v>
      </c>
      <c r="IZ55" s="129">
        <v>33025</v>
      </c>
      <c r="JA55" s="129">
        <v>33025</v>
      </c>
      <c r="JB55" s="129">
        <v>33390</v>
      </c>
      <c r="JC55" s="129">
        <v>33390</v>
      </c>
      <c r="JD55" s="129">
        <v>33390</v>
      </c>
      <c r="JE55" s="129">
        <v>33390</v>
      </c>
      <c r="JF55" s="129">
        <v>33390</v>
      </c>
      <c r="JG55" s="129">
        <v>33390</v>
      </c>
      <c r="JH55" s="129">
        <v>33390</v>
      </c>
      <c r="JI55" s="129">
        <v>33390</v>
      </c>
      <c r="JJ55" s="129">
        <v>33390</v>
      </c>
      <c r="JK55" s="129">
        <v>33390</v>
      </c>
      <c r="JL55" s="129">
        <v>33390</v>
      </c>
      <c r="JM55" s="129">
        <v>33390</v>
      </c>
      <c r="JN55" s="129">
        <v>33390</v>
      </c>
      <c r="JO55" s="129">
        <v>33390</v>
      </c>
      <c r="JP55" s="129">
        <v>33390</v>
      </c>
      <c r="JQ55" s="129">
        <v>33390</v>
      </c>
      <c r="JR55" s="129">
        <v>33390</v>
      </c>
      <c r="JS55" s="129">
        <v>33390</v>
      </c>
      <c r="JT55" s="129">
        <v>33390</v>
      </c>
      <c r="JU55" s="129">
        <v>33390</v>
      </c>
      <c r="JV55" s="129">
        <v>33390</v>
      </c>
      <c r="JW55" s="129">
        <v>33390</v>
      </c>
      <c r="JX55" s="129">
        <v>33390</v>
      </c>
      <c r="JY55" s="129">
        <v>33390</v>
      </c>
    </row>
    <row r="56" spans="1:285" ht="15" customHeight="1">
      <c r="A56" s="35" t="s">
        <v>85</v>
      </c>
      <c r="B56" s="36"/>
      <c r="C56" s="36"/>
      <c r="D56" s="36"/>
      <c r="E56" s="36"/>
      <c r="J56" s="85" t="s">
        <v>135</v>
      </c>
      <c r="K56" s="78">
        <v>72389</v>
      </c>
      <c r="L56" s="79">
        <v>34612</v>
      </c>
      <c r="M56" s="66">
        <f t="shared" si="2"/>
        <v>107001</v>
      </c>
      <c r="N56" s="78">
        <v>39970</v>
      </c>
      <c r="O56" s="79"/>
      <c r="P56" s="66">
        <f t="shared" si="3"/>
        <v>39970</v>
      </c>
      <c r="Q56" s="78"/>
      <c r="R56" s="79">
        <v>32895</v>
      </c>
      <c r="S56" s="66">
        <f t="shared" si="4"/>
        <v>32895</v>
      </c>
      <c r="T56" s="78">
        <v>27510</v>
      </c>
      <c r="U56" s="79"/>
      <c r="V56" s="66">
        <f t="shared" si="5"/>
        <v>27510</v>
      </c>
      <c r="W56" s="78">
        <v>3029</v>
      </c>
      <c r="X56" s="79"/>
      <c r="Y56" s="66">
        <f t="shared" si="6"/>
        <v>3029</v>
      </c>
      <c r="Z56" s="78"/>
      <c r="AA56" s="79">
        <v>1717</v>
      </c>
      <c r="AB56" s="66">
        <f t="shared" si="7"/>
        <v>1717</v>
      </c>
      <c r="AC56" s="78">
        <v>163</v>
      </c>
      <c r="AD56" s="79"/>
      <c r="AE56" s="66">
        <f t="shared" si="8"/>
        <v>163</v>
      </c>
      <c r="AI56" s="128" t="s">
        <v>520</v>
      </c>
      <c r="AJ56" s="129">
        <v>43983</v>
      </c>
      <c r="AK56" s="129">
        <v>43983</v>
      </c>
      <c r="AL56" s="129">
        <v>43983</v>
      </c>
      <c r="AM56" s="129">
        <v>43983</v>
      </c>
      <c r="AN56" s="129">
        <v>43983</v>
      </c>
      <c r="AO56" s="129">
        <v>43983</v>
      </c>
      <c r="AP56" s="129">
        <v>43983</v>
      </c>
      <c r="AQ56" s="129">
        <v>43983</v>
      </c>
      <c r="AR56" s="129">
        <v>43983</v>
      </c>
      <c r="AS56" s="129">
        <v>43983</v>
      </c>
      <c r="AT56" s="129">
        <v>43983</v>
      </c>
      <c r="AU56" s="129">
        <v>43983</v>
      </c>
      <c r="AV56" s="129">
        <v>43983</v>
      </c>
      <c r="AW56" s="129">
        <v>43983</v>
      </c>
      <c r="AX56" s="129">
        <v>43983</v>
      </c>
      <c r="AY56" s="129">
        <v>43983</v>
      </c>
      <c r="AZ56" s="129">
        <v>43983</v>
      </c>
      <c r="BA56" s="129">
        <v>43983</v>
      </c>
      <c r="BB56" s="129">
        <v>43983</v>
      </c>
      <c r="BC56" s="129">
        <v>43983</v>
      </c>
      <c r="BD56" s="129">
        <v>43983</v>
      </c>
      <c r="BE56" s="129">
        <v>43983</v>
      </c>
      <c r="BF56" s="129">
        <v>43983</v>
      </c>
      <c r="BG56" s="129">
        <v>43983</v>
      </c>
      <c r="BH56" s="129">
        <v>43983</v>
      </c>
      <c r="BI56" s="129">
        <v>43983</v>
      </c>
      <c r="BJ56" s="129">
        <v>43983</v>
      </c>
      <c r="BK56" s="129">
        <v>43983</v>
      </c>
      <c r="BL56" s="129">
        <v>43983</v>
      </c>
      <c r="BM56" s="129">
        <v>43983</v>
      </c>
      <c r="BN56" s="129">
        <v>43983</v>
      </c>
      <c r="BO56" s="129">
        <v>43983</v>
      </c>
      <c r="BP56" s="129">
        <v>43983</v>
      </c>
      <c r="BQ56" s="129">
        <v>43983</v>
      </c>
      <c r="BR56" s="129">
        <v>43983</v>
      </c>
      <c r="BS56" s="129">
        <v>43983</v>
      </c>
      <c r="BT56" s="129">
        <v>43983</v>
      </c>
      <c r="BU56" s="129">
        <v>43983</v>
      </c>
      <c r="BV56" s="129">
        <v>43983</v>
      </c>
      <c r="BW56" s="129">
        <v>43983</v>
      </c>
      <c r="BX56" s="129">
        <v>43983</v>
      </c>
      <c r="BY56" s="129">
        <v>43983</v>
      </c>
      <c r="BZ56" s="129">
        <v>43983</v>
      </c>
      <c r="CA56" s="129">
        <v>43983</v>
      </c>
      <c r="CB56" s="129">
        <v>43983</v>
      </c>
      <c r="CC56" s="129">
        <v>43983</v>
      </c>
      <c r="CD56" s="129">
        <v>43983</v>
      </c>
      <c r="CE56" s="129">
        <v>43983</v>
      </c>
      <c r="CF56" s="129">
        <v>43983</v>
      </c>
      <c r="CG56" s="129">
        <v>43983</v>
      </c>
      <c r="CH56" s="129">
        <v>43983</v>
      </c>
      <c r="CI56" s="129">
        <v>43983</v>
      </c>
      <c r="CJ56" s="129">
        <v>43983</v>
      </c>
      <c r="CK56" s="129">
        <v>43983</v>
      </c>
      <c r="CL56" s="129">
        <v>43983</v>
      </c>
      <c r="CM56" s="129">
        <v>43983</v>
      </c>
      <c r="CN56" s="129">
        <v>43983</v>
      </c>
      <c r="CO56" s="129">
        <v>43983</v>
      </c>
      <c r="CP56" s="129">
        <v>43983</v>
      </c>
      <c r="CQ56" s="129">
        <v>43983</v>
      </c>
      <c r="CR56" s="129">
        <v>43983</v>
      </c>
      <c r="CS56" s="129">
        <v>43983</v>
      </c>
      <c r="CT56" s="129">
        <v>43983</v>
      </c>
      <c r="CU56" s="129">
        <v>43983</v>
      </c>
      <c r="CV56" s="129">
        <v>43983</v>
      </c>
      <c r="CW56" s="129">
        <v>43983</v>
      </c>
      <c r="CX56" s="129">
        <v>43983</v>
      </c>
      <c r="CY56" s="129">
        <v>43983</v>
      </c>
      <c r="CZ56" s="129">
        <v>43983</v>
      </c>
      <c r="DA56" s="129">
        <v>43983</v>
      </c>
      <c r="DB56" s="129">
        <v>43983</v>
      </c>
      <c r="DC56" s="129">
        <v>43983</v>
      </c>
      <c r="DD56" s="129">
        <v>43983</v>
      </c>
      <c r="DE56" s="129">
        <v>43983</v>
      </c>
      <c r="DF56" s="129">
        <v>43983</v>
      </c>
      <c r="DG56" s="129">
        <v>43983</v>
      </c>
      <c r="DH56" s="129">
        <v>43983</v>
      </c>
      <c r="DI56" s="129">
        <v>43983</v>
      </c>
      <c r="DJ56" s="129">
        <v>43983</v>
      </c>
      <c r="DK56" s="129">
        <v>43983</v>
      </c>
      <c r="DL56" s="129">
        <v>43983</v>
      </c>
      <c r="DM56" s="129">
        <v>43983</v>
      </c>
      <c r="DN56" s="129">
        <v>43983</v>
      </c>
      <c r="DO56" s="129">
        <v>43983</v>
      </c>
      <c r="DP56" s="129">
        <v>43983</v>
      </c>
      <c r="DQ56" s="129">
        <v>43983</v>
      </c>
      <c r="DR56" s="129">
        <v>43983</v>
      </c>
      <c r="DS56" s="129">
        <v>43983</v>
      </c>
      <c r="DT56" s="129">
        <v>43983</v>
      </c>
      <c r="DU56" s="129">
        <v>43983</v>
      </c>
      <c r="DV56" s="129">
        <v>43983</v>
      </c>
      <c r="DW56" s="129">
        <v>43983</v>
      </c>
      <c r="DX56" s="129">
        <v>43983</v>
      </c>
      <c r="DY56" s="129">
        <v>43983</v>
      </c>
      <c r="DZ56" s="129">
        <v>43983</v>
      </c>
      <c r="EA56" s="129">
        <v>43983</v>
      </c>
      <c r="EB56" s="129">
        <v>43983</v>
      </c>
      <c r="EC56" s="129">
        <v>43983</v>
      </c>
      <c r="ED56" s="129">
        <v>43983</v>
      </c>
      <c r="EE56" s="129">
        <v>43983</v>
      </c>
      <c r="EF56" s="129">
        <v>43983</v>
      </c>
      <c r="EG56" s="141">
        <v>43983</v>
      </c>
      <c r="EH56" s="129">
        <v>43983</v>
      </c>
      <c r="EI56" s="129">
        <v>43983</v>
      </c>
      <c r="EJ56" s="129">
        <v>43983</v>
      </c>
      <c r="EK56" s="129">
        <v>43983</v>
      </c>
      <c r="EL56" s="129">
        <v>43983</v>
      </c>
      <c r="EM56" s="129">
        <v>43983</v>
      </c>
      <c r="EN56" s="129">
        <v>43983</v>
      </c>
      <c r="EO56" s="129">
        <v>43983</v>
      </c>
      <c r="EP56" s="129">
        <v>43983</v>
      </c>
      <c r="EQ56" s="129">
        <v>43983</v>
      </c>
      <c r="ER56" s="129">
        <v>43983</v>
      </c>
      <c r="ES56" s="129">
        <v>43983</v>
      </c>
      <c r="ET56" s="129">
        <v>43983</v>
      </c>
      <c r="EU56" s="129">
        <v>43983</v>
      </c>
      <c r="EV56" s="129">
        <v>43983</v>
      </c>
      <c r="EW56" s="129">
        <v>43983</v>
      </c>
      <c r="EX56" s="129">
        <v>43983</v>
      </c>
      <c r="EY56" s="129">
        <v>43983</v>
      </c>
      <c r="EZ56" s="129">
        <v>43983</v>
      </c>
      <c r="FA56" s="129">
        <v>43983</v>
      </c>
      <c r="FB56" s="129">
        <v>43983</v>
      </c>
      <c r="FC56" s="129">
        <v>43983</v>
      </c>
      <c r="FD56" s="129">
        <v>43983</v>
      </c>
      <c r="FE56" s="129">
        <v>43983</v>
      </c>
      <c r="FF56" s="129">
        <v>43983</v>
      </c>
      <c r="FG56" s="129">
        <v>43983</v>
      </c>
      <c r="FH56" s="129">
        <v>43983</v>
      </c>
      <c r="FI56" s="129">
        <v>43983</v>
      </c>
      <c r="FJ56" s="129">
        <v>43983</v>
      </c>
      <c r="FK56" s="129">
        <v>43983</v>
      </c>
      <c r="FL56" s="129">
        <v>43983</v>
      </c>
      <c r="FM56" s="129">
        <v>43983</v>
      </c>
      <c r="FN56" s="129">
        <v>43983</v>
      </c>
      <c r="FO56" s="129">
        <v>43983</v>
      </c>
      <c r="FP56" s="129">
        <v>43983</v>
      </c>
      <c r="FQ56" s="129">
        <v>43983</v>
      </c>
      <c r="FR56" s="129">
        <v>43983</v>
      </c>
      <c r="FS56" s="129">
        <v>43983</v>
      </c>
      <c r="FT56" s="129">
        <v>43983</v>
      </c>
      <c r="FU56" s="129">
        <v>43983</v>
      </c>
      <c r="FV56" s="129">
        <v>43983</v>
      </c>
      <c r="FW56" s="129">
        <v>43983</v>
      </c>
      <c r="FX56" s="129">
        <v>43983</v>
      </c>
      <c r="FY56" s="129">
        <v>43983</v>
      </c>
      <c r="FZ56" s="129">
        <v>43983</v>
      </c>
      <c r="GA56" s="129">
        <v>43983</v>
      </c>
      <c r="GB56" s="129">
        <v>43983</v>
      </c>
      <c r="GC56" s="129">
        <v>43983</v>
      </c>
      <c r="GD56" s="129">
        <v>43983</v>
      </c>
      <c r="GE56" s="129">
        <v>43983</v>
      </c>
      <c r="GF56" s="129">
        <v>43983</v>
      </c>
      <c r="GG56" s="129">
        <v>43983</v>
      </c>
      <c r="GH56" s="129">
        <v>43983</v>
      </c>
      <c r="GI56" s="129">
        <v>43983</v>
      </c>
      <c r="GJ56" s="129">
        <v>43983</v>
      </c>
      <c r="GK56" s="129">
        <v>43983</v>
      </c>
      <c r="GL56" s="129">
        <v>43983</v>
      </c>
      <c r="GM56" s="129">
        <v>43983</v>
      </c>
      <c r="GN56" s="129">
        <v>43617</v>
      </c>
      <c r="GO56" s="129">
        <v>43617</v>
      </c>
      <c r="GP56" s="129">
        <v>43617</v>
      </c>
      <c r="GQ56" s="129">
        <v>43617</v>
      </c>
      <c r="GR56" s="129">
        <v>43617</v>
      </c>
      <c r="GS56" s="129">
        <v>43617</v>
      </c>
      <c r="GT56" s="129">
        <v>43617</v>
      </c>
      <c r="GU56" s="129">
        <v>43617</v>
      </c>
      <c r="GV56" s="129">
        <v>43617</v>
      </c>
      <c r="GW56" s="129">
        <v>43617</v>
      </c>
      <c r="GX56" s="129">
        <v>43617</v>
      </c>
      <c r="GY56" s="129">
        <v>43617</v>
      </c>
      <c r="GZ56" s="129">
        <v>43617</v>
      </c>
      <c r="HA56" s="129">
        <v>43617</v>
      </c>
      <c r="HB56" s="129">
        <v>43617</v>
      </c>
      <c r="HC56" s="129">
        <v>43617</v>
      </c>
      <c r="HD56" s="129">
        <v>43617</v>
      </c>
      <c r="HE56" s="129">
        <v>43617</v>
      </c>
      <c r="HF56" s="129">
        <v>43617</v>
      </c>
      <c r="HG56" s="129">
        <v>43617</v>
      </c>
      <c r="HH56" s="129">
        <v>43617</v>
      </c>
      <c r="HI56" s="129">
        <v>43617</v>
      </c>
      <c r="HJ56" s="129">
        <v>43617</v>
      </c>
      <c r="HK56" s="129">
        <v>43617</v>
      </c>
      <c r="HL56" s="129">
        <v>43617</v>
      </c>
      <c r="HM56" s="129">
        <v>43617</v>
      </c>
      <c r="HN56" s="129">
        <v>43617</v>
      </c>
      <c r="HO56" s="129">
        <v>43617</v>
      </c>
      <c r="HP56" s="129">
        <v>43617</v>
      </c>
      <c r="HQ56" s="129">
        <v>43617</v>
      </c>
      <c r="HR56" s="129">
        <v>43617</v>
      </c>
      <c r="HS56" s="129">
        <v>43617</v>
      </c>
      <c r="HT56" s="129">
        <v>43617</v>
      </c>
      <c r="HU56" s="129">
        <v>43617</v>
      </c>
      <c r="HV56" s="129">
        <v>43617</v>
      </c>
      <c r="HW56" s="129">
        <v>43617</v>
      </c>
      <c r="HX56" s="129">
        <v>43617</v>
      </c>
      <c r="HY56" s="129">
        <v>43617</v>
      </c>
      <c r="HZ56" s="129">
        <v>43617</v>
      </c>
      <c r="IA56" s="129">
        <v>43617</v>
      </c>
      <c r="IB56" s="129">
        <v>43617</v>
      </c>
      <c r="IC56" s="129">
        <v>43617</v>
      </c>
      <c r="ID56" s="129">
        <v>43983</v>
      </c>
      <c r="IE56" s="129">
        <v>43983</v>
      </c>
      <c r="IF56" s="129">
        <v>43983</v>
      </c>
      <c r="IG56" s="129">
        <v>43983</v>
      </c>
      <c r="IH56" s="129">
        <v>43983</v>
      </c>
      <c r="II56" s="129">
        <v>43983</v>
      </c>
      <c r="IJ56" s="129">
        <v>43983</v>
      </c>
      <c r="IK56" s="129">
        <v>43983</v>
      </c>
      <c r="IL56" s="129">
        <v>43983</v>
      </c>
      <c r="IM56" s="129">
        <v>43983</v>
      </c>
      <c r="IN56" s="129">
        <v>43983</v>
      </c>
      <c r="IO56" s="129">
        <v>43983</v>
      </c>
      <c r="IP56" s="129">
        <v>43983</v>
      </c>
      <c r="IQ56" s="129">
        <v>43983</v>
      </c>
      <c r="IR56" s="129">
        <v>43983</v>
      </c>
      <c r="IS56" s="129">
        <v>43983</v>
      </c>
      <c r="IT56" s="129">
        <v>43983</v>
      </c>
      <c r="IU56" s="129">
        <v>43983</v>
      </c>
      <c r="IV56" s="129">
        <v>43983</v>
      </c>
      <c r="IW56" s="129">
        <v>43983</v>
      </c>
      <c r="IX56" s="129">
        <v>43983</v>
      </c>
      <c r="IY56" s="129">
        <v>43983</v>
      </c>
      <c r="IZ56" s="129">
        <v>43983</v>
      </c>
      <c r="JA56" s="129">
        <v>43983</v>
      </c>
      <c r="JB56" s="129">
        <v>43983</v>
      </c>
      <c r="JC56" s="129">
        <v>43983</v>
      </c>
      <c r="JD56" s="129">
        <v>43983</v>
      </c>
      <c r="JE56" s="129">
        <v>43983</v>
      </c>
      <c r="JF56" s="129">
        <v>43983</v>
      </c>
      <c r="JG56" s="129">
        <v>43983</v>
      </c>
      <c r="JH56" s="129">
        <v>43983</v>
      </c>
      <c r="JI56" s="129">
        <v>43983</v>
      </c>
      <c r="JJ56" s="129">
        <v>43983</v>
      </c>
      <c r="JK56" s="129">
        <v>43983</v>
      </c>
      <c r="JL56" s="129">
        <v>43983</v>
      </c>
      <c r="JM56" s="129">
        <v>43983</v>
      </c>
      <c r="JN56" s="129">
        <v>43983</v>
      </c>
      <c r="JO56" s="129">
        <v>43983</v>
      </c>
      <c r="JP56" s="129">
        <v>43983</v>
      </c>
      <c r="JQ56" s="129">
        <v>43983</v>
      </c>
      <c r="JR56" s="129">
        <v>43983</v>
      </c>
      <c r="JS56" s="129">
        <v>43983</v>
      </c>
      <c r="JT56" s="129">
        <v>43983</v>
      </c>
      <c r="JU56" s="129">
        <v>43983</v>
      </c>
      <c r="JV56" s="129">
        <v>43983</v>
      </c>
      <c r="JW56" s="129">
        <v>43983</v>
      </c>
      <c r="JX56" s="129">
        <v>43983</v>
      </c>
      <c r="JY56" s="129">
        <v>43983</v>
      </c>
    </row>
    <row r="57" spans="1:285" ht="15" customHeight="1">
      <c r="A57" s="37" t="s">
        <v>86</v>
      </c>
      <c r="B57" s="38" t="s">
        <v>64</v>
      </c>
      <c r="C57" s="39" t="s">
        <v>87</v>
      </c>
      <c r="D57" s="40">
        <v>1650</v>
      </c>
      <c r="E57" s="40" t="s">
        <v>88</v>
      </c>
      <c r="J57" s="86" t="s">
        <v>136</v>
      </c>
      <c r="K57" s="78">
        <v>85830</v>
      </c>
      <c r="L57" s="79">
        <v>33835</v>
      </c>
      <c r="M57" s="66">
        <f t="shared" si="2"/>
        <v>119665</v>
      </c>
      <c r="N57" s="78">
        <v>47923</v>
      </c>
      <c r="O57" s="79"/>
      <c r="P57" s="66">
        <f t="shared" si="3"/>
        <v>47923</v>
      </c>
      <c r="Q57" s="78"/>
      <c r="R57" s="79">
        <v>32103</v>
      </c>
      <c r="S57" s="66">
        <f t="shared" si="4"/>
        <v>32103</v>
      </c>
      <c r="T57" s="78">
        <v>32849</v>
      </c>
      <c r="U57" s="79"/>
      <c r="V57" s="66">
        <f t="shared" si="5"/>
        <v>32849</v>
      </c>
      <c r="W57" s="78">
        <v>3118</v>
      </c>
      <c r="X57" s="79"/>
      <c r="Y57" s="66">
        <f t="shared" si="6"/>
        <v>3118</v>
      </c>
      <c r="Z57" s="78"/>
      <c r="AA57" s="79">
        <v>1732</v>
      </c>
      <c r="AB57" s="66">
        <f t="shared" si="7"/>
        <v>1732</v>
      </c>
      <c r="AC57" s="78">
        <v>208</v>
      </c>
      <c r="AD57" s="79"/>
      <c r="AE57" s="66">
        <f t="shared" si="8"/>
        <v>208</v>
      </c>
      <c r="AI57" s="126" t="s">
        <v>521</v>
      </c>
      <c r="AJ57" s="17">
        <v>31</v>
      </c>
      <c r="AK57" s="17">
        <v>31</v>
      </c>
      <c r="AL57" s="17">
        <v>31</v>
      </c>
      <c r="AM57" s="17">
        <v>31</v>
      </c>
      <c r="AN57" s="17">
        <v>31</v>
      </c>
      <c r="AO57" s="17">
        <v>31</v>
      </c>
      <c r="AP57" s="17">
        <v>31</v>
      </c>
      <c r="AQ57" s="17">
        <v>31</v>
      </c>
      <c r="AR57" s="17">
        <v>31</v>
      </c>
      <c r="AS57" s="17">
        <v>31</v>
      </c>
      <c r="AT57" s="17">
        <v>31</v>
      </c>
      <c r="AU57" s="17">
        <v>31</v>
      </c>
      <c r="AV57" s="17">
        <v>31</v>
      </c>
      <c r="AW57" s="17">
        <v>31</v>
      </c>
      <c r="AX57" s="17">
        <v>31</v>
      </c>
      <c r="AY57" s="17">
        <v>31</v>
      </c>
      <c r="AZ57" s="17">
        <v>31</v>
      </c>
      <c r="BA57" s="17">
        <v>31</v>
      </c>
      <c r="BB57" s="17">
        <v>31</v>
      </c>
      <c r="BC57" s="17">
        <v>31</v>
      </c>
      <c r="BD57" s="17">
        <v>31</v>
      </c>
      <c r="BE57" s="17">
        <v>31</v>
      </c>
      <c r="BF57" s="17">
        <v>31</v>
      </c>
      <c r="BG57" s="17">
        <v>31</v>
      </c>
      <c r="BH57" s="17">
        <v>31</v>
      </c>
      <c r="BI57" s="17">
        <v>31</v>
      </c>
      <c r="BJ57" s="17">
        <v>31</v>
      </c>
      <c r="BK57" s="17">
        <v>31</v>
      </c>
      <c r="BL57" s="17">
        <v>31</v>
      </c>
      <c r="BM57" s="17">
        <v>31</v>
      </c>
      <c r="BN57" s="17">
        <v>31</v>
      </c>
      <c r="BO57" s="17">
        <v>31</v>
      </c>
      <c r="BP57" s="17">
        <v>31</v>
      </c>
      <c r="BQ57" s="17">
        <v>31</v>
      </c>
      <c r="BR57" s="17">
        <v>31</v>
      </c>
      <c r="BS57" s="17">
        <v>31</v>
      </c>
      <c r="BT57" s="17">
        <v>31</v>
      </c>
      <c r="BU57" s="17">
        <v>31</v>
      </c>
      <c r="BV57" s="17">
        <v>31</v>
      </c>
      <c r="BW57" s="17">
        <v>31</v>
      </c>
      <c r="BX57" s="17">
        <v>31</v>
      </c>
      <c r="BY57" s="17">
        <v>31</v>
      </c>
      <c r="BZ57" s="17">
        <v>31</v>
      </c>
      <c r="CA57" s="17">
        <v>31</v>
      </c>
      <c r="CB57" s="17">
        <v>31</v>
      </c>
      <c r="CC57" s="17">
        <v>31</v>
      </c>
      <c r="CD57" s="17">
        <v>31</v>
      </c>
      <c r="CE57" s="17">
        <v>31</v>
      </c>
      <c r="CF57" s="17">
        <v>31</v>
      </c>
      <c r="CG57" s="17">
        <v>31</v>
      </c>
      <c r="CH57" s="17">
        <v>31</v>
      </c>
      <c r="CI57" s="17">
        <v>31</v>
      </c>
      <c r="CJ57" s="17">
        <v>31</v>
      </c>
      <c r="CK57" s="17">
        <v>31</v>
      </c>
      <c r="CL57" s="17">
        <v>31</v>
      </c>
      <c r="CM57" s="17">
        <v>31</v>
      </c>
      <c r="CN57" s="17">
        <v>31</v>
      </c>
      <c r="CO57" s="17">
        <v>31</v>
      </c>
      <c r="CP57" s="17">
        <v>31</v>
      </c>
      <c r="CQ57" s="17">
        <v>31</v>
      </c>
      <c r="CR57" s="17">
        <v>31</v>
      </c>
      <c r="CS57" s="17">
        <v>31</v>
      </c>
      <c r="CT57" s="17">
        <v>31</v>
      </c>
      <c r="CU57" s="17">
        <v>31</v>
      </c>
      <c r="CV57" s="17">
        <v>31</v>
      </c>
      <c r="CW57" s="17">
        <v>31</v>
      </c>
      <c r="CX57" s="17">
        <v>31</v>
      </c>
      <c r="CY57" s="17">
        <v>31</v>
      </c>
      <c r="CZ57" s="17">
        <v>31</v>
      </c>
      <c r="DA57" s="17">
        <v>31</v>
      </c>
      <c r="DB57" s="17">
        <v>31</v>
      </c>
      <c r="DC57" s="17">
        <v>31</v>
      </c>
      <c r="DD57" s="17">
        <v>31</v>
      </c>
      <c r="DE57" s="17">
        <v>31</v>
      </c>
      <c r="DF57" s="17">
        <v>31</v>
      </c>
      <c r="DG57" s="17">
        <v>31</v>
      </c>
      <c r="DH57" s="17">
        <v>31</v>
      </c>
      <c r="DI57" s="17">
        <v>31</v>
      </c>
      <c r="DJ57" s="17">
        <v>31</v>
      </c>
      <c r="DK57" s="17">
        <v>31</v>
      </c>
      <c r="DL57" s="17">
        <v>31</v>
      </c>
      <c r="DM57" s="17">
        <v>31</v>
      </c>
      <c r="DN57" s="17">
        <v>31</v>
      </c>
      <c r="DO57" s="17">
        <v>31</v>
      </c>
      <c r="DP57" s="17">
        <v>31</v>
      </c>
      <c r="DQ57" s="17">
        <v>31</v>
      </c>
      <c r="DR57" s="17">
        <v>31</v>
      </c>
      <c r="DS57" s="17">
        <v>31</v>
      </c>
      <c r="DT57" s="17">
        <v>31</v>
      </c>
      <c r="DU57" s="17">
        <v>31</v>
      </c>
      <c r="DV57" s="17">
        <v>31</v>
      </c>
      <c r="DW57" s="17">
        <v>31</v>
      </c>
      <c r="DX57" s="17">
        <v>31</v>
      </c>
      <c r="DY57" s="17">
        <v>31</v>
      </c>
      <c r="DZ57" s="17">
        <v>31</v>
      </c>
      <c r="EA57" s="17">
        <v>31</v>
      </c>
      <c r="EB57" s="17">
        <v>31</v>
      </c>
      <c r="EC57" s="17">
        <v>31</v>
      </c>
      <c r="ED57" s="17">
        <v>31</v>
      </c>
      <c r="EE57" s="17">
        <v>31</v>
      </c>
      <c r="EF57" s="17">
        <v>31</v>
      </c>
      <c r="EG57" s="140">
        <v>31</v>
      </c>
      <c r="EH57" s="17">
        <v>31</v>
      </c>
      <c r="EI57" s="17">
        <v>31</v>
      </c>
      <c r="EJ57" s="17">
        <v>31</v>
      </c>
      <c r="EK57" s="17">
        <v>31</v>
      </c>
      <c r="EL57" s="17">
        <v>31</v>
      </c>
      <c r="EM57" s="17">
        <v>31</v>
      </c>
      <c r="EN57" s="17">
        <v>31</v>
      </c>
      <c r="EO57" s="17">
        <v>31</v>
      </c>
      <c r="EP57" s="17">
        <v>31</v>
      </c>
      <c r="EQ57" s="17">
        <v>31</v>
      </c>
      <c r="ER57" s="17">
        <v>31</v>
      </c>
      <c r="ES57" s="17">
        <v>31</v>
      </c>
      <c r="ET57" s="17">
        <v>31</v>
      </c>
      <c r="EU57" s="17">
        <v>31</v>
      </c>
      <c r="EV57" s="17">
        <v>31</v>
      </c>
      <c r="EW57" s="17">
        <v>31</v>
      </c>
      <c r="EX57" s="17">
        <v>31</v>
      </c>
      <c r="EY57" s="17">
        <v>31</v>
      </c>
      <c r="EZ57" s="17">
        <v>31</v>
      </c>
      <c r="FA57" s="17">
        <v>31</v>
      </c>
      <c r="FB57" s="17">
        <v>31</v>
      </c>
      <c r="FC57" s="17">
        <v>31</v>
      </c>
      <c r="FD57" s="17">
        <v>31</v>
      </c>
      <c r="FE57" s="17">
        <v>31</v>
      </c>
      <c r="FF57" s="17">
        <v>31</v>
      </c>
      <c r="FG57" s="17">
        <v>31</v>
      </c>
      <c r="FH57" s="17">
        <v>31</v>
      </c>
      <c r="FI57" s="17">
        <v>31</v>
      </c>
      <c r="FJ57" s="17">
        <v>31</v>
      </c>
      <c r="FK57" s="17">
        <v>31</v>
      </c>
      <c r="FL57" s="17">
        <v>31</v>
      </c>
      <c r="FM57" s="17">
        <v>31</v>
      </c>
      <c r="FN57" s="17">
        <v>31</v>
      </c>
      <c r="FO57" s="17">
        <v>31</v>
      </c>
      <c r="FP57" s="17">
        <v>31</v>
      </c>
      <c r="FQ57" s="17">
        <v>31</v>
      </c>
      <c r="FR57" s="17">
        <v>31</v>
      </c>
      <c r="FS57" s="17">
        <v>31</v>
      </c>
      <c r="FT57" s="17">
        <v>31</v>
      </c>
      <c r="FU57" s="17">
        <v>31</v>
      </c>
      <c r="FV57" s="17">
        <v>31</v>
      </c>
      <c r="FW57" s="17">
        <v>31</v>
      </c>
      <c r="FX57" s="17">
        <v>31</v>
      </c>
      <c r="FY57" s="17">
        <v>31</v>
      </c>
      <c r="FZ57" s="17">
        <v>31</v>
      </c>
      <c r="GA57" s="17">
        <v>31</v>
      </c>
      <c r="GB57" s="17">
        <v>31</v>
      </c>
      <c r="GC57" s="17">
        <v>31</v>
      </c>
      <c r="GD57" s="17">
        <v>31</v>
      </c>
      <c r="GE57" s="17">
        <v>31</v>
      </c>
      <c r="GF57" s="17">
        <v>31</v>
      </c>
      <c r="GG57" s="17">
        <v>31</v>
      </c>
      <c r="GH57" s="17">
        <v>31</v>
      </c>
      <c r="GI57" s="17">
        <v>31</v>
      </c>
      <c r="GJ57" s="17">
        <v>31</v>
      </c>
      <c r="GK57" s="17">
        <v>31</v>
      </c>
      <c r="GL57" s="17">
        <v>31</v>
      </c>
      <c r="GM57" s="17">
        <v>31</v>
      </c>
      <c r="GN57" s="17">
        <v>29</v>
      </c>
      <c r="GO57" s="17">
        <v>29</v>
      </c>
      <c r="GP57" s="17">
        <v>29</v>
      </c>
      <c r="GQ57" s="17">
        <v>29</v>
      </c>
      <c r="GR57" s="17">
        <v>29</v>
      </c>
      <c r="GS57" s="17">
        <v>29</v>
      </c>
      <c r="GT57" s="17">
        <v>29</v>
      </c>
      <c r="GU57" s="17">
        <v>29</v>
      </c>
      <c r="GV57" s="17">
        <v>29</v>
      </c>
      <c r="GW57" s="17">
        <v>29</v>
      </c>
      <c r="GX57" s="17">
        <v>29</v>
      </c>
      <c r="GY57" s="17">
        <v>29</v>
      </c>
      <c r="GZ57" s="17">
        <v>29</v>
      </c>
      <c r="HA57" s="17">
        <v>29</v>
      </c>
      <c r="HB57" s="17">
        <v>29</v>
      </c>
      <c r="HC57" s="17">
        <v>29</v>
      </c>
      <c r="HD57" s="17">
        <v>29</v>
      </c>
      <c r="HE57" s="17">
        <v>29</v>
      </c>
      <c r="HF57" s="17">
        <v>29</v>
      </c>
      <c r="HG57" s="17">
        <v>29</v>
      </c>
      <c r="HH57" s="17">
        <v>29</v>
      </c>
      <c r="HI57" s="17">
        <v>30</v>
      </c>
      <c r="HJ57" s="17">
        <v>30</v>
      </c>
      <c r="HK57" s="17">
        <v>30</v>
      </c>
      <c r="HL57" s="17">
        <v>30</v>
      </c>
      <c r="HM57" s="17">
        <v>30</v>
      </c>
      <c r="HN57" s="17">
        <v>30</v>
      </c>
      <c r="HO57" s="17">
        <v>30</v>
      </c>
      <c r="HP57" s="17">
        <v>30</v>
      </c>
      <c r="HQ57" s="17">
        <v>30</v>
      </c>
      <c r="HR57" s="17">
        <v>30</v>
      </c>
      <c r="HS57" s="17">
        <v>30</v>
      </c>
      <c r="HT57" s="17">
        <v>30</v>
      </c>
      <c r="HU57" s="17">
        <v>30</v>
      </c>
      <c r="HV57" s="17">
        <v>30</v>
      </c>
      <c r="HW57" s="17">
        <v>30</v>
      </c>
      <c r="HX57" s="17">
        <v>30</v>
      </c>
      <c r="HY57" s="17">
        <v>30</v>
      </c>
      <c r="HZ57" s="17">
        <v>30</v>
      </c>
      <c r="IA57" s="17">
        <v>30</v>
      </c>
      <c r="IB57" s="17">
        <v>30</v>
      </c>
      <c r="IC57" s="17">
        <v>30</v>
      </c>
      <c r="ID57" s="17">
        <v>31</v>
      </c>
      <c r="IE57" s="17">
        <v>31</v>
      </c>
      <c r="IF57" s="17">
        <v>31</v>
      </c>
      <c r="IG57" s="17">
        <v>31</v>
      </c>
      <c r="IH57" s="17">
        <v>31</v>
      </c>
      <c r="II57" s="17">
        <v>31</v>
      </c>
      <c r="IJ57" s="17">
        <v>31</v>
      </c>
      <c r="IK57" s="17">
        <v>31</v>
      </c>
      <c r="IL57" s="17">
        <v>31</v>
      </c>
      <c r="IM57" s="17">
        <v>31</v>
      </c>
      <c r="IN57" s="17">
        <v>31</v>
      </c>
      <c r="IO57" s="17">
        <v>31</v>
      </c>
      <c r="IP57" s="17">
        <v>31</v>
      </c>
      <c r="IQ57" s="17">
        <v>31</v>
      </c>
      <c r="IR57" s="17">
        <v>31</v>
      </c>
      <c r="IS57" s="17">
        <v>31</v>
      </c>
      <c r="IT57" s="17">
        <v>31</v>
      </c>
      <c r="IU57" s="17">
        <v>31</v>
      </c>
      <c r="IV57" s="17">
        <v>31</v>
      </c>
      <c r="IW57" s="17">
        <v>31</v>
      </c>
      <c r="IX57" s="17">
        <v>31</v>
      </c>
      <c r="IY57" s="17">
        <v>31</v>
      </c>
      <c r="IZ57" s="17">
        <v>31</v>
      </c>
      <c r="JA57" s="17">
        <v>31</v>
      </c>
      <c r="JB57" s="17">
        <v>30</v>
      </c>
      <c r="JC57" s="17">
        <v>30</v>
      </c>
      <c r="JD57" s="17">
        <v>30</v>
      </c>
      <c r="JE57" s="17">
        <v>30</v>
      </c>
      <c r="JF57" s="17">
        <v>30</v>
      </c>
      <c r="JG57" s="17">
        <v>30</v>
      </c>
      <c r="JH57" s="17">
        <v>30</v>
      </c>
      <c r="JI57" s="17">
        <v>30</v>
      </c>
      <c r="JJ57" s="17">
        <v>30</v>
      </c>
      <c r="JK57" s="17">
        <v>30</v>
      </c>
      <c r="JL57" s="17">
        <v>30</v>
      </c>
      <c r="JM57" s="17">
        <v>30</v>
      </c>
      <c r="JN57" s="17">
        <v>30</v>
      </c>
      <c r="JO57" s="17">
        <v>30</v>
      </c>
      <c r="JP57" s="17">
        <v>30</v>
      </c>
      <c r="JQ57" s="17">
        <v>30</v>
      </c>
      <c r="JR57" s="17">
        <v>30</v>
      </c>
      <c r="JS57" s="17">
        <v>30</v>
      </c>
      <c r="JT57" s="17">
        <v>30</v>
      </c>
      <c r="JU57" s="17">
        <v>30</v>
      </c>
      <c r="JV57" s="17">
        <v>30</v>
      </c>
      <c r="JW57" s="17">
        <v>30</v>
      </c>
      <c r="JX57" s="17">
        <v>30</v>
      </c>
      <c r="JY57" s="17">
        <v>30</v>
      </c>
    </row>
    <row r="58" spans="1:285" ht="15" customHeight="1">
      <c r="A58" s="27" t="s">
        <v>89</v>
      </c>
      <c r="B58" s="28" t="s">
        <v>77</v>
      </c>
      <c r="C58" s="41" t="s">
        <v>90</v>
      </c>
      <c r="D58" s="41" t="s">
        <v>91</v>
      </c>
      <c r="E58" s="41" t="s">
        <v>80</v>
      </c>
      <c r="J58" s="86" t="s">
        <v>137</v>
      </c>
      <c r="K58" s="78">
        <v>89453</v>
      </c>
      <c r="L58" s="79">
        <v>39003</v>
      </c>
      <c r="M58" s="66">
        <f t="shared" si="2"/>
        <v>128456</v>
      </c>
      <c r="N58" s="78">
        <v>50077</v>
      </c>
      <c r="O58" s="79"/>
      <c r="P58" s="66">
        <f t="shared" si="3"/>
        <v>50077</v>
      </c>
      <c r="Q58" s="78"/>
      <c r="R58" s="79">
        <v>37567</v>
      </c>
      <c r="S58" s="66">
        <f t="shared" si="4"/>
        <v>37567</v>
      </c>
      <c r="T58" s="78">
        <v>34276</v>
      </c>
      <c r="U58" s="79"/>
      <c r="V58" s="66">
        <f t="shared" si="5"/>
        <v>34276</v>
      </c>
      <c r="W58" s="78">
        <v>3415</v>
      </c>
      <c r="X58" s="79"/>
      <c r="Y58" s="66">
        <f t="shared" si="6"/>
        <v>3415</v>
      </c>
      <c r="Z58" s="78"/>
      <c r="AA58" s="79">
        <v>1436</v>
      </c>
      <c r="AB58" s="66">
        <f t="shared" si="7"/>
        <v>1436</v>
      </c>
      <c r="AC58" s="78">
        <v>249</v>
      </c>
      <c r="AD58" s="79"/>
      <c r="AE58" s="66">
        <f t="shared" si="8"/>
        <v>249</v>
      </c>
      <c r="AI58" s="126" t="s">
        <v>522</v>
      </c>
      <c r="AJ58" s="127" t="s">
        <v>774</v>
      </c>
      <c r="AK58" s="127" t="s">
        <v>775</v>
      </c>
      <c r="AL58" s="127" t="s">
        <v>776</v>
      </c>
      <c r="AM58" s="127" t="s">
        <v>777</v>
      </c>
      <c r="AN58" s="127" t="s">
        <v>778</v>
      </c>
      <c r="AO58" s="127" t="s">
        <v>779</v>
      </c>
      <c r="AP58" s="127" t="s">
        <v>780</v>
      </c>
      <c r="AQ58" s="127" t="s">
        <v>781</v>
      </c>
      <c r="AR58" s="127" t="s">
        <v>782</v>
      </c>
      <c r="AS58" s="127" t="s">
        <v>783</v>
      </c>
      <c r="AT58" s="127" t="s">
        <v>784</v>
      </c>
      <c r="AU58" s="127" t="s">
        <v>785</v>
      </c>
      <c r="AV58" s="127" t="s">
        <v>786</v>
      </c>
      <c r="AW58" s="127" t="s">
        <v>787</v>
      </c>
      <c r="AX58" s="127" t="s">
        <v>788</v>
      </c>
      <c r="AY58" s="127" t="s">
        <v>789</v>
      </c>
      <c r="AZ58" s="127" t="s">
        <v>790</v>
      </c>
      <c r="BA58" s="127" t="s">
        <v>791</v>
      </c>
      <c r="BB58" s="127" t="s">
        <v>792</v>
      </c>
      <c r="BC58" s="127" t="s">
        <v>793</v>
      </c>
      <c r="BD58" s="127" t="s">
        <v>794</v>
      </c>
      <c r="BE58" s="127" t="s">
        <v>795</v>
      </c>
      <c r="BF58" s="127" t="s">
        <v>796</v>
      </c>
      <c r="BG58" s="127" t="s">
        <v>797</v>
      </c>
      <c r="BH58" s="127" t="s">
        <v>798</v>
      </c>
      <c r="BI58" s="127" t="s">
        <v>799</v>
      </c>
      <c r="BJ58" s="127" t="s">
        <v>800</v>
      </c>
      <c r="BK58" s="127" t="s">
        <v>801</v>
      </c>
      <c r="BL58" s="127" t="s">
        <v>802</v>
      </c>
      <c r="BM58" s="127" t="s">
        <v>803</v>
      </c>
      <c r="BN58" s="127" t="s">
        <v>804</v>
      </c>
      <c r="BO58" s="127" t="s">
        <v>805</v>
      </c>
      <c r="BP58" s="127" t="s">
        <v>806</v>
      </c>
      <c r="BQ58" s="127" t="s">
        <v>807</v>
      </c>
      <c r="BR58" s="127" t="s">
        <v>808</v>
      </c>
      <c r="BS58" s="127" t="s">
        <v>809</v>
      </c>
      <c r="BT58" s="127" t="s">
        <v>810</v>
      </c>
      <c r="BU58" s="127" t="s">
        <v>811</v>
      </c>
      <c r="BV58" s="127" t="s">
        <v>812</v>
      </c>
      <c r="BW58" s="127" t="s">
        <v>813</v>
      </c>
      <c r="BX58" s="127" t="s">
        <v>814</v>
      </c>
      <c r="BY58" s="127" t="s">
        <v>815</v>
      </c>
      <c r="BZ58" s="127" t="s">
        <v>816</v>
      </c>
      <c r="CA58" s="127" t="s">
        <v>817</v>
      </c>
      <c r="CB58" s="127" t="s">
        <v>818</v>
      </c>
      <c r="CC58" s="127" t="s">
        <v>819</v>
      </c>
      <c r="CD58" s="127" t="s">
        <v>820</v>
      </c>
      <c r="CE58" s="127" t="s">
        <v>821</v>
      </c>
      <c r="CF58" s="127" t="s">
        <v>822</v>
      </c>
      <c r="CG58" s="127" t="s">
        <v>823</v>
      </c>
      <c r="CH58" s="127" t="s">
        <v>824</v>
      </c>
      <c r="CI58" s="127" t="s">
        <v>825</v>
      </c>
      <c r="CJ58" s="127" t="s">
        <v>826</v>
      </c>
      <c r="CK58" s="127" t="s">
        <v>827</v>
      </c>
      <c r="CL58" s="127" t="s">
        <v>828</v>
      </c>
      <c r="CM58" s="127" t="s">
        <v>829</v>
      </c>
      <c r="CN58" s="127" t="s">
        <v>830</v>
      </c>
      <c r="CO58" s="127" t="s">
        <v>831</v>
      </c>
      <c r="CP58" s="127" t="s">
        <v>832</v>
      </c>
      <c r="CQ58" s="127" t="s">
        <v>833</v>
      </c>
      <c r="CR58" s="127" t="s">
        <v>834</v>
      </c>
      <c r="CS58" s="127" t="s">
        <v>835</v>
      </c>
      <c r="CT58" s="127" t="s">
        <v>836</v>
      </c>
      <c r="CU58" s="127" t="s">
        <v>837</v>
      </c>
      <c r="CV58" s="127" t="s">
        <v>838</v>
      </c>
      <c r="CW58" s="127" t="s">
        <v>839</v>
      </c>
      <c r="CX58" s="127" t="s">
        <v>840</v>
      </c>
      <c r="CY58" s="127" t="s">
        <v>841</v>
      </c>
      <c r="CZ58" s="127" t="s">
        <v>842</v>
      </c>
      <c r="DA58" s="127" t="s">
        <v>843</v>
      </c>
      <c r="DB58" s="127" t="s">
        <v>844</v>
      </c>
      <c r="DC58" s="127" t="s">
        <v>845</v>
      </c>
      <c r="DD58" s="127" t="s">
        <v>846</v>
      </c>
      <c r="DE58" s="127" t="s">
        <v>847</v>
      </c>
      <c r="DF58" s="127" t="s">
        <v>848</v>
      </c>
      <c r="DG58" s="127" t="s">
        <v>849</v>
      </c>
      <c r="DH58" s="127" t="s">
        <v>850</v>
      </c>
      <c r="DI58" s="127" t="s">
        <v>851</v>
      </c>
      <c r="DJ58" s="127" t="s">
        <v>852</v>
      </c>
      <c r="DK58" s="127" t="s">
        <v>853</v>
      </c>
      <c r="DL58" s="127" t="s">
        <v>854</v>
      </c>
      <c r="DM58" s="127" t="s">
        <v>855</v>
      </c>
      <c r="DN58" s="127" t="s">
        <v>856</v>
      </c>
      <c r="DO58" s="127" t="s">
        <v>857</v>
      </c>
      <c r="DP58" s="127" t="s">
        <v>858</v>
      </c>
      <c r="DQ58" s="127" t="s">
        <v>859</v>
      </c>
      <c r="DR58" s="127" t="s">
        <v>860</v>
      </c>
      <c r="DS58" s="127" t="s">
        <v>861</v>
      </c>
      <c r="DT58" s="127" t="s">
        <v>862</v>
      </c>
      <c r="DU58" s="127" t="s">
        <v>863</v>
      </c>
      <c r="DV58" s="127" t="s">
        <v>864</v>
      </c>
      <c r="DW58" s="127" t="s">
        <v>865</v>
      </c>
      <c r="DX58" s="127" t="s">
        <v>866</v>
      </c>
      <c r="DY58" s="127" t="s">
        <v>867</v>
      </c>
      <c r="DZ58" s="127" t="s">
        <v>868</v>
      </c>
      <c r="EA58" s="127" t="s">
        <v>869</v>
      </c>
      <c r="EB58" s="127" t="s">
        <v>870</v>
      </c>
      <c r="EC58" s="127" t="s">
        <v>871</v>
      </c>
      <c r="ED58" s="127" t="s">
        <v>872</v>
      </c>
      <c r="EE58" s="127" t="s">
        <v>873</v>
      </c>
      <c r="EF58" s="127" t="s">
        <v>874</v>
      </c>
      <c r="EG58" s="139" t="s">
        <v>875</v>
      </c>
      <c r="EH58" s="127" t="s">
        <v>876</v>
      </c>
      <c r="EI58" s="127" t="s">
        <v>877</v>
      </c>
      <c r="EJ58" s="127" t="s">
        <v>878</v>
      </c>
      <c r="EK58" s="127" t="s">
        <v>879</v>
      </c>
      <c r="EL58" s="127" t="s">
        <v>880</v>
      </c>
      <c r="EM58" s="127" t="s">
        <v>881</v>
      </c>
      <c r="EN58" s="127" t="s">
        <v>882</v>
      </c>
      <c r="EO58" s="127" t="s">
        <v>883</v>
      </c>
      <c r="EP58" s="127" t="s">
        <v>884</v>
      </c>
      <c r="EQ58" s="127" t="s">
        <v>885</v>
      </c>
      <c r="ER58" s="127" t="s">
        <v>886</v>
      </c>
      <c r="ES58" s="127" t="s">
        <v>887</v>
      </c>
      <c r="ET58" s="127" t="s">
        <v>888</v>
      </c>
      <c r="EU58" s="127" t="s">
        <v>889</v>
      </c>
      <c r="EV58" s="127" t="s">
        <v>890</v>
      </c>
      <c r="EW58" s="127" t="s">
        <v>891</v>
      </c>
      <c r="EX58" s="127" t="s">
        <v>892</v>
      </c>
      <c r="EY58" s="127" t="s">
        <v>893</v>
      </c>
      <c r="EZ58" s="127" t="s">
        <v>894</v>
      </c>
      <c r="FA58" s="127" t="s">
        <v>895</v>
      </c>
      <c r="FB58" s="127" t="s">
        <v>896</v>
      </c>
      <c r="FC58" s="127" t="s">
        <v>897</v>
      </c>
      <c r="FD58" s="127" t="s">
        <v>898</v>
      </c>
      <c r="FE58" s="127" t="s">
        <v>899</v>
      </c>
      <c r="FF58" s="127" t="s">
        <v>900</v>
      </c>
      <c r="FG58" s="127" t="s">
        <v>901</v>
      </c>
      <c r="FH58" s="127" t="s">
        <v>902</v>
      </c>
      <c r="FI58" s="127" t="s">
        <v>903</v>
      </c>
      <c r="FJ58" s="127" t="s">
        <v>904</v>
      </c>
      <c r="FK58" s="127" t="s">
        <v>905</v>
      </c>
      <c r="FL58" s="127" t="s">
        <v>906</v>
      </c>
      <c r="FM58" s="127" t="s">
        <v>907</v>
      </c>
      <c r="FN58" s="127" t="s">
        <v>908</v>
      </c>
      <c r="FO58" s="127" t="s">
        <v>909</v>
      </c>
      <c r="FP58" s="127" t="s">
        <v>910</v>
      </c>
      <c r="FQ58" s="127" t="s">
        <v>911</v>
      </c>
      <c r="FR58" s="127" t="s">
        <v>912</v>
      </c>
      <c r="FS58" s="127" t="s">
        <v>913</v>
      </c>
      <c r="FT58" s="127" t="s">
        <v>914</v>
      </c>
      <c r="FU58" s="127" t="s">
        <v>915</v>
      </c>
      <c r="FV58" s="127" t="s">
        <v>916</v>
      </c>
      <c r="FW58" s="127" t="s">
        <v>917</v>
      </c>
      <c r="FX58" s="127" t="s">
        <v>918</v>
      </c>
      <c r="FY58" s="127" t="s">
        <v>919</v>
      </c>
      <c r="FZ58" s="127" t="s">
        <v>920</v>
      </c>
      <c r="GA58" s="127" t="s">
        <v>921</v>
      </c>
      <c r="GB58" s="127" t="s">
        <v>922</v>
      </c>
      <c r="GC58" s="127" t="s">
        <v>923</v>
      </c>
      <c r="GD58" s="127" t="s">
        <v>924</v>
      </c>
      <c r="GE58" s="127" t="s">
        <v>925</v>
      </c>
      <c r="GF58" s="127" t="s">
        <v>926</v>
      </c>
      <c r="GG58" s="127" t="s">
        <v>927</v>
      </c>
      <c r="GH58" s="127" t="s">
        <v>928</v>
      </c>
      <c r="GI58" s="127" t="s">
        <v>929</v>
      </c>
      <c r="GJ58" s="127" t="s">
        <v>930</v>
      </c>
      <c r="GK58" s="127" t="s">
        <v>931</v>
      </c>
      <c r="GL58" s="127" t="s">
        <v>932</v>
      </c>
      <c r="GM58" s="127" t="s">
        <v>933</v>
      </c>
      <c r="GN58" s="127" t="s">
        <v>934</v>
      </c>
      <c r="GO58" s="127" t="s">
        <v>935</v>
      </c>
      <c r="GP58" s="127" t="s">
        <v>936</v>
      </c>
      <c r="GQ58" s="127" t="s">
        <v>937</v>
      </c>
      <c r="GR58" s="127" t="s">
        <v>938</v>
      </c>
      <c r="GS58" s="127" t="s">
        <v>939</v>
      </c>
      <c r="GT58" s="127" t="s">
        <v>940</v>
      </c>
      <c r="GU58" s="127" t="s">
        <v>941</v>
      </c>
      <c r="GV58" s="127" t="s">
        <v>942</v>
      </c>
      <c r="GW58" s="127" t="s">
        <v>943</v>
      </c>
      <c r="GX58" s="127" t="s">
        <v>944</v>
      </c>
      <c r="GY58" s="127" t="s">
        <v>945</v>
      </c>
      <c r="GZ58" s="127" t="s">
        <v>946</v>
      </c>
      <c r="HA58" s="127" t="s">
        <v>947</v>
      </c>
      <c r="HB58" s="127" t="s">
        <v>948</v>
      </c>
      <c r="HC58" s="127" t="s">
        <v>949</v>
      </c>
      <c r="HD58" s="127" t="s">
        <v>950</v>
      </c>
      <c r="HE58" s="127" t="s">
        <v>951</v>
      </c>
      <c r="HF58" s="127" t="s">
        <v>952</v>
      </c>
      <c r="HG58" s="127" t="s">
        <v>953</v>
      </c>
      <c r="HH58" s="127" t="s">
        <v>954</v>
      </c>
      <c r="HI58" s="127" t="s">
        <v>955</v>
      </c>
      <c r="HJ58" s="127" t="s">
        <v>956</v>
      </c>
      <c r="HK58" s="127" t="s">
        <v>957</v>
      </c>
      <c r="HL58" s="127" t="s">
        <v>958</v>
      </c>
      <c r="HM58" s="127" t="s">
        <v>959</v>
      </c>
      <c r="HN58" s="127" t="s">
        <v>960</v>
      </c>
      <c r="HO58" s="127" t="s">
        <v>961</v>
      </c>
      <c r="HP58" s="127" t="s">
        <v>962</v>
      </c>
      <c r="HQ58" s="127" t="s">
        <v>963</v>
      </c>
      <c r="HR58" s="127" t="s">
        <v>964</v>
      </c>
      <c r="HS58" s="127" t="s">
        <v>965</v>
      </c>
      <c r="HT58" s="127" t="s">
        <v>966</v>
      </c>
      <c r="HU58" s="127" t="s">
        <v>967</v>
      </c>
      <c r="HV58" s="127" t="s">
        <v>968</v>
      </c>
      <c r="HW58" s="127" t="s">
        <v>969</v>
      </c>
      <c r="HX58" s="127" t="s">
        <v>970</v>
      </c>
      <c r="HY58" s="127" t="s">
        <v>971</v>
      </c>
      <c r="HZ58" s="127" t="s">
        <v>972</v>
      </c>
      <c r="IA58" s="127" t="s">
        <v>973</v>
      </c>
      <c r="IB58" s="127" t="s">
        <v>974</v>
      </c>
      <c r="IC58" s="127" t="s">
        <v>975</v>
      </c>
      <c r="ID58" s="127" t="s">
        <v>976</v>
      </c>
      <c r="IE58" s="127" t="s">
        <v>977</v>
      </c>
      <c r="IF58" s="127" t="s">
        <v>978</v>
      </c>
      <c r="IG58" s="127" t="s">
        <v>979</v>
      </c>
      <c r="IH58" s="127" t="s">
        <v>980</v>
      </c>
      <c r="II58" s="127" t="s">
        <v>981</v>
      </c>
      <c r="IJ58" s="127" t="s">
        <v>982</v>
      </c>
      <c r="IK58" s="127" t="s">
        <v>983</v>
      </c>
      <c r="IL58" s="127" t="s">
        <v>984</v>
      </c>
      <c r="IM58" s="127" t="s">
        <v>985</v>
      </c>
      <c r="IN58" s="127" t="s">
        <v>986</v>
      </c>
      <c r="IO58" s="127" t="s">
        <v>987</v>
      </c>
      <c r="IP58" s="127" t="s">
        <v>988</v>
      </c>
      <c r="IQ58" s="127" t="s">
        <v>989</v>
      </c>
      <c r="IR58" s="127" t="s">
        <v>990</v>
      </c>
      <c r="IS58" s="127" t="s">
        <v>991</v>
      </c>
      <c r="IT58" s="127" t="s">
        <v>992</v>
      </c>
      <c r="IU58" s="127" t="s">
        <v>993</v>
      </c>
      <c r="IV58" s="127" t="s">
        <v>994</v>
      </c>
      <c r="IW58" s="127" t="s">
        <v>995</v>
      </c>
      <c r="IX58" s="127" t="s">
        <v>996</v>
      </c>
      <c r="IY58" s="127" t="s">
        <v>997</v>
      </c>
      <c r="IZ58" s="127" t="s">
        <v>998</v>
      </c>
      <c r="JA58" s="127" t="s">
        <v>999</v>
      </c>
      <c r="JB58" s="127" t="s">
        <v>1000</v>
      </c>
      <c r="JC58" s="127" t="s">
        <v>1001</v>
      </c>
      <c r="JD58" s="127" t="s">
        <v>1002</v>
      </c>
      <c r="JE58" s="127" t="s">
        <v>1003</v>
      </c>
      <c r="JF58" s="127" t="s">
        <v>1004</v>
      </c>
      <c r="JG58" s="127" t="s">
        <v>1005</v>
      </c>
      <c r="JH58" s="127" t="s">
        <v>1006</v>
      </c>
      <c r="JI58" s="127" t="s">
        <v>1007</v>
      </c>
      <c r="JJ58" s="127" t="s">
        <v>1008</v>
      </c>
      <c r="JK58" s="127" t="s">
        <v>1009</v>
      </c>
      <c r="JL58" s="127" t="s">
        <v>1010</v>
      </c>
      <c r="JM58" s="127" t="s">
        <v>1011</v>
      </c>
      <c r="JN58" s="127" t="s">
        <v>1012</v>
      </c>
      <c r="JO58" s="127" t="s">
        <v>1013</v>
      </c>
      <c r="JP58" s="127" t="s">
        <v>1014</v>
      </c>
      <c r="JQ58" s="127" t="s">
        <v>1015</v>
      </c>
      <c r="JR58" s="127" t="s">
        <v>1016</v>
      </c>
      <c r="JS58" s="127" t="s">
        <v>1017</v>
      </c>
      <c r="JT58" s="127" t="s">
        <v>1018</v>
      </c>
      <c r="JU58" s="127" t="s">
        <v>1019</v>
      </c>
      <c r="JV58" s="127" t="s">
        <v>1020</v>
      </c>
      <c r="JW58" s="127" t="s">
        <v>1021</v>
      </c>
      <c r="JX58" s="127" t="s">
        <v>1022</v>
      </c>
      <c r="JY58" s="127" t="s">
        <v>1023</v>
      </c>
    </row>
    <row r="59" spans="1:285" ht="15" customHeight="1">
      <c r="A59" s="37" t="s">
        <v>92</v>
      </c>
      <c r="B59" s="38" t="s">
        <v>77</v>
      </c>
      <c r="C59" s="39" t="s">
        <v>93</v>
      </c>
      <c r="D59" s="42" t="s">
        <v>94</v>
      </c>
      <c r="E59" s="39" t="s">
        <v>95</v>
      </c>
      <c r="J59" s="86" t="s">
        <v>138</v>
      </c>
      <c r="K59" s="78">
        <v>98223</v>
      </c>
      <c r="L59" s="79">
        <v>36159</v>
      </c>
      <c r="M59" s="66">
        <f t="shared" si="2"/>
        <v>134382</v>
      </c>
      <c r="N59" s="78">
        <v>56669</v>
      </c>
      <c r="O59" s="79"/>
      <c r="P59" s="66">
        <f t="shared" si="3"/>
        <v>56669</v>
      </c>
      <c r="Q59" s="78"/>
      <c r="R59" s="79">
        <v>34708</v>
      </c>
      <c r="S59" s="66">
        <f t="shared" si="4"/>
        <v>34708</v>
      </c>
      <c r="T59" s="78">
        <v>35812</v>
      </c>
      <c r="U59" s="79"/>
      <c r="V59" s="66">
        <f t="shared" si="5"/>
        <v>35812</v>
      </c>
      <c r="W59" s="78">
        <v>3962</v>
      </c>
      <c r="X59" s="79"/>
      <c r="Y59" s="66">
        <f t="shared" si="6"/>
        <v>3962</v>
      </c>
      <c r="Z59" s="78"/>
      <c r="AA59" s="79">
        <v>1451</v>
      </c>
      <c r="AB59" s="66">
        <f t="shared" si="7"/>
        <v>1451</v>
      </c>
      <c r="AC59" s="78">
        <v>329</v>
      </c>
      <c r="AD59" s="79"/>
      <c r="AE59" s="66">
        <f t="shared" si="8"/>
        <v>329</v>
      </c>
      <c r="AI59" s="130">
        <v>33025</v>
      </c>
      <c r="AJ59" s="131">
        <v>7490</v>
      </c>
      <c r="AK59" s="131">
        <v>16613</v>
      </c>
      <c r="AL59" s="131">
        <v>23862</v>
      </c>
      <c r="AM59" s="131">
        <v>8521</v>
      </c>
      <c r="AN59" s="131">
        <v>6695</v>
      </c>
      <c r="AO59" s="131">
        <v>2040</v>
      </c>
      <c r="AP59" s="131">
        <v>15122</v>
      </c>
      <c r="AQ59" s="131">
        <v>1947</v>
      </c>
      <c r="AR59" s="131">
        <v>3107</v>
      </c>
      <c r="AS59" s="131">
        <v>3756</v>
      </c>
      <c r="AT59" s="131">
        <v>7163</v>
      </c>
      <c r="AU59" s="131">
        <v>346</v>
      </c>
      <c r="AV59" s="131">
        <v>4338</v>
      </c>
      <c r="AW59" s="131">
        <v>3270</v>
      </c>
      <c r="AX59" s="131">
        <v>5207</v>
      </c>
      <c r="AY59" s="131">
        <v>10977</v>
      </c>
      <c r="AZ59" s="131">
        <v>-789</v>
      </c>
      <c r="BA59" s="131">
        <v>67168</v>
      </c>
      <c r="BB59" s="131">
        <v>90885</v>
      </c>
      <c r="BC59" s="131">
        <v>10220</v>
      </c>
      <c r="BD59" s="131">
        <v>3369</v>
      </c>
      <c r="BE59" s="131">
        <v>5053</v>
      </c>
      <c r="BF59" s="131">
        <v>2149</v>
      </c>
      <c r="BG59" s="131">
        <v>81</v>
      </c>
      <c r="BH59" s="131">
        <v>7600</v>
      </c>
      <c r="BI59" s="131">
        <v>3182</v>
      </c>
      <c r="BJ59" s="131">
        <v>-222</v>
      </c>
      <c r="BK59" s="131">
        <v>2945</v>
      </c>
      <c r="BL59" s="131">
        <v>1419</v>
      </c>
      <c r="BM59" s="131">
        <v>855</v>
      </c>
      <c r="BN59" s="131">
        <v>10812</v>
      </c>
      <c r="BO59" s="131">
        <v>22377</v>
      </c>
      <c r="BP59" s="131">
        <v>1824</v>
      </c>
      <c r="BQ59" s="131">
        <v>1597</v>
      </c>
      <c r="BR59" s="131">
        <v>3431</v>
      </c>
      <c r="BS59" s="131">
        <v>719</v>
      </c>
      <c r="BT59" s="131">
        <v>3332</v>
      </c>
      <c r="BU59" s="131">
        <v>3977</v>
      </c>
      <c r="BV59" s="131">
        <v>7255</v>
      </c>
      <c r="BW59" s="131">
        <v>29686</v>
      </c>
      <c r="BX59" s="131">
        <v>120154</v>
      </c>
      <c r="BY59" s="131">
        <v>21355</v>
      </c>
      <c r="BZ59" s="131">
        <v>6116</v>
      </c>
      <c r="CA59" s="131">
        <v>3660</v>
      </c>
      <c r="CB59" s="131">
        <v>2356</v>
      </c>
      <c r="CC59" s="131">
        <v>-20111</v>
      </c>
      <c r="CD59" s="131">
        <v>6497</v>
      </c>
      <c r="CE59" s="131">
        <v>123083</v>
      </c>
      <c r="CF59" s="131">
        <v>4202</v>
      </c>
      <c r="CG59" s="131">
        <v>6272</v>
      </c>
      <c r="CH59" s="131">
        <v>10473</v>
      </c>
      <c r="CI59" s="131">
        <v>4277</v>
      </c>
      <c r="CJ59" s="131">
        <v>1270</v>
      </c>
      <c r="CK59" s="131">
        <v>1985</v>
      </c>
      <c r="CL59" s="131">
        <v>5944</v>
      </c>
      <c r="CM59" s="131">
        <v>572</v>
      </c>
      <c r="CN59" s="131">
        <v>2412</v>
      </c>
      <c r="CO59" s="131">
        <v>1426</v>
      </c>
      <c r="CP59" s="131">
        <v>4621</v>
      </c>
      <c r="CQ59" s="131">
        <v>504</v>
      </c>
      <c r="CR59" s="131">
        <v>3615</v>
      </c>
      <c r="CS59" s="131">
        <v>668</v>
      </c>
      <c r="CT59" s="131">
        <v>2276</v>
      </c>
      <c r="CU59" s="131">
        <v>5181</v>
      </c>
      <c r="CV59" s="131">
        <v>-386</v>
      </c>
      <c r="CW59" s="131">
        <v>34365</v>
      </c>
      <c r="CX59" s="131">
        <v>44838</v>
      </c>
      <c r="CY59" s="131">
        <v>4161</v>
      </c>
      <c r="CZ59" s="131">
        <v>946</v>
      </c>
      <c r="DA59" s="131">
        <v>2468</v>
      </c>
      <c r="DB59" s="131">
        <v>989</v>
      </c>
      <c r="DC59" s="131">
        <v>37</v>
      </c>
      <c r="DD59" s="131">
        <v>3494</v>
      </c>
      <c r="DE59" s="131">
        <v>4307</v>
      </c>
      <c r="DF59" s="131">
        <v>-334</v>
      </c>
      <c r="DG59" s="131">
        <v>3973</v>
      </c>
      <c r="DH59" s="131">
        <v>903</v>
      </c>
      <c r="DI59" s="131">
        <v>744</v>
      </c>
      <c r="DJ59" s="131">
        <v>9114</v>
      </c>
      <c r="DK59" s="131">
        <v>14221</v>
      </c>
      <c r="DL59" s="131">
        <v>967</v>
      </c>
      <c r="DM59" s="131">
        <v>1019</v>
      </c>
      <c r="DN59" s="131">
        <v>1985</v>
      </c>
      <c r="DO59" s="131">
        <v>737</v>
      </c>
      <c r="DP59" s="131">
        <v>1832</v>
      </c>
      <c r="DQ59" s="131">
        <v>2569</v>
      </c>
      <c r="DR59" s="131">
        <v>4554</v>
      </c>
      <c r="DS59" s="131">
        <v>18775</v>
      </c>
      <c r="DT59" s="131">
        <v>63614</v>
      </c>
      <c r="DU59" s="131">
        <v>10804</v>
      </c>
      <c r="DV59" s="131">
        <v>4259</v>
      </c>
      <c r="DW59" s="131">
        <v>2095</v>
      </c>
      <c r="DX59" s="131">
        <v>1558</v>
      </c>
      <c r="DY59" s="131">
        <v>-11230</v>
      </c>
      <c r="DZ59" s="131">
        <v>222</v>
      </c>
      <c r="EA59" s="131">
        <v>59687</v>
      </c>
      <c r="EB59" s="131">
        <v>946</v>
      </c>
      <c r="EC59" s="131">
        <v>2622</v>
      </c>
      <c r="ED59" s="131">
        <v>3568</v>
      </c>
      <c r="EE59" s="131">
        <v>1053</v>
      </c>
      <c r="EF59" s="131">
        <v>2778</v>
      </c>
      <c r="EG59" s="142">
        <v>3832</v>
      </c>
      <c r="EH59" s="131">
        <v>3898</v>
      </c>
      <c r="EI59" s="131">
        <v>3190</v>
      </c>
      <c r="EJ59" s="131">
        <v>7088</v>
      </c>
      <c r="EK59" s="131">
        <v>873</v>
      </c>
      <c r="EL59" s="131">
        <v>1240</v>
      </c>
      <c r="EM59" s="131">
        <v>2113</v>
      </c>
      <c r="EN59" s="131">
        <v>2629</v>
      </c>
      <c r="EO59" s="131">
        <v>2617</v>
      </c>
      <c r="EP59" s="131">
        <v>5247</v>
      </c>
      <c r="EQ59" s="131">
        <v>2059</v>
      </c>
      <c r="ER59" s="131">
        <v>945</v>
      </c>
      <c r="ES59" s="131">
        <v>3004</v>
      </c>
      <c r="ET59" s="131">
        <v>1934</v>
      </c>
      <c r="EU59" s="131">
        <v>1205</v>
      </c>
      <c r="EV59" s="131">
        <v>3139</v>
      </c>
      <c r="EW59" s="131">
        <v>978</v>
      </c>
      <c r="EX59" s="131">
        <v>332</v>
      </c>
      <c r="EY59" s="131">
        <v>1310</v>
      </c>
      <c r="EZ59" s="131">
        <v>1980</v>
      </c>
      <c r="FA59" s="131">
        <v>1243</v>
      </c>
      <c r="FB59" s="131">
        <v>3223</v>
      </c>
      <c r="FC59" s="131">
        <v>413</v>
      </c>
      <c r="FD59" s="131">
        <v>672</v>
      </c>
      <c r="FE59" s="131">
        <v>1085</v>
      </c>
      <c r="FF59" s="131">
        <v>1328</v>
      </c>
      <c r="FG59" s="131">
        <v>1113</v>
      </c>
      <c r="FH59" s="131">
        <v>2441</v>
      </c>
      <c r="FI59" s="131">
        <v>338</v>
      </c>
      <c r="FJ59" s="131">
        <v>1021</v>
      </c>
      <c r="FK59" s="131">
        <v>1359</v>
      </c>
      <c r="FL59" s="131">
        <v>1309</v>
      </c>
      <c r="FM59" s="131">
        <v>507</v>
      </c>
      <c r="FN59" s="131">
        <v>1816</v>
      </c>
      <c r="FO59" s="131">
        <v>721</v>
      </c>
      <c r="FP59" s="131">
        <v>236</v>
      </c>
      <c r="FQ59" s="131">
        <v>957</v>
      </c>
      <c r="FR59" s="131">
        <v>2192</v>
      </c>
      <c r="FS59" s="131">
        <v>750</v>
      </c>
      <c r="FT59" s="131">
        <v>2942</v>
      </c>
      <c r="FU59" s="131">
        <v>2313</v>
      </c>
      <c r="FV59" s="131">
        <v>220</v>
      </c>
      <c r="FW59" s="131">
        <v>2533</v>
      </c>
      <c r="FX59" s="131">
        <v>2214</v>
      </c>
      <c r="FY59" s="131">
        <v>408</v>
      </c>
      <c r="FZ59" s="131">
        <v>2622</v>
      </c>
      <c r="GA59" s="131">
        <v>355</v>
      </c>
      <c r="GB59" s="131">
        <v>75</v>
      </c>
      <c r="GC59" s="131">
        <v>430</v>
      </c>
      <c r="GD59" s="131">
        <v>690</v>
      </c>
      <c r="GE59" s="131">
        <v>429</v>
      </c>
      <c r="GF59" s="131">
        <v>1119</v>
      </c>
      <c r="GG59" s="131">
        <v>3960</v>
      </c>
      <c r="GH59" s="131">
        <v>28223</v>
      </c>
      <c r="GI59" s="131">
        <v>25564</v>
      </c>
      <c r="GJ59" s="131">
        <v>53787</v>
      </c>
      <c r="GK59" s="131">
        <v>6256</v>
      </c>
      <c r="GL59" s="131">
        <v>-355</v>
      </c>
      <c r="GM59" s="131">
        <v>59687</v>
      </c>
      <c r="GN59" s="17"/>
      <c r="GO59" s="17"/>
      <c r="GP59" s="17"/>
      <c r="GQ59" s="17"/>
      <c r="GR59" s="17"/>
      <c r="GS59" s="17"/>
      <c r="GT59" s="17"/>
      <c r="GU59" s="17"/>
      <c r="GV59" s="17"/>
      <c r="GW59" s="17"/>
      <c r="GX59" s="17"/>
      <c r="GY59" s="17"/>
      <c r="GZ59" s="17"/>
      <c r="HA59" s="17"/>
      <c r="HB59" s="17"/>
      <c r="HC59" s="17"/>
      <c r="HD59" s="17"/>
      <c r="HE59" s="17"/>
      <c r="HF59" s="17"/>
      <c r="HG59" s="17"/>
      <c r="HH59" s="17"/>
      <c r="HI59" s="131">
        <v>29</v>
      </c>
      <c r="HJ59" s="131">
        <v>31</v>
      </c>
      <c r="HK59" s="131">
        <v>-97</v>
      </c>
      <c r="HL59" s="131">
        <v>-42</v>
      </c>
      <c r="HM59" s="131">
        <v>189</v>
      </c>
      <c r="HN59" s="131">
        <v>-305</v>
      </c>
      <c r="HO59" s="131">
        <v>121</v>
      </c>
      <c r="HP59" s="131">
        <v>19</v>
      </c>
      <c r="HQ59" s="131">
        <v>-543</v>
      </c>
      <c r="HR59" s="131">
        <v>-430</v>
      </c>
      <c r="HS59" s="131">
        <v>203</v>
      </c>
      <c r="HT59" s="131">
        <v>-269</v>
      </c>
      <c r="HU59" s="131">
        <v>23</v>
      </c>
      <c r="HV59" s="131">
        <v>-32</v>
      </c>
      <c r="HW59" s="131">
        <v>271</v>
      </c>
      <c r="HX59" s="131">
        <v>144</v>
      </c>
      <c r="HY59" s="131">
        <v>-118</v>
      </c>
      <c r="HZ59" s="131">
        <v>115</v>
      </c>
      <c r="IA59" s="131">
        <v>56</v>
      </c>
      <c r="IB59" s="131">
        <v>7</v>
      </c>
      <c r="IC59" s="131">
        <v>-626</v>
      </c>
      <c r="ID59" s="131">
        <v>5310</v>
      </c>
      <c r="IE59" s="131">
        <v>9917</v>
      </c>
      <c r="IF59" s="131">
        <v>11750</v>
      </c>
      <c r="IG59" s="131">
        <v>5049</v>
      </c>
      <c r="IH59" s="131">
        <v>10588</v>
      </c>
      <c r="II59" s="131">
        <v>4581</v>
      </c>
      <c r="IJ59" s="131">
        <v>5266</v>
      </c>
      <c r="IK59" s="131">
        <v>3666</v>
      </c>
      <c r="IL59" s="131">
        <v>6110</v>
      </c>
      <c r="IM59" s="131">
        <v>880</v>
      </c>
      <c r="IN59" s="131">
        <v>6082</v>
      </c>
      <c r="IO59" s="131">
        <v>2553</v>
      </c>
      <c r="IP59" s="131">
        <v>3827</v>
      </c>
      <c r="IQ59" s="131">
        <v>2635</v>
      </c>
      <c r="IR59" s="131">
        <v>7260</v>
      </c>
      <c r="IS59" s="131">
        <v>7144</v>
      </c>
      <c r="IT59" s="131">
        <v>6379</v>
      </c>
      <c r="IU59" s="131">
        <v>931</v>
      </c>
      <c r="IV59" s="131">
        <v>2981</v>
      </c>
      <c r="IW59" s="131">
        <v>11867</v>
      </c>
      <c r="IX59" s="131">
        <v>116060</v>
      </c>
      <c r="IY59" s="131">
        <v>10991</v>
      </c>
      <c r="IZ59" s="131">
        <v>-3928</v>
      </c>
      <c r="JA59" s="131">
        <v>123083</v>
      </c>
      <c r="JB59" s="17"/>
      <c r="JC59" s="17"/>
      <c r="JD59" s="17"/>
      <c r="JE59" s="17"/>
      <c r="JF59" s="17"/>
      <c r="JG59" s="17"/>
      <c r="JH59" s="17"/>
      <c r="JI59" s="17"/>
      <c r="JJ59" s="17"/>
      <c r="JK59" s="17"/>
      <c r="JL59" s="17"/>
      <c r="JM59" s="17"/>
      <c r="JN59" s="17"/>
      <c r="JO59" s="17"/>
      <c r="JP59" s="17"/>
      <c r="JQ59" s="17"/>
      <c r="JR59" s="17"/>
      <c r="JS59" s="17"/>
      <c r="JT59" s="17"/>
      <c r="JU59" s="17"/>
      <c r="JV59" s="17"/>
      <c r="JW59" s="17"/>
      <c r="JX59" s="17"/>
      <c r="JY59" s="17"/>
    </row>
    <row r="60" spans="1:285" ht="15" customHeight="1" thickBot="1">
      <c r="A60" s="43" t="s">
        <v>81</v>
      </c>
      <c r="B60" s="44" t="s">
        <v>82</v>
      </c>
      <c r="C60" s="45" t="s">
        <v>96</v>
      </c>
      <c r="D60" s="45" t="s">
        <v>84</v>
      </c>
      <c r="E60" s="45" t="s">
        <v>84</v>
      </c>
      <c r="J60" s="86" t="s">
        <v>139</v>
      </c>
      <c r="K60" s="78">
        <v>104583</v>
      </c>
      <c r="L60" s="79">
        <v>34585</v>
      </c>
      <c r="M60" s="66">
        <f t="shared" si="2"/>
        <v>139168</v>
      </c>
      <c r="N60" s="78">
        <v>55014</v>
      </c>
      <c r="O60" s="79"/>
      <c r="P60" s="66">
        <f t="shared" si="3"/>
        <v>55014</v>
      </c>
      <c r="Q60" s="78"/>
      <c r="R60" s="79">
        <v>33257</v>
      </c>
      <c r="S60" s="66">
        <f t="shared" si="4"/>
        <v>33257</v>
      </c>
      <c r="T60" s="78">
        <v>44036</v>
      </c>
      <c r="U60" s="79"/>
      <c r="V60" s="66">
        <f t="shared" si="5"/>
        <v>44036</v>
      </c>
      <c r="W60" s="78">
        <v>3925</v>
      </c>
      <c r="X60" s="79"/>
      <c r="Y60" s="66">
        <f t="shared" si="6"/>
        <v>3925</v>
      </c>
      <c r="Z60" s="78"/>
      <c r="AA60" s="79">
        <v>1328</v>
      </c>
      <c r="AB60" s="66">
        <f t="shared" si="7"/>
        <v>1328</v>
      </c>
      <c r="AC60" s="78">
        <v>280</v>
      </c>
      <c r="AD60" s="79"/>
      <c r="AE60" s="66">
        <f t="shared" si="8"/>
        <v>280</v>
      </c>
      <c r="AI60" s="130">
        <v>33390</v>
      </c>
      <c r="AJ60" s="131">
        <v>7635</v>
      </c>
      <c r="AK60" s="131">
        <v>17001</v>
      </c>
      <c r="AL60" s="131">
        <v>24381</v>
      </c>
      <c r="AM60" s="131">
        <v>8658</v>
      </c>
      <c r="AN60" s="131">
        <v>6770</v>
      </c>
      <c r="AO60" s="131">
        <v>1938</v>
      </c>
      <c r="AP60" s="131">
        <v>15813</v>
      </c>
      <c r="AQ60" s="131">
        <v>1994</v>
      </c>
      <c r="AR60" s="131">
        <v>3140</v>
      </c>
      <c r="AS60" s="131">
        <v>3950</v>
      </c>
      <c r="AT60" s="131">
        <v>7454</v>
      </c>
      <c r="AU60" s="131">
        <v>371</v>
      </c>
      <c r="AV60" s="131">
        <v>4503</v>
      </c>
      <c r="AW60" s="131">
        <v>3740</v>
      </c>
      <c r="AX60" s="131">
        <v>5169</v>
      </c>
      <c r="AY60" s="131">
        <v>11445</v>
      </c>
      <c r="AZ60" s="131">
        <v>-1076</v>
      </c>
      <c r="BA60" s="131">
        <v>68910</v>
      </c>
      <c r="BB60" s="131">
        <v>93154</v>
      </c>
      <c r="BC60" s="131">
        <v>9536</v>
      </c>
      <c r="BD60" s="131">
        <v>3665</v>
      </c>
      <c r="BE60" s="131">
        <v>3624</v>
      </c>
      <c r="BF60" s="131">
        <v>2023</v>
      </c>
      <c r="BG60" s="131">
        <v>138</v>
      </c>
      <c r="BH60" s="131">
        <v>6012</v>
      </c>
      <c r="BI60" s="131">
        <v>2765</v>
      </c>
      <c r="BJ60" s="131">
        <v>-171</v>
      </c>
      <c r="BK60" s="131">
        <v>2583</v>
      </c>
      <c r="BL60" s="131">
        <v>1177</v>
      </c>
      <c r="BM60" s="131">
        <v>880</v>
      </c>
      <c r="BN60" s="131">
        <v>9210</v>
      </c>
      <c r="BO60" s="131">
        <v>19943</v>
      </c>
      <c r="BP60" s="131">
        <v>1618</v>
      </c>
      <c r="BQ60" s="131">
        <v>1770</v>
      </c>
      <c r="BR60" s="131">
        <v>3433</v>
      </c>
      <c r="BS60" s="131">
        <v>763</v>
      </c>
      <c r="BT60" s="131">
        <v>3496</v>
      </c>
      <c r="BU60" s="131">
        <v>4186</v>
      </c>
      <c r="BV60" s="131">
        <v>7472</v>
      </c>
      <c r="BW60" s="131">
        <v>27462</v>
      </c>
      <c r="BX60" s="131">
        <v>119611</v>
      </c>
      <c r="BY60" s="131">
        <v>22607</v>
      </c>
      <c r="BZ60" s="131">
        <v>7335</v>
      </c>
      <c r="CA60" s="131">
        <v>4049</v>
      </c>
      <c r="CB60" s="131">
        <v>2350</v>
      </c>
      <c r="CC60" s="131">
        <v>-20562</v>
      </c>
      <c r="CD60" s="131">
        <v>7175</v>
      </c>
      <c r="CE60" s="131">
        <v>123194</v>
      </c>
      <c r="CF60" s="131">
        <v>4423</v>
      </c>
      <c r="CG60" s="131">
        <v>6785</v>
      </c>
      <c r="CH60" s="131">
        <v>11208</v>
      </c>
      <c r="CI60" s="131">
        <v>4490</v>
      </c>
      <c r="CJ60" s="131">
        <v>1380</v>
      </c>
      <c r="CK60" s="131">
        <v>1991</v>
      </c>
      <c r="CL60" s="131">
        <v>6616</v>
      </c>
      <c r="CM60" s="131">
        <v>596</v>
      </c>
      <c r="CN60" s="131">
        <v>2535</v>
      </c>
      <c r="CO60" s="131">
        <v>1636</v>
      </c>
      <c r="CP60" s="131">
        <v>5061</v>
      </c>
      <c r="CQ60" s="131">
        <v>554</v>
      </c>
      <c r="CR60" s="131">
        <v>3914</v>
      </c>
      <c r="CS60" s="131">
        <v>839</v>
      </c>
      <c r="CT60" s="131">
        <v>2407</v>
      </c>
      <c r="CU60" s="131">
        <v>5693</v>
      </c>
      <c r="CV60" s="131">
        <v>-554</v>
      </c>
      <c r="CW60" s="131">
        <v>37159</v>
      </c>
      <c r="CX60" s="131">
        <v>48367</v>
      </c>
      <c r="CY60" s="131">
        <v>4070</v>
      </c>
      <c r="CZ60" s="131">
        <v>847</v>
      </c>
      <c r="DA60" s="131">
        <v>1755</v>
      </c>
      <c r="DB60" s="131">
        <v>978</v>
      </c>
      <c r="DC60" s="131">
        <v>63</v>
      </c>
      <c r="DD60" s="131">
        <v>2796</v>
      </c>
      <c r="DE60" s="131">
        <v>3818</v>
      </c>
      <c r="DF60" s="131">
        <v>-263</v>
      </c>
      <c r="DG60" s="131">
        <v>3555</v>
      </c>
      <c r="DH60" s="131">
        <v>587</v>
      </c>
      <c r="DI60" s="131">
        <v>787</v>
      </c>
      <c r="DJ60" s="131">
        <v>7726</v>
      </c>
      <c r="DK60" s="131">
        <v>12642</v>
      </c>
      <c r="DL60" s="131">
        <v>876</v>
      </c>
      <c r="DM60" s="131">
        <v>1157</v>
      </c>
      <c r="DN60" s="131">
        <v>2033</v>
      </c>
      <c r="DO60" s="131">
        <v>785</v>
      </c>
      <c r="DP60" s="131">
        <v>1971</v>
      </c>
      <c r="DQ60" s="131">
        <v>2756</v>
      </c>
      <c r="DR60" s="131">
        <v>4790</v>
      </c>
      <c r="DS60" s="131">
        <v>17432</v>
      </c>
      <c r="DT60" s="131">
        <v>65799</v>
      </c>
      <c r="DU60" s="131">
        <v>11301</v>
      </c>
      <c r="DV60" s="131">
        <v>5170</v>
      </c>
      <c r="DW60" s="131">
        <v>2449</v>
      </c>
      <c r="DX60" s="131">
        <v>1661</v>
      </c>
      <c r="DY60" s="131">
        <v>-11934</v>
      </c>
      <c r="DZ60" s="131">
        <v>214</v>
      </c>
      <c r="EA60" s="131">
        <v>60997</v>
      </c>
      <c r="EB60" s="131">
        <v>903</v>
      </c>
      <c r="EC60" s="131">
        <v>2043</v>
      </c>
      <c r="ED60" s="131">
        <v>2946</v>
      </c>
      <c r="EE60" s="131">
        <v>999</v>
      </c>
      <c r="EF60" s="131">
        <v>2582</v>
      </c>
      <c r="EG60" s="142">
        <v>3581</v>
      </c>
      <c r="EH60" s="131">
        <v>3666</v>
      </c>
      <c r="EI60" s="131">
        <v>2944</v>
      </c>
      <c r="EJ60" s="131">
        <v>6609</v>
      </c>
      <c r="EK60" s="131">
        <v>861</v>
      </c>
      <c r="EL60" s="131">
        <v>1301</v>
      </c>
      <c r="EM60" s="131">
        <v>2162</v>
      </c>
      <c r="EN60" s="131">
        <v>2587</v>
      </c>
      <c r="EO60" s="131">
        <v>2505</v>
      </c>
      <c r="EP60" s="131">
        <v>5092</v>
      </c>
      <c r="EQ60" s="131">
        <v>2147</v>
      </c>
      <c r="ER60" s="131">
        <v>1015</v>
      </c>
      <c r="ES60" s="131">
        <v>3163</v>
      </c>
      <c r="ET60" s="131">
        <v>2190</v>
      </c>
      <c r="EU60" s="131">
        <v>1245</v>
      </c>
      <c r="EV60" s="131">
        <v>3436</v>
      </c>
      <c r="EW60" s="131">
        <v>1055</v>
      </c>
      <c r="EX60" s="131">
        <v>360</v>
      </c>
      <c r="EY60" s="131">
        <v>1415</v>
      </c>
      <c r="EZ60" s="131">
        <v>1934</v>
      </c>
      <c r="FA60" s="131">
        <v>1246</v>
      </c>
      <c r="FB60" s="131">
        <v>3180</v>
      </c>
      <c r="FC60" s="131">
        <v>477</v>
      </c>
      <c r="FD60" s="131">
        <v>795</v>
      </c>
      <c r="FE60" s="131">
        <v>1272</v>
      </c>
      <c r="FF60" s="131">
        <v>1470</v>
      </c>
      <c r="FG60" s="131">
        <v>1106</v>
      </c>
      <c r="FH60" s="131">
        <v>2576</v>
      </c>
      <c r="FI60" s="131">
        <v>328</v>
      </c>
      <c r="FJ60" s="131">
        <v>1118</v>
      </c>
      <c r="FK60" s="131">
        <v>1446</v>
      </c>
      <c r="FL60" s="131">
        <v>1311</v>
      </c>
      <c r="FM60" s="131">
        <v>451</v>
      </c>
      <c r="FN60" s="131">
        <v>1762</v>
      </c>
      <c r="FO60" s="131">
        <v>705</v>
      </c>
      <c r="FP60" s="131">
        <v>246</v>
      </c>
      <c r="FQ60" s="131">
        <v>950</v>
      </c>
      <c r="FR60" s="131">
        <v>2497</v>
      </c>
      <c r="FS60" s="131">
        <v>832</v>
      </c>
      <c r="FT60" s="131">
        <v>3329</v>
      </c>
      <c r="FU60" s="131">
        <v>2415</v>
      </c>
      <c r="FV60" s="131">
        <v>249</v>
      </c>
      <c r="FW60" s="131">
        <v>2665</v>
      </c>
      <c r="FX60" s="131">
        <v>2499</v>
      </c>
      <c r="FY60" s="131">
        <v>457</v>
      </c>
      <c r="FZ60" s="131">
        <v>2956</v>
      </c>
      <c r="GA60" s="131">
        <v>369</v>
      </c>
      <c r="GB60" s="131">
        <v>123</v>
      </c>
      <c r="GC60" s="131">
        <v>492</v>
      </c>
      <c r="GD60" s="131">
        <v>745</v>
      </c>
      <c r="GE60" s="131">
        <v>466</v>
      </c>
      <c r="GF60" s="131">
        <v>1210</v>
      </c>
      <c r="GG60" s="131">
        <v>4386</v>
      </c>
      <c r="GH60" s="131">
        <v>29157</v>
      </c>
      <c r="GI60" s="131">
        <v>25470</v>
      </c>
      <c r="GJ60" s="131">
        <v>54627</v>
      </c>
      <c r="GK60" s="131">
        <v>6430</v>
      </c>
      <c r="GL60" s="131">
        <v>-60</v>
      </c>
      <c r="GM60" s="131">
        <v>60997</v>
      </c>
      <c r="GN60" s="132">
        <v>0</v>
      </c>
      <c r="GO60" s="132">
        <v>0</v>
      </c>
      <c r="GP60" s="132">
        <v>0</v>
      </c>
      <c r="GQ60" s="132">
        <v>0</v>
      </c>
      <c r="GR60" s="132">
        <v>0</v>
      </c>
      <c r="GS60" s="132">
        <v>0</v>
      </c>
      <c r="GT60" s="132">
        <v>0</v>
      </c>
      <c r="GU60" s="132">
        <v>0</v>
      </c>
      <c r="GV60" s="132">
        <v>0</v>
      </c>
      <c r="GW60" s="132">
        <v>0</v>
      </c>
      <c r="GX60" s="132">
        <v>0</v>
      </c>
      <c r="GY60" s="132">
        <v>0</v>
      </c>
      <c r="GZ60" s="132">
        <v>0</v>
      </c>
      <c r="HA60" s="132">
        <v>0</v>
      </c>
      <c r="HB60" s="132">
        <v>0</v>
      </c>
      <c r="HC60" s="132">
        <v>0</v>
      </c>
      <c r="HD60" s="132">
        <v>0</v>
      </c>
      <c r="HE60" s="132">
        <v>0</v>
      </c>
      <c r="HF60" s="132">
        <v>0</v>
      </c>
      <c r="HG60" s="132">
        <v>0</v>
      </c>
      <c r="HH60" s="132">
        <v>0</v>
      </c>
      <c r="HI60" s="131">
        <v>30</v>
      </c>
      <c r="HJ60" s="131">
        <v>22</v>
      </c>
      <c r="HK60" s="131">
        <v>-146</v>
      </c>
      <c r="HL60" s="131">
        <v>-72</v>
      </c>
      <c r="HM60" s="131">
        <v>212</v>
      </c>
      <c r="HN60" s="131">
        <v>-308</v>
      </c>
      <c r="HO60" s="131">
        <v>134</v>
      </c>
      <c r="HP60" s="131">
        <v>13</v>
      </c>
      <c r="HQ60" s="131">
        <v>-526</v>
      </c>
      <c r="HR60" s="131">
        <v>-501</v>
      </c>
      <c r="HS60" s="131">
        <v>210</v>
      </c>
      <c r="HT60" s="131">
        <v>-281</v>
      </c>
      <c r="HU60" s="131">
        <v>3</v>
      </c>
      <c r="HV60" s="131">
        <v>-35</v>
      </c>
      <c r="HW60" s="131">
        <v>431</v>
      </c>
      <c r="HX60" s="131">
        <v>122</v>
      </c>
      <c r="HY60" s="131">
        <v>-140</v>
      </c>
      <c r="HZ60" s="131">
        <v>128</v>
      </c>
      <c r="IA60" s="131">
        <v>59</v>
      </c>
      <c r="IB60" s="131">
        <v>9</v>
      </c>
      <c r="IC60" s="131">
        <v>-637</v>
      </c>
      <c r="ID60" s="131">
        <v>5625</v>
      </c>
      <c r="IE60" s="131">
        <v>10498</v>
      </c>
      <c r="IF60" s="131">
        <v>11585</v>
      </c>
      <c r="IG60" s="131">
        <v>5255</v>
      </c>
      <c r="IH60" s="131">
        <v>9636</v>
      </c>
      <c r="II60" s="131">
        <v>4304</v>
      </c>
      <c r="IJ60" s="131">
        <v>5452</v>
      </c>
      <c r="IK60" s="131">
        <v>3724</v>
      </c>
      <c r="IL60" s="131">
        <v>6598</v>
      </c>
      <c r="IM60" s="131">
        <v>934</v>
      </c>
      <c r="IN60" s="131">
        <v>5892</v>
      </c>
      <c r="IO60" s="131">
        <v>2618</v>
      </c>
      <c r="IP60" s="131">
        <v>3943</v>
      </c>
      <c r="IQ60" s="131">
        <v>2833</v>
      </c>
      <c r="IR60" s="131">
        <v>7271</v>
      </c>
      <c r="IS60" s="131">
        <v>7173</v>
      </c>
      <c r="IT60" s="131">
        <v>6711</v>
      </c>
      <c r="IU60" s="131">
        <v>1042</v>
      </c>
      <c r="IV60" s="131">
        <v>3118</v>
      </c>
      <c r="IW60" s="131">
        <v>12353</v>
      </c>
      <c r="IX60" s="131">
        <v>117651</v>
      </c>
      <c r="IY60" s="131">
        <v>10811</v>
      </c>
      <c r="IZ60" s="131">
        <v>-5264</v>
      </c>
      <c r="JA60" s="131">
        <v>123194</v>
      </c>
      <c r="JB60" s="132">
        <v>5.9</v>
      </c>
      <c r="JC60" s="132">
        <v>5.9</v>
      </c>
      <c r="JD60" s="132">
        <v>-1.4</v>
      </c>
      <c r="JE60" s="132">
        <v>4.0999999999999996</v>
      </c>
      <c r="JF60" s="132">
        <v>-9</v>
      </c>
      <c r="JG60" s="132">
        <v>-6</v>
      </c>
      <c r="JH60" s="132">
        <v>3.5</v>
      </c>
      <c r="JI60" s="132">
        <v>1.6</v>
      </c>
      <c r="JJ60" s="132">
        <v>8</v>
      </c>
      <c r="JK60" s="132">
        <v>6.1</v>
      </c>
      <c r="JL60" s="132">
        <v>-3.1</v>
      </c>
      <c r="JM60" s="132">
        <v>2.5</v>
      </c>
      <c r="JN60" s="132">
        <v>3</v>
      </c>
      <c r="JO60" s="132">
        <v>7.5</v>
      </c>
      <c r="JP60" s="132">
        <v>0.2</v>
      </c>
      <c r="JQ60" s="132">
        <v>0.4</v>
      </c>
      <c r="JR60" s="132">
        <v>5.2</v>
      </c>
      <c r="JS60" s="132">
        <v>11.9</v>
      </c>
      <c r="JT60" s="132">
        <v>4.5999999999999996</v>
      </c>
      <c r="JU60" s="132">
        <v>4.0999999999999996</v>
      </c>
      <c r="JV60" s="132">
        <v>1.4</v>
      </c>
      <c r="JW60" s="132">
        <v>-1.6</v>
      </c>
      <c r="JX60" s="132">
        <v>0.1</v>
      </c>
      <c r="JY60" s="132">
        <v>0.3</v>
      </c>
    </row>
    <row r="61" spans="1:285" ht="45" customHeight="1">
      <c r="A61" s="479" t="s">
        <v>97</v>
      </c>
      <c r="B61" s="489"/>
      <c r="C61" s="489"/>
      <c r="D61" s="489"/>
      <c r="E61" s="489"/>
      <c r="J61" s="86" t="s">
        <v>140</v>
      </c>
      <c r="K61" s="78">
        <v>117504</v>
      </c>
      <c r="L61" s="79">
        <v>40125</v>
      </c>
      <c r="M61" s="66">
        <f t="shared" si="2"/>
        <v>157629</v>
      </c>
      <c r="N61" s="78">
        <v>57496</v>
      </c>
      <c r="O61" s="79"/>
      <c r="P61" s="66">
        <f t="shared" si="3"/>
        <v>57496</v>
      </c>
      <c r="Q61" s="78"/>
      <c r="R61" s="79">
        <v>38380</v>
      </c>
      <c r="S61" s="66">
        <f t="shared" si="4"/>
        <v>38380</v>
      </c>
      <c r="T61" s="78">
        <v>54288</v>
      </c>
      <c r="U61" s="79"/>
      <c r="V61" s="66">
        <f t="shared" si="5"/>
        <v>54288</v>
      </c>
      <c r="W61" s="78">
        <v>3654</v>
      </c>
      <c r="X61" s="79"/>
      <c r="Y61" s="66">
        <f t="shared" si="6"/>
        <v>3654</v>
      </c>
      <c r="Z61" s="78"/>
      <c r="AA61" s="79">
        <v>1745</v>
      </c>
      <c r="AB61" s="66">
        <f t="shared" si="7"/>
        <v>1745</v>
      </c>
      <c r="AC61" s="78">
        <v>321</v>
      </c>
      <c r="AD61" s="79"/>
      <c r="AE61" s="66">
        <f t="shared" si="8"/>
        <v>321</v>
      </c>
      <c r="AI61" s="130">
        <v>33756</v>
      </c>
      <c r="AJ61" s="131">
        <v>8050</v>
      </c>
      <c r="AK61" s="131">
        <v>17850</v>
      </c>
      <c r="AL61" s="131">
        <v>25641</v>
      </c>
      <c r="AM61" s="131">
        <v>8966</v>
      </c>
      <c r="AN61" s="131">
        <v>6814</v>
      </c>
      <c r="AO61" s="131">
        <v>2050</v>
      </c>
      <c r="AP61" s="131">
        <v>16486</v>
      </c>
      <c r="AQ61" s="131">
        <v>2064</v>
      </c>
      <c r="AR61" s="131">
        <v>3434</v>
      </c>
      <c r="AS61" s="131">
        <v>3907</v>
      </c>
      <c r="AT61" s="131">
        <v>7654</v>
      </c>
      <c r="AU61" s="131">
        <v>416</v>
      </c>
      <c r="AV61" s="131">
        <v>4785</v>
      </c>
      <c r="AW61" s="131">
        <v>3692</v>
      </c>
      <c r="AX61" s="131">
        <v>5404</v>
      </c>
      <c r="AY61" s="131">
        <v>11794</v>
      </c>
      <c r="AZ61" s="131">
        <v>-1790</v>
      </c>
      <c r="BA61" s="131">
        <v>71056</v>
      </c>
      <c r="BB61" s="131">
        <v>96499</v>
      </c>
      <c r="BC61" s="131">
        <v>10347</v>
      </c>
      <c r="BD61" s="131">
        <v>4057</v>
      </c>
      <c r="BE61" s="131">
        <v>3238</v>
      </c>
      <c r="BF61" s="131">
        <v>1734</v>
      </c>
      <c r="BG61" s="131">
        <v>89</v>
      </c>
      <c r="BH61" s="131">
        <v>5262</v>
      </c>
      <c r="BI61" s="131">
        <v>2606</v>
      </c>
      <c r="BJ61" s="131">
        <v>-180</v>
      </c>
      <c r="BK61" s="131">
        <v>2414</v>
      </c>
      <c r="BL61" s="131">
        <v>858</v>
      </c>
      <c r="BM61" s="131">
        <v>978</v>
      </c>
      <c r="BN61" s="131">
        <v>8431</v>
      </c>
      <c r="BO61" s="131">
        <v>19602</v>
      </c>
      <c r="BP61" s="131">
        <v>1584</v>
      </c>
      <c r="BQ61" s="131">
        <v>2135</v>
      </c>
      <c r="BR61" s="131">
        <v>3805</v>
      </c>
      <c r="BS61" s="131">
        <v>815</v>
      </c>
      <c r="BT61" s="131">
        <v>3835</v>
      </c>
      <c r="BU61" s="131">
        <v>4558</v>
      </c>
      <c r="BV61" s="131">
        <v>8198</v>
      </c>
      <c r="BW61" s="131">
        <v>27855</v>
      </c>
      <c r="BX61" s="131">
        <v>123221</v>
      </c>
      <c r="BY61" s="131">
        <v>23738</v>
      </c>
      <c r="BZ61" s="131">
        <v>9028</v>
      </c>
      <c r="CA61" s="131">
        <v>4405</v>
      </c>
      <c r="CB61" s="131">
        <v>2612</v>
      </c>
      <c r="CC61" s="131">
        <v>-17235</v>
      </c>
      <c r="CD61" s="131">
        <v>4899</v>
      </c>
      <c r="CE61" s="131">
        <v>127388</v>
      </c>
      <c r="CF61" s="131">
        <v>4805</v>
      </c>
      <c r="CG61" s="131">
        <v>7377</v>
      </c>
      <c r="CH61" s="131">
        <v>12182</v>
      </c>
      <c r="CI61" s="131">
        <v>4751</v>
      </c>
      <c r="CJ61" s="131">
        <v>1443</v>
      </c>
      <c r="CK61" s="131">
        <v>2123</v>
      </c>
      <c r="CL61" s="131">
        <v>7233</v>
      </c>
      <c r="CM61" s="131">
        <v>630</v>
      </c>
      <c r="CN61" s="131">
        <v>2806</v>
      </c>
      <c r="CO61" s="131">
        <v>1763</v>
      </c>
      <c r="CP61" s="131">
        <v>5183</v>
      </c>
      <c r="CQ61" s="131">
        <v>646</v>
      </c>
      <c r="CR61" s="131">
        <v>4276</v>
      </c>
      <c r="CS61" s="131">
        <v>915</v>
      </c>
      <c r="CT61" s="131">
        <v>2601</v>
      </c>
      <c r="CU61" s="131">
        <v>6053</v>
      </c>
      <c r="CV61" s="131">
        <v>-939</v>
      </c>
      <c r="CW61" s="131">
        <v>39484</v>
      </c>
      <c r="CX61" s="131">
        <v>51665</v>
      </c>
      <c r="CY61" s="131">
        <v>4475</v>
      </c>
      <c r="CZ61" s="131">
        <v>871</v>
      </c>
      <c r="DA61" s="131">
        <v>1518</v>
      </c>
      <c r="DB61" s="131">
        <v>868</v>
      </c>
      <c r="DC61" s="131">
        <v>40</v>
      </c>
      <c r="DD61" s="131">
        <v>2426</v>
      </c>
      <c r="DE61" s="131">
        <v>3649</v>
      </c>
      <c r="DF61" s="131">
        <v>-281</v>
      </c>
      <c r="DG61" s="131">
        <v>3369</v>
      </c>
      <c r="DH61" s="131">
        <v>462</v>
      </c>
      <c r="DI61" s="131">
        <v>825</v>
      </c>
      <c r="DJ61" s="131">
        <v>7082</v>
      </c>
      <c r="DK61" s="131">
        <v>12429</v>
      </c>
      <c r="DL61" s="131">
        <v>849</v>
      </c>
      <c r="DM61" s="131">
        <v>1379</v>
      </c>
      <c r="DN61" s="131">
        <v>2227</v>
      </c>
      <c r="DO61" s="131">
        <v>810</v>
      </c>
      <c r="DP61" s="131">
        <v>2160</v>
      </c>
      <c r="DQ61" s="131">
        <v>2970</v>
      </c>
      <c r="DR61" s="131">
        <v>5197</v>
      </c>
      <c r="DS61" s="131">
        <v>17626</v>
      </c>
      <c r="DT61" s="131">
        <v>69291</v>
      </c>
      <c r="DU61" s="131">
        <v>11489</v>
      </c>
      <c r="DV61" s="131">
        <v>6117</v>
      </c>
      <c r="DW61" s="131">
        <v>2685</v>
      </c>
      <c r="DX61" s="131">
        <v>1860</v>
      </c>
      <c r="DY61" s="131">
        <v>-10161</v>
      </c>
      <c r="DZ61" s="131">
        <v>-517</v>
      </c>
      <c r="EA61" s="131">
        <v>64810</v>
      </c>
      <c r="EB61" s="131">
        <v>803</v>
      </c>
      <c r="EC61" s="131">
        <v>1911</v>
      </c>
      <c r="ED61" s="131">
        <v>2714</v>
      </c>
      <c r="EE61" s="131">
        <v>1043</v>
      </c>
      <c r="EF61" s="131">
        <v>2817</v>
      </c>
      <c r="EG61" s="142">
        <v>3860</v>
      </c>
      <c r="EH61" s="131">
        <v>4009</v>
      </c>
      <c r="EI61" s="131">
        <v>3014</v>
      </c>
      <c r="EJ61" s="131">
        <v>7024</v>
      </c>
      <c r="EK61" s="131">
        <v>809</v>
      </c>
      <c r="EL61" s="131">
        <v>1422</v>
      </c>
      <c r="EM61" s="131">
        <v>2231</v>
      </c>
      <c r="EN61" s="131">
        <v>2484</v>
      </c>
      <c r="EO61" s="131">
        <v>2448</v>
      </c>
      <c r="EP61" s="131">
        <v>4932</v>
      </c>
      <c r="EQ61" s="131">
        <v>2096</v>
      </c>
      <c r="ER61" s="131">
        <v>992</v>
      </c>
      <c r="ES61" s="131">
        <v>3088</v>
      </c>
      <c r="ET61" s="131">
        <v>2311</v>
      </c>
      <c r="EU61" s="131">
        <v>1301</v>
      </c>
      <c r="EV61" s="131">
        <v>3612</v>
      </c>
      <c r="EW61" s="131">
        <v>1275</v>
      </c>
      <c r="EX61" s="131">
        <v>352</v>
      </c>
      <c r="EY61" s="131">
        <v>1627</v>
      </c>
      <c r="EZ61" s="131">
        <v>2089</v>
      </c>
      <c r="FA61" s="131">
        <v>1255</v>
      </c>
      <c r="FB61" s="131">
        <v>3343</v>
      </c>
      <c r="FC61" s="131">
        <v>484</v>
      </c>
      <c r="FD61" s="131">
        <v>976</v>
      </c>
      <c r="FE61" s="131">
        <v>1461</v>
      </c>
      <c r="FF61" s="131">
        <v>1523</v>
      </c>
      <c r="FG61" s="131">
        <v>1405</v>
      </c>
      <c r="FH61" s="131">
        <v>2927</v>
      </c>
      <c r="FI61" s="131">
        <v>357</v>
      </c>
      <c r="FJ61" s="131">
        <v>967</v>
      </c>
      <c r="FK61" s="131">
        <v>1324</v>
      </c>
      <c r="FL61" s="131">
        <v>1493</v>
      </c>
      <c r="FM61" s="131">
        <v>432</v>
      </c>
      <c r="FN61" s="131">
        <v>1925</v>
      </c>
      <c r="FO61" s="131">
        <v>786</v>
      </c>
      <c r="FP61" s="131">
        <v>234</v>
      </c>
      <c r="FQ61" s="131">
        <v>1019</v>
      </c>
      <c r="FR61" s="131">
        <v>3007</v>
      </c>
      <c r="FS61" s="131">
        <v>882</v>
      </c>
      <c r="FT61" s="131">
        <v>3890</v>
      </c>
      <c r="FU61" s="131">
        <v>2725</v>
      </c>
      <c r="FV61" s="131">
        <v>262</v>
      </c>
      <c r="FW61" s="131">
        <v>2988</v>
      </c>
      <c r="FX61" s="131">
        <v>2691</v>
      </c>
      <c r="FY61" s="131">
        <v>464</v>
      </c>
      <c r="FZ61" s="131">
        <v>3155</v>
      </c>
      <c r="GA61" s="131">
        <v>399</v>
      </c>
      <c r="GB61" s="131">
        <v>180</v>
      </c>
      <c r="GC61" s="131">
        <v>580</v>
      </c>
      <c r="GD61" s="131">
        <v>852</v>
      </c>
      <c r="GE61" s="131">
        <v>537</v>
      </c>
      <c r="GF61" s="131">
        <v>1389</v>
      </c>
      <c r="GG61" s="131">
        <v>4869</v>
      </c>
      <c r="GH61" s="131">
        <v>31236</v>
      </c>
      <c r="GI61" s="131">
        <v>26722</v>
      </c>
      <c r="GJ61" s="131">
        <v>57958</v>
      </c>
      <c r="GK61" s="131">
        <v>6609</v>
      </c>
      <c r="GL61" s="131">
        <v>244</v>
      </c>
      <c r="GM61" s="131">
        <v>64810</v>
      </c>
      <c r="GN61" s="132">
        <v>0</v>
      </c>
      <c r="GO61" s="132">
        <v>0</v>
      </c>
      <c r="GP61" s="132">
        <v>0</v>
      </c>
      <c r="GQ61" s="132">
        <v>0</v>
      </c>
      <c r="GR61" s="132">
        <v>0</v>
      </c>
      <c r="GS61" s="132">
        <v>0</v>
      </c>
      <c r="GT61" s="132">
        <v>0</v>
      </c>
      <c r="GU61" s="132">
        <v>0</v>
      </c>
      <c r="GV61" s="132">
        <v>0</v>
      </c>
      <c r="GW61" s="132">
        <v>0</v>
      </c>
      <c r="GX61" s="132">
        <v>0</v>
      </c>
      <c r="GY61" s="132">
        <v>0</v>
      </c>
      <c r="GZ61" s="132">
        <v>0</v>
      </c>
      <c r="HA61" s="132">
        <v>0</v>
      </c>
      <c r="HB61" s="132">
        <v>0</v>
      </c>
      <c r="HC61" s="132">
        <v>0</v>
      </c>
      <c r="HD61" s="132">
        <v>0</v>
      </c>
      <c r="HE61" s="132">
        <v>0</v>
      </c>
      <c r="HF61" s="132">
        <v>0</v>
      </c>
      <c r="HG61" s="132">
        <v>0</v>
      </c>
      <c r="HH61" s="132">
        <v>0.2</v>
      </c>
      <c r="HI61" s="131">
        <v>35</v>
      </c>
      <c r="HJ61" s="131">
        <v>25</v>
      </c>
      <c r="HK61" s="131">
        <v>-150</v>
      </c>
      <c r="HL61" s="131">
        <v>-66</v>
      </c>
      <c r="HM61" s="131">
        <v>179</v>
      </c>
      <c r="HN61" s="131">
        <v>-291</v>
      </c>
      <c r="HO61" s="131">
        <v>140</v>
      </c>
      <c r="HP61" s="131">
        <v>17</v>
      </c>
      <c r="HQ61" s="131">
        <v>-520</v>
      </c>
      <c r="HR61" s="131">
        <v>-573</v>
      </c>
      <c r="HS61" s="131">
        <v>237</v>
      </c>
      <c r="HT61" s="131">
        <v>-244</v>
      </c>
      <c r="HU61" s="131">
        <v>50</v>
      </c>
      <c r="HV61" s="131">
        <v>-26</v>
      </c>
      <c r="HW61" s="131">
        <v>488</v>
      </c>
      <c r="HX61" s="131">
        <v>152</v>
      </c>
      <c r="HY61" s="131">
        <v>-156</v>
      </c>
      <c r="HZ61" s="131">
        <v>143</v>
      </c>
      <c r="IA61" s="131">
        <v>74</v>
      </c>
      <c r="IB61" s="131">
        <v>7</v>
      </c>
      <c r="IC61" s="131">
        <v>-479</v>
      </c>
      <c r="ID61" s="131">
        <v>5506</v>
      </c>
      <c r="IE61" s="131">
        <v>10849</v>
      </c>
      <c r="IF61" s="131">
        <v>11612</v>
      </c>
      <c r="IG61" s="131">
        <v>5435</v>
      </c>
      <c r="IH61" s="131">
        <v>9503</v>
      </c>
      <c r="II61" s="131">
        <v>4285</v>
      </c>
      <c r="IJ61" s="131">
        <v>5695</v>
      </c>
      <c r="IK61" s="131">
        <v>3921</v>
      </c>
      <c r="IL61" s="131">
        <v>6788</v>
      </c>
      <c r="IM61" s="131">
        <v>1010</v>
      </c>
      <c r="IN61" s="131">
        <v>6108</v>
      </c>
      <c r="IO61" s="131">
        <v>2625</v>
      </c>
      <c r="IP61" s="131">
        <v>4096</v>
      </c>
      <c r="IQ61" s="131">
        <v>3014</v>
      </c>
      <c r="IR61" s="131">
        <v>8372</v>
      </c>
      <c r="IS61" s="131">
        <v>7383</v>
      </c>
      <c r="IT61" s="131">
        <v>6885</v>
      </c>
      <c r="IU61" s="131">
        <v>1153</v>
      </c>
      <c r="IV61" s="131">
        <v>3151</v>
      </c>
      <c r="IW61" s="131">
        <v>12821</v>
      </c>
      <c r="IX61" s="131">
        <v>121135</v>
      </c>
      <c r="IY61" s="131">
        <v>10863</v>
      </c>
      <c r="IZ61" s="131">
        <v>-4620</v>
      </c>
      <c r="JA61" s="131">
        <v>127388</v>
      </c>
      <c r="JB61" s="132">
        <v>-2.1</v>
      </c>
      <c r="JC61" s="132">
        <v>3.3</v>
      </c>
      <c r="JD61" s="132">
        <v>0.2</v>
      </c>
      <c r="JE61" s="132">
        <v>3.4</v>
      </c>
      <c r="JF61" s="132">
        <v>-1.4</v>
      </c>
      <c r="JG61" s="132">
        <v>-0.4</v>
      </c>
      <c r="JH61" s="132">
        <v>4.5</v>
      </c>
      <c r="JI61" s="132">
        <v>5.3</v>
      </c>
      <c r="JJ61" s="132">
        <v>2.9</v>
      </c>
      <c r="JK61" s="132">
        <v>8.1999999999999993</v>
      </c>
      <c r="JL61" s="132">
        <v>3.7</v>
      </c>
      <c r="JM61" s="132">
        <v>0.3</v>
      </c>
      <c r="JN61" s="132">
        <v>3.9</v>
      </c>
      <c r="JO61" s="132">
        <v>6.4</v>
      </c>
      <c r="JP61" s="132">
        <v>15.1</v>
      </c>
      <c r="JQ61" s="132">
        <v>2.9</v>
      </c>
      <c r="JR61" s="132">
        <v>2.6</v>
      </c>
      <c r="JS61" s="132">
        <v>10.6</v>
      </c>
      <c r="JT61" s="132">
        <v>1</v>
      </c>
      <c r="JU61" s="132">
        <v>3.8</v>
      </c>
      <c r="JV61" s="132">
        <v>3</v>
      </c>
      <c r="JW61" s="132">
        <v>0.5</v>
      </c>
      <c r="JX61" s="132">
        <v>3.4</v>
      </c>
      <c r="JY61" s="132">
        <v>-0.1</v>
      </c>
    </row>
    <row r="62" spans="1:285">
      <c r="J62" s="86" t="s">
        <v>141</v>
      </c>
      <c r="K62" s="78">
        <v>133383</v>
      </c>
      <c r="L62" s="79">
        <v>38242</v>
      </c>
      <c r="M62" s="66">
        <f t="shared" si="2"/>
        <v>171625</v>
      </c>
      <c r="N62" s="78">
        <v>63159</v>
      </c>
      <c r="O62" s="79"/>
      <c r="P62" s="66">
        <f t="shared" si="3"/>
        <v>63159</v>
      </c>
      <c r="Q62" s="78"/>
      <c r="R62" s="79">
        <v>36075</v>
      </c>
      <c r="S62" s="66">
        <f t="shared" si="4"/>
        <v>36075</v>
      </c>
      <c r="T62" s="78">
        <v>63997</v>
      </c>
      <c r="U62" s="79"/>
      <c r="V62" s="66">
        <f t="shared" si="5"/>
        <v>63997</v>
      </c>
      <c r="W62" s="78">
        <v>3750</v>
      </c>
      <c r="X62" s="79"/>
      <c r="Y62" s="66">
        <f t="shared" si="6"/>
        <v>3750</v>
      </c>
      <c r="Z62" s="78"/>
      <c r="AA62" s="79">
        <v>2167</v>
      </c>
      <c r="AB62" s="66">
        <f t="shared" si="7"/>
        <v>2167</v>
      </c>
      <c r="AC62" s="78">
        <v>310</v>
      </c>
      <c r="AD62" s="79"/>
      <c r="AE62" s="66">
        <f t="shared" si="8"/>
        <v>310</v>
      </c>
      <c r="AI62" s="130">
        <v>34121</v>
      </c>
      <c r="AJ62" s="131">
        <v>8300</v>
      </c>
      <c r="AK62" s="131">
        <v>18646</v>
      </c>
      <c r="AL62" s="131">
        <v>26647</v>
      </c>
      <c r="AM62" s="131">
        <v>9265</v>
      </c>
      <c r="AN62" s="131">
        <v>6544</v>
      </c>
      <c r="AO62" s="131">
        <v>1988</v>
      </c>
      <c r="AP62" s="131">
        <v>17214</v>
      </c>
      <c r="AQ62" s="131">
        <v>2152</v>
      </c>
      <c r="AR62" s="131">
        <v>3532</v>
      </c>
      <c r="AS62" s="131">
        <v>4214</v>
      </c>
      <c r="AT62" s="131">
        <v>8066</v>
      </c>
      <c r="AU62" s="131">
        <v>492</v>
      </c>
      <c r="AV62" s="131">
        <v>5044</v>
      </c>
      <c r="AW62" s="131">
        <v>3497</v>
      </c>
      <c r="AX62" s="131">
        <v>5720</v>
      </c>
      <c r="AY62" s="131">
        <v>12000</v>
      </c>
      <c r="AZ62" s="131">
        <v>-1722</v>
      </c>
      <c r="BA62" s="131">
        <v>73713</v>
      </c>
      <c r="BB62" s="131">
        <v>100149</v>
      </c>
      <c r="BC62" s="131">
        <v>12652</v>
      </c>
      <c r="BD62" s="131">
        <v>4345</v>
      </c>
      <c r="BE62" s="131">
        <v>3232</v>
      </c>
      <c r="BF62" s="131">
        <v>1922</v>
      </c>
      <c r="BG62" s="131">
        <v>188</v>
      </c>
      <c r="BH62" s="131">
        <v>5558</v>
      </c>
      <c r="BI62" s="131">
        <v>2751</v>
      </c>
      <c r="BJ62" s="131">
        <v>-206</v>
      </c>
      <c r="BK62" s="131">
        <v>2530</v>
      </c>
      <c r="BL62" s="131">
        <v>856</v>
      </c>
      <c r="BM62" s="131">
        <v>1172</v>
      </c>
      <c r="BN62" s="131">
        <v>8981</v>
      </c>
      <c r="BO62" s="131">
        <v>22000</v>
      </c>
      <c r="BP62" s="131">
        <v>1324</v>
      </c>
      <c r="BQ62" s="131">
        <v>2088</v>
      </c>
      <c r="BR62" s="131">
        <v>3515</v>
      </c>
      <c r="BS62" s="131">
        <v>822</v>
      </c>
      <c r="BT62" s="131">
        <v>4072</v>
      </c>
      <c r="BU62" s="131">
        <v>4774</v>
      </c>
      <c r="BV62" s="131">
        <v>8152</v>
      </c>
      <c r="BW62" s="131">
        <v>30211</v>
      </c>
      <c r="BX62" s="131">
        <v>129349</v>
      </c>
      <c r="BY62" s="131">
        <v>24652</v>
      </c>
      <c r="BZ62" s="131">
        <v>9268</v>
      </c>
      <c r="CA62" s="131">
        <v>5234</v>
      </c>
      <c r="CB62" s="131">
        <v>2609</v>
      </c>
      <c r="CC62" s="131">
        <v>-17534</v>
      </c>
      <c r="CD62" s="131">
        <v>5523</v>
      </c>
      <c r="CE62" s="131">
        <v>135347</v>
      </c>
      <c r="CF62" s="131">
        <v>5101</v>
      </c>
      <c r="CG62" s="131">
        <v>7790</v>
      </c>
      <c r="CH62" s="131">
        <v>12892</v>
      </c>
      <c r="CI62" s="131">
        <v>5014</v>
      </c>
      <c r="CJ62" s="131">
        <v>1645</v>
      </c>
      <c r="CK62" s="131">
        <v>2080</v>
      </c>
      <c r="CL62" s="131">
        <v>7721</v>
      </c>
      <c r="CM62" s="131">
        <v>668</v>
      </c>
      <c r="CN62" s="131">
        <v>2906</v>
      </c>
      <c r="CO62" s="131">
        <v>1879</v>
      </c>
      <c r="CP62" s="131">
        <v>5492</v>
      </c>
      <c r="CQ62" s="131">
        <v>762</v>
      </c>
      <c r="CR62" s="131">
        <v>4589</v>
      </c>
      <c r="CS62" s="131">
        <v>961</v>
      </c>
      <c r="CT62" s="131">
        <v>2847</v>
      </c>
      <c r="CU62" s="131">
        <v>6294</v>
      </c>
      <c r="CV62" s="131">
        <v>-913</v>
      </c>
      <c r="CW62" s="131">
        <v>41945</v>
      </c>
      <c r="CX62" s="131">
        <v>54837</v>
      </c>
      <c r="CY62" s="131">
        <v>5599</v>
      </c>
      <c r="CZ62" s="131">
        <v>974</v>
      </c>
      <c r="DA62" s="131">
        <v>1512</v>
      </c>
      <c r="DB62" s="131">
        <v>976</v>
      </c>
      <c r="DC62" s="131">
        <v>86</v>
      </c>
      <c r="DD62" s="131">
        <v>2574</v>
      </c>
      <c r="DE62" s="131">
        <v>4017</v>
      </c>
      <c r="DF62" s="131">
        <v>-333</v>
      </c>
      <c r="DG62" s="131">
        <v>3684</v>
      </c>
      <c r="DH62" s="131">
        <v>495</v>
      </c>
      <c r="DI62" s="131">
        <v>990</v>
      </c>
      <c r="DJ62" s="131">
        <v>7742</v>
      </c>
      <c r="DK62" s="131">
        <v>14314</v>
      </c>
      <c r="DL62" s="131">
        <v>726</v>
      </c>
      <c r="DM62" s="131">
        <v>1365</v>
      </c>
      <c r="DN62" s="131">
        <v>2091</v>
      </c>
      <c r="DO62" s="131">
        <v>921</v>
      </c>
      <c r="DP62" s="131">
        <v>2323</v>
      </c>
      <c r="DQ62" s="131">
        <v>3243</v>
      </c>
      <c r="DR62" s="131">
        <v>5334</v>
      </c>
      <c r="DS62" s="131">
        <v>19649</v>
      </c>
      <c r="DT62" s="131">
        <v>74486</v>
      </c>
      <c r="DU62" s="131">
        <v>12592</v>
      </c>
      <c r="DV62" s="131">
        <v>6763</v>
      </c>
      <c r="DW62" s="131">
        <v>3251</v>
      </c>
      <c r="DX62" s="131">
        <v>1965</v>
      </c>
      <c r="DY62" s="131">
        <v>-10727</v>
      </c>
      <c r="DZ62" s="131">
        <v>-448</v>
      </c>
      <c r="EA62" s="131">
        <v>70425</v>
      </c>
      <c r="EB62" s="131">
        <v>813</v>
      </c>
      <c r="EC62" s="131">
        <v>2228</v>
      </c>
      <c r="ED62" s="131">
        <v>3042</v>
      </c>
      <c r="EE62" s="131">
        <v>1176</v>
      </c>
      <c r="EF62" s="131">
        <v>3262</v>
      </c>
      <c r="EG62" s="142">
        <v>4438</v>
      </c>
      <c r="EH62" s="131">
        <v>4233</v>
      </c>
      <c r="EI62" s="131">
        <v>3387</v>
      </c>
      <c r="EJ62" s="131">
        <v>7620</v>
      </c>
      <c r="EK62" s="131">
        <v>779</v>
      </c>
      <c r="EL62" s="131">
        <v>1481</v>
      </c>
      <c r="EM62" s="131">
        <v>2260</v>
      </c>
      <c r="EN62" s="131">
        <v>2736</v>
      </c>
      <c r="EO62" s="131">
        <v>2615</v>
      </c>
      <c r="EP62" s="131">
        <v>5350</v>
      </c>
      <c r="EQ62" s="131">
        <v>2123</v>
      </c>
      <c r="ER62" s="131">
        <v>1167</v>
      </c>
      <c r="ES62" s="131">
        <v>3290</v>
      </c>
      <c r="ET62" s="131">
        <v>2460</v>
      </c>
      <c r="EU62" s="131">
        <v>1477</v>
      </c>
      <c r="EV62" s="131">
        <v>3937</v>
      </c>
      <c r="EW62" s="131">
        <v>1323</v>
      </c>
      <c r="EX62" s="131">
        <v>415</v>
      </c>
      <c r="EY62" s="131">
        <v>1737</v>
      </c>
      <c r="EZ62" s="131">
        <v>2132</v>
      </c>
      <c r="FA62" s="131">
        <v>1293</v>
      </c>
      <c r="FB62" s="131">
        <v>3426</v>
      </c>
      <c r="FC62" s="131">
        <v>526</v>
      </c>
      <c r="FD62" s="131">
        <v>987</v>
      </c>
      <c r="FE62" s="131">
        <v>1513</v>
      </c>
      <c r="FF62" s="131">
        <v>1672</v>
      </c>
      <c r="FG62" s="131">
        <v>2107</v>
      </c>
      <c r="FH62" s="131">
        <v>3779</v>
      </c>
      <c r="FI62" s="131">
        <v>404</v>
      </c>
      <c r="FJ62" s="131">
        <v>1039</v>
      </c>
      <c r="FK62" s="131">
        <v>1442</v>
      </c>
      <c r="FL62" s="131">
        <v>1680</v>
      </c>
      <c r="FM62" s="131">
        <v>468</v>
      </c>
      <c r="FN62" s="131">
        <v>2148</v>
      </c>
      <c r="FO62" s="131">
        <v>881</v>
      </c>
      <c r="FP62" s="131">
        <v>249</v>
      </c>
      <c r="FQ62" s="131">
        <v>1131</v>
      </c>
      <c r="FR62" s="131">
        <v>3421</v>
      </c>
      <c r="FS62" s="131">
        <v>944</v>
      </c>
      <c r="FT62" s="131">
        <v>4365</v>
      </c>
      <c r="FU62" s="131">
        <v>3195</v>
      </c>
      <c r="FV62" s="131">
        <v>286</v>
      </c>
      <c r="FW62" s="131">
        <v>3482</v>
      </c>
      <c r="FX62" s="131">
        <v>2863</v>
      </c>
      <c r="FY62" s="131">
        <v>558</v>
      </c>
      <c r="FZ62" s="131">
        <v>3420</v>
      </c>
      <c r="GA62" s="131">
        <v>424</v>
      </c>
      <c r="GB62" s="131">
        <v>225</v>
      </c>
      <c r="GC62" s="131">
        <v>649</v>
      </c>
      <c r="GD62" s="131">
        <v>915</v>
      </c>
      <c r="GE62" s="131">
        <v>596</v>
      </c>
      <c r="GF62" s="131">
        <v>1511</v>
      </c>
      <c r="GG62" s="131">
        <v>5157</v>
      </c>
      <c r="GH62" s="131">
        <v>33756</v>
      </c>
      <c r="GI62" s="131">
        <v>29940</v>
      </c>
      <c r="GJ62" s="131">
        <v>63696</v>
      </c>
      <c r="GK62" s="131">
        <v>6953</v>
      </c>
      <c r="GL62" s="131">
        <v>-224</v>
      </c>
      <c r="GM62" s="131">
        <v>70425</v>
      </c>
      <c r="GN62" s="132">
        <v>0</v>
      </c>
      <c r="GO62" s="132">
        <v>0</v>
      </c>
      <c r="GP62" s="132">
        <v>0</v>
      </c>
      <c r="GQ62" s="132">
        <v>0</v>
      </c>
      <c r="GR62" s="132">
        <v>0</v>
      </c>
      <c r="GS62" s="132">
        <v>0</v>
      </c>
      <c r="GT62" s="132">
        <v>0</v>
      </c>
      <c r="GU62" s="132">
        <v>0</v>
      </c>
      <c r="GV62" s="132">
        <v>0</v>
      </c>
      <c r="GW62" s="132">
        <v>0</v>
      </c>
      <c r="GX62" s="132">
        <v>0</v>
      </c>
      <c r="GY62" s="132">
        <v>0</v>
      </c>
      <c r="GZ62" s="132">
        <v>0</v>
      </c>
      <c r="HA62" s="132">
        <v>0</v>
      </c>
      <c r="HB62" s="132">
        <v>0</v>
      </c>
      <c r="HC62" s="132">
        <v>0</v>
      </c>
      <c r="HD62" s="132">
        <v>0</v>
      </c>
      <c r="HE62" s="132">
        <v>0</v>
      </c>
      <c r="HF62" s="132">
        <v>0</v>
      </c>
      <c r="HG62" s="132">
        <v>0</v>
      </c>
      <c r="HH62" s="132">
        <v>-0.1</v>
      </c>
      <c r="HI62" s="131">
        <v>36</v>
      </c>
      <c r="HJ62" s="131">
        <v>36</v>
      </c>
      <c r="HK62" s="131">
        <v>-161</v>
      </c>
      <c r="HL62" s="131">
        <v>-71</v>
      </c>
      <c r="HM62" s="131">
        <v>227</v>
      </c>
      <c r="HN62" s="131">
        <v>-302</v>
      </c>
      <c r="HO62" s="131">
        <v>130</v>
      </c>
      <c r="HP62" s="131">
        <v>19</v>
      </c>
      <c r="HQ62" s="131">
        <v>-557</v>
      </c>
      <c r="HR62" s="131">
        <v>-587</v>
      </c>
      <c r="HS62" s="131">
        <v>302</v>
      </c>
      <c r="HT62" s="131">
        <v>-267</v>
      </c>
      <c r="HU62" s="131">
        <v>69</v>
      </c>
      <c r="HV62" s="131">
        <v>-44</v>
      </c>
      <c r="HW62" s="131">
        <v>509</v>
      </c>
      <c r="HX62" s="131">
        <v>132</v>
      </c>
      <c r="HY62" s="131">
        <v>-171</v>
      </c>
      <c r="HZ62" s="131">
        <v>146</v>
      </c>
      <c r="IA62" s="131">
        <v>78</v>
      </c>
      <c r="IB62" s="131">
        <v>8</v>
      </c>
      <c r="IC62" s="131">
        <v>-472</v>
      </c>
      <c r="ID62" s="131">
        <v>5892</v>
      </c>
      <c r="IE62" s="131">
        <v>10580</v>
      </c>
      <c r="IF62" s="131">
        <v>12504</v>
      </c>
      <c r="IG62" s="131">
        <v>5694</v>
      </c>
      <c r="IH62" s="131">
        <v>10646</v>
      </c>
      <c r="II62" s="131">
        <v>4417</v>
      </c>
      <c r="IJ62" s="131">
        <v>5934</v>
      </c>
      <c r="IK62" s="131">
        <v>4121</v>
      </c>
      <c r="IL62" s="131">
        <v>7029</v>
      </c>
      <c r="IM62" s="131">
        <v>1144</v>
      </c>
      <c r="IN62" s="131">
        <v>6397</v>
      </c>
      <c r="IO62" s="131">
        <v>2984</v>
      </c>
      <c r="IP62" s="131">
        <v>3912</v>
      </c>
      <c r="IQ62" s="131">
        <v>3097</v>
      </c>
      <c r="IR62" s="131">
        <v>8931</v>
      </c>
      <c r="IS62" s="131">
        <v>8044</v>
      </c>
      <c r="IT62" s="131">
        <v>7034</v>
      </c>
      <c r="IU62" s="131">
        <v>1244</v>
      </c>
      <c r="IV62" s="131">
        <v>3249</v>
      </c>
      <c r="IW62" s="131">
        <v>13409</v>
      </c>
      <c r="IX62" s="131">
        <v>127710</v>
      </c>
      <c r="IY62" s="131">
        <v>11312</v>
      </c>
      <c r="IZ62" s="131">
        <v>-3695</v>
      </c>
      <c r="JA62" s="131">
        <v>135347</v>
      </c>
      <c r="JB62" s="132">
        <v>7</v>
      </c>
      <c r="JC62" s="132">
        <v>-2.5</v>
      </c>
      <c r="JD62" s="132">
        <v>7.7</v>
      </c>
      <c r="JE62" s="132">
        <v>4.8</v>
      </c>
      <c r="JF62" s="132">
        <v>12</v>
      </c>
      <c r="JG62" s="132">
        <v>3.1</v>
      </c>
      <c r="JH62" s="132">
        <v>4.2</v>
      </c>
      <c r="JI62" s="132">
        <v>5.0999999999999996</v>
      </c>
      <c r="JJ62" s="132">
        <v>3.5</v>
      </c>
      <c r="JK62" s="132">
        <v>13.3</v>
      </c>
      <c r="JL62" s="132">
        <v>4.7</v>
      </c>
      <c r="JM62" s="132">
        <v>13.7</v>
      </c>
      <c r="JN62" s="132">
        <v>-4.5</v>
      </c>
      <c r="JO62" s="132">
        <v>2.8</v>
      </c>
      <c r="JP62" s="132">
        <v>6.7</v>
      </c>
      <c r="JQ62" s="132">
        <v>9</v>
      </c>
      <c r="JR62" s="132">
        <v>2.2000000000000002</v>
      </c>
      <c r="JS62" s="132">
        <v>7.9</v>
      </c>
      <c r="JT62" s="132">
        <v>3.1</v>
      </c>
      <c r="JU62" s="132">
        <v>4.5999999999999996</v>
      </c>
      <c r="JV62" s="132">
        <v>5.4</v>
      </c>
      <c r="JW62" s="132">
        <v>4.0999999999999996</v>
      </c>
      <c r="JX62" s="132">
        <v>6.2</v>
      </c>
      <c r="JY62" s="132">
        <v>0.3</v>
      </c>
    </row>
    <row r="63" spans="1:285">
      <c r="J63" s="86" t="s">
        <v>142</v>
      </c>
      <c r="K63" s="78">
        <v>147765</v>
      </c>
      <c r="L63" s="79">
        <v>44230</v>
      </c>
      <c r="M63" s="66">
        <f t="shared" si="2"/>
        <v>191995</v>
      </c>
      <c r="N63" s="78">
        <v>72343</v>
      </c>
      <c r="O63" s="79"/>
      <c r="P63" s="66">
        <f t="shared" si="3"/>
        <v>72343</v>
      </c>
      <c r="Q63" s="78"/>
      <c r="R63" s="79">
        <v>41804</v>
      </c>
      <c r="S63" s="66">
        <f t="shared" si="4"/>
        <v>41804</v>
      </c>
      <c r="T63" s="78">
        <v>68820</v>
      </c>
      <c r="U63" s="79"/>
      <c r="V63" s="66">
        <f t="shared" si="5"/>
        <v>68820</v>
      </c>
      <c r="W63" s="78">
        <v>3782</v>
      </c>
      <c r="X63" s="79"/>
      <c r="Y63" s="66">
        <f t="shared" si="6"/>
        <v>3782</v>
      </c>
      <c r="Z63" s="78"/>
      <c r="AA63" s="79">
        <v>2426</v>
      </c>
      <c r="AB63" s="66">
        <f t="shared" si="7"/>
        <v>2426</v>
      </c>
      <c r="AC63" s="78">
        <v>394</v>
      </c>
      <c r="AD63" s="79"/>
      <c r="AE63" s="66">
        <f t="shared" si="8"/>
        <v>394</v>
      </c>
      <c r="AI63" s="130">
        <v>34486</v>
      </c>
      <c r="AJ63" s="131">
        <v>8723</v>
      </c>
      <c r="AK63" s="131">
        <v>18858</v>
      </c>
      <c r="AL63" s="131">
        <v>27368</v>
      </c>
      <c r="AM63" s="131">
        <v>9391</v>
      </c>
      <c r="AN63" s="131">
        <v>6649</v>
      </c>
      <c r="AO63" s="131">
        <v>2116</v>
      </c>
      <c r="AP63" s="131">
        <v>18062</v>
      </c>
      <c r="AQ63" s="131">
        <v>2237</v>
      </c>
      <c r="AR63" s="131">
        <v>3772</v>
      </c>
      <c r="AS63" s="131">
        <v>4347</v>
      </c>
      <c r="AT63" s="131">
        <v>8272</v>
      </c>
      <c r="AU63" s="131">
        <v>557</v>
      </c>
      <c r="AV63" s="131">
        <v>5663</v>
      </c>
      <c r="AW63" s="131">
        <v>3716</v>
      </c>
      <c r="AX63" s="131">
        <v>6100</v>
      </c>
      <c r="AY63" s="131">
        <v>12004</v>
      </c>
      <c r="AZ63" s="131">
        <v>-1648</v>
      </c>
      <c r="BA63" s="131">
        <v>77205</v>
      </c>
      <c r="BB63" s="131">
        <v>104414</v>
      </c>
      <c r="BC63" s="131">
        <v>14039</v>
      </c>
      <c r="BD63" s="131">
        <v>4691</v>
      </c>
      <c r="BE63" s="131">
        <v>3422</v>
      </c>
      <c r="BF63" s="131">
        <v>1926</v>
      </c>
      <c r="BG63" s="131">
        <v>320</v>
      </c>
      <c r="BH63" s="131">
        <v>5884</v>
      </c>
      <c r="BI63" s="131">
        <v>3010</v>
      </c>
      <c r="BJ63" s="131">
        <v>256</v>
      </c>
      <c r="BK63" s="131">
        <v>3302</v>
      </c>
      <c r="BL63" s="131">
        <v>902</v>
      </c>
      <c r="BM63" s="131">
        <v>1281</v>
      </c>
      <c r="BN63" s="131">
        <v>10597</v>
      </c>
      <c r="BO63" s="131">
        <v>25205</v>
      </c>
      <c r="BP63" s="131">
        <v>1053</v>
      </c>
      <c r="BQ63" s="131">
        <v>1583</v>
      </c>
      <c r="BR63" s="131">
        <v>2710</v>
      </c>
      <c r="BS63" s="131">
        <v>888</v>
      </c>
      <c r="BT63" s="131">
        <v>3816</v>
      </c>
      <c r="BU63" s="131">
        <v>4669</v>
      </c>
      <c r="BV63" s="131">
        <v>7311</v>
      </c>
      <c r="BW63" s="131">
        <v>32571</v>
      </c>
      <c r="BX63" s="131">
        <v>136069</v>
      </c>
      <c r="BY63" s="131">
        <v>24547</v>
      </c>
      <c r="BZ63" s="131">
        <v>9885</v>
      </c>
      <c r="CA63" s="131">
        <v>5916</v>
      </c>
      <c r="CB63" s="131">
        <v>2704</v>
      </c>
      <c r="CC63" s="131">
        <v>-18653</v>
      </c>
      <c r="CD63" s="131">
        <v>6834</v>
      </c>
      <c r="CE63" s="131">
        <v>142124</v>
      </c>
      <c r="CF63" s="131">
        <v>5475</v>
      </c>
      <c r="CG63" s="131">
        <v>7994</v>
      </c>
      <c r="CH63" s="131">
        <v>13469</v>
      </c>
      <c r="CI63" s="131">
        <v>5201</v>
      </c>
      <c r="CJ63" s="131">
        <v>1822</v>
      </c>
      <c r="CK63" s="131">
        <v>2194</v>
      </c>
      <c r="CL63" s="131">
        <v>8288</v>
      </c>
      <c r="CM63" s="131">
        <v>699</v>
      </c>
      <c r="CN63" s="131">
        <v>3171</v>
      </c>
      <c r="CO63" s="131">
        <v>2006</v>
      </c>
      <c r="CP63" s="131">
        <v>5710</v>
      </c>
      <c r="CQ63" s="131">
        <v>858</v>
      </c>
      <c r="CR63" s="131">
        <v>5227</v>
      </c>
      <c r="CS63" s="131">
        <v>1074</v>
      </c>
      <c r="CT63" s="131">
        <v>3145</v>
      </c>
      <c r="CU63" s="131">
        <v>6412</v>
      </c>
      <c r="CV63" s="131">
        <v>-890</v>
      </c>
      <c r="CW63" s="131">
        <v>44916</v>
      </c>
      <c r="CX63" s="131">
        <v>58385</v>
      </c>
      <c r="CY63" s="131">
        <v>6351</v>
      </c>
      <c r="CZ63" s="131">
        <v>1059</v>
      </c>
      <c r="DA63" s="131">
        <v>1645</v>
      </c>
      <c r="DB63" s="131">
        <v>986</v>
      </c>
      <c r="DC63" s="131">
        <v>149</v>
      </c>
      <c r="DD63" s="131">
        <v>2780</v>
      </c>
      <c r="DE63" s="131">
        <v>4507</v>
      </c>
      <c r="DF63" s="131">
        <v>423</v>
      </c>
      <c r="DG63" s="131">
        <v>4930</v>
      </c>
      <c r="DH63" s="131">
        <v>495</v>
      </c>
      <c r="DI63" s="131">
        <v>1067</v>
      </c>
      <c r="DJ63" s="131">
        <v>9273</v>
      </c>
      <c r="DK63" s="131">
        <v>16683</v>
      </c>
      <c r="DL63" s="131">
        <v>614</v>
      </c>
      <c r="DM63" s="131">
        <v>859</v>
      </c>
      <c r="DN63" s="131">
        <v>1473</v>
      </c>
      <c r="DO63" s="131">
        <v>960</v>
      </c>
      <c r="DP63" s="131">
        <v>2186</v>
      </c>
      <c r="DQ63" s="131">
        <v>3147</v>
      </c>
      <c r="DR63" s="131">
        <v>4619</v>
      </c>
      <c r="DS63" s="131">
        <v>21302</v>
      </c>
      <c r="DT63" s="131">
        <v>79688</v>
      </c>
      <c r="DU63" s="131">
        <v>12107</v>
      </c>
      <c r="DV63" s="131">
        <v>7265</v>
      </c>
      <c r="DW63" s="131">
        <v>3678</v>
      </c>
      <c r="DX63" s="131">
        <v>2040</v>
      </c>
      <c r="DY63" s="131">
        <v>-11654</v>
      </c>
      <c r="DZ63" s="131">
        <v>55</v>
      </c>
      <c r="EA63" s="131">
        <v>74570</v>
      </c>
      <c r="EB63" s="131">
        <v>917</v>
      </c>
      <c r="EC63" s="131">
        <v>2595</v>
      </c>
      <c r="ED63" s="131">
        <v>3512</v>
      </c>
      <c r="EE63" s="131">
        <v>1106</v>
      </c>
      <c r="EF63" s="131">
        <v>2941</v>
      </c>
      <c r="EG63" s="142">
        <v>4048</v>
      </c>
      <c r="EH63" s="131">
        <v>4429</v>
      </c>
      <c r="EI63" s="131">
        <v>4135</v>
      </c>
      <c r="EJ63" s="131">
        <v>8565</v>
      </c>
      <c r="EK63" s="131">
        <v>734</v>
      </c>
      <c r="EL63" s="131">
        <v>1611</v>
      </c>
      <c r="EM63" s="131">
        <v>2345</v>
      </c>
      <c r="EN63" s="131">
        <v>2926</v>
      </c>
      <c r="EO63" s="131">
        <v>2983</v>
      </c>
      <c r="EP63" s="131">
        <v>5908</v>
      </c>
      <c r="EQ63" s="131">
        <v>2148</v>
      </c>
      <c r="ER63" s="131">
        <v>1348</v>
      </c>
      <c r="ES63" s="131">
        <v>3496</v>
      </c>
      <c r="ET63" s="131">
        <v>2430</v>
      </c>
      <c r="EU63" s="131">
        <v>1482</v>
      </c>
      <c r="EV63" s="131">
        <v>3912</v>
      </c>
      <c r="EW63" s="131">
        <v>1389</v>
      </c>
      <c r="EX63" s="131">
        <v>617</v>
      </c>
      <c r="EY63" s="131">
        <v>2006</v>
      </c>
      <c r="EZ63" s="131">
        <v>2234</v>
      </c>
      <c r="FA63" s="131">
        <v>1482</v>
      </c>
      <c r="FB63" s="131">
        <v>3716</v>
      </c>
      <c r="FC63" s="131">
        <v>517</v>
      </c>
      <c r="FD63" s="131">
        <v>1184</v>
      </c>
      <c r="FE63" s="131">
        <v>1701</v>
      </c>
      <c r="FF63" s="131">
        <v>1681</v>
      </c>
      <c r="FG63" s="131">
        <v>2482</v>
      </c>
      <c r="FH63" s="131">
        <v>4163</v>
      </c>
      <c r="FI63" s="131">
        <v>432</v>
      </c>
      <c r="FJ63" s="131">
        <v>892</v>
      </c>
      <c r="FK63" s="131">
        <v>1324</v>
      </c>
      <c r="FL63" s="131">
        <v>1678</v>
      </c>
      <c r="FM63" s="131">
        <v>426</v>
      </c>
      <c r="FN63" s="131">
        <v>2104</v>
      </c>
      <c r="FO63" s="131">
        <v>875</v>
      </c>
      <c r="FP63" s="131">
        <v>226</v>
      </c>
      <c r="FQ63" s="131">
        <v>1101</v>
      </c>
      <c r="FR63" s="131">
        <v>3550</v>
      </c>
      <c r="FS63" s="131">
        <v>1004</v>
      </c>
      <c r="FT63" s="131">
        <v>4554</v>
      </c>
      <c r="FU63" s="131">
        <v>3286</v>
      </c>
      <c r="FV63" s="131">
        <v>314</v>
      </c>
      <c r="FW63" s="131">
        <v>3600</v>
      </c>
      <c r="FX63" s="131">
        <v>3143</v>
      </c>
      <c r="FY63" s="131">
        <v>610</v>
      </c>
      <c r="FZ63" s="131">
        <v>3753</v>
      </c>
      <c r="GA63" s="131">
        <v>432</v>
      </c>
      <c r="GB63" s="131">
        <v>239</v>
      </c>
      <c r="GC63" s="131">
        <v>672</v>
      </c>
      <c r="GD63" s="131">
        <v>912</v>
      </c>
      <c r="GE63" s="131">
        <v>603</v>
      </c>
      <c r="GF63" s="131">
        <v>1515</v>
      </c>
      <c r="GG63" s="131">
        <v>5465</v>
      </c>
      <c r="GH63" s="131">
        <v>34821</v>
      </c>
      <c r="GI63" s="131">
        <v>32640</v>
      </c>
      <c r="GJ63" s="131">
        <v>67460</v>
      </c>
      <c r="GK63" s="131">
        <v>7606</v>
      </c>
      <c r="GL63" s="131">
        <v>-497</v>
      </c>
      <c r="GM63" s="131">
        <v>74570</v>
      </c>
      <c r="GN63" s="132">
        <v>0</v>
      </c>
      <c r="GO63" s="132">
        <v>0</v>
      </c>
      <c r="GP63" s="132">
        <v>0</v>
      </c>
      <c r="GQ63" s="132">
        <v>0</v>
      </c>
      <c r="GR63" s="132">
        <v>0</v>
      </c>
      <c r="GS63" s="132">
        <v>0</v>
      </c>
      <c r="GT63" s="132">
        <v>0</v>
      </c>
      <c r="GU63" s="132">
        <v>0</v>
      </c>
      <c r="GV63" s="132">
        <v>0</v>
      </c>
      <c r="GW63" s="132">
        <v>0</v>
      </c>
      <c r="GX63" s="132">
        <v>0</v>
      </c>
      <c r="GY63" s="132">
        <v>0</v>
      </c>
      <c r="GZ63" s="132">
        <v>0</v>
      </c>
      <c r="HA63" s="132">
        <v>0</v>
      </c>
      <c r="HB63" s="132">
        <v>0</v>
      </c>
      <c r="HC63" s="132">
        <v>0</v>
      </c>
      <c r="HD63" s="132">
        <v>0</v>
      </c>
      <c r="HE63" s="132">
        <v>0</v>
      </c>
      <c r="HF63" s="132">
        <v>0</v>
      </c>
      <c r="HG63" s="132">
        <v>0</v>
      </c>
      <c r="HH63" s="132">
        <v>0.1</v>
      </c>
      <c r="HI63" s="131">
        <v>26</v>
      </c>
      <c r="HJ63" s="131">
        <v>40</v>
      </c>
      <c r="HK63" s="131">
        <v>-132</v>
      </c>
      <c r="HL63" s="131">
        <v>-72</v>
      </c>
      <c r="HM63" s="131">
        <v>296</v>
      </c>
      <c r="HN63" s="131">
        <v>-311</v>
      </c>
      <c r="HO63" s="131">
        <v>152</v>
      </c>
      <c r="HP63" s="131">
        <v>19</v>
      </c>
      <c r="HQ63" s="131">
        <v>-618</v>
      </c>
      <c r="HR63" s="131">
        <v>-664</v>
      </c>
      <c r="HS63" s="131">
        <v>349</v>
      </c>
      <c r="HT63" s="131">
        <v>-238</v>
      </c>
      <c r="HU63" s="131">
        <v>57</v>
      </c>
      <c r="HV63" s="131">
        <v>-42</v>
      </c>
      <c r="HW63" s="131">
        <v>528</v>
      </c>
      <c r="HX63" s="131">
        <v>148</v>
      </c>
      <c r="HY63" s="131">
        <v>-172</v>
      </c>
      <c r="HZ63" s="131">
        <v>153</v>
      </c>
      <c r="IA63" s="131">
        <v>79</v>
      </c>
      <c r="IB63" s="131">
        <v>5</v>
      </c>
      <c r="IC63" s="131">
        <v>-397</v>
      </c>
      <c r="ID63" s="131">
        <v>5804</v>
      </c>
      <c r="IE63" s="131">
        <v>10688</v>
      </c>
      <c r="IF63" s="131">
        <v>13261</v>
      </c>
      <c r="IG63" s="131">
        <v>5978</v>
      </c>
      <c r="IH63" s="131">
        <v>11580</v>
      </c>
      <c r="II63" s="131">
        <v>4867</v>
      </c>
      <c r="IJ63" s="131">
        <v>6294</v>
      </c>
      <c r="IK63" s="131">
        <v>4447</v>
      </c>
      <c r="IL63" s="131">
        <v>7333</v>
      </c>
      <c r="IM63" s="131">
        <v>1257</v>
      </c>
      <c r="IN63" s="131">
        <v>7370</v>
      </c>
      <c r="IO63" s="131">
        <v>3245</v>
      </c>
      <c r="IP63" s="131">
        <v>4293</v>
      </c>
      <c r="IQ63" s="131">
        <v>3219</v>
      </c>
      <c r="IR63" s="131">
        <v>9592</v>
      </c>
      <c r="IS63" s="131">
        <v>8191</v>
      </c>
      <c r="IT63" s="131">
        <v>7335</v>
      </c>
      <c r="IU63" s="131">
        <v>1295</v>
      </c>
      <c r="IV63" s="131">
        <v>3227</v>
      </c>
      <c r="IW63" s="131">
        <v>14091</v>
      </c>
      <c r="IX63" s="131">
        <v>135388</v>
      </c>
      <c r="IY63" s="131">
        <v>11993</v>
      </c>
      <c r="IZ63" s="131">
        <v>-5278</v>
      </c>
      <c r="JA63" s="131">
        <v>142124</v>
      </c>
      <c r="JB63" s="132">
        <v>-1.5</v>
      </c>
      <c r="JC63" s="132">
        <v>1</v>
      </c>
      <c r="JD63" s="132">
        <v>6.1</v>
      </c>
      <c r="JE63" s="132">
        <v>5</v>
      </c>
      <c r="JF63" s="132">
        <v>8.8000000000000007</v>
      </c>
      <c r="JG63" s="132">
        <v>10.199999999999999</v>
      </c>
      <c r="JH63" s="132">
        <v>6.1</v>
      </c>
      <c r="JI63" s="132">
        <v>7.9</v>
      </c>
      <c r="JJ63" s="132">
        <v>4.3</v>
      </c>
      <c r="JK63" s="132">
        <v>9.9</v>
      </c>
      <c r="JL63" s="132">
        <v>15.2</v>
      </c>
      <c r="JM63" s="132">
        <v>8.6999999999999993</v>
      </c>
      <c r="JN63" s="132">
        <v>9.6999999999999993</v>
      </c>
      <c r="JO63" s="132">
        <v>3.9</v>
      </c>
      <c r="JP63" s="132">
        <v>7.4</v>
      </c>
      <c r="JQ63" s="132">
        <v>1.8</v>
      </c>
      <c r="JR63" s="132">
        <v>4.3</v>
      </c>
      <c r="JS63" s="132">
        <v>4.0999999999999996</v>
      </c>
      <c r="JT63" s="132">
        <v>-0.7</v>
      </c>
      <c r="JU63" s="132">
        <v>5.0999999999999996</v>
      </c>
      <c r="JV63" s="132">
        <v>6</v>
      </c>
      <c r="JW63" s="132">
        <v>6</v>
      </c>
      <c r="JX63" s="132">
        <v>5</v>
      </c>
      <c r="JY63" s="132">
        <v>-0.1</v>
      </c>
    </row>
    <row r="64" spans="1:285">
      <c r="A64" s="482" t="s">
        <v>98</v>
      </c>
      <c r="B64" s="487"/>
      <c r="C64" s="487"/>
      <c r="D64" s="487"/>
      <c r="E64" s="487"/>
      <c r="J64" s="86" t="s">
        <v>143</v>
      </c>
      <c r="K64" s="78">
        <v>134807</v>
      </c>
      <c r="L64" s="79">
        <v>45918</v>
      </c>
      <c r="M64" s="66">
        <f t="shared" si="2"/>
        <v>180725</v>
      </c>
      <c r="N64" s="78">
        <v>62403</v>
      </c>
      <c r="O64" s="79"/>
      <c r="P64" s="66">
        <f t="shared" si="3"/>
        <v>62403</v>
      </c>
      <c r="Q64" s="78"/>
      <c r="R64" s="79">
        <v>43399</v>
      </c>
      <c r="S64" s="66">
        <f t="shared" si="4"/>
        <v>43399</v>
      </c>
      <c r="T64" s="78">
        <v>65819</v>
      </c>
      <c r="U64" s="79"/>
      <c r="V64" s="66">
        <f t="shared" si="5"/>
        <v>65819</v>
      </c>
      <c r="W64" s="78">
        <v>3686</v>
      </c>
      <c r="X64" s="79"/>
      <c r="Y64" s="66">
        <f t="shared" si="6"/>
        <v>3686</v>
      </c>
      <c r="Z64" s="78"/>
      <c r="AA64" s="79">
        <v>2519</v>
      </c>
      <c r="AB64" s="66">
        <f t="shared" si="7"/>
        <v>2519</v>
      </c>
      <c r="AC64" s="78">
        <v>380</v>
      </c>
      <c r="AD64" s="79"/>
      <c r="AE64" s="66">
        <f t="shared" si="8"/>
        <v>380</v>
      </c>
      <c r="AI64" s="130">
        <v>34851</v>
      </c>
      <c r="AJ64" s="131">
        <v>8863</v>
      </c>
      <c r="AK64" s="131">
        <v>19374</v>
      </c>
      <c r="AL64" s="131">
        <v>27992</v>
      </c>
      <c r="AM64" s="131">
        <v>10208</v>
      </c>
      <c r="AN64" s="131">
        <v>6749</v>
      </c>
      <c r="AO64" s="131">
        <v>2224</v>
      </c>
      <c r="AP64" s="131">
        <v>19005</v>
      </c>
      <c r="AQ64" s="131">
        <v>2355</v>
      </c>
      <c r="AR64" s="131">
        <v>3877</v>
      </c>
      <c r="AS64" s="131">
        <v>4383</v>
      </c>
      <c r="AT64" s="131">
        <v>8735</v>
      </c>
      <c r="AU64" s="131">
        <v>608</v>
      </c>
      <c r="AV64" s="131">
        <v>6067</v>
      </c>
      <c r="AW64" s="131">
        <v>3854</v>
      </c>
      <c r="AX64" s="131">
        <v>6543</v>
      </c>
      <c r="AY64" s="131">
        <v>12238</v>
      </c>
      <c r="AZ64" s="131">
        <v>-2402</v>
      </c>
      <c r="BA64" s="131">
        <v>80510</v>
      </c>
      <c r="BB64" s="131">
        <v>108402</v>
      </c>
      <c r="BC64" s="131">
        <v>14444</v>
      </c>
      <c r="BD64" s="131">
        <v>4285</v>
      </c>
      <c r="BE64" s="131">
        <v>5120</v>
      </c>
      <c r="BF64" s="131">
        <v>2337</v>
      </c>
      <c r="BG64" s="131">
        <v>225</v>
      </c>
      <c r="BH64" s="131">
        <v>7962</v>
      </c>
      <c r="BI64" s="131">
        <v>3725</v>
      </c>
      <c r="BJ64" s="131">
        <v>-148</v>
      </c>
      <c r="BK64" s="131">
        <v>3573</v>
      </c>
      <c r="BL64" s="131">
        <v>1093</v>
      </c>
      <c r="BM64" s="131">
        <v>1528</v>
      </c>
      <c r="BN64" s="131">
        <v>12538</v>
      </c>
      <c r="BO64" s="131">
        <v>27908</v>
      </c>
      <c r="BP64" s="131">
        <v>1390</v>
      </c>
      <c r="BQ64" s="131">
        <v>3083</v>
      </c>
      <c r="BR64" s="131">
        <v>4574</v>
      </c>
      <c r="BS64" s="131">
        <v>846</v>
      </c>
      <c r="BT64" s="131">
        <v>3899</v>
      </c>
      <c r="BU64" s="131">
        <v>4671</v>
      </c>
      <c r="BV64" s="131">
        <v>8916</v>
      </c>
      <c r="BW64" s="131">
        <v>36857</v>
      </c>
      <c r="BX64" s="131">
        <v>144664</v>
      </c>
      <c r="BY64" s="131">
        <v>25729</v>
      </c>
      <c r="BZ64" s="131">
        <v>11277</v>
      </c>
      <c r="CA64" s="131">
        <v>6767</v>
      </c>
      <c r="CB64" s="131">
        <v>3441</v>
      </c>
      <c r="CC64" s="131">
        <v>-18868</v>
      </c>
      <c r="CD64" s="131">
        <v>6726</v>
      </c>
      <c r="CE64" s="131">
        <v>150299</v>
      </c>
      <c r="CF64" s="131">
        <v>5608</v>
      </c>
      <c r="CG64" s="131">
        <v>8455</v>
      </c>
      <c r="CH64" s="131">
        <v>14062</v>
      </c>
      <c r="CI64" s="131">
        <v>5775</v>
      </c>
      <c r="CJ64" s="131">
        <v>1967</v>
      </c>
      <c r="CK64" s="131">
        <v>2312</v>
      </c>
      <c r="CL64" s="131">
        <v>8838</v>
      </c>
      <c r="CM64" s="131">
        <v>741</v>
      </c>
      <c r="CN64" s="131">
        <v>3327</v>
      </c>
      <c r="CO64" s="131">
        <v>2173</v>
      </c>
      <c r="CP64" s="131">
        <v>6184</v>
      </c>
      <c r="CQ64" s="131">
        <v>957</v>
      </c>
      <c r="CR64" s="131">
        <v>5733</v>
      </c>
      <c r="CS64" s="131">
        <v>1175</v>
      </c>
      <c r="CT64" s="131">
        <v>3492</v>
      </c>
      <c r="CU64" s="131">
        <v>6710</v>
      </c>
      <c r="CV64" s="131">
        <v>-1339</v>
      </c>
      <c r="CW64" s="131">
        <v>48045</v>
      </c>
      <c r="CX64" s="131">
        <v>62107</v>
      </c>
      <c r="CY64" s="131">
        <v>6695</v>
      </c>
      <c r="CZ64" s="131">
        <v>1044</v>
      </c>
      <c r="DA64" s="131">
        <v>2659</v>
      </c>
      <c r="DB64" s="131">
        <v>1218</v>
      </c>
      <c r="DC64" s="131">
        <v>111</v>
      </c>
      <c r="DD64" s="131">
        <v>3988</v>
      </c>
      <c r="DE64" s="131">
        <v>5412</v>
      </c>
      <c r="DF64" s="131">
        <v>-235</v>
      </c>
      <c r="DG64" s="131">
        <v>5177</v>
      </c>
      <c r="DH64" s="131">
        <v>609</v>
      </c>
      <c r="DI64" s="131">
        <v>1265</v>
      </c>
      <c r="DJ64" s="131">
        <v>11039</v>
      </c>
      <c r="DK64" s="131">
        <v>18778</v>
      </c>
      <c r="DL64" s="131">
        <v>843</v>
      </c>
      <c r="DM64" s="131">
        <v>1666</v>
      </c>
      <c r="DN64" s="131">
        <v>2510</v>
      </c>
      <c r="DO64" s="131">
        <v>884</v>
      </c>
      <c r="DP64" s="131">
        <v>2256</v>
      </c>
      <c r="DQ64" s="131">
        <v>3140</v>
      </c>
      <c r="DR64" s="131">
        <v>5650</v>
      </c>
      <c r="DS64" s="131">
        <v>24428</v>
      </c>
      <c r="DT64" s="131">
        <v>86535</v>
      </c>
      <c r="DU64" s="131">
        <v>12606</v>
      </c>
      <c r="DV64" s="131">
        <v>8298</v>
      </c>
      <c r="DW64" s="131">
        <v>4172</v>
      </c>
      <c r="DX64" s="131">
        <v>2573</v>
      </c>
      <c r="DY64" s="131">
        <v>-11643</v>
      </c>
      <c r="DZ64" s="131">
        <v>74</v>
      </c>
      <c r="EA64" s="131">
        <v>80874</v>
      </c>
      <c r="EB64" s="131">
        <v>982</v>
      </c>
      <c r="EC64" s="131">
        <v>2267</v>
      </c>
      <c r="ED64" s="131">
        <v>3249</v>
      </c>
      <c r="EE64" s="131">
        <v>1033</v>
      </c>
      <c r="EF64" s="131">
        <v>2814</v>
      </c>
      <c r="EG64" s="142">
        <v>3847</v>
      </c>
      <c r="EH64" s="131">
        <v>4895</v>
      </c>
      <c r="EI64" s="131">
        <v>4281</v>
      </c>
      <c r="EJ64" s="131">
        <v>9176</v>
      </c>
      <c r="EK64" s="131">
        <v>728</v>
      </c>
      <c r="EL64" s="131">
        <v>1530</v>
      </c>
      <c r="EM64" s="131">
        <v>2257</v>
      </c>
      <c r="EN64" s="131">
        <v>3436</v>
      </c>
      <c r="EO64" s="131">
        <v>3470</v>
      </c>
      <c r="EP64" s="131">
        <v>6906</v>
      </c>
      <c r="EQ64" s="131">
        <v>2257</v>
      </c>
      <c r="ER64" s="131">
        <v>1633</v>
      </c>
      <c r="ES64" s="131">
        <v>3890</v>
      </c>
      <c r="ET64" s="131">
        <v>2687</v>
      </c>
      <c r="EU64" s="131">
        <v>1682</v>
      </c>
      <c r="EV64" s="131">
        <v>4369</v>
      </c>
      <c r="EW64" s="131">
        <v>1629</v>
      </c>
      <c r="EX64" s="131">
        <v>585</v>
      </c>
      <c r="EY64" s="131">
        <v>2214</v>
      </c>
      <c r="EZ64" s="131">
        <v>2665</v>
      </c>
      <c r="FA64" s="131">
        <v>1814</v>
      </c>
      <c r="FB64" s="131">
        <v>4479</v>
      </c>
      <c r="FC64" s="131">
        <v>532</v>
      </c>
      <c r="FD64" s="131">
        <v>1075</v>
      </c>
      <c r="FE64" s="131">
        <v>1606</v>
      </c>
      <c r="FF64" s="131">
        <v>1894</v>
      </c>
      <c r="FG64" s="131">
        <v>3071</v>
      </c>
      <c r="FH64" s="131">
        <v>4965</v>
      </c>
      <c r="FI64" s="131">
        <v>496</v>
      </c>
      <c r="FJ64" s="131">
        <v>860</v>
      </c>
      <c r="FK64" s="131">
        <v>1356</v>
      </c>
      <c r="FL64" s="131">
        <v>1982</v>
      </c>
      <c r="FM64" s="131">
        <v>352</v>
      </c>
      <c r="FN64" s="131">
        <v>2335</v>
      </c>
      <c r="FO64" s="131">
        <v>1022</v>
      </c>
      <c r="FP64" s="131">
        <v>211</v>
      </c>
      <c r="FQ64" s="131">
        <v>1232</v>
      </c>
      <c r="FR64" s="131">
        <v>3779</v>
      </c>
      <c r="FS64" s="131">
        <v>1058</v>
      </c>
      <c r="FT64" s="131">
        <v>4837</v>
      </c>
      <c r="FU64" s="131">
        <v>3369</v>
      </c>
      <c r="FV64" s="131">
        <v>336</v>
      </c>
      <c r="FW64" s="131">
        <v>3705</v>
      </c>
      <c r="FX64" s="131">
        <v>3288</v>
      </c>
      <c r="FY64" s="131">
        <v>646</v>
      </c>
      <c r="FZ64" s="131">
        <v>3934</v>
      </c>
      <c r="GA64" s="131">
        <v>472</v>
      </c>
      <c r="GB64" s="131">
        <v>246</v>
      </c>
      <c r="GC64" s="131">
        <v>717</v>
      </c>
      <c r="GD64" s="131">
        <v>1019</v>
      </c>
      <c r="GE64" s="131">
        <v>579</v>
      </c>
      <c r="GF64" s="131">
        <v>1598</v>
      </c>
      <c r="GG64" s="131">
        <v>5778</v>
      </c>
      <c r="GH64" s="131">
        <v>38165</v>
      </c>
      <c r="GI64" s="131">
        <v>34287</v>
      </c>
      <c r="GJ64" s="131">
        <v>72452</v>
      </c>
      <c r="GK64" s="131">
        <v>8347</v>
      </c>
      <c r="GL64" s="131">
        <v>74</v>
      </c>
      <c r="GM64" s="131">
        <v>80874</v>
      </c>
      <c r="GN64" s="132">
        <v>0</v>
      </c>
      <c r="GO64" s="132">
        <v>0</v>
      </c>
      <c r="GP64" s="132">
        <v>0</v>
      </c>
      <c r="GQ64" s="132">
        <v>0</v>
      </c>
      <c r="GR64" s="132">
        <v>0</v>
      </c>
      <c r="GS64" s="132">
        <v>0</v>
      </c>
      <c r="GT64" s="132">
        <v>0</v>
      </c>
      <c r="GU64" s="132">
        <v>0</v>
      </c>
      <c r="GV64" s="132">
        <v>0</v>
      </c>
      <c r="GW64" s="132">
        <v>0</v>
      </c>
      <c r="GX64" s="132">
        <v>0</v>
      </c>
      <c r="GY64" s="132">
        <v>0</v>
      </c>
      <c r="GZ64" s="132">
        <v>0</v>
      </c>
      <c r="HA64" s="132">
        <v>0</v>
      </c>
      <c r="HB64" s="132">
        <v>0</v>
      </c>
      <c r="HC64" s="132">
        <v>0</v>
      </c>
      <c r="HD64" s="132">
        <v>0</v>
      </c>
      <c r="HE64" s="132">
        <v>0</v>
      </c>
      <c r="HF64" s="132">
        <v>0</v>
      </c>
      <c r="HG64" s="132">
        <v>0</v>
      </c>
      <c r="HH64" s="132">
        <v>0.2</v>
      </c>
      <c r="HI64" s="131">
        <v>20</v>
      </c>
      <c r="HJ64" s="131">
        <v>50</v>
      </c>
      <c r="HK64" s="131">
        <v>-215</v>
      </c>
      <c r="HL64" s="131">
        <v>-75</v>
      </c>
      <c r="HM64" s="131">
        <v>357</v>
      </c>
      <c r="HN64" s="131">
        <v>-377</v>
      </c>
      <c r="HO64" s="131">
        <v>146</v>
      </c>
      <c r="HP64" s="131">
        <v>15</v>
      </c>
      <c r="HQ64" s="131">
        <v>-767</v>
      </c>
      <c r="HR64" s="131">
        <v>-634</v>
      </c>
      <c r="HS64" s="131">
        <v>398</v>
      </c>
      <c r="HT64" s="131">
        <v>-259</v>
      </c>
      <c r="HU64" s="131">
        <v>67</v>
      </c>
      <c r="HV64" s="131">
        <v>-55</v>
      </c>
      <c r="HW64" s="131">
        <v>618</v>
      </c>
      <c r="HX64" s="131">
        <v>197</v>
      </c>
      <c r="HY64" s="131">
        <v>-176</v>
      </c>
      <c r="HZ64" s="131">
        <v>159</v>
      </c>
      <c r="IA64" s="131">
        <v>82</v>
      </c>
      <c r="IB64" s="131">
        <v>3</v>
      </c>
      <c r="IC64" s="131">
        <v>-445</v>
      </c>
      <c r="ID64" s="131">
        <v>5377</v>
      </c>
      <c r="IE64" s="131">
        <v>11555</v>
      </c>
      <c r="IF64" s="131">
        <v>13705</v>
      </c>
      <c r="IG64" s="131">
        <v>6190</v>
      </c>
      <c r="IH64" s="131">
        <v>12938</v>
      </c>
      <c r="II64" s="131">
        <v>5552</v>
      </c>
      <c r="IJ64" s="131">
        <v>6677</v>
      </c>
      <c r="IK64" s="131">
        <v>4842</v>
      </c>
      <c r="IL64" s="131">
        <v>8060</v>
      </c>
      <c r="IM64" s="131">
        <v>1399</v>
      </c>
      <c r="IN64" s="131">
        <v>7771</v>
      </c>
      <c r="IO64" s="131">
        <v>3729</v>
      </c>
      <c r="IP64" s="131">
        <v>5270</v>
      </c>
      <c r="IQ64" s="131">
        <v>3850</v>
      </c>
      <c r="IR64" s="131">
        <v>9992</v>
      </c>
      <c r="IS64" s="131">
        <v>8203</v>
      </c>
      <c r="IT64" s="131">
        <v>7682</v>
      </c>
      <c r="IU64" s="131">
        <v>1336</v>
      </c>
      <c r="IV64" s="131">
        <v>3326</v>
      </c>
      <c r="IW64" s="131">
        <v>14804</v>
      </c>
      <c r="IX64" s="131">
        <v>144353</v>
      </c>
      <c r="IY64" s="131">
        <v>13021</v>
      </c>
      <c r="IZ64" s="131">
        <v>-7086</v>
      </c>
      <c r="JA64" s="131">
        <v>150299</v>
      </c>
      <c r="JB64" s="132">
        <v>-7.4</v>
      </c>
      <c r="JC64" s="132">
        <v>8.1</v>
      </c>
      <c r="JD64" s="132">
        <v>3.3</v>
      </c>
      <c r="JE64" s="132">
        <v>3.5</v>
      </c>
      <c r="JF64" s="132">
        <v>11.7</v>
      </c>
      <c r="JG64" s="132">
        <v>14.1</v>
      </c>
      <c r="JH64" s="132">
        <v>6.1</v>
      </c>
      <c r="JI64" s="132">
        <v>8.9</v>
      </c>
      <c r="JJ64" s="132">
        <v>9.9</v>
      </c>
      <c r="JK64" s="132">
        <v>11.3</v>
      </c>
      <c r="JL64" s="132">
        <v>5.4</v>
      </c>
      <c r="JM64" s="132">
        <v>14.9</v>
      </c>
      <c r="JN64" s="132">
        <v>22.7</v>
      </c>
      <c r="JO64" s="132">
        <v>19.600000000000001</v>
      </c>
      <c r="JP64" s="132">
        <v>4.2</v>
      </c>
      <c r="JQ64" s="132">
        <v>0.1</v>
      </c>
      <c r="JR64" s="132">
        <v>4.7</v>
      </c>
      <c r="JS64" s="132">
        <v>3.2</v>
      </c>
      <c r="JT64" s="132">
        <v>3.1</v>
      </c>
      <c r="JU64" s="132">
        <v>5.0999999999999996</v>
      </c>
      <c r="JV64" s="132">
        <v>6.6</v>
      </c>
      <c r="JW64" s="132">
        <v>8.6</v>
      </c>
      <c r="JX64" s="132">
        <v>5.8</v>
      </c>
      <c r="JY64" s="132">
        <v>-0.3</v>
      </c>
    </row>
    <row r="65" spans="1:285">
      <c r="A65" s="46"/>
      <c r="B65" s="47"/>
      <c r="C65" s="20" t="s">
        <v>99</v>
      </c>
      <c r="D65" s="20" t="s">
        <v>60</v>
      </c>
      <c r="E65" s="20" t="s">
        <v>61</v>
      </c>
      <c r="J65" s="86" t="s">
        <v>144</v>
      </c>
      <c r="K65" s="78">
        <v>147778</v>
      </c>
      <c r="L65" s="79">
        <v>51047</v>
      </c>
      <c r="M65" s="66">
        <f t="shared" si="2"/>
        <v>198825</v>
      </c>
      <c r="N65" s="78">
        <v>66605</v>
      </c>
      <c r="O65" s="79"/>
      <c r="P65" s="66">
        <f t="shared" si="3"/>
        <v>66605</v>
      </c>
      <c r="Q65" s="78"/>
      <c r="R65" s="79">
        <v>48289</v>
      </c>
      <c r="S65" s="66">
        <f t="shared" si="4"/>
        <v>48289</v>
      </c>
      <c r="T65" s="78">
        <v>74118</v>
      </c>
      <c r="U65" s="79"/>
      <c r="V65" s="66">
        <f t="shared" si="5"/>
        <v>74118</v>
      </c>
      <c r="W65" s="78">
        <v>3891</v>
      </c>
      <c r="X65" s="79"/>
      <c r="Y65" s="66">
        <f t="shared" si="6"/>
        <v>3891</v>
      </c>
      <c r="Z65" s="78"/>
      <c r="AA65" s="79">
        <v>2758</v>
      </c>
      <c r="AB65" s="66">
        <f t="shared" si="7"/>
        <v>2758</v>
      </c>
      <c r="AC65" s="78">
        <v>407</v>
      </c>
      <c r="AD65" s="79"/>
      <c r="AE65" s="66">
        <f t="shared" si="8"/>
        <v>407</v>
      </c>
      <c r="AI65" s="130">
        <v>35217</v>
      </c>
      <c r="AJ65" s="131">
        <v>9438</v>
      </c>
      <c r="AK65" s="131">
        <v>20795</v>
      </c>
      <c r="AL65" s="131">
        <v>29949</v>
      </c>
      <c r="AM65" s="131">
        <v>10588</v>
      </c>
      <c r="AN65" s="131">
        <v>6794</v>
      </c>
      <c r="AO65" s="131">
        <v>2279</v>
      </c>
      <c r="AP65" s="131">
        <v>19816</v>
      </c>
      <c r="AQ65" s="131">
        <v>2386</v>
      </c>
      <c r="AR65" s="131">
        <v>3720</v>
      </c>
      <c r="AS65" s="131">
        <v>4447</v>
      </c>
      <c r="AT65" s="131">
        <v>9055</v>
      </c>
      <c r="AU65" s="131">
        <v>704</v>
      </c>
      <c r="AV65" s="131">
        <v>6565</v>
      </c>
      <c r="AW65" s="131">
        <v>3963</v>
      </c>
      <c r="AX65" s="131">
        <v>6963</v>
      </c>
      <c r="AY65" s="131">
        <v>12631</v>
      </c>
      <c r="AZ65" s="131">
        <v>-1749</v>
      </c>
      <c r="BA65" s="131">
        <v>84288</v>
      </c>
      <c r="BB65" s="131">
        <v>114053</v>
      </c>
      <c r="BC65" s="131">
        <v>11460</v>
      </c>
      <c r="BD65" s="131">
        <v>3661</v>
      </c>
      <c r="BE65" s="131">
        <v>5446</v>
      </c>
      <c r="BF65" s="131">
        <v>2277</v>
      </c>
      <c r="BG65" s="131">
        <v>131</v>
      </c>
      <c r="BH65" s="131">
        <v>8146</v>
      </c>
      <c r="BI65" s="131">
        <v>4446</v>
      </c>
      <c r="BJ65" s="131">
        <v>-102</v>
      </c>
      <c r="BK65" s="131">
        <v>4347</v>
      </c>
      <c r="BL65" s="131">
        <v>1266</v>
      </c>
      <c r="BM65" s="131">
        <v>1770</v>
      </c>
      <c r="BN65" s="131">
        <v>14252</v>
      </c>
      <c r="BO65" s="131">
        <v>27869</v>
      </c>
      <c r="BP65" s="131">
        <v>1395</v>
      </c>
      <c r="BQ65" s="131">
        <v>2727</v>
      </c>
      <c r="BR65" s="131">
        <v>4229</v>
      </c>
      <c r="BS65" s="131">
        <v>919</v>
      </c>
      <c r="BT65" s="131">
        <v>4447</v>
      </c>
      <c r="BU65" s="131">
        <v>5256</v>
      </c>
      <c r="BV65" s="131">
        <v>9238</v>
      </c>
      <c r="BW65" s="131">
        <v>37126</v>
      </c>
      <c r="BX65" s="131">
        <v>150373</v>
      </c>
      <c r="BY65" s="131">
        <v>27416</v>
      </c>
      <c r="BZ65" s="131">
        <v>11589</v>
      </c>
      <c r="CA65" s="131">
        <v>7324</v>
      </c>
      <c r="CB65" s="131">
        <v>3636</v>
      </c>
      <c r="CC65" s="131">
        <v>-21614</v>
      </c>
      <c r="CD65" s="131">
        <v>7076</v>
      </c>
      <c r="CE65" s="131">
        <v>155350</v>
      </c>
      <c r="CF65" s="131">
        <v>6114</v>
      </c>
      <c r="CG65" s="131">
        <v>9495</v>
      </c>
      <c r="CH65" s="131">
        <v>15609</v>
      </c>
      <c r="CI65" s="131">
        <v>6186</v>
      </c>
      <c r="CJ65" s="131">
        <v>2133</v>
      </c>
      <c r="CK65" s="131">
        <v>2347</v>
      </c>
      <c r="CL65" s="131">
        <v>9367</v>
      </c>
      <c r="CM65" s="131">
        <v>752</v>
      </c>
      <c r="CN65" s="131">
        <v>3261</v>
      </c>
      <c r="CO65" s="131">
        <v>2357</v>
      </c>
      <c r="CP65" s="131">
        <v>6531</v>
      </c>
      <c r="CQ65" s="131">
        <v>1109</v>
      </c>
      <c r="CR65" s="131">
        <v>6258</v>
      </c>
      <c r="CS65" s="131">
        <v>1308</v>
      </c>
      <c r="CT65" s="131">
        <v>3815</v>
      </c>
      <c r="CU65" s="131">
        <v>7189</v>
      </c>
      <c r="CV65" s="131">
        <v>-1016</v>
      </c>
      <c r="CW65" s="131">
        <v>51597</v>
      </c>
      <c r="CX65" s="131">
        <v>67205</v>
      </c>
      <c r="CY65" s="131">
        <v>5321</v>
      </c>
      <c r="CZ65" s="131">
        <v>950</v>
      </c>
      <c r="DA65" s="131">
        <v>2958</v>
      </c>
      <c r="DB65" s="131">
        <v>1214</v>
      </c>
      <c r="DC65" s="131">
        <v>68</v>
      </c>
      <c r="DD65" s="131">
        <v>4240</v>
      </c>
      <c r="DE65" s="131">
        <v>6364</v>
      </c>
      <c r="DF65" s="131">
        <v>-158</v>
      </c>
      <c r="DG65" s="131">
        <v>6205</v>
      </c>
      <c r="DH65" s="131">
        <v>487</v>
      </c>
      <c r="DI65" s="131">
        <v>1474</v>
      </c>
      <c r="DJ65" s="131">
        <v>12406</v>
      </c>
      <c r="DK65" s="131">
        <v>18677</v>
      </c>
      <c r="DL65" s="131">
        <v>898</v>
      </c>
      <c r="DM65" s="131">
        <v>1478</v>
      </c>
      <c r="DN65" s="131">
        <v>2377</v>
      </c>
      <c r="DO65" s="131">
        <v>942</v>
      </c>
      <c r="DP65" s="131">
        <v>2580</v>
      </c>
      <c r="DQ65" s="131">
        <v>3522</v>
      </c>
      <c r="DR65" s="131">
        <v>5899</v>
      </c>
      <c r="DS65" s="131">
        <v>24576</v>
      </c>
      <c r="DT65" s="131">
        <v>91781</v>
      </c>
      <c r="DU65" s="131">
        <v>13741</v>
      </c>
      <c r="DV65" s="131">
        <v>8664</v>
      </c>
      <c r="DW65" s="131">
        <v>4603</v>
      </c>
      <c r="DX65" s="131">
        <v>2761</v>
      </c>
      <c r="DY65" s="131">
        <v>-13530</v>
      </c>
      <c r="DZ65" s="131">
        <v>106</v>
      </c>
      <c r="EA65" s="131">
        <v>85276</v>
      </c>
      <c r="EB65" s="131">
        <v>941</v>
      </c>
      <c r="EC65" s="131">
        <v>2573</v>
      </c>
      <c r="ED65" s="131">
        <v>3514</v>
      </c>
      <c r="EE65" s="131">
        <v>1308</v>
      </c>
      <c r="EF65" s="131">
        <v>3313</v>
      </c>
      <c r="EG65" s="142">
        <v>4621</v>
      </c>
      <c r="EH65" s="131">
        <v>5474</v>
      </c>
      <c r="EI65" s="131">
        <v>4028</v>
      </c>
      <c r="EJ65" s="131">
        <v>9502</v>
      </c>
      <c r="EK65" s="131">
        <v>828</v>
      </c>
      <c r="EL65" s="131">
        <v>1508</v>
      </c>
      <c r="EM65" s="131">
        <v>2336</v>
      </c>
      <c r="EN65" s="131">
        <v>3304</v>
      </c>
      <c r="EO65" s="131">
        <v>3137</v>
      </c>
      <c r="EP65" s="131">
        <v>6442</v>
      </c>
      <c r="EQ65" s="131">
        <v>2326</v>
      </c>
      <c r="ER65" s="131">
        <v>1742</v>
      </c>
      <c r="ES65" s="131">
        <v>4068</v>
      </c>
      <c r="ET65" s="131">
        <v>2987</v>
      </c>
      <c r="EU65" s="131">
        <v>1753</v>
      </c>
      <c r="EV65" s="131">
        <v>4740</v>
      </c>
      <c r="EW65" s="131">
        <v>1702</v>
      </c>
      <c r="EX65" s="131">
        <v>612</v>
      </c>
      <c r="EY65" s="131">
        <v>2314</v>
      </c>
      <c r="EZ65" s="131">
        <v>2565</v>
      </c>
      <c r="FA65" s="131">
        <v>1806</v>
      </c>
      <c r="FB65" s="131">
        <v>4371</v>
      </c>
      <c r="FC65" s="131">
        <v>698</v>
      </c>
      <c r="FD65" s="131">
        <v>1088</v>
      </c>
      <c r="FE65" s="131">
        <v>1786</v>
      </c>
      <c r="FF65" s="131">
        <v>2065</v>
      </c>
      <c r="FG65" s="131">
        <v>3131</v>
      </c>
      <c r="FH65" s="131">
        <v>5196</v>
      </c>
      <c r="FI65" s="131">
        <v>535</v>
      </c>
      <c r="FJ65" s="131">
        <v>1008</v>
      </c>
      <c r="FK65" s="131">
        <v>1543</v>
      </c>
      <c r="FL65" s="131">
        <v>2188</v>
      </c>
      <c r="FM65" s="131">
        <v>315</v>
      </c>
      <c r="FN65" s="131">
        <v>2504</v>
      </c>
      <c r="FO65" s="131">
        <v>1084</v>
      </c>
      <c r="FP65" s="131">
        <v>200</v>
      </c>
      <c r="FQ65" s="131">
        <v>1283</v>
      </c>
      <c r="FR65" s="131">
        <v>4400</v>
      </c>
      <c r="FS65" s="131">
        <v>1123</v>
      </c>
      <c r="FT65" s="131">
        <v>5523</v>
      </c>
      <c r="FU65" s="131">
        <v>3564</v>
      </c>
      <c r="FV65" s="131">
        <v>377</v>
      </c>
      <c r="FW65" s="131">
        <v>3941</v>
      </c>
      <c r="FX65" s="131">
        <v>3458</v>
      </c>
      <c r="FY65" s="131">
        <v>754</v>
      </c>
      <c r="FZ65" s="131">
        <v>4212</v>
      </c>
      <c r="GA65" s="131">
        <v>562</v>
      </c>
      <c r="GB65" s="131">
        <v>234</v>
      </c>
      <c r="GC65" s="131">
        <v>796</v>
      </c>
      <c r="GD65" s="131">
        <v>1116</v>
      </c>
      <c r="GE65" s="131">
        <v>605</v>
      </c>
      <c r="GF65" s="131">
        <v>1720</v>
      </c>
      <c r="GG65" s="131">
        <v>6024</v>
      </c>
      <c r="GH65" s="131">
        <v>41104</v>
      </c>
      <c r="GI65" s="131">
        <v>35332</v>
      </c>
      <c r="GJ65" s="131">
        <v>76436</v>
      </c>
      <c r="GK65" s="131">
        <v>8734</v>
      </c>
      <c r="GL65" s="131">
        <v>106</v>
      </c>
      <c r="GM65" s="131">
        <v>85276</v>
      </c>
      <c r="GN65" s="132">
        <v>0</v>
      </c>
      <c r="GO65" s="132">
        <v>0</v>
      </c>
      <c r="GP65" s="132">
        <v>0</v>
      </c>
      <c r="GQ65" s="132">
        <v>0</v>
      </c>
      <c r="GR65" s="132">
        <v>0</v>
      </c>
      <c r="GS65" s="132">
        <v>0</v>
      </c>
      <c r="GT65" s="132">
        <v>0</v>
      </c>
      <c r="GU65" s="132">
        <v>0</v>
      </c>
      <c r="GV65" s="132">
        <v>0</v>
      </c>
      <c r="GW65" s="132">
        <v>0</v>
      </c>
      <c r="GX65" s="132">
        <v>0</v>
      </c>
      <c r="GY65" s="132">
        <v>0</v>
      </c>
      <c r="GZ65" s="132">
        <v>0</v>
      </c>
      <c r="HA65" s="132">
        <v>0</v>
      </c>
      <c r="HB65" s="132">
        <v>0</v>
      </c>
      <c r="HC65" s="132">
        <v>0</v>
      </c>
      <c r="HD65" s="132">
        <v>0</v>
      </c>
      <c r="HE65" s="132">
        <v>0</v>
      </c>
      <c r="HF65" s="132">
        <v>0</v>
      </c>
      <c r="HG65" s="132">
        <v>0</v>
      </c>
      <c r="HH65" s="132">
        <v>0</v>
      </c>
      <c r="HI65" s="131">
        <v>17</v>
      </c>
      <c r="HJ65" s="131">
        <v>54</v>
      </c>
      <c r="HK65" s="131">
        <v>-296</v>
      </c>
      <c r="HL65" s="131">
        <v>-118</v>
      </c>
      <c r="HM65" s="131">
        <v>324</v>
      </c>
      <c r="HN65" s="131">
        <v>-366</v>
      </c>
      <c r="HO65" s="131">
        <v>147</v>
      </c>
      <c r="HP65" s="131">
        <v>5</v>
      </c>
      <c r="HQ65" s="131">
        <v>-780</v>
      </c>
      <c r="HR65" s="131">
        <v>-702</v>
      </c>
      <c r="HS65" s="131">
        <v>450</v>
      </c>
      <c r="HT65" s="131">
        <v>-297</v>
      </c>
      <c r="HU65" s="131">
        <v>70</v>
      </c>
      <c r="HV65" s="131">
        <v>-65</v>
      </c>
      <c r="HW65" s="131">
        <v>667</v>
      </c>
      <c r="HX65" s="131">
        <v>76</v>
      </c>
      <c r="HY65" s="131">
        <v>-199</v>
      </c>
      <c r="HZ65" s="131">
        <v>176</v>
      </c>
      <c r="IA65" s="131">
        <v>81</v>
      </c>
      <c r="IB65" s="131">
        <v>5</v>
      </c>
      <c r="IC65" s="131">
        <v>-751</v>
      </c>
      <c r="ID65" s="131">
        <v>6358</v>
      </c>
      <c r="IE65" s="131">
        <v>12824</v>
      </c>
      <c r="IF65" s="131">
        <v>14163</v>
      </c>
      <c r="IG65" s="131">
        <v>6125</v>
      </c>
      <c r="IH65" s="131">
        <v>11694</v>
      </c>
      <c r="II65" s="131">
        <v>5774</v>
      </c>
      <c r="IJ65" s="131">
        <v>6740</v>
      </c>
      <c r="IK65" s="131">
        <v>4607</v>
      </c>
      <c r="IL65" s="131">
        <v>8542</v>
      </c>
      <c r="IM65" s="131">
        <v>1524</v>
      </c>
      <c r="IN65" s="131">
        <v>8558</v>
      </c>
      <c r="IO65" s="131">
        <v>3987</v>
      </c>
      <c r="IP65" s="131">
        <v>5355</v>
      </c>
      <c r="IQ65" s="131">
        <v>3989</v>
      </c>
      <c r="IR65" s="131">
        <v>10354</v>
      </c>
      <c r="IS65" s="131">
        <v>8413</v>
      </c>
      <c r="IT65" s="131">
        <v>8084</v>
      </c>
      <c r="IU65" s="131">
        <v>1371</v>
      </c>
      <c r="IV65" s="131">
        <v>3374</v>
      </c>
      <c r="IW65" s="131">
        <v>15265</v>
      </c>
      <c r="IX65" s="131">
        <v>149329</v>
      </c>
      <c r="IY65" s="131">
        <v>13470</v>
      </c>
      <c r="IZ65" s="131">
        <v>-7460</v>
      </c>
      <c r="JA65" s="131">
        <v>155350</v>
      </c>
      <c r="JB65" s="132">
        <v>18.2</v>
      </c>
      <c r="JC65" s="132">
        <v>11</v>
      </c>
      <c r="JD65" s="132">
        <v>3.3</v>
      </c>
      <c r="JE65" s="132">
        <v>-1</v>
      </c>
      <c r="JF65" s="132">
        <v>-9.6</v>
      </c>
      <c r="JG65" s="132">
        <v>4</v>
      </c>
      <c r="JH65" s="132">
        <v>0.9</v>
      </c>
      <c r="JI65" s="132">
        <v>-4.9000000000000004</v>
      </c>
      <c r="JJ65" s="132">
        <v>6</v>
      </c>
      <c r="JK65" s="132">
        <v>8.9</v>
      </c>
      <c r="JL65" s="132">
        <v>10.1</v>
      </c>
      <c r="JM65" s="132">
        <v>6.9</v>
      </c>
      <c r="JN65" s="132">
        <v>1.6</v>
      </c>
      <c r="JO65" s="132">
        <v>3.6</v>
      </c>
      <c r="JP65" s="132">
        <v>3.6</v>
      </c>
      <c r="JQ65" s="132">
        <v>2.6</v>
      </c>
      <c r="JR65" s="132">
        <v>5.2</v>
      </c>
      <c r="JS65" s="132">
        <v>2.6</v>
      </c>
      <c r="JT65" s="132">
        <v>1.4</v>
      </c>
      <c r="JU65" s="132">
        <v>3.1</v>
      </c>
      <c r="JV65" s="132">
        <v>3.4</v>
      </c>
      <c r="JW65" s="132">
        <v>3.4</v>
      </c>
      <c r="JX65" s="132">
        <v>3.4</v>
      </c>
      <c r="JY65" s="132">
        <v>0.7</v>
      </c>
    </row>
    <row r="66" spans="1:285" ht="15" customHeight="1">
      <c r="A66" s="21" t="s">
        <v>85</v>
      </c>
      <c r="B66" s="48" t="s">
        <v>100</v>
      </c>
      <c r="C66" s="49">
        <v>13038</v>
      </c>
      <c r="D66" s="49">
        <v>33895</v>
      </c>
      <c r="E66" s="49">
        <v>167575</v>
      </c>
      <c r="J66" s="86" t="s">
        <v>145</v>
      </c>
      <c r="K66" s="78">
        <v>158834</v>
      </c>
      <c r="L66" s="79">
        <v>48932</v>
      </c>
      <c r="M66" s="66">
        <f t="shared" si="2"/>
        <v>207766</v>
      </c>
      <c r="N66" s="78">
        <v>76479</v>
      </c>
      <c r="O66" s="79"/>
      <c r="P66" s="66">
        <f t="shared" si="3"/>
        <v>76479</v>
      </c>
      <c r="Q66" s="78"/>
      <c r="R66" s="79">
        <v>45989</v>
      </c>
      <c r="S66" s="66">
        <f t="shared" si="4"/>
        <v>45989</v>
      </c>
      <c r="T66" s="78">
        <v>74931</v>
      </c>
      <c r="U66" s="79"/>
      <c r="V66" s="66">
        <f t="shared" si="5"/>
        <v>74931</v>
      </c>
      <c r="W66" s="78">
        <v>4125</v>
      </c>
      <c r="X66" s="79"/>
      <c r="Y66" s="66">
        <f t="shared" si="6"/>
        <v>4125</v>
      </c>
      <c r="Z66" s="78"/>
      <c r="AA66" s="79">
        <v>2943</v>
      </c>
      <c r="AB66" s="66">
        <f t="shared" si="7"/>
        <v>2943</v>
      </c>
      <c r="AC66" s="78">
        <v>356</v>
      </c>
      <c r="AD66" s="79"/>
      <c r="AE66" s="66">
        <f t="shared" si="8"/>
        <v>356</v>
      </c>
      <c r="AI66" s="130">
        <v>35582</v>
      </c>
      <c r="AJ66" s="131">
        <v>9647</v>
      </c>
      <c r="AK66" s="131">
        <v>21463</v>
      </c>
      <c r="AL66" s="131">
        <v>30794</v>
      </c>
      <c r="AM66" s="131">
        <v>10546</v>
      </c>
      <c r="AN66" s="131">
        <v>6888</v>
      </c>
      <c r="AO66" s="131">
        <v>2320</v>
      </c>
      <c r="AP66" s="131">
        <v>20572</v>
      </c>
      <c r="AQ66" s="131">
        <v>2467</v>
      </c>
      <c r="AR66" s="131">
        <v>3630</v>
      </c>
      <c r="AS66" s="131">
        <v>4380</v>
      </c>
      <c r="AT66" s="131">
        <v>9433</v>
      </c>
      <c r="AU66" s="131">
        <v>793</v>
      </c>
      <c r="AV66" s="131">
        <v>6747</v>
      </c>
      <c r="AW66" s="131">
        <v>4177</v>
      </c>
      <c r="AX66" s="131">
        <v>7227</v>
      </c>
      <c r="AY66" s="131">
        <v>13458</v>
      </c>
      <c r="AZ66" s="131">
        <v>-1656</v>
      </c>
      <c r="BA66" s="131">
        <v>86970</v>
      </c>
      <c r="BB66" s="131">
        <v>117587</v>
      </c>
      <c r="BC66" s="131">
        <v>11506</v>
      </c>
      <c r="BD66" s="131">
        <v>3769</v>
      </c>
      <c r="BE66" s="131">
        <v>5451</v>
      </c>
      <c r="BF66" s="131">
        <v>3056</v>
      </c>
      <c r="BG66" s="131">
        <v>491</v>
      </c>
      <c r="BH66" s="131">
        <v>9305</v>
      </c>
      <c r="BI66" s="131">
        <v>5233</v>
      </c>
      <c r="BJ66" s="131">
        <v>131</v>
      </c>
      <c r="BK66" s="131">
        <v>5389</v>
      </c>
      <c r="BL66" s="131">
        <v>1276</v>
      </c>
      <c r="BM66" s="131">
        <v>1830</v>
      </c>
      <c r="BN66" s="131">
        <v>16714</v>
      </c>
      <c r="BO66" s="131">
        <v>31142</v>
      </c>
      <c r="BP66" s="131">
        <v>1349</v>
      </c>
      <c r="BQ66" s="131">
        <v>2660</v>
      </c>
      <c r="BR66" s="131">
        <v>4112</v>
      </c>
      <c r="BS66" s="131">
        <v>915</v>
      </c>
      <c r="BT66" s="131">
        <v>5095</v>
      </c>
      <c r="BU66" s="131">
        <v>5812</v>
      </c>
      <c r="BV66" s="131">
        <v>9718</v>
      </c>
      <c r="BW66" s="131">
        <v>40902</v>
      </c>
      <c r="BX66" s="131">
        <v>157881</v>
      </c>
      <c r="BY66" s="131">
        <v>28962</v>
      </c>
      <c r="BZ66" s="131">
        <v>13237</v>
      </c>
      <c r="CA66" s="131">
        <v>7667</v>
      </c>
      <c r="CB66" s="131">
        <v>4071</v>
      </c>
      <c r="CC66" s="131">
        <v>-19725</v>
      </c>
      <c r="CD66" s="131">
        <v>6243</v>
      </c>
      <c r="CE66" s="131">
        <v>163718</v>
      </c>
      <c r="CF66" s="131">
        <v>6330</v>
      </c>
      <c r="CG66" s="131">
        <v>10039</v>
      </c>
      <c r="CH66" s="131">
        <v>16369</v>
      </c>
      <c r="CI66" s="131">
        <v>6295</v>
      </c>
      <c r="CJ66" s="131">
        <v>2329</v>
      </c>
      <c r="CK66" s="131">
        <v>2386</v>
      </c>
      <c r="CL66" s="131">
        <v>9870</v>
      </c>
      <c r="CM66" s="131">
        <v>779</v>
      </c>
      <c r="CN66" s="131">
        <v>3259</v>
      </c>
      <c r="CO66" s="131">
        <v>2592</v>
      </c>
      <c r="CP66" s="131">
        <v>6712</v>
      </c>
      <c r="CQ66" s="131">
        <v>1241</v>
      </c>
      <c r="CR66" s="131">
        <v>6379</v>
      </c>
      <c r="CS66" s="131">
        <v>1431</v>
      </c>
      <c r="CT66" s="131">
        <v>4007</v>
      </c>
      <c r="CU66" s="131">
        <v>7697</v>
      </c>
      <c r="CV66" s="131">
        <v>-975</v>
      </c>
      <c r="CW66" s="131">
        <v>54003</v>
      </c>
      <c r="CX66" s="131">
        <v>70372</v>
      </c>
      <c r="CY66" s="131">
        <v>5393</v>
      </c>
      <c r="CZ66" s="131">
        <v>1013</v>
      </c>
      <c r="DA66" s="131">
        <v>2963</v>
      </c>
      <c r="DB66" s="131">
        <v>1632</v>
      </c>
      <c r="DC66" s="131">
        <v>255</v>
      </c>
      <c r="DD66" s="131">
        <v>4850</v>
      </c>
      <c r="DE66" s="131">
        <v>7004</v>
      </c>
      <c r="DF66" s="131">
        <v>192</v>
      </c>
      <c r="DG66" s="131">
        <v>7196</v>
      </c>
      <c r="DH66" s="131">
        <v>460</v>
      </c>
      <c r="DI66" s="131">
        <v>1509</v>
      </c>
      <c r="DJ66" s="131">
        <v>14015</v>
      </c>
      <c r="DK66" s="131">
        <v>20422</v>
      </c>
      <c r="DL66" s="131">
        <v>883</v>
      </c>
      <c r="DM66" s="131">
        <v>1480</v>
      </c>
      <c r="DN66" s="131">
        <v>2364</v>
      </c>
      <c r="DO66" s="131">
        <v>887</v>
      </c>
      <c r="DP66" s="131">
        <v>2887</v>
      </c>
      <c r="DQ66" s="131">
        <v>3773</v>
      </c>
      <c r="DR66" s="131">
        <v>6137</v>
      </c>
      <c r="DS66" s="131">
        <v>26559</v>
      </c>
      <c r="DT66" s="131">
        <v>96931</v>
      </c>
      <c r="DU66" s="131">
        <v>13708</v>
      </c>
      <c r="DV66" s="131">
        <v>9483</v>
      </c>
      <c r="DW66" s="131">
        <v>4871</v>
      </c>
      <c r="DX66" s="131">
        <v>3004</v>
      </c>
      <c r="DY66" s="131">
        <v>-12666</v>
      </c>
      <c r="DZ66" s="131">
        <v>125</v>
      </c>
      <c r="EA66" s="131">
        <v>90481</v>
      </c>
      <c r="EB66" s="131">
        <v>1113</v>
      </c>
      <c r="EC66" s="131">
        <v>2754</v>
      </c>
      <c r="ED66" s="131">
        <v>3867</v>
      </c>
      <c r="EE66" s="131">
        <v>1270</v>
      </c>
      <c r="EF66" s="131">
        <v>3040</v>
      </c>
      <c r="EG66" s="142">
        <v>4310</v>
      </c>
      <c r="EH66" s="131">
        <v>5720</v>
      </c>
      <c r="EI66" s="131">
        <v>4193</v>
      </c>
      <c r="EJ66" s="131">
        <v>9913</v>
      </c>
      <c r="EK66" s="131">
        <v>798</v>
      </c>
      <c r="EL66" s="131">
        <v>1463</v>
      </c>
      <c r="EM66" s="131">
        <v>2261</v>
      </c>
      <c r="EN66" s="131">
        <v>3619</v>
      </c>
      <c r="EO66" s="131">
        <v>3523</v>
      </c>
      <c r="EP66" s="131">
        <v>7143</v>
      </c>
      <c r="EQ66" s="131">
        <v>2639</v>
      </c>
      <c r="ER66" s="131">
        <v>1724</v>
      </c>
      <c r="ES66" s="131">
        <v>4362</v>
      </c>
      <c r="ET66" s="131">
        <v>3397</v>
      </c>
      <c r="EU66" s="131">
        <v>1658</v>
      </c>
      <c r="EV66" s="131">
        <v>5055</v>
      </c>
      <c r="EW66" s="131">
        <v>1973</v>
      </c>
      <c r="EX66" s="131">
        <v>535</v>
      </c>
      <c r="EY66" s="131">
        <v>2508</v>
      </c>
      <c r="EZ66" s="131">
        <v>3047</v>
      </c>
      <c r="FA66" s="131">
        <v>1713</v>
      </c>
      <c r="FB66" s="131">
        <v>4761</v>
      </c>
      <c r="FC66" s="131">
        <v>722</v>
      </c>
      <c r="FD66" s="131">
        <v>1136</v>
      </c>
      <c r="FE66" s="131">
        <v>1857</v>
      </c>
      <c r="FF66" s="131">
        <v>2349</v>
      </c>
      <c r="FG66" s="131">
        <v>3404</v>
      </c>
      <c r="FH66" s="131">
        <v>5753</v>
      </c>
      <c r="FI66" s="131">
        <v>571</v>
      </c>
      <c r="FJ66" s="131">
        <v>1086</v>
      </c>
      <c r="FK66" s="131">
        <v>1657</v>
      </c>
      <c r="FL66" s="131">
        <v>2306</v>
      </c>
      <c r="FM66" s="131">
        <v>304</v>
      </c>
      <c r="FN66" s="131">
        <v>2610</v>
      </c>
      <c r="FO66" s="131">
        <v>1125</v>
      </c>
      <c r="FP66" s="131">
        <v>190</v>
      </c>
      <c r="FQ66" s="131">
        <v>1314</v>
      </c>
      <c r="FR66" s="131">
        <v>4732</v>
      </c>
      <c r="FS66" s="131">
        <v>1152</v>
      </c>
      <c r="FT66" s="131">
        <v>5884</v>
      </c>
      <c r="FU66" s="131">
        <v>3790</v>
      </c>
      <c r="FV66" s="131">
        <v>393</v>
      </c>
      <c r="FW66" s="131">
        <v>4184</v>
      </c>
      <c r="FX66" s="131">
        <v>3875</v>
      </c>
      <c r="FY66" s="131">
        <v>684</v>
      </c>
      <c r="FZ66" s="131">
        <v>4559</v>
      </c>
      <c r="GA66" s="131">
        <v>594</v>
      </c>
      <c r="GB66" s="131">
        <v>239</v>
      </c>
      <c r="GC66" s="131">
        <v>833</v>
      </c>
      <c r="GD66" s="131">
        <v>1255</v>
      </c>
      <c r="GE66" s="131">
        <v>616</v>
      </c>
      <c r="GF66" s="131">
        <v>1871</v>
      </c>
      <c r="GG66" s="131">
        <v>6686</v>
      </c>
      <c r="GH66" s="131">
        <v>44896</v>
      </c>
      <c r="GI66" s="131">
        <v>36492</v>
      </c>
      <c r="GJ66" s="131">
        <v>81388</v>
      </c>
      <c r="GK66" s="131">
        <v>8969</v>
      </c>
      <c r="GL66" s="131">
        <v>125</v>
      </c>
      <c r="GM66" s="131">
        <v>90481</v>
      </c>
      <c r="GN66" s="132">
        <v>0</v>
      </c>
      <c r="GO66" s="132">
        <v>0</v>
      </c>
      <c r="GP66" s="132">
        <v>0</v>
      </c>
      <c r="GQ66" s="132">
        <v>0</v>
      </c>
      <c r="GR66" s="132">
        <v>0</v>
      </c>
      <c r="GS66" s="132">
        <v>0</v>
      </c>
      <c r="GT66" s="132">
        <v>0</v>
      </c>
      <c r="GU66" s="132">
        <v>0</v>
      </c>
      <c r="GV66" s="132">
        <v>0</v>
      </c>
      <c r="GW66" s="132">
        <v>0</v>
      </c>
      <c r="GX66" s="132">
        <v>0</v>
      </c>
      <c r="GY66" s="132">
        <v>0</v>
      </c>
      <c r="GZ66" s="132">
        <v>0</v>
      </c>
      <c r="HA66" s="132">
        <v>0</v>
      </c>
      <c r="HB66" s="132">
        <v>0</v>
      </c>
      <c r="HC66" s="132">
        <v>0</v>
      </c>
      <c r="HD66" s="132">
        <v>0</v>
      </c>
      <c r="HE66" s="132">
        <v>0</v>
      </c>
      <c r="HF66" s="132">
        <v>0</v>
      </c>
      <c r="HG66" s="132">
        <v>0</v>
      </c>
      <c r="HH66" s="132">
        <v>-0.1</v>
      </c>
      <c r="HI66" s="131">
        <v>9</v>
      </c>
      <c r="HJ66" s="131">
        <v>-45</v>
      </c>
      <c r="HK66" s="131">
        <v>-366</v>
      </c>
      <c r="HL66" s="131">
        <v>-163</v>
      </c>
      <c r="HM66" s="131">
        <v>387</v>
      </c>
      <c r="HN66" s="131">
        <v>-494</v>
      </c>
      <c r="HO66" s="131">
        <v>-21</v>
      </c>
      <c r="HP66" s="131">
        <v>5</v>
      </c>
      <c r="HQ66" s="131">
        <v>-1067</v>
      </c>
      <c r="HR66" s="131">
        <v>-747</v>
      </c>
      <c r="HS66" s="131">
        <v>442</v>
      </c>
      <c r="HT66" s="131">
        <v>-331</v>
      </c>
      <c r="HU66" s="131">
        <v>47</v>
      </c>
      <c r="HV66" s="131">
        <v>-71</v>
      </c>
      <c r="HW66" s="131">
        <v>840</v>
      </c>
      <c r="HX66" s="131">
        <v>97</v>
      </c>
      <c r="HY66" s="131">
        <v>-176</v>
      </c>
      <c r="HZ66" s="131">
        <v>192</v>
      </c>
      <c r="IA66" s="131">
        <v>85</v>
      </c>
      <c r="IB66" s="131">
        <v>8</v>
      </c>
      <c r="IC66" s="131">
        <v>-1367</v>
      </c>
      <c r="ID66" s="131">
        <v>7305</v>
      </c>
      <c r="IE66" s="131">
        <v>12732</v>
      </c>
      <c r="IF66" s="131">
        <v>14259</v>
      </c>
      <c r="IG66" s="131">
        <v>6265</v>
      </c>
      <c r="IH66" s="131">
        <v>12656</v>
      </c>
      <c r="II66" s="131">
        <v>5995</v>
      </c>
      <c r="IJ66" s="131">
        <v>6951</v>
      </c>
      <c r="IK66" s="131">
        <v>5007</v>
      </c>
      <c r="IL66" s="131">
        <v>9039</v>
      </c>
      <c r="IM66" s="131">
        <v>1646</v>
      </c>
      <c r="IN66" s="131">
        <v>9304</v>
      </c>
      <c r="IO66" s="131">
        <v>4166</v>
      </c>
      <c r="IP66" s="131">
        <v>5524</v>
      </c>
      <c r="IQ66" s="131">
        <v>4044</v>
      </c>
      <c r="IR66" s="131">
        <v>10701</v>
      </c>
      <c r="IS66" s="131">
        <v>8857</v>
      </c>
      <c r="IT66" s="131">
        <v>8370</v>
      </c>
      <c r="IU66" s="131">
        <v>1345</v>
      </c>
      <c r="IV66" s="131">
        <v>3610</v>
      </c>
      <c r="IW66" s="131">
        <v>16058</v>
      </c>
      <c r="IX66" s="131">
        <v>156403</v>
      </c>
      <c r="IY66" s="131">
        <v>13818</v>
      </c>
      <c r="IZ66" s="131">
        <v>-6532</v>
      </c>
      <c r="JA66" s="131">
        <v>163718</v>
      </c>
      <c r="JB66" s="132">
        <v>14.9</v>
      </c>
      <c r="JC66" s="132">
        <v>-0.7</v>
      </c>
      <c r="JD66" s="132">
        <v>0.7</v>
      </c>
      <c r="JE66" s="132">
        <v>2.2999999999999998</v>
      </c>
      <c r="JF66" s="132">
        <v>8.1999999999999993</v>
      </c>
      <c r="JG66" s="132">
        <v>3.8</v>
      </c>
      <c r="JH66" s="132">
        <v>3.1</v>
      </c>
      <c r="JI66" s="132">
        <v>8.6999999999999993</v>
      </c>
      <c r="JJ66" s="132">
        <v>5.8</v>
      </c>
      <c r="JK66" s="132">
        <v>8</v>
      </c>
      <c r="JL66" s="132">
        <v>8.6999999999999993</v>
      </c>
      <c r="JM66" s="132">
        <v>4.5</v>
      </c>
      <c r="JN66" s="132">
        <v>3.2</v>
      </c>
      <c r="JO66" s="132">
        <v>1.4</v>
      </c>
      <c r="JP66" s="132">
        <v>3.4</v>
      </c>
      <c r="JQ66" s="132">
        <v>5.3</v>
      </c>
      <c r="JR66" s="132">
        <v>3.5</v>
      </c>
      <c r="JS66" s="132">
        <v>-1.9</v>
      </c>
      <c r="JT66" s="132">
        <v>7</v>
      </c>
      <c r="JU66" s="132">
        <v>5.2</v>
      </c>
      <c r="JV66" s="132">
        <v>4.7</v>
      </c>
      <c r="JW66" s="132">
        <v>2.6</v>
      </c>
      <c r="JX66" s="132">
        <v>5.4</v>
      </c>
      <c r="JY66" s="132">
        <v>0.6</v>
      </c>
    </row>
    <row r="67" spans="1:285" ht="15" customHeight="1">
      <c r="A67" s="23" t="s">
        <v>101</v>
      </c>
      <c r="B67" s="24" t="s">
        <v>77</v>
      </c>
      <c r="C67" s="50">
        <v>7.85</v>
      </c>
      <c r="D67" s="50">
        <v>20.23</v>
      </c>
      <c r="E67" s="51">
        <v>100</v>
      </c>
      <c r="J67" s="86" t="s">
        <v>146</v>
      </c>
      <c r="K67" s="78">
        <v>164937</v>
      </c>
      <c r="L67" s="79">
        <v>51913</v>
      </c>
      <c r="M67" s="66">
        <f t="shared" si="2"/>
        <v>216850</v>
      </c>
      <c r="N67" s="78">
        <v>78491</v>
      </c>
      <c r="O67" s="79"/>
      <c r="P67" s="66">
        <f t="shared" si="3"/>
        <v>78491</v>
      </c>
      <c r="Q67" s="78"/>
      <c r="R67" s="79">
        <v>49386</v>
      </c>
      <c r="S67" s="66">
        <f t="shared" si="4"/>
        <v>49386</v>
      </c>
      <c r="T67" s="78">
        <v>78363</v>
      </c>
      <c r="U67" s="79"/>
      <c r="V67" s="66">
        <f t="shared" si="5"/>
        <v>78363</v>
      </c>
      <c r="W67" s="78">
        <v>5206</v>
      </c>
      <c r="X67" s="79"/>
      <c r="Y67" s="66">
        <f t="shared" si="6"/>
        <v>5206</v>
      </c>
      <c r="Z67" s="78"/>
      <c r="AA67" s="79">
        <v>2527</v>
      </c>
      <c r="AB67" s="66">
        <f t="shared" si="7"/>
        <v>2527</v>
      </c>
      <c r="AC67" s="78">
        <v>350</v>
      </c>
      <c r="AD67" s="79"/>
      <c r="AE67" s="66">
        <f t="shared" si="8"/>
        <v>350</v>
      </c>
      <c r="AI67" s="130">
        <v>35947</v>
      </c>
      <c r="AJ67" s="131">
        <v>10065</v>
      </c>
      <c r="AK67" s="131">
        <v>22735</v>
      </c>
      <c r="AL67" s="131">
        <v>32429</v>
      </c>
      <c r="AM67" s="131">
        <v>10605</v>
      </c>
      <c r="AN67" s="131">
        <v>7114</v>
      </c>
      <c r="AO67" s="131">
        <v>2546</v>
      </c>
      <c r="AP67" s="131">
        <v>21374</v>
      </c>
      <c r="AQ67" s="131">
        <v>2800</v>
      </c>
      <c r="AR67" s="131">
        <v>3665</v>
      </c>
      <c r="AS67" s="131">
        <v>4234</v>
      </c>
      <c r="AT67" s="131">
        <v>10379</v>
      </c>
      <c r="AU67" s="131">
        <v>865</v>
      </c>
      <c r="AV67" s="131">
        <v>7295</v>
      </c>
      <c r="AW67" s="131">
        <v>4317</v>
      </c>
      <c r="AX67" s="131">
        <v>7913</v>
      </c>
      <c r="AY67" s="131">
        <v>14442</v>
      </c>
      <c r="AZ67" s="131">
        <v>-1939</v>
      </c>
      <c r="BA67" s="131">
        <v>91651</v>
      </c>
      <c r="BB67" s="131">
        <v>123896</v>
      </c>
      <c r="BC67" s="131">
        <v>13548</v>
      </c>
      <c r="BD67" s="131">
        <v>3946</v>
      </c>
      <c r="BE67" s="131">
        <v>4956</v>
      </c>
      <c r="BF67" s="131">
        <v>2940</v>
      </c>
      <c r="BG67" s="131">
        <v>343</v>
      </c>
      <c r="BH67" s="131">
        <v>8522</v>
      </c>
      <c r="BI67" s="131">
        <v>5355</v>
      </c>
      <c r="BJ67" s="131">
        <v>-71</v>
      </c>
      <c r="BK67" s="131">
        <v>5289</v>
      </c>
      <c r="BL67" s="131">
        <v>1030</v>
      </c>
      <c r="BM67" s="131">
        <v>1812</v>
      </c>
      <c r="BN67" s="131">
        <v>15946</v>
      </c>
      <c r="BO67" s="131">
        <v>31691</v>
      </c>
      <c r="BP67" s="131">
        <v>1054</v>
      </c>
      <c r="BQ67" s="131">
        <v>2767</v>
      </c>
      <c r="BR67" s="131">
        <v>3879</v>
      </c>
      <c r="BS67" s="131">
        <v>801</v>
      </c>
      <c r="BT67" s="131">
        <v>5669</v>
      </c>
      <c r="BU67" s="131">
        <v>6141</v>
      </c>
      <c r="BV67" s="131">
        <v>9845</v>
      </c>
      <c r="BW67" s="131">
        <v>41581</v>
      </c>
      <c r="BX67" s="131">
        <v>164749</v>
      </c>
      <c r="BY67" s="131">
        <v>31814</v>
      </c>
      <c r="BZ67" s="131">
        <v>14115</v>
      </c>
      <c r="CA67" s="131">
        <v>7605</v>
      </c>
      <c r="CB67" s="131">
        <v>4257</v>
      </c>
      <c r="CC67" s="131">
        <v>-23631</v>
      </c>
      <c r="CD67" s="131">
        <v>8011</v>
      </c>
      <c r="CE67" s="131">
        <v>170175</v>
      </c>
      <c r="CF67" s="131">
        <v>6652</v>
      </c>
      <c r="CG67" s="131">
        <v>11048</v>
      </c>
      <c r="CH67" s="131">
        <v>17699</v>
      </c>
      <c r="CI67" s="131">
        <v>6440</v>
      </c>
      <c r="CJ67" s="131">
        <v>2495</v>
      </c>
      <c r="CK67" s="131">
        <v>2610</v>
      </c>
      <c r="CL67" s="131">
        <v>10422</v>
      </c>
      <c r="CM67" s="131">
        <v>884</v>
      </c>
      <c r="CN67" s="131">
        <v>3331</v>
      </c>
      <c r="CO67" s="131">
        <v>2633</v>
      </c>
      <c r="CP67" s="131">
        <v>7230</v>
      </c>
      <c r="CQ67" s="131">
        <v>1354</v>
      </c>
      <c r="CR67" s="131">
        <v>6913</v>
      </c>
      <c r="CS67" s="131">
        <v>1547</v>
      </c>
      <c r="CT67" s="131">
        <v>4457</v>
      </c>
      <c r="CU67" s="131">
        <v>8628</v>
      </c>
      <c r="CV67" s="131">
        <v>-1141</v>
      </c>
      <c r="CW67" s="131">
        <v>57803</v>
      </c>
      <c r="CX67" s="131">
        <v>75502</v>
      </c>
      <c r="CY67" s="131">
        <v>6209</v>
      </c>
      <c r="CZ67" s="131">
        <v>1162</v>
      </c>
      <c r="DA67" s="131">
        <v>2784</v>
      </c>
      <c r="DB67" s="131">
        <v>1585</v>
      </c>
      <c r="DC67" s="131">
        <v>183</v>
      </c>
      <c r="DD67" s="131">
        <v>4552</v>
      </c>
      <c r="DE67" s="131">
        <v>7122</v>
      </c>
      <c r="DF67" s="131">
        <v>-102</v>
      </c>
      <c r="DG67" s="131">
        <v>7020</v>
      </c>
      <c r="DH67" s="131">
        <v>494</v>
      </c>
      <c r="DI67" s="131">
        <v>1490</v>
      </c>
      <c r="DJ67" s="131">
        <v>13556</v>
      </c>
      <c r="DK67" s="131">
        <v>20926</v>
      </c>
      <c r="DL67" s="131">
        <v>704</v>
      </c>
      <c r="DM67" s="131">
        <v>1540</v>
      </c>
      <c r="DN67" s="131">
        <v>2244</v>
      </c>
      <c r="DO67" s="131">
        <v>783</v>
      </c>
      <c r="DP67" s="131">
        <v>3233</v>
      </c>
      <c r="DQ67" s="131">
        <v>4016</v>
      </c>
      <c r="DR67" s="131">
        <v>6260</v>
      </c>
      <c r="DS67" s="131">
        <v>27187</v>
      </c>
      <c r="DT67" s="131">
        <v>102689</v>
      </c>
      <c r="DU67" s="131">
        <v>16378</v>
      </c>
      <c r="DV67" s="131">
        <v>10489</v>
      </c>
      <c r="DW67" s="131">
        <v>4885</v>
      </c>
      <c r="DX67" s="131">
        <v>3309</v>
      </c>
      <c r="DY67" s="131">
        <v>-14969</v>
      </c>
      <c r="DZ67" s="131">
        <v>193</v>
      </c>
      <c r="EA67" s="131">
        <v>95378</v>
      </c>
      <c r="EB67" s="131">
        <v>1103</v>
      </c>
      <c r="EC67" s="131">
        <v>2721</v>
      </c>
      <c r="ED67" s="131">
        <v>3824</v>
      </c>
      <c r="EE67" s="131">
        <v>1241</v>
      </c>
      <c r="EF67" s="131">
        <v>3251</v>
      </c>
      <c r="EG67" s="142">
        <v>4493</v>
      </c>
      <c r="EH67" s="131">
        <v>6026</v>
      </c>
      <c r="EI67" s="131">
        <v>4917</v>
      </c>
      <c r="EJ67" s="131">
        <v>10943</v>
      </c>
      <c r="EK67" s="131">
        <v>719</v>
      </c>
      <c r="EL67" s="131">
        <v>1548</v>
      </c>
      <c r="EM67" s="131">
        <v>2267</v>
      </c>
      <c r="EN67" s="131">
        <v>3627</v>
      </c>
      <c r="EO67" s="131">
        <v>3539</v>
      </c>
      <c r="EP67" s="131">
        <v>7166</v>
      </c>
      <c r="EQ67" s="131">
        <v>2869</v>
      </c>
      <c r="ER67" s="131">
        <v>1669</v>
      </c>
      <c r="ES67" s="131">
        <v>4538</v>
      </c>
      <c r="ET67" s="131">
        <v>3539</v>
      </c>
      <c r="EU67" s="131">
        <v>1732</v>
      </c>
      <c r="EV67" s="131">
        <v>5271</v>
      </c>
      <c r="EW67" s="131">
        <v>2116</v>
      </c>
      <c r="EX67" s="131">
        <v>626</v>
      </c>
      <c r="EY67" s="131">
        <v>2742</v>
      </c>
      <c r="EZ67" s="131">
        <v>2799</v>
      </c>
      <c r="FA67" s="131">
        <v>1928</v>
      </c>
      <c r="FB67" s="131">
        <v>4726</v>
      </c>
      <c r="FC67" s="131">
        <v>807</v>
      </c>
      <c r="FD67" s="131">
        <v>1405</v>
      </c>
      <c r="FE67" s="131">
        <v>2212</v>
      </c>
      <c r="FF67" s="131">
        <v>2451</v>
      </c>
      <c r="FG67" s="131">
        <v>3631</v>
      </c>
      <c r="FH67" s="131">
        <v>6082</v>
      </c>
      <c r="FI67" s="131">
        <v>628</v>
      </c>
      <c r="FJ67" s="131">
        <v>1129</v>
      </c>
      <c r="FK67" s="131">
        <v>1757</v>
      </c>
      <c r="FL67" s="131">
        <v>2489</v>
      </c>
      <c r="FM67" s="131">
        <v>354</v>
      </c>
      <c r="FN67" s="131">
        <v>2843</v>
      </c>
      <c r="FO67" s="131">
        <v>1264</v>
      </c>
      <c r="FP67" s="131">
        <v>235</v>
      </c>
      <c r="FQ67" s="131">
        <v>1499</v>
      </c>
      <c r="FR67" s="131">
        <v>5003</v>
      </c>
      <c r="FS67" s="131">
        <v>1235</v>
      </c>
      <c r="FT67" s="131">
        <v>6238</v>
      </c>
      <c r="FU67" s="131">
        <v>4123</v>
      </c>
      <c r="FV67" s="131">
        <v>409</v>
      </c>
      <c r="FW67" s="131">
        <v>4531</v>
      </c>
      <c r="FX67" s="131">
        <v>4006</v>
      </c>
      <c r="FY67" s="131">
        <v>756</v>
      </c>
      <c r="FZ67" s="131">
        <v>4762</v>
      </c>
      <c r="GA67" s="131">
        <v>597</v>
      </c>
      <c r="GB67" s="131">
        <v>366</v>
      </c>
      <c r="GC67" s="131">
        <v>964</v>
      </c>
      <c r="GD67" s="131">
        <v>1283</v>
      </c>
      <c r="GE67" s="131">
        <v>643</v>
      </c>
      <c r="GF67" s="131">
        <v>1926</v>
      </c>
      <c r="GG67" s="131">
        <v>7093</v>
      </c>
      <c r="GH67" s="131">
        <v>46691</v>
      </c>
      <c r="GI67" s="131">
        <v>39188</v>
      </c>
      <c r="GJ67" s="131">
        <v>85878</v>
      </c>
      <c r="GK67" s="131">
        <v>9306</v>
      </c>
      <c r="GL67" s="131">
        <v>193</v>
      </c>
      <c r="GM67" s="131">
        <v>95378</v>
      </c>
      <c r="GN67" s="132">
        <v>0</v>
      </c>
      <c r="GO67" s="132">
        <v>0</v>
      </c>
      <c r="GP67" s="132">
        <v>0</v>
      </c>
      <c r="GQ67" s="132">
        <v>0</v>
      </c>
      <c r="GR67" s="132">
        <v>0</v>
      </c>
      <c r="GS67" s="132">
        <v>0</v>
      </c>
      <c r="GT67" s="132">
        <v>0</v>
      </c>
      <c r="GU67" s="132">
        <v>0</v>
      </c>
      <c r="GV67" s="132">
        <v>0</v>
      </c>
      <c r="GW67" s="132">
        <v>0</v>
      </c>
      <c r="GX67" s="132">
        <v>0</v>
      </c>
      <c r="GY67" s="132">
        <v>0</v>
      </c>
      <c r="GZ67" s="132">
        <v>0</v>
      </c>
      <c r="HA67" s="132">
        <v>0</v>
      </c>
      <c r="HB67" s="132">
        <v>0</v>
      </c>
      <c r="HC67" s="132">
        <v>0</v>
      </c>
      <c r="HD67" s="132">
        <v>0</v>
      </c>
      <c r="HE67" s="132">
        <v>0</v>
      </c>
      <c r="HF67" s="132">
        <v>0</v>
      </c>
      <c r="HG67" s="132">
        <v>0</v>
      </c>
      <c r="HH67" s="132">
        <v>-0.1</v>
      </c>
      <c r="HI67" s="131">
        <v>-3</v>
      </c>
      <c r="HJ67" s="131">
        <v>-54</v>
      </c>
      <c r="HK67" s="131">
        <v>-334</v>
      </c>
      <c r="HL67" s="131">
        <v>-98</v>
      </c>
      <c r="HM67" s="131">
        <v>329</v>
      </c>
      <c r="HN67" s="131">
        <v>-544</v>
      </c>
      <c r="HO67" s="131">
        <v>106</v>
      </c>
      <c r="HP67" s="131">
        <v>-5</v>
      </c>
      <c r="HQ67" s="131">
        <v>-1429</v>
      </c>
      <c r="HR67" s="131">
        <v>-879</v>
      </c>
      <c r="HS67" s="131">
        <v>481</v>
      </c>
      <c r="HT67" s="131">
        <v>-351</v>
      </c>
      <c r="HU67" s="131">
        <v>58</v>
      </c>
      <c r="HV67" s="131">
        <v>-79</v>
      </c>
      <c r="HW67" s="131">
        <v>966</v>
      </c>
      <c r="HX67" s="131">
        <v>238</v>
      </c>
      <c r="HY67" s="131">
        <v>-250</v>
      </c>
      <c r="HZ67" s="131">
        <v>215</v>
      </c>
      <c r="IA67" s="131">
        <v>87</v>
      </c>
      <c r="IB67" s="131">
        <v>13</v>
      </c>
      <c r="IC67" s="131">
        <v>-1532</v>
      </c>
      <c r="ID67" s="131">
        <v>8162</v>
      </c>
      <c r="IE67" s="131">
        <v>12480</v>
      </c>
      <c r="IF67" s="131">
        <v>14998</v>
      </c>
      <c r="IG67" s="131">
        <v>6180</v>
      </c>
      <c r="IH67" s="131">
        <v>13562</v>
      </c>
      <c r="II67" s="131">
        <v>6502</v>
      </c>
      <c r="IJ67" s="131">
        <v>7251</v>
      </c>
      <c r="IK67" s="131">
        <v>5510</v>
      </c>
      <c r="IL67" s="131">
        <v>9043</v>
      </c>
      <c r="IM67" s="131">
        <v>1821</v>
      </c>
      <c r="IN67" s="131">
        <v>9642</v>
      </c>
      <c r="IO67" s="131">
        <v>4211</v>
      </c>
      <c r="IP67" s="131">
        <v>5742</v>
      </c>
      <c r="IQ67" s="131">
        <v>4525</v>
      </c>
      <c r="IR67" s="131">
        <v>10881</v>
      </c>
      <c r="IS67" s="131">
        <v>9238</v>
      </c>
      <c r="IT67" s="131">
        <v>8920</v>
      </c>
      <c r="IU67" s="131">
        <v>1488</v>
      </c>
      <c r="IV67" s="131">
        <v>3770</v>
      </c>
      <c r="IW67" s="131">
        <v>16574</v>
      </c>
      <c r="IX67" s="131">
        <v>163788</v>
      </c>
      <c r="IY67" s="131">
        <v>14813</v>
      </c>
      <c r="IZ67" s="131">
        <v>-8430</v>
      </c>
      <c r="JA67" s="131">
        <v>170175</v>
      </c>
      <c r="JB67" s="132">
        <v>11.7</v>
      </c>
      <c r="JC67" s="132">
        <v>-2</v>
      </c>
      <c r="JD67" s="132">
        <v>5.2</v>
      </c>
      <c r="JE67" s="132">
        <v>-1.4</v>
      </c>
      <c r="JF67" s="132">
        <v>7.2</v>
      </c>
      <c r="JG67" s="132">
        <v>8.4</v>
      </c>
      <c r="JH67" s="132">
        <v>4.3</v>
      </c>
      <c r="JI67" s="132">
        <v>10</v>
      </c>
      <c r="JJ67" s="132">
        <v>0</v>
      </c>
      <c r="JK67" s="132">
        <v>10.7</v>
      </c>
      <c r="JL67" s="132">
        <v>3.6</v>
      </c>
      <c r="JM67" s="132">
        <v>1.1000000000000001</v>
      </c>
      <c r="JN67" s="132">
        <v>3.9</v>
      </c>
      <c r="JO67" s="132">
        <v>11.9</v>
      </c>
      <c r="JP67" s="132">
        <v>1.7</v>
      </c>
      <c r="JQ67" s="132">
        <v>4.3</v>
      </c>
      <c r="JR67" s="132">
        <v>6.6</v>
      </c>
      <c r="JS67" s="132">
        <v>10.6</v>
      </c>
      <c r="JT67" s="132">
        <v>4.4000000000000004</v>
      </c>
      <c r="JU67" s="132">
        <v>3.2</v>
      </c>
      <c r="JV67" s="132">
        <v>4.7</v>
      </c>
      <c r="JW67" s="132">
        <v>7.2</v>
      </c>
      <c r="JX67" s="132">
        <v>3.9</v>
      </c>
      <c r="JY67" s="132">
        <v>0.5</v>
      </c>
    </row>
    <row r="68" spans="1:285" ht="15" customHeight="1" thickBot="1">
      <c r="A68" s="31" t="s">
        <v>92</v>
      </c>
      <c r="B68" s="32" t="s">
        <v>77</v>
      </c>
      <c r="C68" s="52">
        <v>2.61</v>
      </c>
      <c r="D68" s="52">
        <v>-1.89</v>
      </c>
      <c r="E68" s="52">
        <v>1.61</v>
      </c>
      <c r="J68" s="86" t="s">
        <v>147</v>
      </c>
      <c r="K68" s="78">
        <v>175130</v>
      </c>
      <c r="L68" s="79">
        <v>53610</v>
      </c>
      <c r="M68" s="66">
        <f t="shared" si="2"/>
        <v>228740</v>
      </c>
      <c r="N68" s="78">
        <v>82339</v>
      </c>
      <c r="O68" s="79"/>
      <c r="P68" s="66">
        <f t="shared" si="3"/>
        <v>82339</v>
      </c>
      <c r="Q68" s="78"/>
      <c r="R68" s="79">
        <v>50723</v>
      </c>
      <c r="S68" s="66">
        <f t="shared" si="4"/>
        <v>50723</v>
      </c>
      <c r="T68" s="78">
        <v>84085</v>
      </c>
      <c r="U68" s="79"/>
      <c r="V68" s="66">
        <f t="shared" si="5"/>
        <v>84085</v>
      </c>
      <c r="W68" s="78">
        <v>5477</v>
      </c>
      <c r="X68" s="79"/>
      <c r="Y68" s="66">
        <f t="shared" si="6"/>
        <v>5477</v>
      </c>
      <c r="Z68" s="78"/>
      <c r="AA68" s="79">
        <v>2887</v>
      </c>
      <c r="AB68" s="66">
        <f t="shared" si="7"/>
        <v>2887</v>
      </c>
      <c r="AC68" s="78">
        <v>342</v>
      </c>
      <c r="AD68" s="79"/>
      <c r="AE68" s="66">
        <f t="shared" si="8"/>
        <v>342</v>
      </c>
      <c r="AI68" s="130">
        <v>36312</v>
      </c>
      <c r="AJ68" s="131">
        <v>10546</v>
      </c>
      <c r="AK68" s="131">
        <v>24772</v>
      </c>
      <c r="AL68" s="131">
        <v>34825</v>
      </c>
      <c r="AM68" s="131">
        <v>10840</v>
      </c>
      <c r="AN68" s="131">
        <v>7416</v>
      </c>
      <c r="AO68" s="131">
        <v>2735</v>
      </c>
      <c r="AP68" s="131">
        <v>22186</v>
      </c>
      <c r="AQ68" s="131">
        <v>2981</v>
      </c>
      <c r="AR68" s="131">
        <v>3980</v>
      </c>
      <c r="AS68" s="131">
        <v>4567</v>
      </c>
      <c r="AT68" s="131">
        <v>11192</v>
      </c>
      <c r="AU68" s="131">
        <v>981</v>
      </c>
      <c r="AV68" s="131">
        <v>8029</v>
      </c>
      <c r="AW68" s="131">
        <v>4564</v>
      </c>
      <c r="AX68" s="131">
        <v>8185</v>
      </c>
      <c r="AY68" s="131">
        <v>15770</v>
      </c>
      <c r="AZ68" s="131">
        <v>-2390</v>
      </c>
      <c r="BA68" s="131">
        <v>97366</v>
      </c>
      <c r="BB68" s="131">
        <v>131957</v>
      </c>
      <c r="BC68" s="131">
        <v>12558</v>
      </c>
      <c r="BD68" s="131">
        <v>3857</v>
      </c>
      <c r="BE68" s="131">
        <v>5264</v>
      </c>
      <c r="BF68" s="131">
        <v>3634</v>
      </c>
      <c r="BG68" s="131">
        <v>410</v>
      </c>
      <c r="BH68" s="131">
        <v>9614</v>
      </c>
      <c r="BI68" s="131">
        <v>5845</v>
      </c>
      <c r="BJ68" s="131">
        <v>83</v>
      </c>
      <c r="BK68" s="131">
        <v>5946</v>
      </c>
      <c r="BL68" s="131">
        <v>1295</v>
      </c>
      <c r="BM68" s="131">
        <v>1798</v>
      </c>
      <c r="BN68" s="131">
        <v>17794</v>
      </c>
      <c r="BO68" s="131">
        <v>33344</v>
      </c>
      <c r="BP68" s="131">
        <v>1219</v>
      </c>
      <c r="BQ68" s="131">
        <v>3919</v>
      </c>
      <c r="BR68" s="131">
        <v>5178</v>
      </c>
      <c r="BS68" s="131">
        <v>960</v>
      </c>
      <c r="BT68" s="131">
        <v>5837</v>
      </c>
      <c r="BU68" s="131">
        <v>6526</v>
      </c>
      <c r="BV68" s="131">
        <v>11423</v>
      </c>
      <c r="BW68" s="131">
        <v>44784</v>
      </c>
      <c r="BX68" s="131">
        <v>175990</v>
      </c>
      <c r="BY68" s="131">
        <v>32828</v>
      </c>
      <c r="BZ68" s="131">
        <v>15028</v>
      </c>
      <c r="CA68" s="131">
        <v>7990</v>
      </c>
      <c r="CB68" s="131">
        <v>4498</v>
      </c>
      <c r="CC68" s="131">
        <v>-25060</v>
      </c>
      <c r="CD68" s="131">
        <v>8320</v>
      </c>
      <c r="CE68" s="131">
        <v>180542</v>
      </c>
      <c r="CF68" s="131">
        <v>6952</v>
      </c>
      <c r="CG68" s="131">
        <v>12956</v>
      </c>
      <c r="CH68" s="131">
        <v>19908</v>
      </c>
      <c r="CI68" s="131">
        <v>6864</v>
      </c>
      <c r="CJ68" s="131">
        <v>2659</v>
      </c>
      <c r="CK68" s="131">
        <v>2782</v>
      </c>
      <c r="CL68" s="131">
        <v>11002</v>
      </c>
      <c r="CM68" s="131">
        <v>943</v>
      </c>
      <c r="CN68" s="131">
        <v>3633</v>
      </c>
      <c r="CO68" s="131">
        <v>2749</v>
      </c>
      <c r="CP68" s="131">
        <v>7618</v>
      </c>
      <c r="CQ68" s="131">
        <v>1495</v>
      </c>
      <c r="CR68" s="131">
        <v>7643</v>
      </c>
      <c r="CS68" s="131">
        <v>1748</v>
      </c>
      <c r="CT68" s="131">
        <v>4692</v>
      </c>
      <c r="CU68" s="131">
        <v>9358</v>
      </c>
      <c r="CV68" s="131">
        <v>-1425</v>
      </c>
      <c r="CW68" s="131">
        <v>61761</v>
      </c>
      <c r="CX68" s="131">
        <v>81669</v>
      </c>
      <c r="CY68" s="131">
        <v>5809</v>
      </c>
      <c r="CZ68" s="131">
        <v>1221</v>
      </c>
      <c r="DA68" s="131">
        <v>2994</v>
      </c>
      <c r="DB68" s="131">
        <v>1972</v>
      </c>
      <c r="DC68" s="131">
        <v>224</v>
      </c>
      <c r="DD68" s="131">
        <v>5190</v>
      </c>
      <c r="DE68" s="131">
        <v>7901</v>
      </c>
      <c r="DF68" s="131">
        <v>117</v>
      </c>
      <c r="DG68" s="131">
        <v>8019</v>
      </c>
      <c r="DH68" s="131">
        <v>667</v>
      </c>
      <c r="DI68" s="131">
        <v>1471</v>
      </c>
      <c r="DJ68" s="131">
        <v>15347</v>
      </c>
      <c r="DK68" s="131">
        <v>22376</v>
      </c>
      <c r="DL68" s="131">
        <v>794</v>
      </c>
      <c r="DM68" s="131">
        <v>2269</v>
      </c>
      <c r="DN68" s="131">
        <v>3063</v>
      </c>
      <c r="DO68" s="131">
        <v>967</v>
      </c>
      <c r="DP68" s="131">
        <v>3448</v>
      </c>
      <c r="DQ68" s="131">
        <v>4415</v>
      </c>
      <c r="DR68" s="131">
        <v>7478</v>
      </c>
      <c r="DS68" s="131">
        <v>29855</v>
      </c>
      <c r="DT68" s="131">
        <v>111524</v>
      </c>
      <c r="DU68" s="131">
        <v>15907</v>
      </c>
      <c r="DV68" s="131">
        <v>11486</v>
      </c>
      <c r="DW68" s="131">
        <v>5175</v>
      </c>
      <c r="DX68" s="131">
        <v>3643</v>
      </c>
      <c r="DY68" s="131">
        <v>-16294</v>
      </c>
      <c r="DZ68" s="131">
        <v>232</v>
      </c>
      <c r="EA68" s="131">
        <v>101415</v>
      </c>
      <c r="EB68" s="131">
        <v>1275</v>
      </c>
      <c r="EC68" s="131">
        <v>2948</v>
      </c>
      <c r="ED68" s="131">
        <v>4223</v>
      </c>
      <c r="EE68" s="131">
        <v>1553</v>
      </c>
      <c r="EF68" s="131">
        <v>4004</v>
      </c>
      <c r="EG68" s="142">
        <v>5557</v>
      </c>
      <c r="EH68" s="131">
        <v>6302</v>
      </c>
      <c r="EI68" s="131">
        <v>4970</v>
      </c>
      <c r="EJ68" s="131">
        <v>11272</v>
      </c>
      <c r="EK68" s="131">
        <v>639</v>
      </c>
      <c r="EL68" s="131">
        <v>1701</v>
      </c>
      <c r="EM68" s="131">
        <v>2340</v>
      </c>
      <c r="EN68" s="131">
        <v>3740</v>
      </c>
      <c r="EO68" s="131">
        <v>3564</v>
      </c>
      <c r="EP68" s="131">
        <v>7304</v>
      </c>
      <c r="EQ68" s="131">
        <v>3276</v>
      </c>
      <c r="ER68" s="131">
        <v>1908</v>
      </c>
      <c r="ES68" s="131">
        <v>5184</v>
      </c>
      <c r="ET68" s="131">
        <v>3683</v>
      </c>
      <c r="EU68" s="131">
        <v>1820</v>
      </c>
      <c r="EV68" s="131">
        <v>5503</v>
      </c>
      <c r="EW68" s="131">
        <v>2144</v>
      </c>
      <c r="EX68" s="131">
        <v>800</v>
      </c>
      <c r="EY68" s="131">
        <v>2944</v>
      </c>
      <c r="EZ68" s="131">
        <v>2859</v>
      </c>
      <c r="FA68" s="131">
        <v>2073</v>
      </c>
      <c r="FB68" s="131">
        <v>4932</v>
      </c>
      <c r="FC68" s="131">
        <v>867</v>
      </c>
      <c r="FD68" s="131">
        <v>1511</v>
      </c>
      <c r="FE68" s="131">
        <v>2378</v>
      </c>
      <c r="FF68" s="131">
        <v>2400</v>
      </c>
      <c r="FG68" s="131">
        <v>3635</v>
      </c>
      <c r="FH68" s="131">
        <v>6035</v>
      </c>
      <c r="FI68" s="131">
        <v>659</v>
      </c>
      <c r="FJ68" s="131">
        <v>989</v>
      </c>
      <c r="FK68" s="131">
        <v>1647</v>
      </c>
      <c r="FL68" s="131">
        <v>2887</v>
      </c>
      <c r="FM68" s="131">
        <v>327</v>
      </c>
      <c r="FN68" s="131">
        <v>3214</v>
      </c>
      <c r="FO68" s="131">
        <v>1503</v>
      </c>
      <c r="FP68" s="131">
        <v>202</v>
      </c>
      <c r="FQ68" s="131">
        <v>1705</v>
      </c>
      <c r="FR68" s="131">
        <v>5571</v>
      </c>
      <c r="FS68" s="131">
        <v>1313</v>
      </c>
      <c r="FT68" s="131">
        <v>6884</v>
      </c>
      <c r="FU68" s="131">
        <v>4113</v>
      </c>
      <c r="FV68" s="131">
        <v>465</v>
      </c>
      <c r="FW68" s="131">
        <v>4578</v>
      </c>
      <c r="FX68" s="131">
        <v>4177</v>
      </c>
      <c r="FY68" s="131">
        <v>807</v>
      </c>
      <c r="FZ68" s="131">
        <v>4984</v>
      </c>
      <c r="GA68" s="131">
        <v>631</v>
      </c>
      <c r="GB68" s="131">
        <v>392</v>
      </c>
      <c r="GC68" s="131">
        <v>1023</v>
      </c>
      <c r="GD68" s="131">
        <v>1385</v>
      </c>
      <c r="GE68" s="131">
        <v>686</v>
      </c>
      <c r="GF68" s="131">
        <v>2071</v>
      </c>
      <c r="GG68" s="131">
        <v>7378</v>
      </c>
      <c r="GH68" s="131">
        <v>49664</v>
      </c>
      <c r="GI68" s="131">
        <v>41491</v>
      </c>
      <c r="GJ68" s="131">
        <v>91155</v>
      </c>
      <c r="GK68" s="131">
        <v>10028</v>
      </c>
      <c r="GL68" s="131">
        <v>232</v>
      </c>
      <c r="GM68" s="131">
        <v>101415</v>
      </c>
      <c r="GN68" s="132">
        <v>0</v>
      </c>
      <c r="GO68" s="132">
        <v>0</v>
      </c>
      <c r="GP68" s="132">
        <v>0</v>
      </c>
      <c r="GQ68" s="132">
        <v>0</v>
      </c>
      <c r="GR68" s="132">
        <v>0</v>
      </c>
      <c r="GS68" s="132">
        <v>0</v>
      </c>
      <c r="GT68" s="132">
        <v>0</v>
      </c>
      <c r="GU68" s="132">
        <v>0</v>
      </c>
      <c r="GV68" s="132">
        <v>0</v>
      </c>
      <c r="GW68" s="132">
        <v>0</v>
      </c>
      <c r="GX68" s="132">
        <v>0</v>
      </c>
      <c r="GY68" s="132">
        <v>0</v>
      </c>
      <c r="GZ68" s="132">
        <v>0</v>
      </c>
      <c r="HA68" s="132">
        <v>0</v>
      </c>
      <c r="HB68" s="132">
        <v>0</v>
      </c>
      <c r="HC68" s="132">
        <v>0</v>
      </c>
      <c r="HD68" s="132">
        <v>0</v>
      </c>
      <c r="HE68" s="132">
        <v>0</v>
      </c>
      <c r="HF68" s="132">
        <v>0</v>
      </c>
      <c r="HG68" s="132">
        <v>0</v>
      </c>
      <c r="HH68" s="132">
        <v>-0.2</v>
      </c>
      <c r="HI68" s="131">
        <v>-10</v>
      </c>
      <c r="HJ68" s="131">
        <v>-10</v>
      </c>
      <c r="HK68" s="131">
        <v>-304</v>
      </c>
      <c r="HL68" s="131">
        <v>-93</v>
      </c>
      <c r="HM68" s="131">
        <v>418</v>
      </c>
      <c r="HN68" s="131">
        <v>-739</v>
      </c>
      <c r="HO68" s="131">
        <v>-4</v>
      </c>
      <c r="HP68" s="131">
        <v>-30</v>
      </c>
      <c r="HQ68" s="131">
        <v>-1472</v>
      </c>
      <c r="HR68" s="131">
        <v>-968</v>
      </c>
      <c r="HS68" s="131">
        <v>316</v>
      </c>
      <c r="HT68" s="131">
        <v>-347</v>
      </c>
      <c r="HU68" s="131">
        <v>71</v>
      </c>
      <c r="HV68" s="131">
        <v>-105</v>
      </c>
      <c r="HW68" s="131">
        <v>1298</v>
      </c>
      <c r="HX68" s="131">
        <v>77</v>
      </c>
      <c r="HY68" s="131">
        <v>-431</v>
      </c>
      <c r="HZ68" s="131">
        <v>220</v>
      </c>
      <c r="IA68" s="131">
        <v>85</v>
      </c>
      <c r="IB68" s="131">
        <v>15</v>
      </c>
      <c r="IC68" s="131">
        <v>-2015</v>
      </c>
      <c r="ID68" s="131">
        <v>8823</v>
      </c>
      <c r="IE68" s="131">
        <v>16490</v>
      </c>
      <c r="IF68" s="131">
        <v>15318</v>
      </c>
      <c r="IG68" s="131">
        <v>6470</v>
      </c>
      <c r="IH68" s="131">
        <v>14214</v>
      </c>
      <c r="II68" s="131">
        <v>6916</v>
      </c>
      <c r="IJ68" s="131">
        <v>7612</v>
      </c>
      <c r="IK68" s="131">
        <v>6037</v>
      </c>
      <c r="IL68" s="131">
        <v>9061</v>
      </c>
      <c r="IM68" s="131">
        <v>1952</v>
      </c>
      <c r="IN68" s="131">
        <v>9931</v>
      </c>
      <c r="IO68" s="131">
        <v>4211</v>
      </c>
      <c r="IP68" s="131">
        <v>6254</v>
      </c>
      <c r="IQ68" s="131">
        <v>4910</v>
      </c>
      <c r="IR68" s="131">
        <v>12072</v>
      </c>
      <c r="IS68" s="131">
        <v>9700</v>
      </c>
      <c r="IT68" s="131">
        <v>8987</v>
      </c>
      <c r="IU68" s="131">
        <v>1547</v>
      </c>
      <c r="IV68" s="131">
        <v>3959</v>
      </c>
      <c r="IW68" s="131">
        <v>17029</v>
      </c>
      <c r="IX68" s="131">
        <v>173743</v>
      </c>
      <c r="IY68" s="131">
        <v>15520</v>
      </c>
      <c r="IZ68" s="131">
        <v>-8747</v>
      </c>
      <c r="JA68" s="131">
        <v>180542</v>
      </c>
      <c r="JB68" s="132">
        <v>8.1</v>
      </c>
      <c r="JC68" s="132">
        <v>32.1</v>
      </c>
      <c r="JD68" s="132">
        <v>2.1</v>
      </c>
      <c r="JE68" s="132">
        <v>4.7</v>
      </c>
      <c r="JF68" s="132">
        <v>4.8</v>
      </c>
      <c r="JG68" s="132">
        <v>6.4</v>
      </c>
      <c r="JH68" s="132">
        <v>5</v>
      </c>
      <c r="JI68" s="132">
        <v>9.6</v>
      </c>
      <c r="JJ68" s="132">
        <v>0.2</v>
      </c>
      <c r="JK68" s="132">
        <v>7.2</v>
      </c>
      <c r="JL68" s="132">
        <v>3</v>
      </c>
      <c r="JM68" s="132">
        <v>0</v>
      </c>
      <c r="JN68" s="132">
        <v>8.9</v>
      </c>
      <c r="JO68" s="132">
        <v>8.5</v>
      </c>
      <c r="JP68" s="132">
        <v>11</v>
      </c>
      <c r="JQ68" s="132">
        <v>5</v>
      </c>
      <c r="JR68" s="132">
        <v>0.8</v>
      </c>
      <c r="JS68" s="132">
        <v>4</v>
      </c>
      <c r="JT68" s="132">
        <v>5</v>
      </c>
      <c r="JU68" s="132">
        <v>2.7</v>
      </c>
      <c r="JV68" s="132">
        <v>6.1</v>
      </c>
      <c r="JW68" s="132">
        <v>4.8</v>
      </c>
      <c r="JX68" s="132">
        <v>6.1</v>
      </c>
      <c r="JY68" s="132">
        <v>0.4</v>
      </c>
    </row>
    <row r="69" spans="1:285" ht="15" customHeight="1">
      <c r="A69" s="53" t="s">
        <v>102</v>
      </c>
      <c r="B69" s="54" t="s">
        <v>100</v>
      </c>
      <c r="C69" s="55">
        <v>11131</v>
      </c>
      <c r="D69" s="55" t="s">
        <v>84</v>
      </c>
      <c r="E69" s="55">
        <v>35284</v>
      </c>
      <c r="J69" s="86" t="s">
        <v>148</v>
      </c>
      <c r="K69" s="78">
        <v>176527</v>
      </c>
      <c r="L69" s="79">
        <v>50433</v>
      </c>
      <c r="M69" s="66">
        <f t="shared" si="2"/>
        <v>226960</v>
      </c>
      <c r="N69" s="78">
        <v>82745</v>
      </c>
      <c r="O69" s="79"/>
      <c r="P69" s="66">
        <f t="shared" si="3"/>
        <v>82745</v>
      </c>
      <c r="Q69" s="78"/>
      <c r="R69" s="79">
        <v>47648</v>
      </c>
      <c r="S69" s="66">
        <f t="shared" si="4"/>
        <v>47648</v>
      </c>
      <c r="T69" s="78">
        <v>85301</v>
      </c>
      <c r="U69" s="79"/>
      <c r="V69" s="66">
        <f t="shared" si="5"/>
        <v>85301</v>
      </c>
      <c r="W69" s="78">
        <v>5395</v>
      </c>
      <c r="X69" s="79"/>
      <c r="Y69" s="66">
        <f t="shared" si="6"/>
        <v>5395</v>
      </c>
      <c r="Z69" s="78"/>
      <c r="AA69" s="79">
        <v>2785</v>
      </c>
      <c r="AB69" s="66">
        <f t="shared" si="7"/>
        <v>2785</v>
      </c>
      <c r="AC69" s="78">
        <v>301</v>
      </c>
      <c r="AD69" s="79"/>
      <c r="AE69" s="66">
        <f t="shared" si="8"/>
        <v>301</v>
      </c>
      <c r="AI69" s="130">
        <v>36678</v>
      </c>
      <c r="AJ69" s="131">
        <v>10473</v>
      </c>
      <c r="AK69" s="131">
        <v>26479</v>
      </c>
      <c r="AL69" s="131">
        <v>36304</v>
      </c>
      <c r="AM69" s="131">
        <v>11358</v>
      </c>
      <c r="AN69" s="131">
        <v>7631</v>
      </c>
      <c r="AO69" s="131">
        <v>2610</v>
      </c>
      <c r="AP69" s="131">
        <v>23064</v>
      </c>
      <c r="AQ69" s="131">
        <v>3351</v>
      </c>
      <c r="AR69" s="131">
        <v>4333</v>
      </c>
      <c r="AS69" s="131">
        <v>4486</v>
      </c>
      <c r="AT69" s="131">
        <v>10919</v>
      </c>
      <c r="AU69" s="131">
        <v>1117</v>
      </c>
      <c r="AV69" s="131">
        <v>8351</v>
      </c>
      <c r="AW69" s="131">
        <v>4776</v>
      </c>
      <c r="AX69" s="131">
        <v>8789</v>
      </c>
      <c r="AY69" s="131">
        <v>16844</v>
      </c>
      <c r="AZ69" s="131">
        <v>-3297</v>
      </c>
      <c r="BA69" s="131">
        <v>100446</v>
      </c>
      <c r="BB69" s="131">
        <v>136480</v>
      </c>
      <c r="BC69" s="131">
        <v>14517</v>
      </c>
      <c r="BD69" s="131">
        <v>4318</v>
      </c>
      <c r="BE69" s="131">
        <v>5172</v>
      </c>
      <c r="BF69" s="131">
        <v>4561</v>
      </c>
      <c r="BG69" s="131">
        <v>31</v>
      </c>
      <c r="BH69" s="131">
        <v>10064</v>
      </c>
      <c r="BI69" s="131">
        <v>6165</v>
      </c>
      <c r="BJ69" s="131">
        <v>-99</v>
      </c>
      <c r="BK69" s="131">
        <v>6075</v>
      </c>
      <c r="BL69" s="131">
        <v>1300</v>
      </c>
      <c r="BM69" s="131">
        <v>1907</v>
      </c>
      <c r="BN69" s="131">
        <v>18385</v>
      </c>
      <c r="BO69" s="131">
        <v>35671</v>
      </c>
      <c r="BP69" s="131">
        <v>1333</v>
      </c>
      <c r="BQ69" s="131">
        <v>3403</v>
      </c>
      <c r="BR69" s="131">
        <v>4798</v>
      </c>
      <c r="BS69" s="131">
        <v>1173</v>
      </c>
      <c r="BT69" s="131">
        <v>7019</v>
      </c>
      <c r="BU69" s="131">
        <v>7875</v>
      </c>
      <c r="BV69" s="131">
        <v>12474</v>
      </c>
      <c r="BW69" s="131">
        <v>48159</v>
      </c>
      <c r="BX69" s="131">
        <v>183958</v>
      </c>
      <c r="BY69" s="131">
        <v>34349</v>
      </c>
      <c r="BZ69" s="131">
        <v>17227</v>
      </c>
      <c r="CA69" s="131">
        <v>8143</v>
      </c>
      <c r="CB69" s="131">
        <v>4734</v>
      </c>
      <c r="CC69" s="131">
        <v>-24285</v>
      </c>
      <c r="CD69" s="131">
        <v>8746</v>
      </c>
      <c r="CE69" s="131">
        <v>188949</v>
      </c>
      <c r="CF69" s="131">
        <v>7203</v>
      </c>
      <c r="CG69" s="131">
        <v>13665</v>
      </c>
      <c r="CH69" s="131">
        <v>20868</v>
      </c>
      <c r="CI69" s="131">
        <v>7266</v>
      </c>
      <c r="CJ69" s="131">
        <v>2843</v>
      </c>
      <c r="CK69" s="131">
        <v>2600</v>
      </c>
      <c r="CL69" s="131">
        <v>11578</v>
      </c>
      <c r="CM69" s="131">
        <v>1064</v>
      </c>
      <c r="CN69" s="131">
        <v>3921</v>
      </c>
      <c r="CO69" s="131">
        <v>2979</v>
      </c>
      <c r="CP69" s="131">
        <v>7652</v>
      </c>
      <c r="CQ69" s="131">
        <v>1624</v>
      </c>
      <c r="CR69" s="131">
        <v>7937</v>
      </c>
      <c r="CS69" s="131">
        <v>1884</v>
      </c>
      <c r="CT69" s="131">
        <v>5203</v>
      </c>
      <c r="CU69" s="131">
        <v>10209</v>
      </c>
      <c r="CV69" s="131">
        <v>-2013</v>
      </c>
      <c r="CW69" s="131">
        <v>64747</v>
      </c>
      <c r="CX69" s="131">
        <v>85615</v>
      </c>
      <c r="CY69" s="131">
        <v>6951</v>
      </c>
      <c r="CZ69" s="131">
        <v>1340</v>
      </c>
      <c r="DA69" s="131">
        <v>2991</v>
      </c>
      <c r="DB69" s="131">
        <v>2546</v>
      </c>
      <c r="DC69" s="131">
        <v>17</v>
      </c>
      <c r="DD69" s="131">
        <v>5555</v>
      </c>
      <c r="DE69" s="131">
        <v>7965</v>
      </c>
      <c r="DF69" s="131">
        <v>-132</v>
      </c>
      <c r="DG69" s="131">
        <v>7832</v>
      </c>
      <c r="DH69" s="131">
        <v>745</v>
      </c>
      <c r="DI69" s="131">
        <v>1550</v>
      </c>
      <c r="DJ69" s="131">
        <v>15682</v>
      </c>
      <c r="DK69" s="131">
        <v>23973</v>
      </c>
      <c r="DL69" s="131">
        <v>869</v>
      </c>
      <c r="DM69" s="131">
        <v>1959</v>
      </c>
      <c r="DN69" s="131">
        <v>2828</v>
      </c>
      <c r="DO69" s="131">
        <v>1149</v>
      </c>
      <c r="DP69" s="131">
        <v>4055</v>
      </c>
      <c r="DQ69" s="131">
        <v>5204</v>
      </c>
      <c r="DR69" s="131">
        <v>8032</v>
      </c>
      <c r="DS69" s="131">
        <v>32005</v>
      </c>
      <c r="DT69" s="131">
        <v>117620</v>
      </c>
      <c r="DU69" s="131">
        <v>16769</v>
      </c>
      <c r="DV69" s="131">
        <v>13822</v>
      </c>
      <c r="DW69" s="131">
        <v>5360</v>
      </c>
      <c r="DX69" s="131">
        <v>3830</v>
      </c>
      <c r="DY69" s="131">
        <v>-15790</v>
      </c>
      <c r="DZ69" s="131">
        <v>319</v>
      </c>
      <c r="EA69" s="131">
        <v>106626</v>
      </c>
      <c r="EB69" s="131">
        <v>1292</v>
      </c>
      <c r="EC69" s="131">
        <v>3193</v>
      </c>
      <c r="ED69" s="131">
        <v>4485</v>
      </c>
      <c r="EE69" s="131">
        <v>1184</v>
      </c>
      <c r="EF69" s="131">
        <v>3942</v>
      </c>
      <c r="EG69" s="142">
        <v>5126</v>
      </c>
      <c r="EH69" s="131">
        <v>6292</v>
      </c>
      <c r="EI69" s="131">
        <v>5050</v>
      </c>
      <c r="EJ69" s="131">
        <v>11342</v>
      </c>
      <c r="EK69" s="131">
        <v>809</v>
      </c>
      <c r="EL69" s="131">
        <v>1336</v>
      </c>
      <c r="EM69" s="131">
        <v>2145</v>
      </c>
      <c r="EN69" s="131">
        <v>4302</v>
      </c>
      <c r="EO69" s="131">
        <v>4317</v>
      </c>
      <c r="EP69" s="131">
        <v>8619</v>
      </c>
      <c r="EQ69" s="131">
        <v>3566</v>
      </c>
      <c r="ER69" s="131">
        <v>1922</v>
      </c>
      <c r="ES69" s="131">
        <v>5489</v>
      </c>
      <c r="ET69" s="131">
        <v>4120</v>
      </c>
      <c r="EU69" s="131">
        <v>1737</v>
      </c>
      <c r="EV69" s="131">
        <v>5857</v>
      </c>
      <c r="EW69" s="131">
        <v>2348</v>
      </c>
      <c r="EX69" s="131">
        <v>872</v>
      </c>
      <c r="EY69" s="131">
        <v>3220</v>
      </c>
      <c r="EZ69" s="131">
        <v>2959</v>
      </c>
      <c r="FA69" s="131">
        <v>2016</v>
      </c>
      <c r="FB69" s="131">
        <v>4974</v>
      </c>
      <c r="FC69" s="131">
        <v>923</v>
      </c>
      <c r="FD69" s="131">
        <v>1524</v>
      </c>
      <c r="FE69" s="131">
        <v>2447</v>
      </c>
      <c r="FF69" s="131">
        <v>2391</v>
      </c>
      <c r="FG69" s="131">
        <v>3739</v>
      </c>
      <c r="FH69" s="131">
        <v>6129</v>
      </c>
      <c r="FI69" s="131">
        <v>720</v>
      </c>
      <c r="FJ69" s="131">
        <v>1156</v>
      </c>
      <c r="FK69" s="131">
        <v>1876</v>
      </c>
      <c r="FL69" s="131">
        <v>3066</v>
      </c>
      <c r="FM69" s="131">
        <v>452</v>
      </c>
      <c r="FN69" s="131">
        <v>3518</v>
      </c>
      <c r="FO69" s="131">
        <v>1769</v>
      </c>
      <c r="FP69" s="131">
        <v>189</v>
      </c>
      <c r="FQ69" s="131">
        <v>1958</v>
      </c>
      <c r="FR69" s="131">
        <v>5911</v>
      </c>
      <c r="FS69" s="131">
        <v>1455</v>
      </c>
      <c r="FT69" s="131">
        <v>7366</v>
      </c>
      <c r="FU69" s="131">
        <v>4206</v>
      </c>
      <c r="FV69" s="131">
        <v>520</v>
      </c>
      <c r="FW69" s="131">
        <v>4726</v>
      </c>
      <c r="FX69" s="131">
        <v>4376</v>
      </c>
      <c r="FY69" s="131">
        <v>905</v>
      </c>
      <c r="FZ69" s="131">
        <v>5281</v>
      </c>
      <c r="GA69" s="131">
        <v>683</v>
      </c>
      <c r="GB69" s="131">
        <v>527</v>
      </c>
      <c r="GC69" s="131">
        <v>1210</v>
      </c>
      <c r="GD69" s="131">
        <v>1563</v>
      </c>
      <c r="GE69" s="131">
        <v>723</v>
      </c>
      <c r="GF69" s="131">
        <v>2285</v>
      </c>
      <c r="GG69" s="131">
        <v>7726</v>
      </c>
      <c r="GH69" s="131">
        <v>52479</v>
      </c>
      <c r="GI69" s="131">
        <v>43301</v>
      </c>
      <c r="GJ69" s="131">
        <v>95780</v>
      </c>
      <c r="GK69" s="131">
        <v>10527</v>
      </c>
      <c r="GL69" s="131">
        <v>319</v>
      </c>
      <c r="GM69" s="131">
        <v>106626</v>
      </c>
      <c r="GN69" s="132">
        <v>0</v>
      </c>
      <c r="GO69" s="132">
        <v>0</v>
      </c>
      <c r="GP69" s="132">
        <v>0</v>
      </c>
      <c r="GQ69" s="132">
        <v>0</v>
      </c>
      <c r="GR69" s="132">
        <v>0</v>
      </c>
      <c r="GS69" s="132">
        <v>0</v>
      </c>
      <c r="GT69" s="132">
        <v>0</v>
      </c>
      <c r="GU69" s="132">
        <v>0</v>
      </c>
      <c r="GV69" s="132">
        <v>0</v>
      </c>
      <c r="GW69" s="132">
        <v>0</v>
      </c>
      <c r="GX69" s="132">
        <v>0</v>
      </c>
      <c r="GY69" s="132">
        <v>0</v>
      </c>
      <c r="GZ69" s="132">
        <v>0</v>
      </c>
      <c r="HA69" s="132">
        <v>0</v>
      </c>
      <c r="HB69" s="132">
        <v>0</v>
      </c>
      <c r="HC69" s="132">
        <v>0</v>
      </c>
      <c r="HD69" s="132">
        <v>0</v>
      </c>
      <c r="HE69" s="132">
        <v>0</v>
      </c>
      <c r="HF69" s="132">
        <v>0</v>
      </c>
      <c r="HG69" s="132">
        <v>0</v>
      </c>
      <c r="HH69" s="132">
        <v>0.2</v>
      </c>
      <c r="HI69" s="131">
        <v>-10</v>
      </c>
      <c r="HJ69" s="131">
        <v>-54</v>
      </c>
      <c r="HK69" s="131">
        <v>-262</v>
      </c>
      <c r="HL69" s="131">
        <v>-104</v>
      </c>
      <c r="HM69" s="131">
        <v>650</v>
      </c>
      <c r="HN69" s="131">
        <v>-784</v>
      </c>
      <c r="HO69" s="131">
        <v>-100</v>
      </c>
      <c r="HP69" s="131">
        <v>-27</v>
      </c>
      <c r="HQ69" s="131">
        <v>-1592</v>
      </c>
      <c r="HR69" s="131">
        <v>-1000</v>
      </c>
      <c r="HS69" s="131">
        <v>462</v>
      </c>
      <c r="HT69" s="131">
        <v>-400</v>
      </c>
      <c r="HU69" s="131">
        <v>30</v>
      </c>
      <c r="HV69" s="131">
        <v>-121</v>
      </c>
      <c r="HW69" s="131">
        <v>1577</v>
      </c>
      <c r="HX69" s="131">
        <v>-96</v>
      </c>
      <c r="HY69" s="131">
        <v>-421</v>
      </c>
      <c r="HZ69" s="131">
        <v>251</v>
      </c>
      <c r="IA69" s="131">
        <v>95</v>
      </c>
      <c r="IB69" s="131">
        <v>21</v>
      </c>
      <c r="IC69" s="131">
        <v>-1884</v>
      </c>
      <c r="ID69" s="131">
        <v>9135</v>
      </c>
      <c r="IE69" s="131">
        <v>19964</v>
      </c>
      <c r="IF69" s="131">
        <v>15120</v>
      </c>
      <c r="IG69" s="131">
        <v>6600</v>
      </c>
      <c r="IH69" s="131">
        <v>16110</v>
      </c>
      <c r="II69" s="131">
        <v>7325</v>
      </c>
      <c r="IJ69" s="131">
        <v>8091</v>
      </c>
      <c r="IK69" s="131">
        <v>6332</v>
      </c>
      <c r="IL69" s="131">
        <v>9320</v>
      </c>
      <c r="IM69" s="131">
        <v>2016</v>
      </c>
      <c r="IN69" s="131">
        <v>9918</v>
      </c>
      <c r="IO69" s="131">
        <v>4484</v>
      </c>
      <c r="IP69" s="131">
        <v>6340</v>
      </c>
      <c r="IQ69" s="131">
        <v>5130</v>
      </c>
      <c r="IR69" s="131">
        <v>13021</v>
      </c>
      <c r="IS69" s="131">
        <v>9833</v>
      </c>
      <c r="IT69" s="131">
        <v>9194</v>
      </c>
      <c r="IU69" s="131">
        <v>1489</v>
      </c>
      <c r="IV69" s="131">
        <v>4138</v>
      </c>
      <c r="IW69" s="131">
        <v>17717</v>
      </c>
      <c r="IX69" s="131">
        <v>182301</v>
      </c>
      <c r="IY69" s="131">
        <v>15772</v>
      </c>
      <c r="IZ69" s="131">
        <v>-9196</v>
      </c>
      <c r="JA69" s="131">
        <v>188949</v>
      </c>
      <c r="JB69" s="132">
        <v>3.5</v>
      </c>
      <c r="JC69" s="132">
        <v>21.1</v>
      </c>
      <c r="JD69" s="132">
        <v>-1.3</v>
      </c>
      <c r="JE69" s="132">
        <v>2</v>
      </c>
      <c r="JF69" s="132">
        <v>13.3</v>
      </c>
      <c r="JG69" s="132">
        <v>5.9</v>
      </c>
      <c r="JH69" s="132">
        <v>6.3</v>
      </c>
      <c r="JI69" s="132">
        <v>4.9000000000000004</v>
      </c>
      <c r="JJ69" s="132">
        <v>2.9</v>
      </c>
      <c r="JK69" s="132">
        <v>3.3</v>
      </c>
      <c r="JL69" s="132">
        <v>-0.1</v>
      </c>
      <c r="JM69" s="132">
        <v>6.5</v>
      </c>
      <c r="JN69" s="132">
        <v>1.4</v>
      </c>
      <c r="JO69" s="132">
        <v>4.5</v>
      </c>
      <c r="JP69" s="132">
        <v>7.9</v>
      </c>
      <c r="JQ69" s="132">
        <v>1.4</v>
      </c>
      <c r="JR69" s="132">
        <v>2.2999999999999998</v>
      </c>
      <c r="JS69" s="132">
        <v>-3.7</v>
      </c>
      <c r="JT69" s="132">
        <v>4.5</v>
      </c>
      <c r="JU69" s="132">
        <v>4</v>
      </c>
      <c r="JV69" s="132">
        <v>4.9000000000000004</v>
      </c>
      <c r="JW69" s="132">
        <v>1.6</v>
      </c>
      <c r="JX69" s="132">
        <v>4.7</v>
      </c>
      <c r="JY69" s="132">
        <v>0.2</v>
      </c>
    </row>
    <row r="70" spans="1:285" ht="15" customHeight="1">
      <c r="A70" s="23" t="s">
        <v>92</v>
      </c>
      <c r="B70" s="24" t="s">
        <v>77</v>
      </c>
      <c r="C70" s="50">
        <v>3.32</v>
      </c>
      <c r="D70" s="34" t="s">
        <v>84</v>
      </c>
      <c r="E70" s="50">
        <v>4.49</v>
      </c>
      <c r="J70" s="86" t="s">
        <v>149</v>
      </c>
      <c r="K70" s="78">
        <v>176650</v>
      </c>
      <c r="L70" s="79">
        <v>51444</v>
      </c>
      <c r="M70" s="66">
        <f t="shared" si="2"/>
        <v>228094</v>
      </c>
      <c r="N70" s="78">
        <v>82779</v>
      </c>
      <c r="O70" s="79"/>
      <c r="P70" s="66">
        <f t="shared" si="3"/>
        <v>82779</v>
      </c>
      <c r="Q70" s="78"/>
      <c r="R70" s="79">
        <v>48752</v>
      </c>
      <c r="S70" s="66">
        <f t="shared" si="4"/>
        <v>48752</v>
      </c>
      <c r="T70" s="78">
        <v>85648</v>
      </c>
      <c r="U70" s="79"/>
      <c r="V70" s="66">
        <f t="shared" si="5"/>
        <v>85648</v>
      </c>
      <c r="W70" s="78">
        <v>5153</v>
      </c>
      <c r="X70" s="79"/>
      <c r="Y70" s="66">
        <f t="shared" si="6"/>
        <v>5153</v>
      </c>
      <c r="Z70" s="78"/>
      <c r="AA70" s="79">
        <v>2692</v>
      </c>
      <c r="AB70" s="66">
        <f t="shared" si="7"/>
        <v>2692</v>
      </c>
      <c r="AC70" s="78">
        <v>378</v>
      </c>
      <c r="AD70" s="79"/>
      <c r="AE70" s="66">
        <f t="shared" si="8"/>
        <v>378</v>
      </c>
      <c r="AI70" s="130">
        <v>37043</v>
      </c>
      <c r="AJ70" s="131">
        <v>11106</v>
      </c>
      <c r="AK70" s="131">
        <v>24949</v>
      </c>
      <c r="AL70" s="131">
        <v>35687</v>
      </c>
      <c r="AM70" s="131">
        <v>12247</v>
      </c>
      <c r="AN70" s="131">
        <v>7759</v>
      </c>
      <c r="AO70" s="131">
        <v>2883</v>
      </c>
      <c r="AP70" s="131">
        <v>23894</v>
      </c>
      <c r="AQ70" s="131">
        <v>3242</v>
      </c>
      <c r="AR70" s="131">
        <v>4643</v>
      </c>
      <c r="AS70" s="131">
        <v>4991</v>
      </c>
      <c r="AT70" s="131">
        <v>11335</v>
      </c>
      <c r="AU70" s="131">
        <v>1277</v>
      </c>
      <c r="AV70" s="131">
        <v>8816</v>
      </c>
      <c r="AW70" s="131">
        <v>4788</v>
      </c>
      <c r="AX70" s="131">
        <v>9002</v>
      </c>
      <c r="AY70" s="131">
        <v>17235</v>
      </c>
      <c r="AZ70" s="131">
        <v>-2696</v>
      </c>
      <c r="BA70" s="131">
        <v>106011</v>
      </c>
      <c r="BB70" s="131">
        <v>141632</v>
      </c>
      <c r="BC70" s="131">
        <v>12288</v>
      </c>
      <c r="BD70" s="131">
        <v>4169</v>
      </c>
      <c r="BE70" s="131">
        <v>4955</v>
      </c>
      <c r="BF70" s="131">
        <v>3613</v>
      </c>
      <c r="BG70" s="131">
        <v>178</v>
      </c>
      <c r="BH70" s="131">
        <v>9030</v>
      </c>
      <c r="BI70" s="131">
        <v>5872</v>
      </c>
      <c r="BJ70" s="131">
        <v>-377</v>
      </c>
      <c r="BK70" s="131">
        <v>5494</v>
      </c>
      <c r="BL70" s="131">
        <v>1463</v>
      </c>
      <c r="BM70" s="131">
        <v>2197</v>
      </c>
      <c r="BN70" s="131">
        <v>17222</v>
      </c>
      <c r="BO70" s="131">
        <v>32538</v>
      </c>
      <c r="BP70" s="131">
        <v>731</v>
      </c>
      <c r="BQ70" s="131">
        <v>3199</v>
      </c>
      <c r="BR70" s="131">
        <v>3933</v>
      </c>
      <c r="BS70" s="131">
        <v>1353</v>
      </c>
      <c r="BT70" s="131">
        <v>6570</v>
      </c>
      <c r="BU70" s="131">
        <v>7750</v>
      </c>
      <c r="BV70" s="131">
        <v>11554</v>
      </c>
      <c r="BW70" s="131">
        <v>44099</v>
      </c>
      <c r="BX70" s="131">
        <v>184793</v>
      </c>
      <c r="BY70" s="131">
        <v>39032</v>
      </c>
      <c r="BZ70" s="131">
        <v>16432</v>
      </c>
      <c r="CA70" s="131">
        <v>9190</v>
      </c>
      <c r="CB70" s="131">
        <v>4810</v>
      </c>
      <c r="CC70" s="131">
        <v>-26977</v>
      </c>
      <c r="CD70" s="131">
        <v>9466</v>
      </c>
      <c r="CE70" s="131">
        <v>194264</v>
      </c>
      <c r="CF70" s="131">
        <v>7980</v>
      </c>
      <c r="CG70" s="131">
        <v>13560</v>
      </c>
      <c r="CH70" s="131">
        <v>21539</v>
      </c>
      <c r="CI70" s="131">
        <v>8056</v>
      </c>
      <c r="CJ70" s="131">
        <v>3200</v>
      </c>
      <c r="CK70" s="131">
        <v>3002</v>
      </c>
      <c r="CL70" s="131">
        <v>12259</v>
      </c>
      <c r="CM70" s="131">
        <v>1160</v>
      </c>
      <c r="CN70" s="131">
        <v>4297</v>
      </c>
      <c r="CO70" s="131">
        <v>3281</v>
      </c>
      <c r="CP70" s="131">
        <v>8258</v>
      </c>
      <c r="CQ70" s="131">
        <v>1993</v>
      </c>
      <c r="CR70" s="131">
        <v>8664</v>
      </c>
      <c r="CS70" s="131">
        <v>2005</v>
      </c>
      <c r="CT70" s="131">
        <v>5779</v>
      </c>
      <c r="CU70" s="131">
        <v>10899</v>
      </c>
      <c r="CV70" s="131">
        <v>-1745</v>
      </c>
      <c r="CW70" s="131">
        <v>71108</v>
      </c>
      <c r="CX70" s="131">
        <v>92647</v>
      </c>
      <c r="CY70" s="131">
        <v>6308</v>
      </c>
      <c r="CZ70" s="131">
        <v>1340</v>
      </c>
      <c r="DA70" s="131">
        <v>2902</v>
      </c>
      <c r="DB70" s="131">
        <v>2112</v>
      </c>
      <c r="DC70" s="131">
        <v>102</v>
      </c>
      <c r="DD70" s="131">
        <v>5116</v>
      </c>
      <c r="DE70" s="131">
        <v>7687</v>
      </c>
      <c r="DF70" s="131">
        <v>-497</v>
      </c>
      <c r="DG70" s="131">
        <v>7190</v>
      </c>
      <c r="DH70" s="131">
        <v>964</v>
      </c>
      <c r="DI70" s="131">
        <v>1859</v>
      </c>
      <c r="DJ70" s="131">
        <v>15130</v>
      </c>
      <c r="DK70" s="131">
        <v>22779</v>
      </c>
      <c r="DL70" s="131">
        <v>466</v>
      </c>
      <c r="DM70" s="131">
        <v>1780</v>
      </c>
      <c r="DN70" s="131">
        <v>2246</v>
      </c>
      <c r="DO70" s="131">
        <v>1307</v>
      </c>
      <c r="DP70" s="131">
        <v>3909</v>
      </c>
      <c r="DQ70" s="131">
        <v>5217</v>
      </c>
      <c r="DR70" s="131">
        <v>7463</v>
      </c>
      <c r="DS70" s="131">
        <v>30241</v>
      </c>
      <c r="DT70" s="131">
        <v>122888</v>
      </c>
      <c r="DU70" s="131">
        <v>21727</v>
      </c>
      <c r="DV70" s="131">
        <v>15022</v>
      </c>
      <c r="DW70" s="131">
        <v>6126</v>
      </c>
      <c r="DX70" s="131">
        <v>4277</v>
      </c>
      <c r="DY70" s="131">
        <v>-17913</v>
      </c>
      <c r="DZ70" s="131">
        <v>492</v>
      </c>
      <c r="EA70" s="131">
        <v>114021</v>
      </c>
      <c r="EB70" s="131">
        <v>1319</v>
      </c>
      <c r="EC70" s="131">
        <v>3664</v>
      </c>
      <c r="ED70" s="131">
        <v>4982</v>
      </c>
      <c r="EE70" s="131">
        <v>1222</v>
      </c>
      <c r="EF70" s="131">
        <v>5607</v>
      </c>
      <c r="EG70" s="142">
        <v>6829</v>
      </c>
      <c r="EH70" s="131">
        <v>6826</v>
      </c>
      <c r="EI70" s="131">
        <v>4995</v>
      </c>
      <c r="EJ70" s="131">
        <v>11821</v>
      </c>
      <c r="EK70" s="131">
        <v>999</v>
      </c>
      <c r="EL70" s="131">
        <v>1507</v>
      </c>
      <c r="EM70" s="131">
        <v>2506</v>
      </c>
      <c r="EN70" s="131">
        <v>4305</v>
      </c>
      <c r="EO70" s="131">
        <v>3771</v>
      </c>
      <c r="EP70" s="131">
        <v>8076</v>
      </c>
      <c r="EQ70" s="131">
        <v>3901</v>
      </c>
      <c r="ER70" s="131">
        <v>1878</v>
      </c>
      <c r="ES70" s="131">
        <v>5780</v>
      </c>
      <c r="ET70" s="131">
        <v>4391</v>
      </c>
      <c r="EU70" s="131">
        <v>1818</v>
      </c>
      <c r="EV70" s="131">
        <v>6209</v>
      </c>
      <c r="EW70" s="131">
        <v>2556</v>
      </c>
      <c r="EX70" s="131">
        <v>879</v>
      </c>
      <c r="EY70" s="131">
        <v>3435</v>
      </c>
      <c r="EZ70" s="131">
        <v>3104</v>
      </c>
      <c r="FA70" s="131">
        <v>1939</v>
      </c>
      <c r="FB70" s="131">
        <v>5043</v>
      </c>
      <c r="FC70" s="131">
        <v>985</v>
      </c>
      <c r="FD70" s="131">
        <v>1633</v>
      </c>
      <c r="FE70" s="131">
        <v>2618</v>
      </c>
      <c r="FF70" s="131">
        <v>2650</v>
      </c>
      <c r="FG70" s="131">
        <v>4029</v>
      </c>
      <c r="FH70" s="131">
        <v>6680</v>
      </c>
      <c r="FI70" s="131">
        <v>772</v>
      </c>
      <c r="FJ70" s="131">
        <v>1231</v>
      </c>
      <c r="FK70" s="131">
        <v>2004</v>
      </c>
      <c r="FL70" s="131">
        <v>3472</v>
      </c>
      <c r="FM70" s="131">
        <v>465</v>
      </c>
      <c r="FN70" s="131">
        <v>3937</v>
      </c>
      <c r="FO70" s="131">
        <v>2047</v>
      </c>
      <c r="FP70" s="131">
        <v>212</v>
      </c>
      <c r="FQ70" s="131">
        <v>2259</v>
      </c>
      <c r="FR70" s="131">
        <v>5488</v>
      </c>
      <c r="FS70" s="131">
        <v>1559</v>
      </c>
      <c r="FT70" s="131">
        <v>7047</v>
      </c>
      <c r="FU70" s="131">
        <v>4732</v>
      </c>
      <c r="FV70" s="131">
        <v>601</v>
      </c>
      <c r="FW70" s="131">
        <v>5333</v>
      </c>
      <c r="FX70" s="131">
        <v>4773</v>
      </c>
      <c r="FY70" s="131">
        <v>869</v>
      </c>
      <c r="FZ70" s="131">
        <v>5642</v>
      </c>
      <c r="GA70" s="131">
        <v>731</v>
      </c>
      <c r="GB70" s="131">
        <v>525</v>
      </c>
      <c r="GC70" s="131">
        <v>1256</v>
      </c>
      <c r="GD70" s="131">
        <v>1651</v>
      </c>
      <c r="GE70" s="131">
        <v>726</v>
      </c>
      <c r="GF70" s="131">
        <v>2376</v>
      </c>
      <c r="GG70" s="131">
        <v>7789</v>
      </c>
      <c r="GH70" s="131">
        <v>55925</v>
      </c>
      <c r="GI70" s="131">
        <v>45699</v>
      </c>
      <c r="GJ70" s="131">
        <v>101623</v>
      </c>
      <c r="GK70" s="131">
        <v>11906</v>
      </c>
      <c r="GL70" s="131">
        <v>492</v>
      </c>
      <c r="GM70" s="131">
        <v>114021</v>
      </c>
      <c r="GN70" s="132">
        <v>0</v>
      </c>
      <c r="GO70" s="132">
        <v>0</v>
      </c>
      <c r="GP70" s="132">
        <v>0</v>
      </c>
      <c r="GQ70" s="132">
        <v>0</v>
      </c>
      <c r="GR70" s="132">
        <v>0</v>
      </c>
      <c r="GS70" s="132">
        <v>0</v>
      </c>
      <c r="GT70" s="132">
        <v>0</v>
      </c>
      <c r="GU70" s="132">
        <v>0</v>
      </c>
      <c r="GV70" s="132">
        <v>0</v>
      </c>
      <c r="GW70" s="132">
        <v>0</v>
      </c>
      <c r="GX70" s="132">
        <v>0</v>
      </c>
      <c r="GY70" s="132">
        <v>0</v>
      </c>
      <c r="GZ70" s="132">
        <v>0</v>
      </c>
      <c r="HA70" s="132">
        <v>0</v>
      </c>
      <c r="HB70" s="132">
        <v>0</v>
      </c>
      <c r="HC70" s="132">
        <v>0</v>
      </c>
      <c r="HD70" s="132">
        <v>0</v>
      </c>
      <c r="HE70" s="132">
        <v>0</v>
      </c>
      <c r="HF70" s="132">
        <v>0</v>
      </c>
      <c r="HG70" s="132">
        <v>0</v>
      </c>
      <c r="HH70" s="132">
        <v>-0.1</v>
      </c>
      <c r="HI70" s="131">
        <v>-7</v>
      </c>
      <c r="HJ70" s="131">
        <v>-296</v>
      </c>
      <c r="HK70" s="131">
        <v>-366</v>
      </c>
      <c r="HL70" s="131">
        <v>-131</v>
      </c>
      <c r="HM70" s="131">
        <v>1347</v>
      </c>
      <c r="HN70" s="131">
        <v>-783</v>
      </c>
      <c r="HO70" s="131">
        <v>-97</v>
      </c>
      <c r="HP70" s="131">
        <v>-28</v>
      </c>
      <c r="HQ70" s="131">
        <v>-1790</v>
      </c>
      <c r="HR70" s="131">
        <v>-1077</v>
      </c>
      <c r="HS70" s="131">
        <v>618</v>
      </c>
      <c r="HT70" s="131">
        <v>-435</v>
      </c>
      <c r="HU70" s="131">
        <v>33</v>
      </c>
      <c r="HV70" s="131">
        <v>-148</v>
      </c>
      <c r="HW70" s="131">
        <v>895</v>
      </c>
      <c r="HX70" s="131">
        <v>56</v>
      </c>
      <c r="HY70" s="131">
        <v>-552</v>
      </c>
      <c r="HZ70" s="131">
        <v>252</v>
      </c>
      <c r="IA70" s="131">
        <v>91</v>
      </c>
      <c r="IB70" s="131">
        <v>231</v>
      </c>
      <c r="IC70" s="131">
        <v>-2188</v>
      </c>
      <c r="ID70" s="131">
        <v>9515</v>
      </c>
      <c r="IE70" s="131">
        <v>23368</v>
      </c>
      <c r="IF70" s="131">
        <v>16364</v>
      </c>
      <c r="IG70" s="131">
        <v>6952</v>
      </c>
      <c r="IH70" s="131">
        <v>14649</v>
      </c>
      <c r="II70" s="131">
        <v>7744</v>
      </c>
      <c r="IJ70" s="131">
        <v>8543</v>
      </c>
      <c r="IK70" s="131">
        <v>6431</v>
      </c>
      <c r="IL70" s="131">
        <v>9501</v>
      </c>
      <c r="IM70" s="131">
        <v>2108</v>
      </c>
      <c r="IN70" s="131">
        <v>10341</v>
      </c>
      <c r="IO70" s="131">
        <v>4332</v>
      </c>
      <c r="IP70" s="131">
        <v>6957</v>
      </c>
      <c r="IQ70" s="131">
        <v>5212</v>
      </c>
      <c r="IR70" s="131">
        <v>12005</v>
      </c>
      <c r="IS70" s="131">
        <v>10416</v>
      </c>
      <c r="IT70" s="131">
        <v>9607</v>
      </c>
      <c r="IU70" s="131">
        <v>1523</v>
      </c>
      <c r="IV70" s="131">
        <v>4439</v>
      </c>
      <c r="IW70" s="131">
        <v>18460</v>
      </c>
      <c r="IX70" s="131">
        <v>188489</v>
      </c>
      <c r="IY70" s="131">
        <v>15618</v>
      </c>
      <c r="IZ70" s="131">
        <v>-9974</v>
      </c>
      <c r="JA70" s="131">
        <v>194264</v>
      </c>
      <c r="JB70" s="132">
        <v>4.2</v>
      </c>
      <c r="JC70" s="132">
        <v>17</v>
      </c>
      <c r="JD70" s="132">
        <v>8.1999999999999993</v>
      </c>
      <c r="JE70" s="132">
        <v>5.3</v>
      </c>
      <c r="JF70" s="132">
        <v>-9.1</v>
      </c>
      <c r="JG70" s="132">
        <v>5.7</v>
      </c>
      <c r="JH70" s="132">
        <v>5.6</v>
      </c>
      <c r="JI70" s="132">
        <v>1.6</v>
      </c>
      <c r="JJ70" s="132">
        <v>1.9</v>
      </c>
      <c r="JK70" s="132">
        <v>4.5999999999999996</v>
      </c>
      <c r="JL70" s="132">
        <v>4.3</v>
      </c>
      <c r="JM70" s="132">
        <v>-3.4</v>
      </c>
      <c r="JN70" s="132">
        <v>9.6999999999999993</v>
      </c>
      <c r="JO70" s="132">
        <v>1.6</v>
      </c>
      <c r="JP70" s="132">
        <v>-7.8</v>
      </c>
      <c r="JQ70" s="132">
        <v>5.9</v>
      </c>
      <c r="JR70" s="132">
        <v>4.5</v>
      </c>
      <c r="JS70" s="132">
        <v>2.2999999999999998</v>
      </c>
      <c r="JT70" s="132">
        <v>7.3</v>
      </c>
      <c r="JU70" s="132">
        <v>4.2</v>
      </c>
      <c r="JV70" s="132">
        <v>3.4</v>
      </c>
      <c r="JW70" s="132">
        <v>-1</v>
      </c>
      <c r="JX70" s="132">
        <v>2.8</v>
      </c>
      <c r="JY70" s="132">
        <v>0.2</v>
      </c>
    </row>
    <row r="71" spans="1:285" ht="15" customHeight="1">
      <c r="A71" s="31" t="s">
        <v>103</v>
      </c>
      <c r="B71" s="32" t="s">
        <v>104</v>
      </c>
      <c r="C71" s="33">
        <v>69.59</v>
      </c>
      <c r="D71" s="33" t="s">
        <v>84</v>
      </c>
      <c r="E71" s="33" t="s">
        <v>84</v>
      </c>
      <c r="J71" s="86" t="s">
        <v>150</v>
      </c>
      <c r="K71" s="78">
        <v>191055</v>
      </c>
      <c r="L71" s="79">
        <v>53790</v>
      </c>
      <c r="M71" s="66">
        <f t="shared" si="2"/>
        <v>244845</v>
      </c>
      <c r="N71" s="78">
        <v>87410</v>
      </c>
      <c r="O71" s="79"/>
      <c r="P71" s="66">
        <f t="shared" si="3"/>
        <v>87410</v>
      </c>
      <c r="Q71" s="78"/>
      <c r="R71" s="79">
        <v>50751</v>
      </c>
      <c r="S71" s="66">
        <f t="shared" si="4"/>
        <v>50751</v>
      </c>
      <c r="T71" s="78">
        <v>94381</v>
      </c>
      <c r="U71" s="79"/>
      <c r="V71" s="66">
        <f t="shared" si="5"/>
        <v>94381</v>
      </c>
      <c r="W71" s="78">
        <v>5824</v>
      </c>
      <c r="X71" s="79"/>
      <c r="Y71" s="66">
        <f t="shared" si="6"/>
        <v>5824</v>
      </c>
      <c r="Z71" s="78"/>
      <c r="AA71" s="79">
        <v>3039</v>
      </c>
      <c r="AB71" s="66">
        <f t="shared" si="7"/>
        <v>3039</v>
      </c>
      <c r="AC71" s="78">
        <v>401</v>
      </c>
      <c r="AD71" s="79"/>
      <c r="AE71" s="66">
        <f t="shared" si="8"/>
        <v>401</v>
      </c>
      <c r="AI71" s="130">
        <v>37408</v>
      </c>
      <c r="AJ71" s="131">
        <v>12327</v>
      </c>
      <c r="AK71" s="131">
        <v>25488</v>
      </c>
      <c r="AL71" s="131">
        <v>37625</v>
      </c>
      <c r="AM71" s="131">
        <v>12231</v>
      </c>
      <c r="AN71" s="131">
        <v>7543</v>
      </c>
      <c r="AO71" s="131">
        <v>3120</v>
      </c>
      <c r="AP71" s="131">
        <v>24809</v>
      </c>
      <c r="AQ71" s="131">
        <v>3366</v>
      </c>
      <c r="AR71" s="131">
        <v>4929</v>
      </c>
      <c r="AS71" s="131">
        <v>5416</v>
      </c>
      <c r="AT71" s="131">
        <v>11787</v>
      </c>
      <c r="AU71" s="131">
        <v>1377</v>
      </c>
      <c r="AV71" s="131">
        <v>9158</v>
      </c>
      <c r="AW71" s="131">
        <v>5114</v>
      </c>
      <c r="AX71" s="131">
        <v>8491</v>
      </c>
      <c r="AY71" s="131">
        <v>17785</v>
      </c>
      <c r="AZ71" s="131">
        <v>-3293</v>
      </c>
      <c r="BA71" s="131">
        <v>108692</v>
      </c>
      <c r="BB71" s="131">
        <v>146170</v>
      </c>
      <c r="BC71" s="131">
        <v>16127</v>
      </c>
      <c r="BD71" s="131">
        <v>5941</v>
      </c>
      <c r="BE71" s="131">
        <v>4549</v>
      </c>
      <c r="BF71" s="131">
        <v>3883</v>
      </c>
      <c r="BG71" s="131">
        <v>522</v>
      </c>
      <c r="BH71" s="131">
        <v>9238</v>
      </c>
      <c r="BI71" s="131">
        <v>6793</v>
      </c>
      <c r="BJ71" s="131">
        <v>-449</v>
      </c>
      <c r="BK71" s="131">
        <v>6343</v>
      </c>
      <c r="BL71" s="131">
        <v>1553</v>
      </c>
      <c r="BM71" s="131">
        <v>2415</v>
      </c>
      <c r="BN71" s="131">
        <v>18898</v>
      </c>
      <c r="BO71" s="131">
        <v>38271</v>
      </c>
      <c r="BP71" s="131">
        <v>853</v>
      </c>
      <c r="BQ71" s="131">
        <v>2404</v>
      </c>
      <c r="BR71" s="131">
        <v>3295</v>
      </c>
      <c r="BS71" s="131">
        <v>1333</v>
      </c>
      <c r="BT71" s="131">
        <v>6472</v>
      </c>
      <c r="BU71" s="131">
        <v>7634</v>
      </c>
      <c r="BV71" s="131">
        <v>10868</v>
      </c>
      <c r="BW71" s="131">
        <v>49306</v>
      </c>
      <c r="BX71" s="131">
        <v>194626</v>
      </c>
      <c r="BY71" s="131">
        <v>39280</v>
      </c>
      <c r="BZ71" s="131">
        <v>17199</v>
      </c>
      <c r="CA71" s="131">
        <v>8874</v>
      </c>
      <c r="CB71" s="131">
        <v>4374</v>
      </c>
      <c r="CC71" s="131">
        <v>-24460</v>
      </c>
      <c r="CD71" s="131">
        <v>9883</v>
      </c>
      <c r="CE71" s="131">
        <v>206629</v>
      </c>
      <c r="CF71" s="131">
        <v>8850</v>
      </c>
      <c r="CG71" s="131">
        <v>14332</v>
      </c>
      <c r="CH71" s="131">
        <v>23183</v>
      </c>
      <c r="CI71" s="131">
        <v>8518</v>
      </c>
      <c r="CJ71" s="131">
        <v>3238</v>
      </c>
      <c r="CK71" s="131">
        <v>3227</v>
      </c>
      <c r="CL71" s="131">
        <v>13094</v>
      </c>
      <c r="CM71" s="131">
        <v>1247</v>
      </c>
      <c r="CN71" s="131">
        <v>4663</v>
      </c>
      <c r="CO71" s="131">
        <v>3725</v>
      </c>
      <c r="CP71" s="131">
        <v>8531</v>
      </c>
      <c r="CQ71" s="131">
        <v>2159</v>
      </c>
      <c r="CR71" s="131">
        <v>9055</v>
      </c>
      <c r="CS71" s="131">
        <v>2204</v>
      </c>
      <c r="CT71" s="131">
        <v>5636</v>
      </c>
      <c r="CU71" s="131">
        <v>11736</v>
      </c>
      <c r="CV71" s="131">
        <v>-2193</v>
      </c>
      <c r="CW71" s="131">
        <v>74841</v>
      </c>
      <c r="CX71" s="131">
        <v>98024</v>
      </c>
      <c r="CY71" s="131">
        <v>8342</v>
      </c>
      <c r="CZ71" s="131">
        <v>2109</v>
      </c>
      <c r="DA71" s="131">
        <v>2659</v>
      </c>
      <c r="DB71" s="131">
        <v>2337</v>
      </c>
      <c r="DC71" s="131">
        <v>294</v>
      </c>
      <c r="DD71" s="131">
        <v>5289</v>
      </c>
      <c r="DE71" s="131">
        <v>8906</v>
      </c>
      <c r="DF71" s="131">
        <v>-589</v>
      </c>
      <c r="DG71" s="131">
        <v>8317</v>
      </c>
      <c r="DH71" s="131">
        <v>1127</v>
      </c>
      <c r="DI71" s="131">
        <v>2077</v>
      </c>
      <c r="DJ71" s="131">
        <v>16810</v>
      </c>
      <c r="DK71" s="131">
        <v>27261</v>
      </c>
      <c r="DL71" s="131">
        <v>587</v>
      </c>
      <c r="DM71" s="131">
        <v>1475</v>
      </c>
      <c r="DN71" s="131">
        <v>2062</v>
      </c>
      <c r="DO71" s="131">
        <v>1298</v>
      </c>
      <c r="DP71" s="131">
        <v>3907</v>
      </c>
      <c r="DQ71" s="131">
        <v>5205</v>
      </c>
      <c r="DR71" s="131">
        <v>7267</v>
      </c>
      <c r="DS71" s="131">
        <v>34528</v>
      </c>
      <c r="DT71" s="131">
        <v>132551</v>
      </c>
      <c r="DU71" s="131">
        <v>23315</v>
      </c>
      <c r="DV71" s="131">
        <v>15446</v>
      </c>
      <c r="DW71" s="131">
        <v>6051</v>
      </c>
      <c r="DX71" s="131">
        <v>4023</v>
      </c>
      <c r="DY71" s="131">
        <v>-17411</v>
      </c>
      <c r="DZ71" s="131">
        <v>580</v>
      </c>
      <c r="EA71" s="131">
        <v>125617</v>
      </c>
      <c r="EB71" s="131">
        <v>1319</v>
      </c>
      <c r="EC71" s="131">
        <v>4669</v>
      </c>
      <c r="ED71" s="131">
        <v>5988</v>
      </c>
      <c r="EE71" s="131">
        <v>1672</v>
      </c>
      <c r="EF71" s="131">
        <v>6652</v>
      </c>
      <c r="EG71" s="142">
        <v>8324</v>
      </c>
      <c r="EH71" s="131">
        <v>7151</v>
      </c>
      <c r="EI71" s="131">
        <v>5351</v>
      </c>
      <c r="EJ71" s="131">
        <v>12501</v>
      </c>
      <c r="EK71" s="131">
        <v>1299</v>
      </c>
      <c r="EL71" s="131">
        <v>1822</v>
      </c>
      <c r="EM71" s="131">
        <v>3121</v>
      </c>
      <c r="EN71" s="131">
        <v>4678</v>
      </c>
      <c r="EO71" s="131">
        <v>4126</v>
      </c>
      <c r="EP71" s="131">
        <v>8804</v>
      </c>
      <c r="EQ71" s="131">
        <v>4214</v>
      </c>
      <c r="ER71" s="131">
        <v>2377</v>
      </c>
      <c r="ES71" s="131">
        <v>6591</v>
      </c>
      <c r="ET71" s="131">
        <v>4652</v>
      </c>
      <c r="EU71" s="131">
        <v>2159</v>
      </c>
      <c r="EV71" s="131">
        <v>6811</v>
      </c>
      <c r="EW71" s="131">
        <v>2731</v>
      </c>
      <c r="EX71" s="131">
        <v>876</v>
      </c>
      <c r="EY71" s="131">
        <v>3607</v>
      </c>
      <c r="EZ71" s="131">
        <v>3377</v>
      </c>
      <c r="FA71" s="131">
        <v>2360</v>
      </c>
      <c r="FB71" s="131">
        <v>5737</v>
      </c>
      <c r="FC71" s="131">
        <v>962</v>
      </c>
      <c r="FD71" s="131">
        <v>1690</v>
      </c>
      <c r="FE71" s="131">
        <v>2653</v>
      </c>
      <c r="FF71" s="131">
        <v>2698</v>
      </c>
      <c r="FG71" s="131">
        <v>4151</v>
      </c>
      <c r="FH71" s="131">
        <v>6849</v>
      </c>
      <c r="FI71" s="131">
        <v>869</v>
      </c>
      <c r="FJ71" s="131">
        <v>1450</v>
      </c>
      <c r="FK71" s="131">
        <v>2320</v>
      </c>
      <c r="FL71" s="131">
        <v>3647</v>
      </c>
      <c r="FM71" s="131">
        <v>524</v>
      </c>
      <c r="FN71" s="131">
        <v>4171</v>
      </c>
      <c r="FO71" s="131">
        <v>2331</v>
      </c>
      <c r="FP71" s="131">
        <v>292</v>
      </c>
      <c r="FQ71" s="131">
        <v>2624</v>
      </c>
      <c r="FR71" s="131">
        <v>6374</v>
      </c>
      <c r="FS71" s="131">
        <v>1655</v>
      </c>
      <c r="FT71" s="131">
        <v>8029</v>
      </c>
      <c r="FU71" s="131">
        <v>4905</v>
      </c>
      <c r="FV71" s="131">
        <v>665</v>
      </c>
      <c r="FW71" s="131">
        <v>5569</v>
      </c>
      <c r="FX71" s="131">
        <v>5198</v>
      </c>
      <c r="FY71" s="131">
        <v>981</v>
      </c>
      <c r="FZ71" s="131">
        <v>6179</v>
      </c>
      <c r="GA71" s="131">
        <v>764</v>
      </c>
      <c r="GB71" s="131">
        <v>542</v>
      </c>
      <c r="GC71" s="131">
        <v>1306</v>
      </c>
      <c r="GD71" s="131">
        <v>1811</v>
      </c>
      <c r="GE71" s="131">
        <v>861</v>
      </c>
      <c r="GF71" s="131">
        <v>2672</v>
      </c>
      <c r="GG71" s="131">
        <v>8214</v>
      </c>
      <c r="GH71" s="131">
        <v>60652</v>
      </c>
      <c r="GI71" s="131">
        <v>51418</v>
      </c>
      <c r="GJ71" s="131">
        <v>112070</v>
      </c>
      <c r="GK71" s="131">
        <v>12967</v>
      </c>
      <c r="GL71" s="131">
        <v>580</v>
      </c>
      <c r="GM71" s="131">
        <v>125617</v>
      </c>
      <c r="GN71" s="132">
        <v>0</v>
      </c>
      <c r="GO71" s="132">
        <v>0</v>
      </c>
      <c r="GP71" s="132">
        <v>0</v>
      </c>
      <c r="GQ71" s="132">
        <v>0</v>
      </c>
      <c r="GR71" s="132">
        <v>0</v>
      </c>
      <c r="GS71" s="132">
        <v>0</v>
      </c>
      <c r="GT71" s="132">
        <v>0</v>
      </c>
      <c r="GU71" s="132">
        <v>0</v>
      </c>
      <c r="GV71" s="132">
        <v>0</v>
      </c>
      <c r="GW71" s="132">
        <v>0</v>
      </c>
      <c r="GX71" s="132">
        <v>0</v>
      </c>
      <c r="GY71" s="132">
        <v>0</v>
      </c>
      <c r="GZ71" s="132">
        <v>0</v>
      </c>
      <c r="HA71" s="132">
        <v>0</v>
      </c>
      <c r="HB71" s="132">
        <v>0</v>
      </c>
      <c r="HC71" s="132">
        <v>0</v>
      </c>
      <c r="HD71" s="132">
        <v>0</v>
      </c>
      <c r="HE71" s="132">
        <v>0</v>
      </c>
      <c r="HF71" s="132">
        <v>0</v>
      </c>
      <c r="HG71" s="132">
        <v>0</v>
      </c>
      <c r="HH71" s="132">
        <v>-0.4</v>
      </c>
      <c r="HI71" s="131">
        <v>6</v>
      </c>
      <c r="HJ71" s="131">
        <v>29</v>
      </c>
      <c r="HK71" s="131">
        <v>-507</v>
      </c>
      <c r="HL71" s="131">
        <v>-378</v>
      </c>
      <c r="HM71" s="131">
        <v>719</v>
      </c>
      <c r="HN71" s="131">
        <v>-889</v>
      </c>
      <c r="HO71" s="131">
        <v>-145</v>
      </c>
      <c r="HP71" s="131">
        <v>-52</v>
      </c>
      <c r="HQ71" s="131">
        <v>-1569</v>
      </c>
      <c r="HR71" s="131">
        <v>-1072</v>
      </c>
      <c r="HS71" s="131">
        <v>473</v>
      </c>
      <c r="HT71" s="131">
        <v>-514</v>
      </c>
      <c r="HU71" s="131">
        <v>-12</v>
      </c>
      <c r="HV71" s="131">
        <v>-194</v>
      </c>
      <c r="HW71" s="131">
        <v>753</v>
      </c>
      <c r="HX71" s="131">
        <v>-132</v>
      </c>
      <c r="HY71" s="131">
        <v>-693</v>
      </c>
      <c r="HZ71" s="131">
        <v>249</v>
      </c>
      <c r="IA71" s="131">
        <v>87</v>
      </c>
      <c r="IB71" s="131">
        <v>35</v>
      </c>
      <c r="IC71" s="131">
        <v>-3807</v>
      </c>
      <c r="ID71" s="131">
        <v>9308</v>
      </c>
      <c r="IE71" s="131">
        <v>24268</v>
      </c>
      <c r="IF71" s="131">
        <v>18094</v>
      </c>
      <c r="IG71" s="131">
        <v>7521</v>
      </c>
      <c r="IH71" s="131">
        <v>15465</v>
      </c>
      <c r="II71" s="131">
        <v>8481</v>
      </c>
      <c r="IJ71" s="131">
        <v>9094</v>
      </c>
      <c r="IK71" s="131">
        <v>6468</v>
      </c>
      <c r="IL71" s="131">
        <v>10372</v>
      </c>
      <c r="IM71" s="131">
        <v>2105</v>
      </c>
      <c r="IN71" s="131">
        <v>10904</v>
      </c>
      <c r="IO71" s="131">
        <v>4949</v>
      </c>
      <c r="IP71" s="131">
        <v>7900</v>
      </c>
      <c r="IQ71" s="131">
        <v>5860</v>
      </c>
      <c r="IR71" s="131">
        <v>13295</v>
      </c>
      <c r="IS71" s="131">
        <v>10723</v>
      </c>
      <c r="IT71" s="131">
        <v>10356</v>
      </c>
      <c r="IU71" s="131">
        <v>1561</v>
      </c>
      <c r="IV71" s="131">
        <v>4566</v>
      </c>
      <c r="IW71" s="131">
        <v>18796</v>
      </c>
      <c r="IX71" s="131">
        <v>200591</v>
      </c>
      <c r="IY71" s="131">
        <v>16318</v>
      </c>
      <c r="IZ71" s="131">
        <v>-10404</v>
      </c>
      <c r="JA71" s="131">
        <v>206629</v>
      </c>
      <c r="JB71" s="132">
        <v>-2.2000000000000002</v>
      </c>
      <c r="JC71" s="132">
        <v>3.9</v>
      </c>
      <c r="JD71" s="132">
        <v>10.6</v>
      </c>
      <c r="JE71" s="132">
        <v>8.1999999999999993</v>
      </c>
      <c r="JF71" s="132">
        <v>5.6</v>
      </c>
      <c r="JG71" s="132">
        <v>9.5</v>
      </c>
      <c r="JH71" s="132">
        <v>6.4</v>
      </c>
      <c r="JI71" s="132">
        <v>0.6</v>
      </c>
      <c r="JJ71" s="132">
        <v>9.1999999999999993</v>
      </c>
      <c r="JK71" s="132">
        <v>-0.1</v>
      </c>
      <c r="JL71" s="132">
        <v>5.4</v>
      </c>
      <c r="JM71" s="132">
        <v>14.3</v>
      </c>
      <c r="JN71" s="132">
        <v>13.6</v>
      </c>
      <c r="JO71" s="132">
        <v>12.4</v>
      </c>
      <c r="JP71" s="132">
        <v>10.7</v>
      </c>
      <c r="JQ71" s="132">
        <v>2.9</v>
      </c>
      <c r="JR71" s="132">
        <v>7.8</v>
      </c>
      <c r="JS71" s="132">
        <v>2.5</v>
      </c>
      <c r="JT71" s="132">
        <v>2.9</v>
      </c>
      <c r="JU71" s="132">
        <v>1.8</v>
      </c>
      <c r="JV71" s="132">
        <v>6.4</v>
      </c>
      <c r="JW71" s="132">
        <v>4.5</v>
      </c>
      <c r="JX71" s="132">
        <v>6.4</v>
      </c>
      <c r="JY71" s="132">
        <v>-0.1</v>
      </c>
    </row>
    <row r="72" spans="1:285" ht="15" customHeight="1">
      <c r="A72" s="23" t="s">
        <v>105</v>
      </c>
      <c r="B72" s="24" t="s">
        <v>104</v>
      </c>
      <c r="C72" s="34">
        <v>43.64</v>
      </c>
      <c r="D72" s="34" t="s">
        <v>84</v>
      </c>
      <c r="E72" s="34" t="s">
        <v>84</v>
      </c>
      <c r="J72" s="86" t="s">
        <v>151</v>
      </c>
      <c r="K72" s="78">
        <v>193437</v>
      </c>
      <c r="L72" s="79">
        <v>56159</v>
      </c>
      <c r="M72" s="66">
        <f t="shared" si="2"/>
        <v>249596</v>
      </c>
      <c r="N72" s="78">
        <v>90856</v>
      </c>
      <c r="O72" s="79"/>
      <c r="P72" s="66">
        <f t="shared" si="3"/>
        <v>90856</v>
      </c>
      <c r="Q72" s="78"/>
      <c r="R72" s="79">
        <v>53712</v>
      </c>
      <c r="S72" s="66">
        <f t="shared" si="4"/>
        <v>53712</v>
      </c>
      <c r="T72" s="78">
        <v>93763</v>
      </c>
      <c r="U72" s="79"/>
      <c r="V72" s="66">
        <f t="shared" si="5"/>
        <v>93763</v>
      </c>
      <c r="W72" s="78">
        <v>5971</v>
      </c>
      <c r="X72" s="79"/>
      <c r="Y72" s="66">
        <f t="shared" si="6"/>
        <v>5971</v>
      </c>
      <c r="Z72" s="78"/>
      <c r="AA72" s="79">
        <v>2447</v>
      </c>
      <c r="AB72" s="66">
        <f t="shared" si="7"/>
        <v>2447</v>
      </c>
      <c r="AC72" s="78">
        <v>400</v>
      </c>
      <c r="AD72" s="79"/>
      <c r="AE72" s="66">
        <f t="shared" si="8"/>
        <v>400</v>
      </c>
      <c r="AI72" s="130">
        <v>37773</v>
      </c>
      <c r="AJ72" s="131">
        <v>12908</v>
      </c>
      <c r="AK72" s="131">
        <v>26465</v>
      </c>
      <c r="AL72" s="131">
        <v>39195</v>
      </c>
      <c r="AM72" s="131">
        <v>12252</v>
      </c>
      <c r="AN72" s="131">
        <v>7912</v>
      </c>
      <c r="AO72" s="131">
        <v>3573</v>
      </c>
      <c r="AP72" s="131">
        <v>25980</v>
      </c>
      <c r="AQ72" s="131">
        <v>3317</v>
      </c>
      <c r="AR72" s="131">
        <v>5211</v>
      </c>
      <c r="AS72" s="131">
        <v>5805</v>
      </c>
      <c r="AT72" s="131">
        <v>12737</v>
      </c>
      <c r="AU72" s="131">
        <v>1500</v>
      </c>
      <c r="AV72" s="131">
        <v>10186</v>
      </c>
      <c r="AW72" s="131">
        <v>4955</v>
      </c>
      <c r="AX72" s="131">
        <v>9416</v>
      </c>
      <c r="AY72" s="131">
        <v>18198</v>
      </c>
      <c r="AZ72" s="131">
        <v>-3600</v>
      </c>
      <c r="BA72" s="131">
        <v>114914</v>
      </c>
      <c r="BB72" s="131">
        <v>154001</v>
      </c>
      <c r="BC72" s="131">
        <v>19320</v>
      </c>
      <c r="BD72" s="131">
        <v>6502</v>
      </c>
      <c r="BE72" s="131">
        <v>4714</v>
      </c>
      <c r="BF72" s="131">
        <v>5372</v>
      </c>
      <c r="BG72" s="131">
        <v>247</v>
      </c>
      <c r="BH72" s="131">
        <v>10702</v>
      </c>
      <c r="BI72" s="131">
        <v>8883</v>
      </c>
      <c r="BJ72" s="131">
        <v>-452</v>
      </c>
      <c r="BK72" s="131">
        <v>8429</v>
      </c>
      <c r="BL72" s="131">
        <v>923</v>
      </c>
      <c r="BM72" s="131">
        <v>2725</v>
      </c>
      <c r="BN72" s="131">
        <v>22702</v>
      </c>
      <c r="BO72" s="131">
        <v>45618</v>
      </c>
      <c r="BP72" s="131">
        <v>753</v>
      </c>
      <c r="BQ72" s="131">
        <v>3411</v>
      </c>
      <c r="BR72" s="131">
        <v>4172</v>
      </c>
      <c r="BS72" s="131">
        <v>1581</v>
      </c>
      <c r="BT72" s="131">
        <v>5328</v>
      </c>
      <c r="BU72" s="131">
        <v>6976</v>
      </c>
      <c r="BV72" s="131">
        <v>11019</v>
      </c>
      <c r="BW72" s="131">
        <v>56923</v>
      </c>
      <c r="BX72" s="131">
        <v>210169</v>
      </c>
      <c r="BY72" s="131">
        <v>40395</v>
      </c>
      <c r="BZ72" s="131">
        <v>20590</v>
      </c>
      <c r="CA72" s="131">
        <v>9168</v>
      </c>
      <c r="CB72" s="131">
        <v>4676</v>
      </c>
      <c r="CC72" s="131">
        <v>-26803</v>
      </c>
      <c r="CD72" s="131">
        <v>8220</v>
      </c>
      <c r="CE72" s="131">
        <v>215884</v>
      </c>
      <c r="CF72" s="131">
        <v>9411</v>
      </c>
      <c r="CG72" s="131">
        <v>15281</v>
      </c>
      <c r="CH72" s="131">
        <v>24692</v>
      </c>
      <c r="CI72" s="131">
        <v>8848</v>
      </c>
      <c r="CJ72" s="131">
        <v>3512</v>
      </c>
      <c r="CK72" s="131">
        <v>3700</v>
      </c>
      <c r="CL72" s="131">
        <v>14377</v>
      </c>
      <c r="CM72" s="131">
        <v>1269</v>
      </c>
      <c r="CN72" s="131">
        <v>4919</v>
      </c>
      <c r="CO72" s="131">
        <v>4306</v>
      </c>
      <c r="CP72" s="131">
        <v>9529</v>
      </c>
      <c r="CQ72" s="131">
        <v>2448</v>
      </c>
      <c r="CR72" s="131">
        <v>9954</v>
      </c>
      <c r="CS72" s="131">
        <v>2336</v>
      </c>
      <c r="CT72" s="131">
        <v>6444</v>
      </c>
      <c r="CU72" s="131">
        <v>12363</v>
      </c>
      <c r="CV72" s="131">
        <v>-2469</v>
      </c>
      <c r="CW72" s="131">
        <v>81535</v>
      </c>
      <c r="CX72" s="131">
        <v>106227</v>
      </c>
      <c r="CY72" s="131">
        <v>10613</v>
      </c>
      <c r="CZ72" s="131">
        <v>2839</v>
      </c>
      <c r="DA72" s="131">
        <v>2938</v>
      </c>
      <c r="DB72" s="131">
        <v>3382</v>
      </c>
      <c r="DC72" s="131">
        <v>148</v>
      </c>
      <c r="DD72" s="131">
        <v>6468</v>
      </c>
      <c r="DE72" s="131">
        <v>11225</v>
      </c>
      <c r="DF72" s="131">
        <v>-566</v>
      </c>
      <c r="DG72" s="131">
        <v>10658</v>
      </c>
      <c r="DH72" s="131">
        <v>653</v>
      </c>
      <c r="DI72" s="131">
        <v>2321</v>
      </c>
      <c r="DJ72" s="131">
        <v>20100</v>
      </c>
      <c r="DK72" s="131">
        <v>33553</v>
      </c>
      <c r="DL72" s="131">
        <v>510</v>
      </c>
      <c r="DM72" s="131">
        <v>2075</v>
      </c>
      <c r="DN72" s="131">
        <v>2585</v>
      </c>
      <c r="DO72" s="131">
        <v>1465</v>
      </c>
      <c r="DP72" s="131">
        <v>3198</v>
      </c>
      <c r="DQ72" s="131">
        <v>4663</v>
      </c>
      <c r="DR72" s="131">
        <v>7248</v>
      </c>
      <c r="DS72" s="131">
        <v>40801</v>
      </c>
      <c r="DT72" s="131">
        <v>147028</v>
      </c>
      <c r="DU72" s="131">
        <v>21706</v>
      </c>
      <c r="DV72" s="131">
        <v>17950</v>
      </c>
      <c r="DW72" s="131">
        <v>6445</v>
      </c>
      <c r="DX72" s="131">
        <v>4272</v>
      </c>
      <c r="DY72" s="131">
        <v>-19335</v>
      </c>
      <c r="DZ72" s="131">
        <v>483</v>
      </c>
      <c r="EA72" s="131">
        <v>134104</v>
      </c>
      <c r="EB72" s="131">
        <v>1267</v>
      </c>
      <c r="EC72" s="131">
        <v>3480</v>
      </c>
      <c r="ED72" s="131">
        <v>4747</v>
      </c>
      <c r="EE72" s="131">
        <v>1669</v>
      </c>
      <c r="EF72" s="131">
        <v>6035</v>
      </c>
      <c r="EG72" s="142">
        <v>7704</v>
      </c>
      <c r="EH72" s="131">
        <v>7627</v>
      </c>
      <c r="EI72" s="131">
        <v>6029</v>
      </c>
      <c r="EJ72" s="131">
        <v>13657</v>
      </c>
      <c r="EK72" s="131">
        <v>1234</v>
      </c>
      <c r="EL72" s="131">
        <v>2506</v>
      </c>
      <c r="EM72" s="131">
        <v>3740</v>
      </c>
      <c r="EN72" s="131">
        <v>5081</v>
      </c>
      <c r="EO72" s="131">
        <v>4870</v>
      </c>
      <c r="EP72" s="131">
        <v>9951</v>
      </c>
      <c r="EQ72" s="131">
        <v>4398</v>
      </c>
      <c r="ER72" s="131">
        <v>3012</v>
      </c>
      <c r="ES72" s="131">
        <v>7410</v>
      </c>
      <c r="ET72" s="131">
        <v>4982</v>
      </c>
      <c r="EU72" s="131">
        <v>2307</v>
      </c>
      <c r="EV72" s="131">
        <v>7290</v>
      </c>
      <c r="EW72" s="131">
        <v>2673</v>
      </c>
      <c r="EX72" s="131">
        <v>922</v>
      </c>
      <c r="EY72" s="131">
        <v>3595</v>
      </c>
      <c r="EZ72" s="131">
        <v>3531</v>
      </c>
      <c r="FA72" s="131">
        <v>2923</v>
      </c>
      <c r="FB72" s="131">
        <v>6454</v>
      </c>
      <c r="FC72" s="131">
        <v>975</v>
      </c>
      <c r="FD72" s="131">
        <v>1895</v>
      </c>
      <c r="FE72" s="131">
        <v>2870</v>
      </c>
      <c r="FF72" s="131">
        <v>2793</v>
      </c>
      <c r="FG72" s="131">
        <v>4341</v>
      </c>
      <c r="FH72" s="131">
        <v>7133</v>
      </c>
      <c r="FI72" s="131">
        <v>1085</v>
      </c>
      <c r="FJ72" s="131">
        <v>1763</v>
      </c>
      <c r="FK72" s="131">
        <v>2848</v>
      </c>
      <c r="FL72" s="131">
        <v>3947</v>
      </c>
      <c r="FM72" s="131">
        <v>784</v>
      </c>
      <c r="FN72" s="131">
        <v>4731</v>
      </c>
      <c r="FO72" s="131">
        <v>2725</v>
      </c>
      <c r="FP72" s="131">
        <v>369</v>
      </c>
      <c r="FQ72" s="131">
        <v>3095</v>
      </c>
      <c r="FR72" s="131">
        <v>6013</v>
      </c>
      <c r="FS72" s="131">
        <v>1773</v>
      </c>
      <c r="FT72" s="131">
        <v>7786</v>
      </c>
      <c r="FU72" s="131">
        <v>5335</v>
      </c>
      <c r="FV72" s="131">
        <v>684</v>
      </c>
      <c r="FW72" s="131">
        <v>6019</v>
      </c>
      <c r="FX72" s="131">
        <v>5466</v>
      </c>
      <c r="FY72" s="131">
        <v>1040</v>
      </c>
      <c r="FZ72" s="131">
        <v>6505</v>
      </c>
      <c r="GA72" s="131">
        <v>803</v>
      </c>
      <c r="GB72" s="131">
        <v>615</v>
      </c>
      <c r="GC72" s="131">
        <v>1419</v>
      </c>
      <c r="GD72" s="131">
        <v>1944</v>
      </c>
      <c r="GE72" s="131">
        <v>1075</v>
      </c>
      <c r="GF72" s="131">
        <v>3019</v>
      </c>
      <c r="GG72" s="131">
        <v>8796</v>
      </c>
      <c r="GH72" s="131">
        <v>63549</v>
      </c>
      <c r="GI72" s="131">
        <v>55219</v>
      </c>
      <c r="GJ72" s="131">
        <v>118768</v>
      </c>
      <c r="GK72" s="131">
        <v>14853</v>
      </c>
      <c r="GL72" s="131">
        <v>483</v>
      </c>
      <c r="GM72" s="131">
        <v>134104</v>
      </c>
      <c r="GN72" s="132">
        <v>0</v>
      </c>
      <c r="GO72" s="132">
        <v>0</v>
      </c>
      <c r="GP72" s="132">
        <v>0</v>
      </c>
      <c r="GQ72" s="132">
        <v>0</v>
      </c>
      <c r="GR72" s="132">
        <v>0</v>
      </c>
      <c r="GS72" s="132">
        <v>0</v>
      </c>
      <c r="GT72" s="132">
        <v>0</v>
      </c>
      <c r="GU72" s="132">
        <v>0</v>
      </c>
      <c r="GV72" s="132">
        <v>0</v>
      </c>
      <c r="GW72" s="132">
        <v>0</v>
      </c>
      <c r="GX72" s="132">
        <v>0</v>
      </c>
      <c r="GY72" s="132">
        <v>0</v>
      </c>
      <c r="GZ72" s="132">
        <v>0</v>
      </c>
      <c r="HA72" s="132">
        <v>0</v>
      </c>
      <c r="HB72" s="132">
        <v>0</v>
      </c>
      <c r="HC72" s="132">
        <v>0</v>
      </c>
      <c r="HD72" s="132">
        <v>0</v>
      </c>
      <c r="HE72" s="132">
        <v>0</v>
      </c>
      <c r="HF72" s="132">
        <v>0</v>
      </c>
      <c r="HG72" s="132">
        <v>0</v>
      </c>
      <c r="HH72" s="132">
        <v>1.3</v>
      </c>
      <c r="HI72" s="131">
        <v>-18</v>
      </c>
      <c r="HJ72" s="131">
        <v>252</v>
      </c>
      <c r="HK72" s="131">
        <v>-56</v>
      </c>
      <c r="HL72" s="131">
        <v>157</v>
      </c>
      <c r="HM72" s="131">
        <v>1096</v>
      </c>
      <c r="HN72" s="131">
        <v>-827</v>
      </c>
      <c r="HO72" s="131">
        <v>-67</v>
      </c>
      <c r="HP72" s="131">
        <v>178</v>
      </c>
      <c r="HQ72" s="131">
        <v>-1955</v>
      </c>
      <c r="HR72" s="131">
        <v>-1278</v>
      </c>
      <c r="HS72" s="131">
        <v>822</v>
      </c>
      <c r="HT72" s="131">
        <v>-473</v>
      </c>
      <c r="HU72" s="131">
        <v>38</v>
      </c>
      <c r="HV72" s="131">
        <v>-262</v>
      </c>
      <c r="HW72" s="131">
        <v>760</v>
      </c>
      <c r="HX72" s="131">
        <v>239</v>
      </c>
      <c r="HY72" s="131">
        <v>-767</v>
      </c>
      <c r="HZ72" s="131">
        <v>280</v>
      </c>
      <c r="IA72" s="131">
        <v>191</v>
      </c>
      <c r="IB72" s="131">
        <v>240</v>
      </c>
      <c r="IC72" s="131">
        <v>-1451</v>
      </c>
      <c r="ID72" s="131">
        <v>8073</v>
      </c>
      <c r="IE72" s="131">
        <v>24245</v>
      </c>
      <c r="IF72" s="131">
        <v>18698</v>
      </c>
      <c r="IG72" s="131">
        <v>7915</v>
      </c>
      <c r="IH72" s="131">
        <v>17748</v>
      </c>
      <c r="II72" s="131">
        <v>8891</v>
      </c>
      <c r="IJ72" s="131">
        <v>9618</v>
      </c>
      <c r="IK72" s="131">
        <v>6476</v>
      </c>
      <c r="IL72" s="131">
        <v>11327</v>
      </c>
      <c r="IM72" s="131">
        <v>2312</v>
      </c>
      <c r="IN72" s="131">
        <v>11273</v>
      </c>
      <c r="IO72" s="131">
        <v>5672</v>
      </c>
      <c r="IP72" s="131">
        <v>8398</v>
      </c>
      <c r="IQ72" s="131">
        <v>6191</v>
      </c>
      <c r="IR72" s="131">
        <v>12241</v>
      </c>
      <c r="IS72" s="131">
        <v>10963</v>
      </c>
      <c r="IT72" s="131">
        <v>10597</v>
      </c>
      <c r="IU72" s="131">
        <v>1674</v>
      </c>
      <c r="IV72" s="131">
        <v>4960</v>
      </c>
      <c r="IW72" s="131">
        <v>19324</v>
      </c>
      <c r="IX72" s="131">
        <v>207372</v>
      </c>
      <c r="IY72" s="131">
        <v>16947</v>
      </c>
      <c r="IZ72" s="131">
        <v>-8569</v>
      </c>
      <c r="JA72" s="131">
        <v>215884</v>
      </c>
      <c r="JB72" s="132">
        <v>-13.3</v>
      </c>
      <c r="JC72" s="132">
        <v>-0.1</v>
      </c>
      <c r="JD72" s="132">
        <v>3.3</v>
      </c>
      <c r="JE72" s="132">
        <v>5.2</v>
      </c>
      <c r="JF72" s="132">
        <v>14.8</v>
      </c>
      <c r="JG72" s="132">
        <v>4.8</v>
      </c>
      <c r="JH72" s="132">
        <v>5.8</v>
      </c>
      <c r="JI72" s="132">
        <v>0.1</v>
      </c>
      <c r="JJ72" s="132">
        <v>9.1999999999999993</v>
      </c>
      <c r="JK72" s="132">
        <v>9.8000000000000007</v>
      </c>
      <c r="JL72" s="132">
        <v>3.4</v>
      </c>
      <c r="JM72" s="132">
        <v>14.6</v>
      </c>
      <c r="JN72" s="132">
        <v>6.3</v>
      </c>
      <c r="JO72" s="132">
        <v>5.7</v>
      </c>
      <c r="JP72" s="132">
        <v>-7.9</v>
      </c>
      <c r="JQ72" s="132">
        <v>2.2000000000000002</v>
      </c>
      <c r="JR72" s="132">
        <v>2.2999999999999998</v>
      </c>
      <c r="JS72" s="132">
        <v>7.3</v>
      </c>
      <c r="JT72" s="132">
        <v>8.6</v>
      </c>
      <c r="JU72" s="132">
        <v>2.8</v>
      </c>
      <c r="JV72" s="132">
        <v>3.4</v>
      </c>
      <c r="JW72" s="132">
        <v>3.9</v>
      </c>
      <c r="JX72" s="132">
        <v>4.5</v>
      </c>
      <c r="JY72" s="132">
        <v>-0.6</v>
      </c>
    </row>
    <row r="73" spans="1:285" ht="15" customHeight="1">
      <c r="A73" s="31" t="s">
        <v>106</v>
      </c>
      <c r="B73" s="32" t="s">
        <v>104</v>
      </c>
      <c r="C73" s="33">
        <v>25.96</v>
      </c>
      <c r="D73" s="33" t="s">
        <v>84</v>
      </c>
      <c r="E73" s="33" t="s">
        <v>84</v>
      </c>
      <c r="J73" s="86" t="s">
        <v>152</v>
      </c>
      <c r="K73" s="78">
        <v>206303</v>
      </c>
      <c r="L73" s="79">
        <v>60750</v>
      </c>
      <c r="M73" s="66">
        <f t="shared" si="2"/>
        <v>267053</v>
      </c>
      <c r="N73" s="78">
        <v>98287</v>
      </c>
      <c r="O73" s="79"/>
      <c r="P73" s="66">
        <f t="shared" si="3"/>
        <v>98287</v>
      </c>
      <c r="Q73" s="78"/>
      <c r="R73" s="79">
        <v>58156</v>
      </c>
      <c r="S73" s="66">
        <f t="shared" si="4"/>
        <v>58156</v>
      </c>
      <c r="T73" s="78">
        <v>99437</v>
      </c>
      <c r="U73" s="79"/>
      <c r="V73" s="66">
        <f t="shared" si="5"/>
        <v>99437</v>
      </c>
      <c r="W73" s="78">
        <v>5593</v>
      </c>
      <c r="X73" s="79"/>
      <c r="Y73" s="66">
        <f t="shared" si="6"/>
        <v>5593</v>
      </c>
      <c r="Z73" s="78"/>
      <c r="AA73" s="79">
        <v>2594</v>
      </c>
      <c r="AB73" s="66">
        <f t="shared" si="7"/>
        <v>2594</v>
      </c>
      <c r="AC73" s="78">
        <v>392</v>
      </c>
      <c r="AD73" s="79"/>
      <c r="AE73" s="66">
        <f t="shared" si="8"/>
        <v>392</v>
      </c>
      <c r="AI73" s="130">
        <v>38139</v>
      </c>
      <c r="AJ73" s="131">
        <v>13863</v>
      </c>
      <c r="AK73" s="131">
        <v>27627</v>
      </c>
      <c r="AL73" s="131">
        <v>41365</v>
      </c>
      <c r="AM73" s="131">
        <v>13168</v>
      </c>
      <c r="AN73" s="131">
        <v>8316</v>
      </c>
      <c r="AO73" s="131">
        <v>3912</v>
      </c>
      <c r="AP73" s="131">
        <v>27251</v>
      </c>
      <c r="AQ73" s="131">
        <v>3764</v>
      </c>
      <c r="AR73" s="131">
        <v>5630</v>
      </c>
      <c r="AS73" s="131">
        <v>6215</v>
      </c>
      <c r="AT73" s="131">
        <v>14005</v>
      </c>
      <c r="AU73" s="131">
        <v>1584</v>
      </c>
      <c r="AV73" s="131">
        <v>11531</v>
      </c>
      <c r="AW73" s="131">
        <v>5177</v>
      </c>
      <c r="AX73" s="131">
        <v>10952</v>
      </c>
      <c r="AY73" s="131">
        <v>19586</v>
      </c>
      <c r="AZ73" s="131">
        <v>-2780</v>
      </c>
      <c r="BA73" s="131">
        <v>125946</v>
      </c>
      <c r="BB73" s="131">
        <v>167330</v>
      </c>
      <c r="BC73" s="131">
        <v>19373</v>
      </c>
      <c r="BD73" s="131">
        <v>7046</v>
      </c>
      <c r="BE73" s="131">
        <v>5519</v>
      </c>
      <c r="BF73" s="131">
        <v>4811</v>
      </c>
      <c r="BG73" s="131">
        <v>-37</v>
      </c>
      <c r="BH73" s="131">
        <v>10667</v>
      </c>
      <c r="BI73" s="131">
        <v>10387</v>
      </c>
      <c r="BJ73" s="131">
        <v>-249</v>
      </c>
      <c r="BK73" s="131">
        <v>10133</v>
      </c>
      <c r="BL73" s="131">
        <v>1641</v>
      </c>
      <c r="BM73" s="131">
        <v>2977</v>
      </c>
      <c r="BN73" s="131">
        <v>25929</v>
      </c>
      <c r="BO73" s="131">
        <v>49865</v>
      </c>
      <c r="BP73" s="131">
        <v>795</v>
      </c>
      <c r="BQ73" s="131">
        <v>2408</v>
      </c>
      <c r="BR73" s="131">
        <v>3232</v>
      </c>
      <c r="BS73" s="131">
        <v>1606</v>
      </c>
      <c r="BT73" s="131">
        <v>6012</v>
      </c>
      <c r="BU73" s="131">
        <v>7625</v>
      </c>
      <c r="BV73" s="131">
        <v>10793</v>
      </c>
      <c r="BW73" s="131">
        <v>61074</v>
      </c>
      <c r="BX73" s="131">
        <v>227565</v>
      </c>
      <c r="BY73" s="131">
        <v>40761</v>
      </c>
      <c r="BZ73" s="131">
        <v>23789</v>
      </c>
      <c r="CA73" s="131">
        <v>9472</v>
      </c>
      <c r="CB73" s="131">
        <v>5833</v>
      </c>
      <c r="CC73" s="131">
        <v>-25068</v>
      </c>
      <c r="CD73" s="131">
        <v>6906</v>
      </c>
      <c r="CE73" s="131">
        <v>230015</v>
      </c>
      <c r="CF73" s="131">
        <v>10282</v>
      </c>
      <c r="CG73" s="131">
        <v>16418</v>
      </c>
      <c r="CH73" s="131">
        <v>26700</v>
      </c>
      <c r="CI73" s="131">
        <v>9710</v>
      </c>
      <c r="CJ73" s="131">
        <v>3810</v>
      </c>
      <c r="CK73" s="131">
        <v>4081</v>
      </c>
      <c r="CL73" s="131">
        <v>15964</v>
      </c>
      <c r="CM73" s="131">
        <v>1501</v>
      </c>
      <c r="CN73" s="131">
        <v>5227</v>
      </c>
      <c r="CO73" s="131">
        <v>4690</v>
      </c>
      <c r="CP73" s="131">
        <v>10493</v>
      </c>
      <c r="CQ73" s="131">
        <v>2624</v>
      </c>
      <c r="CR73" s="131">
        <v>11005</v>
      </c>
      <c r="CS73" s="131">
        <v>2510</v>
      </c>
      <c r="CT73" s="131">
        <v>7810</v>
      </c>
      <c r="CU73" s="131">
        <v>13367</v>
      </c>
      <c r="CV73" s="131">
        <v>-1952</v>
      </c>
      <c r="CW73" s="131">
        <v>90839</v>
      </c>
      <c r="CX73" s="131">
        <v>117539</v>
      </c>
      <c r="CY73" s="131">
        <v>11813</v>
      </c>
      <c r="CZ73" s="131">
        <v>3849</v>
      </c>
      <c r="DA73" s="131">
        <v>3765</v>
      </c>
      <c r="DB73" s="131">
        <v>3164</v>
      </c>
      <c r="DC73" s="131">
        <v>-22</v>
      </c>
      <c r="DD73" s="131">
        <v>6907</v>
      </c>
      <c r="DE73" s="131">
        <v>11926</v>
      </c>
      <c r="DF73" s="131">
        <v>-277</v>
      </c>
      <c r="DG73" s="131">
        <v>11648</v>
      </c>
      <c r="DH73" s="131">
        <v>1258</v>
      </c>
      <c r="DI73" s="131">
        <v>2513</v>
      </c>
      <c r="DJ73" s="131">
        <v>22326</v>
      </c>
      <c r="DK73" s="131">
        <v>37988</v>
      </c>
      <c r="DL73" s="131">
        <v>538</v>
      </c>
      <c r="DM73" s="131">
        <v>1457</v>
      </c>
      <c r="DN73" s="131">
        <v>1995</v>
      </c>
      <c r="DO73" s="131">
        <v>1391</v>
      </c>
      <c r="DP73" s="131">
        <v>3695</v>
      </c>
      <c r="DQ73" s="131">
        <v>5086</v>
      </c>
      <c r="DR73" s="131">
        <v>7080</v>
      </c>
      <c r="DS73" s="131">
        <v>45068</v>
      </c>
      <c r="DT73" s="131">
        <v>162608</v>
      </c>
      <c r="DU73" s="131">
        <v>20392</v>
      </c>
      <c r="DV73" s="131">
        <v>18698</v>
      </c>
      <c r="DW73" s="131">
        <v>6745</v>
      </c>
      <c r="DX73" s="131">
        <v>4826</v>
      </c>
      <c r="DY73" s="131">
        <v>-19230</v>
      </c>
      <c r="DZ73" s="131">
        <v>601</v>
      </c>
      <c r="EA73" s="131">
        <v>147591</v>
      </c>
      <c r="EB73" s="131">
        <v>1324</v>
      </c>
      <c r="EC73" s="131">
        <v>3992</v>
      </c>
      <c r="ED73" s="131">
        <v>5316</v>
      </c>
      <c r="EE73" s="131">
        <v>1798</v>
      </c>
      <c r="EF73" s="131">
        <v>5466</v>
      </c>
      <c r="EG73" s="142">
        <v>7263</v>
      </c>
      <c r="EH73" s="131">
        <v>7961</v>
      </c>
      <c r="EI73" s="131">
        <v>6913</v>
      </c>
      <c r="EJ73" s="131">
        <v>14874</v>
      </c>
      <c r="EK73" s="131">
        <v>1461</v>
      </c>
      <c r="EL73" s="131">
        <v>2530</v>
      </c>
      <c r="EM73" s="131">
        <v>3991</v>
      </c>
      <c r="EN73" s="131">
        <v>5581</v>
      </c>
      <c r="EO73" s="131">
        <v>5439</v>
      </c>
      <c r="EP73" s="131">
        <v>11020</v>
      </c>
      <c r="EQ73" s="131">
        <v>4446</v>
      </c>
      <c r="ER73" s="131">
        <v>3528</v>
      </c>
      <c r="ES73" s="131">
        <v>7974</v>
      </c>
      <c r="ET73" s="131">
        <v>5595</v>
      </c>
      <c r="EU73" s="131">
        <v>2560</v>
      </c>
      <c r="EV73" s="131">
        <v>8155</v>
      </c>
      <c r="EW73" s="131">
        <v>2855</v>
      </c>
      <c r="EX73" s="131">
        <v>1065</v>
      </c>
      <c r="EY73" s="131">
        <v>3920</v>
      </c>
      <c r="EZ73" s="131">
        <v>4034</v>
      </c>
      <c r="FA73" s="131">
        <v>3267</v>
      </c>
      <c r="FB73" s="131">
        <v>7301</v>
      </c>
      <c r="FC73" s="131">
        <v>1003</v>
      </c>
      <c r="FD73" s="131">
        <v>1994</v>
      </c>
      <c r="FE73" s="131">
        <v>2997</v>
      </c>
      <c r="FF73" s="131">
        <v>2989</v>
      </c>
      <c r="FG73" s="131">
        <v>4617</v>
      </c>
      <c r="FH73" s="131">
        <v>7606</v>
      </c>
      <c r="FI73" s="131">
        <v>1393</v>
      </c>
      <c r="FJ73" s="131">
        <v>1636</v>
      </c>
      <c r="FK73" s="131">
        <v>3029</v>
      </c>
      <c r="FL73" s="131">
        <v>4803</v>
      </c>
      <c r="FM73" s="131">
        <v>833</v>
      </c>
      <c r="FN73" s="131">
        <v>5636</v>
      </c>
      <c r="FO73" s="131">
        <v>3350</v>
      </c>
      <c r="FP73" s="131">
        <v>337</v>
      </c>
      <c r="FQ73" s="131">
        <v>3687</v>
      </c>
      <c r="FR73" s="131">
        <v>6994</v>
      </c>
      <c r="FS73" s="131">
        <v>1818</v>
      </c>
      <c r="FT73" s="131">
        <v>8813</v>
      </c>
      <c r="FU73" s="131">
        <v>5729</v>
      </c>
      <c r="FV73" s="131">
        <v>719</v>
      </c>
      <c r="FW73" s="131">
        <v>6448</v>
      </c>
      <c r="FX73" s="131">
        <v>6101</v>
      </c>
      <c r="FY73" s="131">
        <v>1081</v>
      </c>
      <c r="FZ73" s="131">
        <v>7182</v>
      </c>
      <c r="GA73" s="131">
        <v>896</v>
      </c>
      <c r="GB73" s="131">
        <v>719</v>
      </c>
      <c r="GC73" s="131">
        <v>1615</v>
      </c>
      <c r="GD73" s="131">
        <v>2139</v>
      </c>
      <c r="GE73" s="131">
        <v>1228</v>
      </c>
      <c r="GF73" s="131">
        <v>3366</v>
      </c>
      <c r="GG73" s="131">
        <v>9786</v>
      </c>
      <c r="GH73" s="131">
        <v>70453</v>
      </c>
      <c r="GI73" s="131">
        <v>59528</v>
      </c>
      <c r="GJ73" s="131">
        <v>129980</v>
      </c>
      <c r="GK73" s="131">
        <v>17010</v>
      </c>
      <c r="GL73" s="131">
        <v>601</v>
      </c>
      <c r="GM73" s="131">
        <v>147591</v>
      </c>
      <c r="GN73" s="132">
        <v>0</v>
      </c>
      <c r="GO73" s="132">
        <v>0</v>
      </c>
      <c r="GP73" s="132">
        <v>0</v>
      </c>
      <c r="GQ73" s="132">
        <v>0</v>
      </c>
      <c r="GR73" s="132">
        <v>0</v>
      </c>
      <c r="GS73" s="132">
        <v>0</v>
      </c>
      <c r="GT73" s="132">
        <v>0</v>
      </c>
      <c r="GU73" s="132">
        <v>0</v>
      </c>
      <c r="GV73" s="132">
        <v>0</v>
      </c>
      <c r="GW73" s="132">
        <v>0</v>
      </c>
      <c r="GX73" s="132">
        <v>0</v>
      </c>
      <c r="GY73" s="132">
        <v>0</v>
      </c>
      <c r="GZ73" s="132">
        <v>0</v>
      </c>
      <c r="HA73" s="132">
        <v>0</v>
      </c>
      <c r="HB73" s="132">
        <v>0</v>
      </c>
      <c r="HC73" s="132">
        <v>0</v>
      </c>
      <c r="HD73" s="132">
        <v>0</v>
      </c>
      <c r="HE73" s="132">
        <v>0</v>
      </c>
      <c r="HF73" s="132">
        <v>0</v>
      </c>
      <c r="HG73" s="132">
        <v>0</v>
      </c>
      <c r="HH73" s="132">
        <v>0.2</v>
      </c>
      <c r="HI73" s="131">
        <v>-13</v>
      </c>
      <c r="HJ73" s="131">
        <v>-47</v>
      </c>
      <c r="HK73" s="131">
        <v>-329</v>
      </c>
      <c r="HL73" s="131">
        <v>54</v>
      </c>
      <c r="HM73" s="131">
        <v>701</v>
      </c>
      <c r="HN73" s="131">
        <v>-934</v>
      </c>
      <c r="HO73" s="131">
        <v>-178</v>
      </c>
      <c r="HP73" s="131">
        <v>243</v>
      </c>
      <c r="HQ73" s="131">
        <v>-1555</v>
      </c>
      <c r="HR73" s="131">
        <v>-1322</v>
      </c>
      <c r="HS73" s="131">
        <v>607</v>
      </c>
      <c r="HT73" s="131">
        <v>-388</v>
      </c>
      <c r="HU73" s="131">
        <v>141</v>
      </c>
      <c r="HV73" s="131">
        <v>-264</v>
      </c>
      <c r="HW73" s="131">
        <v>672</v>
      </c>
      <c r="HX73" s="131">
        <v>421</v>
      </c>
      <c r="HY73" s="131">
        <v>-931</v>
      </c>
      <c r="HZ73" s="131">
        <v>235</v>
      </c>
      <c r="IA73" s="131">
        <v>192</v>
      </c>
      <c r="IB73" s="131">
        <v>335</v>
      </c>
      <c r="IC73" s="131">
        <v>-2360</v>
      </c>
      <c r="ID73" s="131">
        <v>8908</v>
      </c>
      <c r="IE73" s="131">
        <v>24827</v>
      </c>
      <c r="IF73" s="131">
        <v>19119</v>
      </c>
      <c r="IG73" s="131">
        <v>7903</v>
      </c>
      <c r="IH73" s="131">
        <v>18215</v>
      </c>
      <c r="II73" s="131">
        <v>9416</v>
      </c>
      <c r="IJ73" s="131">
        <v>10688</v>
      </c>
      <c r="IK73" s="131">
        <v>6701</v>
      </c>
      <c r="IL73" s="131">
        <v>12242</v>
      </c>
      <c r="IM73" s="131">
        <v>2351</v>
      </c>
      <c r="IN73" s="131">
        <v>12264</v>
      </c>
      <c r="IO73" s="131">
        <v>6252</v>
      </c>
      <c r="IP73" s="131">
        <v>9538</v>
      </c>
      <c r="IQ73" s="131">
        <v>6563</v>
      </c>
      <c r="IR73" s="131">
        <v>13093</v>
      </c>
      <c r="IS73" s="131">
        <v>11264</v>
      </c>
      <c r="IT73" s="131">
        <v>11080</v>
      </c>
      <c r="IU73" s="131">
        <v>1850</v>
      </c>
      <c r="IV73" s="131">
        <v>5242</v>
      </c>
      <c r="IW73" s="131">
        <v>20124</v>
      </c>
      <c r="IX73" s="131">
        <v>218936</v>
      </c>
      <c r="IY73" s="131">
        <v>18057</v>
      </c>
      <c r="IZ73" s="131">
        <v>-7143</v>
      </c>
      <c r="JA73" s="131">
        <v>230015</v>
      </c>
      <c r="JB73" s="132">
        <v>10.3</v>
      </c>
      <c r="JC73" s="132">
        <v>2.4</v>
      </c>
      <c r="JD73" s="132">
        <v>2.2999999999999998</v>
      </c>
      <c r="JE73" s="132">
        <v>-0.2</v>
      </c>
      <c r="JF73" s="132">
        <v>2.6</v>
      </c>
      <c r="JG73" s="132">
        <v>5.9</v>
      </c>
      <c r="JH73" s="132">
        <v>11.1</v>
      </c>
      <c r="JI73" s="132">
        <v>3.5</v>
      </c>
      <c r="JJ73" s="132">
        <v>8.1</v>
      </c>
      <c r="JK73" s="132">
        <v>1.7</v>
      </c>
      <c r="JL73" s="132">
        <v>8.8000000000000007</v>
      </c>
      <c r="JM73" s="132">
        <v>10.199999999999999</v>
      </c>
      <c r="JN73" s="132">
        <v>13.6</v>
      </c>
      <c r="JO73" s="132">
        <v>6</v>
      </c>
      <c r="JP73" s="132">
        <v>7</v>
      </c>
      <c r="JQ73" s="132">
        <v>2.7</v>
      </c>
      <c r="JR73" s="132">
        <v>4.5999999999999996</v>
      </c>
      <c r="JS73" s="132">
        <v>10.5</v>
      </c>
      <c r="JT73" s="132">
        <v>5.7</v>
      </c>
      <c r="JU73" s="132">
        <v>4.0999999999999996</v>
      </c>
      <c r="JV73" s="132">
        <v>5.6</v>
      </c>
      <c r="JW73" s="132">
        <v>6.6</v>
      </c>
      <c r="JX73" s="132">
        <v>6.5</v>
      </c>
      <c r="JY73" s="132">
        <v>0.4</v>
      </c>
    </row>
    <row r="74" spans="1:285" ht="15" customHeight="1" thickBot="1">
      <c r="A74" s="56" t="s">
        <v>81</v>
      </c>
      <c r="B74" s="57" t="s">
        <v>82</v>
      </c>
      <c r="C74" s="58" t="s">
        <v>107</v>
      </c>
      <c r="D74" s="58" t="s">
        <v>84</v>
      </c>
      <c r="E74" s="58" t="s">
        <v>84</v>
      </c>
      <c r="J74" s="86" t="s">
        <v>153</v>
      </c>
      <c r="K74" s="78">
        <v>222369</v>
      </c>
      <c r="L74" s="79">
        <v>67971</v>
      </c>
      <c r="M74" s="66">
        <f t="shared" si="2"/>
        <v>290340</v>
      </c>
      <c r="N74" s="78">
        <v>107708</v>
      </c>
      <c r="O74" s="79"/>
      <c r="P74" s="66">
        <f t="shared" si="3"/>
        <v>107708</v>
      </c>
      <c r="Q74" s="78"/>
      <c r="R74" s="79">
        <v>65274</v>
      </c>
      <c r="S74" s="66">
        <f t="shared" si="4"/>
        <v>65274</v>
      </c>
      <c r="T74" s="78">
        <v>105752</v>
      </c>
      <c r="U74" s="79"/>
      <c r="V74" s="66">
        <f t="shared" si="5"/>
        <v>105752</v>
      </c>
      <c r="W74" s="78">
        <v>5798</v>
      </c>
      <c r="X74" s="79"/>
      <c r="Y74" s="66">
        <f t="shared" si="6"/>
        <v>5798</v>
      </c>
      <c r="Z74" s="78"/>
      <c r="AA74" s="79">
        <v>2697</v>
      </c>
      <c r="AB74" s="66">
        <f t="shared" si="7"/>
        <v>2697</v>
      </c>
      <c r="AC74" s="78">
        <v>414</v>
      </c>
      <c r="AD74" s="79"/>
      <c r="AE74" s="66">
        <f t="shared" si="8"/>
        <v>414</v>
      </c>
      <c r="AI74" s="130">
        <v>38504</v>
      </c>
      <c r="AJ74" s="131">
        <v>14513</v>
      </c>
      <c r="AK74" s="131">
        <v>28429</v>
      </c>
      <c r="AL74" s="131">
        <v>42850</v>
      </c>
      <c r="AM74" s="131">
        <v>13349</v>
      </c>
      <c r="AN74" s="131">
        <v>8575</v>
      </c>
      <c r="AO74" s="131">
        <v>4322</v>
      </c>
      <c r="AP74" s="131">
        <v>28541</v>
      </c>
      <c r="AQ74" s="131">
        <v>3692</v>
      </c>
      <c r="AR74" s="131">
        <v>6035</v>
      </c>
      <c r="AS74" s="131">
        <v>6678</v>
      </c>
      <c r="AT74" s="131">
        <v>15179</v>
      </c>
      <c r="AU74" s="131">
        <v>1729</v>
      </c>
      <c r="AV74" s="131">
        <v>12660</v>
      </c>
      <c r="AW74" s="131">
        <v>5254</v>
      </c>
      <c r="AX74" s="131">
        <v>10852</v>
      </c>
      <c r="AY74" s="131">
        <v>21211</v>
      </c>
      <c r="AZ74" s="131">
        <v>-3322</v>
      </c>
      <c r="BA74" s="131">
        <v>132911</v>
      </c>
      <c r="BB74" s="131">
        <v>175847</v>
      </c>
      <c r="BC74" s="131">
        <v>20323</v>
      </c>
      <c r="BD74" s="131">
        <v>5518</v>
      </c>
      <c r="BE74" s="131">
        <v>5927</v>
      </c>
      <c r="BF74" s="131">
        <v>5735</v>
      </c>
      <c r="BG74" s="131">
        <v>-138</v>
      </c>
      <c r="BH74" s="131">
        <v>11941</v>
      </c>
      <c r="BI74" s="131">
        <v>12097</v>
      </c>
      <c r="BJ74" s="131">
        <v>-618</v>
      </c>
      <c r="BK74" s="131">
        <v>11483</v>
      </c>
      <c r="BL74" s="131">
        <v>1450</v>
      </c>
      <c r="BM74" s="131">
        <v>3218</v>
      </c>
      <c r="BN74" s="131">
        <v>28753</v>
      </c>
      <c r="BO74" s="131">
        <v>52723</v>
      </c>
      <c r="BP74" s="131">
        <v>988</v>
      </c>
      <c r="BQ74" s="131">
        <v>4183</v>
      </c>
      <c r="BR74" s="131">
        <v>5185</v>
      </c>
      <c r="BS74" s="131">
        <v>1787</v>
      </c>
      <c r="BT74" s="131">
        <v>7086</v>
      </c>
      <c r="BU74" s="131">
        <v>8849</v>
      </c>
      <c r="BV74" s="131">
        <v>13874</v>
      </c>
      <c r="BW74" s="131">
        <v>66763</v>
      </c>
      <c r="BX74" s="131">
        <v>241812</v>
      </c>
      <c r="BY74" s="131">
        <v>43615</v>
      </c>
      <c r="BZ74" s="131">
        <v>27811</v>
      </c>
      <c r="CA74" s="131">
        <v>9728</v>
      </c>
      <c r="CB74" s="131">
        <v>6820</v>
      </c>
      <c r="CC74" s="131">
        <v>-25113</v>
      </c>
      <c r="CD74" s="131">
        <v>6982</v>
      </c>
      <c r="CE74" s="131">
        <v>242393</v>
      </c>
      <c r="CF74" s="131">
        <v>11135</v>
      </c>
      <c r="CG74" s="131">
        <v>17680</v>
      </c>
      <c r="CH74" s="131">
        <v>28816</v>
      </c>
      <c r="CI74" s="131">
        <v>9905</v>
      </c>
      <c r="CJ74" s="131">
        <v>4004</v>
      </c>
      <c r="CK74" s="131">
        <v>4438</v>
      </c>
      <c r="CL74" s="131">
        <v>17750</v>
      </c>
      <c r="CM74" s="131">
        <v>1515</v>
      </c>
      <c r="CN74" s="131">
        <v>5530</v>
      </c>
      <c r="CO74" s="131">
        <v>5219</v>
      </c>
      <c r="CP74" s="131">
        <v>11519</v>
      </c>
      <c r="CQ74" s="131">
        <v>2913</v>
      </c>
      <c r="CR74" s="131">
        <v>11949</v>
      </c>
      <c r="CS74" s="131">
        <v>2759</v>
      </c>
      <c r="CT74" s="131">
        <v>7968</v>
      </c>
      <c r="CU74" s="131">
        <v>14528</v>
      </c>
      <c r="CV74" s="131">
        <v>-2388</v>
      </c>
      <c r="CW74" s="131">
        <v>97610</v>
      </c>
      <c r="CX74" s="131">
        <v>126425</v>
      </c>
      <c r="CY74" s="131">
        <v>13253</v>
      </c>
      <c r="CZ74" s="131">
        <v>3398</v>
      </c>
      <c r="DA74" s="131">
        <v>4499</v>
      </c>
      <c r="DB74" s="131">
        <v>3896</v>
      </c>
      <c r="DC74" s="131">
        <v>-92</v>
      </c>
      <c r="DD74" s="131">
        <v>8303</v>
      </c>
      <c r="DE74" s="131">
        <v>13488</v>
      </c>
      <c r="DF74" s="131">
        <v>-666</v>
      </c>
      <c r="DG74" s="131">
        <v>12822</v>
      </c>
      <c r="DH74" s="131">
        <v>1193</v>
      </c>
      <c r="DI74" s="131">
        <v>2751</v>
      </c>
      <c r="DJ74" s="131">
        <v>25070</v>
      </c>
      <c r="DK74" s="131">
        <v>41721</v>
      </c>
      <c r="DL74" s="131">
        <v>686</v>
      </c>
      <c r="DM74" s="131">
        <v>2702</v>
      </c>
      <c r="DN74" s="131">
        <v>3389</v>
      </c>
      <c r="DO74" s="131">
        <v>1543</v>
      </c>
      <c r="DP74" s="131">
        <v>4560</v>
      </c>
      <c r="DQ74" s="131">
        <v>6103</v>
      </c>
      <c r="DR74" s="131">
        <v>9492</v>
      </c>
      <c r="DS74" s="131">
        <v>51212</v>
      </c>
      <c r="DT74" s="131">
        <v>177638</v>
      </c>
      <c r="DU74" s="131">
        <v>26774</v>
      </c>
      <c r="DV74" s="131">
        <v>22648</v>
      </c>
      <c r="DW74" s="131">
        <v>7097</v>
      </c>
      <c r="DX74" s="131">
        <v>5687</v>
      </c>
      <c r="DY74" s="131">
        <v>-20288</v>
      </c>
      <c r="DZ74" s="131">
        <v>584</v>
      </c>
      <c r="EA74" s="131">
        <v>163469</v>
      </c>
      <c r="EB74" s="131">
        <v>1534</v>
      </c>
      <c r="EC74" s="131">
        <v>4365</v>
      </c>
      <c r="ED74" s="131">
        <v>5899</v>
      </c>
      <c r="EE74" s="131">
        <v>2068</v>
      </c>
      <c r="EF74" s="131">
        <v>8991</v>
      </c>
      <c r="EG74" s="142">
        <v>11058</v>
      </c>
      <c r="EH74" s="131">
        <v>8695</v>
      </c>
      <c r="EI74" s="131">
        <v>6783</v>
      </c>
      <c r="EJ74" s="131">
        <v>15478</v>
      </c>
      <c r="EK74" s="131">
        <v>1686</v>
      </c>
      <c r="EL74" s="131">
        <v>2508</v>
      </c>
      <c r="EM74" s="131">
        <v>4194</v>
      </c>
      <c r="EN74" s="131">
        <v>6505</v>
      </c>
      <c r="EO74" s="131">
        <v>6275</v>
      </c>
      <c r="EP74" s="131">
        <v>12780</v>
      </c>
      <c r="EQ74" s="131">
        <v>4974</v>
      </c>
      <c r="ER74" s="131">
        <v>3405</v>
      </c>
      <c r="ES74" s="131">
        <v>8380</v>
      </c>
      <c r="ET74" s="131">
        <v>6126</v>
      </c>
      <c r="EU74" s="131">
        <v>2506</v>
      </c>
      <c r="EV74" s="131">
        <v>8631</v>
      </c>
      <c r="EW74" s="131">
        <v>3076</v>
      </c>
      <c r="EX74" s="131">
        <v>1059</v>
      </c>
      <c r="EY74" s="131">
        <v>4135</v>
      </c>
      <c r="EZ74" s="131">
        <v>4500</v>
      </c>
      <c r="FA74" s="131">
        <v>3568</v>
      </c>
      <c r="FB74" s="131">
        <v>8069</v>
      </c>
      <c r="FC74" s="131">
        <v>1162</v>
      </c>
      <c r="FD74" s="131">
        <v>2143</v>
      </c>
      <c r="FE74" s="131">
        <v>3306</v>
      </c>
      <c r="FF74" s="131">
        <v>3370</v>
      </c>
      <c r="FG74" s="131">
        <v>5201</v>
      </c>
      <c r="FH74" s="131">
        <v>8571</v>
      </c>
      <c r="FI74" s="131">
        <v>1658</v>
      </c>
      <c r="FJ74" s="131">
        <v>1873</v>
      </c>
      <c r="FK74" s="131">
        <v>3531</v>
      </c>
      <c r="FL74" s="131">
        <v>5547</v>
      </c>
      <c r="FM74" s="131">
        <v>1061</v>
      </c>
      <c r="FN74" s="131">
        <v>6608</v>
      </c>
      <c r="FO74" s="131">
        <v>3765</v>
      </c>
      <c r="FP74" s="131">
        <v>441</v>
      </c>
      <c r="FQ74" s="131">
        <v>4206</v>
      </c>
      <c r="FR74" s="131">
        <v>7376</v>
      </c>
      <c r="FS74" s="131">
        <v>1938</v>
      </c>
      <c r="FT74" s="131">
        <v>9313</v>
      </c>
      <c r="FU74" s="131">
        <v>6308</v>
      </c>
      <c r="FV74" s="131">
        <v>759</v>
      </c>
      <c r="FW74" s="131">
        <v>7067</v>
      </c>
      <c r="FX74" s="131">
        <v>6628</v>
      </c>
      <c r="FY74" s="131">
        <v>1151</v>
      </c>
      <c r="FZ74" s="131">
        <v>7779</v>
      </c>
      <c r="GA74" s="131">
        <v>950</v>
      </c>
      <c r="GB74" s="131">
        <v>749</v>
      </c>
      <c r="GC74" s="131">
        <v>1699</v>
      </c>
      <c r="GD74" s="131">
        <v>2388</v>
      </c>
      <c r="GE74" s="131">
        <v>1198</v>
      </c>
      <c r="GF74" s="131">
        <v>3586</v>
      </c>
      <c r="GG74" s="131">
        <v>11125</v>
      </c>
      <c r="GH74" s="131">
        <v>78318</v>
      </c>
      <c r="GI74" s="131">
        <v>67098</v>
      </c>
      <c r="GJ74" s="131">
        <v>145416</v>
      </c>
      <c r="GK74" s="131">
        <v>17469</v>
      </c>
      <c r="GL74" s="131">
        <v>584</v>
      </c>
      <c r="GM74" s="131">
        <v>163469</v>
      </c>
      <c r="GN74" s="132">
        <v>0</v>
      </c>
      <c r="GO74" s="132">
        <v>0</v>
      </c>
      <c r="GP74" s="132">
        <v>0</v>
      </c>
      <c r="GQ74" s="132">
        <v>0</v>
      </c>
      <c r="GR74" s="132">
        <v>0</v>
      </c>
      <c r="GS74" s="132">
        <v>0</v>
      </c>
      <c r="GT74" s="132">
        <v>0</v>
      </c>
      <c r="GU74" s="132">
        <v>0</v>
      </c>
      <c r="GV74" s="132">
        <v>0</v>
      </c>
      <c r="GW74" s="132">
        <v>0</v>
      </c>
      <c r="GX74" s="132">
        <v>0</v>
      </c>
      <c r="GY74" s="132">
        <v>0</v>
      </c>
      <c r="GZ74" s="132">
        <v>0</v>
      </c>
      <c r="HA74" s="132">
        <v>0</v>
      </c>
      <c r="HB74" s="132">
        <v>0</v>
      </c>
      <c r="HC74" s="132">
        <v>0</v>
      </c>
      <c r="HD74" s="132">
        <v>0</v>
      </c>
      <c r="HE74" s="132">
        <v>0</v>
      </c>
      <c r="HF74" s="132">
        <v>0</v>
      </c>
      <c r="HG74" s="132">
        <v>0</v>
      </c>
      <c r="HH74" s="132">
        <v>0</v>
      </c>
      <c r="HI74" s="131">
        <v>-29</v>
      </c>
      <c r="HJ74" s="131">
        <v>619</v>
      </c>
      <c r="HK74" s="131">
        <v>-1246</v>
      </c>
      <c r="HL74" s="131">
        <v>23</v>
      </c>
      <c r="HM74" s="131">
        <v>879</v>
      </c>
      <c r="HN74" s="131">
        <v>-920</v>
      </c>
      <c r="HO74" s="131">
        <v>-166</v>
      </c>
      <c r="HP74" s="131">
        <v>108</v>
      </c>
      <c r="HQ74" s="131">
        <v>-2231</v>
      </c>
      <c r="HR74" s="131">
        <v>-1463</v>
      </c>
      <c r="HS74" s="131">
        <v>532</v>
      </c>
      <c r="HT74" s="131">
        <v>-443</v>
      </c>
      <c r="HU74" s="131">
        <v>194</v>
      </c>
      <c r="HV74" s="131">
        <v>-140</v>
      </c>
      <c r="HW74" s="131">
        <v>736</v>
      </c>
      <c r="HX74" s="131">
        <v>509</v>
      </c>
      <c r="HY74" s="131">
        <v>-895</v>
      </c>
      <c r="HZ74" s="131">
        <v>282</v>
      </c>
      <c r="IA74" s="131">
        <v>214</v>
      </c>
      <c r="IB74" s="131">
        <v>431</v>
      </c>
      <c r="IC74" s="131">
        <v>-3006</v>
      </c>
      <c r="ID74" s="131">
        <v>9704</v>
      </c>
      <c r="IE74" s="131">
        <v>26057</v>
      </c>
      <c r="IF74" s="131">
        <v>19587</v>
      </c>
      <c r="IG74" s="131">
        <v>7839</v>
      </c>
      <c r="IH74" s="131">
        <v>20014</v>
      </c>
      <c r="II74" s="131">
        <v>9846</v>
      </c>
      <c r="IJ74" s="131">
        <v>11351</v>
      </c>
      <c r="IK74" s="131">
        <v>6969</v>
      </c>
      <c r="IL74" s="131">
        <v>13030</v>
      </c>
      <c r="IM74" s="131">
        <v>2520</v>
      </c>
      <c r="IN74" s="131">
        <v>13312</v>
      </c>
      <c r="IO74" s="131">
        <v>6731</v>
      </c>
      <c r="IP74" s="131">
        <v>10231</v>
      </c>
      <c r="IQ74" s="131">
        <v>7105</v>
      </c>
      <c r="IR74" s="131">
        <v>13714</v>
      </c>
      <c r="IS74" s="131">
        <v>11692</v>
      </c>
      <c r="IT74" s="131">
        <v>11662</v>
      </c>
      <c r="IU74" s="131">
        <v>1969</v>
      </c>
      <c r="IV74" s="131">
        <v>5250</v>
      </c>
      <c r="IW74" s="131">
        <v>21334</v>
      </c>
      <c r="IX74" s="131">
        <v>231253</v>
      </c>
      <c r="IY74" s="131">
        <v>18321</v>
      </c>
      <c r="IZ74" s="131">
        <v>-7216</v>
      </c>
      <c r="JA74" s="131">
        <v>242393</v>
      </c>
      <c r="JB74" s="132">
        <v>8.9</v>
      </c>
      <c r="JC74" s="132">
        <v>5</v>
      </c>
      <c r="JD74" s="132">
        <v>2.4</v>
      </c>
      <c r="JE74" s="132">
        <v>-0.8</v>
      </c>
      <c r="JF74" s="132">
        <v>9.9</v>
      </c>
      <c r="JG74" s="132">
        <v>4.5999999999999996</v>
      </c>
      <c r="JH74" s="132">
        <v>6.2</v>
      </c>
      <c r="JI74" s="132">
        <v>4</v>
      </c>
      <c r="JJ74" s="132">
        <v>6.4</v>
      </c>
      <c r="JK74" s="132">
        <v>7.2</v>
      </c>
      <c r="JL74" s="132">
        <v>8.5</v>
      </c>
      <c r="JM74" s="132">
        <v>7.7</v>
      </c>
      <c r="JN74" s="132">
        <v>7.3</v>
      </c>
      <c r="JO74" s="132">
        <v>8.3000000000000007</v>
      </c>
      <c r="JP74" s="132">
        <v>4.7</v>
      </c>
      <c r="JQ74" s="132">
        <v>3.8</v>
      </c>
      <c r="JR74" s="132">
        <v>5.2</v>
      </c>
      <c r="JS74" s="132">
        <v>6.4</v>
      </c>
      <c r="JT74" s="132">
        <v>0.2</v>
      </c>
      <c r="JU74" s="132">
        <v>6</v>
      </c>
      <c r="JV74" s="132">
        <v>5.6</v>
      </c>
      <c r="JW74" s="132">
        <v>1.5</v>
      </c>
      <c r="JX74" s="132">
        <v>5.4</v>
      </c>
      <c r="JY74" s="132">
        <v>0.3</v>
      </c>
    </row>
    <row r="75" spans="1:285" ht="80.099999999999994" customHeight="1">
      <c r="A75" s="479" t="s">
        <v>108</v>
      </c>
      <c r="B75" s="480"/>
      <c r="C75" s="480"/>
      <c r="D75" s="480"/>
      <c r="E75" s="480"/>
      <c r="J75" s="86" t="s">
        <v>154</v>
      </c>
      <c r="K75" s="78">
        <v>225014</v>
      </c>
      <c r="L75" s="79">
        <v>69447</v>
      </c>
      <c r="M75" s="66">
        <f t="shared" si="2"/>
        <v>294461</v>
      </c>
      <c r="N75" s="78">
        <v>103421</v>
      </c>
      <c r="O75" s="79"/>
      <c r="P75" s="66">
        <f t="shared" si="3"/>
        <v>103421</v>
      </c>
      <c r="Q75" s="78"/>
      <c r="R75" s="79">
        <v>66648</v>
      </c>
      <c r="S75" s="66">
        <f t="shared" si="4"/>
        <v>66648</v>
      </c>
      <c r="T75" s="78">
        <v>112634</v>
      </c>
      <c r="U75" s="79"/>
      <c r="V75" s="66">
        <f t="shared" si="5"/>
        <v>112634</v>
      </c>
      <c r="W75" s="78">
        <v>5741</v>
      </c>
      <c r="X75" s="79"/>
      <c r="Y75" s="66">
        <f t="shared" si="6"/>
        <v>5741</v>
      </c>
      <c r="Z75" s="78"/>
      <c r="AA75" s="79">
        <v>2799</v>
      </c>
      <c r="AB75" s="66">
        <f t="shared" si="7"/>
        <v>2799</v>
      </c>
      <c r="AC75" s="78">
        <v>419</v>
      </c>
      <c r="AD75" s="79"/>
      <c r="AE75" s="66">
        <f t="shared" si="8"/>
        <v>419</v>
      </c>
      <c r="AI75" s="130">
        <v>38869</v>
      </c>
      <c r="AJ75" s="131">
        <v>14679</v>
      </c>
      <c r="AK75" s="131">
        <v>30527</v>
      </c>
      <c r="AL75" s="131">
        <v>44980</v>
      </c>
      <c r="AM75" s="131">
        <v>13544</v>
      </c>
      <c r="AN75" s="131">
        <v>8791</v>
      </c>
      <c r="AO75" s="131">
        <v>4776</v>
      </c>
      <c r="AP75" s="131">
        <v>29705</v>
      </c>
      <c r="AQ75" s="131">
        <v>3905</v>
      </c>
      <c r="AR75" s="131">
        <v>6149</v>
      </c>
      <c r="AS75" s="131">
        <v>6971</v>
      </c>
      <c r="AT75" s="131">
        <v>15179</v>
      </c>
      <c r="AU75" s="131">
        <v>1876</v>
      </c>
      <c r="AV75" s="131">
        <v>13334</v>
      </c>
      <c r="AW75" s="131">
        <v>5557</v>
      </c>
      <c r="AX75" s="131">
        <v>11783</v>
      </c>
      <c r="AY75" s="131">
        <v>22756</v>
      </c>
      <c r="AZ75" s="131">
        <v>-2533</v>
      </c>
      <c r="BA75" s="131">
        <v>140006</v>
      </c>
      <c r="BB75" s="131">
        <v>185086</v>
      </c>
      <c r="BC75" s="131">
        <v>20344</v>
      </c>
      <c r="BD75" s="131">
        <v>5534</v>
      </c>
      <c r="BE75" s="131">
        <v>7453</v>
      </c>
      <c r="BF75" s="131">
        <v>7250</v>
      </c>
      <c r="BG75" s="131">
        <v>-376</v>
      </c>
      <c r="BH75" s="131">
        <v>14859</v>
      </c>
      <c r="BI75" s="131">
        <v>14332</v>
      </c>
      <c r="BJ75" s="131">
        <v>-673</v>
      </c>
      <c r="BK75" s="131">
        <v>13662</v>
      </c>
      <c r="BL75" s="131">
        <v>1655</v>
      </c>
      <c r="BM75" s="131">
        <v>3549</v>
      </c>
      <c r="BN75" s="131">
        <v>34389</v>
      </c>
      <c r="BO75" s="131">
        <v>58963</v>
      </c>
      <c r="BP75" s="131">
        <v>1232</v>
      </c>
      <c r="BQ75" s="131">
        <v>5651</v>
      </c>
      <c r="BR75" s="131">
        <v>6895</v>
      </c>
      <c r="BS75" s="131">
        <v>1923</v>
      </c>
      <c r="BT75" s="131">
        <v>6734</v>
      </c>
      <c r="BU75" s="131">
        <v>8690</v>
      </c>
      <c r="BV75" s="131">
        <v>15348</v>
      </c>
      <c r="BW75" s="131">
        <v>74515</v>
      </c>
      <c r="BX75" s="131">
        <v>258949</v>
      </c>
      <c r="BY75" s="131">
        <v>43895</v>
      </c>
      <c r="BZ75" s="131">
        <v>29968</v>
      </c>
      <c r="CA75" s="131">
        <v>10085</v>
      </c>
      <c r="CB75" s="131">
        <v>7246</v>
      </c>
      <c r="CC75" s="131">
        <v>-27894</v>
      </c>
      <c r="CD75" s="131">
        <v>7073</v>
      </c>
      <c r="CE75" s="131">
        <v>254894</v>
      </c>
      <c r="CF75" s="131">
        <v>11573</v>
      </c>
      <c r="CG75" s="131">
        <v>19987</v>
      </c>
      <c r="CH75" s="131">
        <v>31560</v>
      </c>
      <c r="CI75" s="131">
        <v>10541</v>
      </c>
      <c r="CJ75" s="131">
        <v>4230</v>
      </c>
      <c r="CK75" s="131">
        <v>4818</v>
      </c>
      <c r="CL75" s="131">
        <v>19886</v>
      </c>
      <c r="CM75" s="131">
        <v>1684</v>
      </c>
      <c r="CN75" s="131">
        <v>5575</v>
      </c>
      <c r="CO75" s="131">
        <v>5537</v>
      </c>
      <c r="CP75" s="131">
        <v>12249</v>
      </c>
      <c r="CQ75" s="131">
        <v>3162</v>
      </c>
      <c r="CR75" s="131">
        <v>12512</v>
      </c>
      <c r="CS75" s="131">
        <v>3086</v>
      </c>
      <c r="CT75" s="131">
        <v>8909</v>
      </c>
      <c r="CU75" s="131">
        <v>16015</v>
      </c>
      <c r="CV75" s="131">
        <v>-1875</v>
      </c>
      <c r="CW75" s="131">
        <v>106329</v>
      </c>
      <c r="CX75" s="131">
        <v>137889</v>
      </c>
      <c r="CY75" s="131">
        <v>13718</v>
      </c>
      <c r="CZ75" s="131">
        <v>3636</v>
      </c>
      <c r="DA75" s="131">
        <v>6056</v>
      </c>
      <c r="DB75" s="131">
        <v>5007</v>
      </c>
      <c r="DC75" s="131">
        <v>-278</v>
      </c>
      <c r="DD75" s="131">
        <v>10785</v>
      </c>
      <c r="DE75" s="131">
        <v>15866</v>
      </c>
      <c r="DF75" s="131">
        <v>-710</v>
      </c>
      <c r="DG75" s="131">
        <v>15155</v>
      </c>
      <c r="DH75" s="131">
        <v>1407</v>
      </c>
      <c r="DI75" s="131">
        <v>3149</v>
      </c>
      <c r="DJ75" s="131">
        <v>30498</v>
      </c>
      <c r="DK75" s="131">
        <v>47852</v>
      </c>
      <c r="DL75" s="131">
        <v>847</v>
      </c>
      <c r="DM75" s="131">
        <v>3862</v>
      </c>
      <c r="DN75" s="131">
        <v>4709</v>
      </c>
      <c r="DO75" s="131">
        <v>1769</v>
      </c>
      <c r="DP75" s="131">
        <v>4993</v>
      </c>
      <c r="DQ75" s="131">
        <v>6762</v>
      </c>
      <c r="DR75" s="131">
        <v>11470</v>
      </c>
      <c r="DS75" s="131">
        <v>59322</v>
      </c>
      <c r="DT75" s="131">
        <v>197211</v>
      </c>
      <c r="DU75" s="131">
        <v>35810</v>
      </c>
      <c r="DV75" s="131">
        <v>26076</v>
      </c>
      <c r="DW75" s="131">
        <v>7553</v>
      </c>
      <c r="DX75" s="131">
        <v>6169</v>
      </c>
      <c r="DY75" s="131">
        <v>-23708</v>
      </c>
      <c r="DZ75" s="131">
        <v>541</v>
      </c>
      <c r="EA75" s="131">
        <v>185161</v>
      </c>
      <c r="EB75" s="131">
        <v>1470</v>
      </c>
      <c r="EC75" s="131">
        <v>4351</v>
      </c>
      <c r="ED75" s="131">
        <v>5820</v>
      </c>
      <c r="EE75" s="131">
        <v>3187</v>
      </c>
      <c r="EF75" s="131">
        <v>14576</v>
      </c>
      <c r="EG75" s="142">
        <v>17762</v>
      </c>
      <c r="EH75" s="131">
        <v>9671</v>
      </c>
      <c r="EI75" s="131">
        <v>7266</v>
      </c>
      <c r="EJ75" s="131">
        <v>16937</v>
      </c>
      <c r="EK75" s="131">
        <v>1958</v>
      </c>
      <c r="EL75" s="131">
        <v>2687</v>
      </c>
      <c r="EM75" s="131">
        <v>4644</v>
      </c>
      <c r="EN75" s="131">
        <v>7521</v>
      </c>
      <c r="EO75" s="131">
        <v>6825</v>
      </c>
      <c r="EP75" s="131">
        <v>14346</v>
      </c>
      <c r="EQ75" s="131">
        <v>5349</v>
      </c>
      <c r="ER75" s="131">
        <v>3467</v>
      </c>
      <c r="ES75" s="131">
        <v>8817</v>
      </c>
      <c r="ET75" s="131">
        <v>6526</v>
      </c>
      <c r="EU75" s="131">
        <v>2594</v>
      </c>
      <c r="EV75" s="131">
        <v>9120</v>
      </c>
      <c r="EW75" s="131">
        <v>3104</v>
      </c>
      <c r="EX75" s="131">
        <v>1430</v>
      </c>
      <c r="EY75" s="131">
        <v>4534</v>
      </c>
      <c r="EZ75" s="131">
        <v>5006</v>
      </c>
      <c r="FA75" s="131">
        <v>3585</v>
      </c>
      <c r="FB75" s="131">
        <v>8592</v>
      </c>
      <c r="FC75" s="131">
        <v>1246</v>
      </c>
      <c r="FD75" s="131">
        <v>2079</v>
      </c>
      <c r="FE75" s="131">
        <v>3325</v>
      </c>
      <c r="FF75" s="131">
        <v>3870</v>
      </c>
      <c r="FG75" s="131">
        <v>5892</v>
      </c>
      <c r="FH75" s="131">
        <v>9762</v>
      </c>
      <c r="FI75" s="131">
        <v>2023</v>
      </c>
      <c r="FJ75" s="131">
        <v>2051</v>
      </c>
      <c r="FK75" s="131">
        <v>4073</v>
      </c>
      <c r="FL75" s="131">
        <v>6589</v>
      </c>
      <c r="FM75" s="131">
        <v>1219</v>
      </c>
      <c r="FN75" s="131">
        <v>7808</v>
      </c>
      <c r="FO75" s="131">
        <v>4222</v>
      </c>
      <c r="FP75" s="131">
        <v>523</v>
      </c>
      <c r="FQ75" s="131">
        <v>4744</v>
      </c>
      <c r="FR75" s="131">
        <v>8076</v>
      </c>
      <c r="FS75" s="131">
        <v>2061</v>
      </c>
      <c r="FT75" s="131">
        <v>10137</v>
      </c>
      <c r="FU75" s="131">
        <v>6935</v>
      </c>
      <c r="FV75" s="131">
        <v>813</v>
      </c>
      <c r="FW75" s="131">
        <v>7748</v>
      </c>
      <c r="FX75" s="131">
        <v>7835</v>
      </c>
      <c r="FY75" s="131">
        <v>1278</v>
      </c>
      <c r="FZ75" s="131">
        <v>9113</v>
      </c>
      <c r="GA75" s="131">
        <v>1006</v>
      </c>
      <c r="GB75" s="131">
        <v>759</v>
      </c>
      <c r="GC75" s="131">
        <v>1764</v>
      </c>
      <c r="GD75" s="131">
        <v>2633</v>
      </c>
      <c r="GE75" s="131">
        <v>1179</v>
      </c>
      <c r="GF75" s="131">
        <v>3812</v>
      </c>
      <c r="GG75" s="131">
        <v>12745</v>
      </c>
      <c r="GH75" s="131">
        <v>88223</v>
      </c>
      <c r="GI75" s="131">
        <v>77381</v>
      </c>
      <c r="GJ75" s="131">
        <v>165604</v>
      </c>
      <c r="GK75" s="131">
        <v>19017</v>
      </c>
      <c r="GL75" s="131">
        <v>541</v>
      </c>
      <c r="GM75" s="131">
        <v>185161</v>
      </c>
      <c r="GN75" s="132">
        <v>0</v>
      </c>
      <c r="GO75" s="132">
        <v>0</v>
      </c>
      <c r="GP75" s="132">
        <v>0</v>
      </c>
      <c r="GQ75" s="132">
        <v>0</v>
      </c>
      <c r="GR75" s="132">
        <v>0</v>
      </c>
      <c r="GS75" s="132">
        <v>0</v>
      </c>
      <c r="GT75" s="132">
        <v>0</v>
      </c>
      <c r="GU75" s="132">
        <v>0</v>
      </c>
      <c r="GV75" s="132">
        <v>0</v>
      </c>
      <c r="GW75" s="132">
        <v>0</v>
      </c>
      <c r="GX75" s="132">
        <v>0</v>
      </c>
      <c r="GY75" s="132">
        <v>0</v>
      </c>
      <c r="GZ75" s="132">
        <v>0</v>
      </c>
      <c r="HA75" s="132">
        <v>0</v>
      </c>
      <c r="HB75" s="132">
        <v>0</v>
      </c>
      <c r="HC75" s="132">
        <v>0</v>
      </c>
      <c r="HD75" s="132">
        <v>0</v>
      </c>
      <c r="HE75" s="132">
        <v>0</v>
      </c>
      <c r="HF75" s="132">
        <v>0</v>
      </c>
      <c r="HG75" s="132">
        <v>0</v>
      </c>
      <c r="HH75" s="132">
        <v>0</v>
      </c>
      <c r="HI75" s="131">
        <v>-12</v>
      </c>
      <c r="HJ75" s="131">
        <v>-68</v>
      </c>
      <c r="HK75" s="131">
        <v>-1188</v>
      </c>
      <c r="HL75" s="131">
        <v>97</v>
      </c>
      <c r="HM75" s="131">
        <v>1013</v>
      </c>
      <c r="HN75" s="131">
        <v>-786</v>
      </c>
      <c r="HO75" s="131">
        <v>-290</v>
      </c>
      <c r="HP75" s="131">
        <v>-44</v>
      </c>
      <c r="HQ75" s="131">
        <v>-2645</v>
      </c>
      <c r="HR75" s="131">
        <v>-1303</v>
      </c>
      <c r="HS75" s="131">
        <v>447</v>
      </c>
      <c r="HT75" s="131">
        <v>-522</v>
      </c>
      <c r="HU75" s="131">
        <v>335</v>
      </c>
      <c r="HV75" s="131">
        <v>-168</v>
      </c>
      <c r="HW75" s="131">
        <v>681</v>
      </c>
      <c r="HX75" s="131">
        <v>648</v>
      </c>
      <c r="HY75" s="131">
        <v>-1021</v>
      </c>
      <c r="HZ75" s="131">
        <v>246</v>
      </c>
      <c r="IA75" s="131">
        <v>259</v>
      </c>
      <c r="IB75" s="131">
        <v>625</v>
      </c>
      <c r="IC75" s="131">
        <v>-3697</v>
      </c>
      <c r="ID75" s="131">
        <v>9240</v>
      </c>
      <c r="IE75" s="131">
        <v>25318</v>
      </c>
      <c r="IF75" s="131">
        <v>20598</v>
      </c>
      <c r="IG75" s="131">
        <v>8416</v>
      </c>
      <c r="IH75" s="131">
        <v>22143</v>
      </c>
      <c r="II75" s="131">
        <v>10311</v>
      </c>
      <c r="IJ75" s="131">
        <v>11594</v>
      </c>
      <c r="IK75" s="131">
        <v>7394</v>
      </c>
      <c r="IL75" s="131">
        <v>13562</v>
      </c>
      <c r="IM75" s="131">
        <v>2614</v>
      </c>
      <c r="IN75" s="131">
        <v>14377</v>
      </c>
      <c r="IO75" s="131">
        <v>7596</v>
      </c>
      <c r="IP75" s="131">
        <v>11335</v>
      </c>
      <c r="IQ75" s="131">
        <v>7922</v>
      </c>
      <c r="IR75" s="131">
        <v>14163</v>
      </c>
      <c r="IS75" s="131">
        <v>11905</v>
      </c>
      <c r="IT75" s="131">
        <v>13094</v>
      </c>
      <c r="IU75" s="131">
        <v>2045</v>
      </c>
      <c r="IV75" s="131">
        <v>5442</v>
      </c>
      <c r="IW75" s="131">
        <v>22176</v>
      </c>
      <c r="IX75" s="131">
        <v>243248</v>
      </c>
      <c r="IY75" s="131">
        <v>18950</v>
      </c>
      <c r="IZ75" s="131">
        <v>-7304</v>
      </c>
      <c r="JA75" s="131">
        <v>254894</v>
      </c>
      <c r="JB75" s="132">
        <v>-4.8</v>
      </c>
      <c r="JC75" s="132">
        <v>-2.8</v>
      </c>
      <c r="JD75" s="132">
        <v>5.2</v>
      </c>
      <c r="JE75" s="132">
        <v>7.4</v>
      </c>
      <c r="JF75" s="132">
        <v>10.6</v>
      </c>
      <c r="JG75" s="132">
        <v>4.7</v>
      </c>
      <c r="JH75" s="132">
        <v>2.1</v>
      </c>
      <c r="JI75" s="132">
        <v>6.1</v>
      </c>
      <c r="JJ75" s="132">
        <v>4.0999999999999996</v>
      </c>
      <c r="JK75" s="132">
        <v>3.7</v>
      </c>
      <c r="JL75" s="132">
        <v>8</v>
      </c>
      <c r="JM75" s="132">
        <v>12.9</v>
      </c>
      <c r="JN75" s="132">
        <v>10.8</v>
      </c>
      <c r="JO75" s="132">
        <v>11.5</v>
      </c>
      <c r="JP75" s="132">
        <v>3.3</v>
      </c>
      <c r="JQ75" s="132">
        <v>1.8</v>
      </c>
      <c r="JR75" s="132">
        <v>12.3</v>
      </c>
      <c r="JS75" s="132">
        <v>3.9</v>
      </c>
      <c r="JT75" s="132">
        <v>3.7</v>
      </c>
      <c r="JU75" s="132">
        <v>3.9</v>
      </c>
      <c r="JV75" s="132">
        <v>5.2</v>
      </c>
      <c r="JW75" s="132">
        <v>3.4</v>
      </c>
      <c r="JX75" s="132">
        <v>5.2</v>
      </c>
      <c r="JY75" s="132">
        <v>-0.2</v>
      </c>
    </row>
    <row r="76" spans="1:285">
      <c r="J76" s="86" t="s">
        <v>155</v>
      </c>
      <c r="K76" s="78">
        <v>239430</v>
      </c>
      <c r="L76" s="79">
        <v>70237</v>
      </c>
      <c r="M76" s="66">
        <f t="shared" si="2"/>
        <v>309667</v>
      </c>
      <c r="N76" s="78">
        <v>105193</v>
      </c>
      <c r="O76" s="79"/>
      <c r="P76" s="66">
        <f t="shared" si="3"/>
        <v>105193</v>
      </c>
      <c r="Q76" s="78"/>
      <c r="R76" s="79">
        <v>67363</v>
      </c>
      <c r="S76" s="66">
        <f t="shared" si="4"/>
        <v>67363</v>
      </c>
      <c r="T76" s="78">
        <v>124348</v>
      </c>
      <c r="U76" s="79"/>
      <c r="V76" s="66">
        <f t="shared" si="5"/>
        <v>124348</v>
      </c>
      <c r="W76" s="78">
        <v>6628</v>
      </c>
      <c r="X76" s="79"/>
      <c r="Y76" s="66">
        <f t="shared" si="6"/>
        <v>6628</v>
      </c>
      <c r="Z76" s="78"/>
      <c r="AA76" s="79">
        <v>2874</v>
      </c>
      <c r="AB76" s="66">
        <f t="shared" si="7"/>
        <v>2874</v>
      </c>
      <c r="AC76" s="78">
        <v>387</v>
      </c>
      <c r="AD76" s="79"/>
      <c r="AE76" s="66">
        <f t="shared" si="8"/>
        <v>387</v>
      </c>
      <c r="AI76" s="130">
        <v>39234</v>
      </c>
      <c r="AJ76" s="131">
        <v>15452</v>
      </c>
      <c r="AK76" s="131">
        <v>32745</v>
      </c>
      <c r="AL76" s="131">
        <v>47918</v>
      </c>
      <c r="AM76" s="131">
        <v>13860</v>
      </c>
      <c r="AN76" s="131">
        <v>9137</v>
      </c>
      <c r="AO76" s="131">
        <v>4814</v>
      </c>
      <c r="AP76" s="131">
        <v>30778</v>
      </c>
      <c r="AQ76" s="131">
        <v>4028</v>
      </c>
      <c r="AR76" s="131">
        <v>6762</v>
      </c>
      <c r="AS76" s="131">
        <v>7658</v>
      </c>
      <c r="AT76" s="131">
        <v>16616</v>
      </c>
      <c r="AU76" s="131">
        <v>1964</v>
      </c>
      <c r="AV76" s="131">
        <v>14354</v>
      </c>
      <c r="AW76" s="131">
        <v>6070</v>
      </c>
      <c r="AX76" s="131">
        <v>11827</v>
      </c>
      <c r="AY76" s="131">
        <v>25228</v>
      </c>
      <c r="AZ76" s="131">
        <v>-2808</v>
      </c>
      <c r="BA76" s="131">
        <v>148487</v>
      </c>
      <c r="BB76" s="131">
        <v>196499</v>
      </c>
      <c r="BC76" s="131">
        <v>21067</v>
      </c>
      <c r="BD76" s="131">
        <v>6020</v>
      </c>
      <c r="BE76" s="131">
        <v>8558</v>
      </c>
      <c r="BF76" s="131">
        <v>9292</v>
      </c>
      <c r="BG76" s="131">
        <v>-297</v>
      </c>
      <c r="BH76" s="131">
        <v>18118</v>
      </c>
      <c r="BI76" s="131">
        <v>16393</v>
      </c>
      <c r="BJ76" s="131">
        <v>-906</v>
      </c>
      <c r="BK76" s="131">
        <v>15497</v>
      </c>
      <c r="BL76" s="131">
        <v>1306</v>
      </c>
      <c r="BM76" s="131">
        <v>4051</v>
      </c>
      <c r="BN76" s="131">
        <v>39520</v>
      </c>
      <c r="BO76" s="131">
        <v>65563</v>
      </c>
      <c r="BP76" s="131">
        <v>652</v>
      </c>
      <c r="BQ76" s="131">
        <v>8175</v>
      </c>
      <c r="BR76" s="131">
        <v>8837</v>
      </c>
      <c r="BS76" s="131">
        <v>2140</v>
      </c>
      <c r="BT76" s="131">
        <v>8469</v>
      </c>
      <c r="BU76" s="131">
        <v>10600</v>
      </c>
      <c r="BV76" s="131">
        <v>19111</v>
      </c>
      <c r="BW76" s="131">
        <v>84776</v>
      </c>
      <c r="BX76" s="131">
        <v>280839</v>
      </c>
      <c r="BY76" s="131">
        <v>44525</v>
      </c>
      <c r="BZ76" s="131">
        <v>33136</v>
      </c>
      <c r="CA76" s="131">
        <v>11056</v>
      </c>
      <c r="CB76" s="131">
        <v>8026</v>
      </c>
      <c r="CC76" s="131">
        <v>-30368</v>
      </c>
      <c r="CD76" s="131">
        <v>7462</v>
      </c>
      <c r="CE76" s="131">
        <v>272353</v>
      </c>
      <c r="CF76" s="131">
        <v>12947</v>
      </c>
      <c r="CG76" s="131">
        <v>22503</v>
      </c>
      <c r="CH76" s="131">
        <v>35450</v>
      </c>
      <c r="CI76" s="131">
        <v>11600</v>
      </c>
      <c r="CJ76" s="131">
        <v>4611</v>
      </c>
      <c r="CK76" s="131">
        <v>4897</v>
      </c>
      <c r="CL76" s="131">
        <v>22103</v>
      </c>
      <c r="CM76" s="131">
        <v>1806</v>
      </c>
      <c r="CN76" s="131">
        <v>6219</v>
      </c>
      <c r="CO76" s="131">
        <v>6429</v>
      </c>
      <c r="CP76" s="131">
        <v>13970</v>
      </c>
      <c r="CQ76" s="131">
        <v>3333</v>
      </c>
      <c r="CR76" s="131">
        <v>13463</v>
      </c>
      <c r="CS76" s="131">
        <v>3464</v>
      </c>
      <c r="CT76" s="131">
        <v>9295</v>
      </c>
      <c r="CU76" s="131">
        <v>18078</v>
      </c>
      <c r="CV76" s="131">
        <v>-2135</v>
      </c>
      <c r="CW76" s="131">
        <v>117133</v>
      </c>
      <c r="CX76" s="131">
        <v>152583</v>
      </c>
      <c r="CY76" s="131">
        <v>14689</v>
      </c>
      <c r="CZ76" s="131">
        <v>4415</v>
      </c>
      <c r="DA76" s="131">
        <v>7378</v>
      </c>
      <c r="DB76" s="131">
        <v>6865</v>
      </c>
      <c r="DC76" s="131">
        <v>-236</v>
      </c>
      <c r="DD76" s="131">
        <v>14007</v>
      </c>
      <c r="DE76" s="131">
        <v>17724</v>
      </c>
      <c r="DF76" s="131">
        <v>-941</v>
      </c>
      <c r="DG76" s="131">
        <v>16783</v>
      </c>
      <c r="DH76" s="131">
        <v>1096</v>
      </c>
      <c r="DI76" s="131">
        <v>3721</v>
      </c>
      <c r="DJ76" s="131">
        <v>35607</v>
      </c>
      <c r="DK76" s="131">
        <v>54711</v>
      </c>
      <c r="DL76" s="131">
        <v>464</v>
      </c>
      <c r="DM76" s="131">
        <v>6144</v>
      </c>
      <c r="DN76" s="131">
        <v>6608</v>
      </c>
      <c r="DO76" s="131">
        <v>1963</v>
      </c>
      <c r="DP76" s="131">
        <v>6431</v>
      </c>
      <c r="DQ76" s="131">
        <v>8394</v>
      </c>
      <c r="DR76" s="131">
        <v>15002</v>
      </c>
      <c r="DS76" s="131">
        <v>69713</v>
      </c>
      <c r="DT76" s="131">
        <v>222296</v>
      </c>
      <c r="DU76" s="131">
        <v>36025</v>
      </c>
      <c r="DV76" s="131">
        <v>28728</v>
      </c>
      <c r="DW76" s="131">
        <v>8505</v>
      </c>
      <c r="DX76" s="131">
        <v>6877</v>
      </c>
      <c r="DY76" s="131">
        <v>-25942</v>
      </c>
      <c r="DZ76" s="131">
        <v>391</v>
      </c>
      <c r="EA76" s="131">
        <v>205671</v>
      </c>
      <c r="EB76" s="131">
        <v>1650</v>
      </c>
      <c r="EC76" s="131">
        <v>3948</v>
      </c>
      <c r="ED76" s="131">
        <v>5599</v>
      </c>
      <c r="EE76" s="131">
        <v>3691</v>
      </c>
      <c r="EF76" s="131">
        <v>14215</v>
      </c>
      <c r="EG76" s="142">
        <v>17906</v>
      </c>
      <c r="EH76" s="131">
        <v>10606</v>
      </c>
      <c r="EI76" s="131">
        <v>7402</v>
      </c>
      <c r="EJ76" s="131">
        <v>18008</v>
      </c>
      <c r="EK76" s="131">
        <v>1940</v>
      </c>
      <c r="EL76" s="131">
        <v>3334</v>
      </c>
      <c r="EM76" s="131">
        <v>5274</v>
      </c>
      <c r="EN76" s="131">
        <v>9815</v>
      </c>
      <c r="EO76" s="131">
        <v>7794</v>
      </c>
      <c r="EP76" s="131">
        <v>17609</v>
      </c>
      <c r="EQ76" s="131">
        <v>5798</v>
      </c>
      <c r="ER76" s="131">
        <v>3761</v>
      </c>
      <c r="ES76" s="131">
        <v>9559</v>
      </c>
      <c r="ET76" s="131">
        <v>6842</v>
      </c>
      <c r="EU76" s="131">
        <v>3375</v>
      </c>
      <c r="EV76" s="131">
        <v>10217</v>
      </c>
      <c r="EW76" s="131">
        <v>3523</v>
      </c>
      <c r="EX76" s="131">
        <v>1494</v>
      </c>
      <c r="EY76" s="131">
        <v>5017</v>
      </c>
      <c r="EZ76" s="131">
        <v>5606</v>
      </c>
      <c r="FA76" s="131">
        <v>4184</v>
      </c>
      <c r="FB76" s="131">
        <v>9790</v>
      </c>
      <c r="FC76" s="131">
        <v>1414</v>
      </c>
      <c r="FD76" s="131">
        <v>2153</v>
      </c>
      <c r="FE76" s="131">
        <v>3567</v>
      </c>
      <c r="FF76" s="131">
        <v>4483</v>
      </c>
      <c r="FG76" s="131">
        <v>6935</v>
      </c>
      <c r="FH76" s="131">
        <v>11418</v>
      </c>
      <c r="FI76" s="131">
        <v>2476</v>
      </c>
      <c r="FJ76" s="131">
        <v>2539</v>
      </c>
      <c r="FK76" s="131">
        <v>5015</v>
      </c>
      <c r="FL76" s="131">
        <v>7377</v>
      </c>
      <c r="FM76" s="131">
        <v>2283</v>
      </c>
      <c r="FN76" s="131">
        <v>9659</v>
      </c>
      <c r="FO76" s="131">
        <v>5156</v>
      </c>
      <c r="FP76" s="131">
        <v>704</v>
      </c>
      <c r="FQ76" s="131">
        <v>5860</v>
      </c>
      <c r="FR76" s="131">
        <v>8484</v>
      </c>
      <c r="FS76" s="131">
        <v>2191</v>
      </c>
      <c r="FT76" s="131">
        <v>10675</v>
      </c>
      <c r="FU76" s="131">
        <v>7495</v>
      </c>
      <c r="FV76" s="131">
        <v>975</v>
      </c>
      <c r="FW76" s="131">
        <v>8471</v>
      </c>
      <c r="FX76" s="131">
        <v>9111</v>
      </c>
      <c r="FY76" s="131">
        <v>1513</v>
      </c>
      <c r="FZ76" s="131">
        <v>10623</v>
      </c>
      <c r="GA76" s="131">
        <v>1136</v>
      </c>
      <c r="GB76" s="131">
        <v>616</v>
      </c>
      <c r="GC76" s="131">
        <v>1752</v>
      </c>
      <c r="GD76" s="131">
        <v>2841</v>
      </c>
      <c r="GE76" s="131">
        <v>1030</v>
      </c>
      <c r="GF76" s="131">
        <v>3871</v>
      </c>
      <c r="GG76" s="131">
        <v>14598</v>
      </c>
      <c r="GH76" s="131">
        <v>99445</v>
      </c>
      <c r="GI76" s="131">
        <v>85045</v>
      </c>
      <c r="GJ76" s="131">
        <v>184491</v>
      </c>
      <c r="GK76" s="131">
        <v>20789</v>
      </c>
      <c r="GL76" s="131">
        <v>391</v>
      </c>
      <c r="GM76" s="131">
        <v>205671</v>
      </c>
      <c r="GN76" s="132">
        <v>0</v>
      </c>
      <c r="GO76" s="132">
        <v>0</v>
      </c>
      <c r="GP76" s="132">
        <v>0</v>
      </c>
      <c r="GQ76" s="132">
        <v>0</v>
      </c>
      <c r="GR76" s="132">
        <v>0</v>
      </c>
      <c r="GS76" s="132">
        <v>0</v>
      </c>
      <c r="GT76" s="132">
        <v>0</v>
      </c>
      <c r="GU76" s="132">
        <v>0</v>
      </c>
      <c r="GV76" s="132">
        <v>0</v>
      </c>
      <c r="GW76" s="132">
        <v>0</v>
      </c>
      <c r="GX76" s="132">
        <v>0</v>
      </c>
      <c r="GY76" s="132">
        <v>0</v>
      </c>
      <c r="GZ76" s="132">
        <v>0</v>
      </c>
      <c r="HA76" s="132">
        <v>0</v>
      </c>
      <c r="HB76" s="132">
        <v>0</v>
      </c>
      <c r="HC76" s="132">
        <v>0</v>
      </c>
      <c r="HD76" s="132">
        <v>0</v>
      </c>
      <c r="HE76" s="132">
        <v>0</v>
      </c>
      <c r="HF76" s="132">
        <v>0</v>
      </c>
      <c r="HG76" s="132">
        <v>0</v>
      </c>
      <c r="HH76" s="132">
        <v>0.1</v>
      </c>
      <c r="HI76" s="131">
        <v>11</v>
      </c>
      <c r="HJ76" s="131">
        <v>-152</v>
      </c>
      <c r="HK76" s="131">
        <v>-1936</v>
      </c>
      <c r="HL76" s="131">
        <v>5</v>
      </c>
      <c r="HM76" s="131">
        <v>1361</v>
      </c>
      <c r="HN76" s="131">
        <v>-1038</v>
      </c>
      <c r="HO76" s="131">
        <v>-394</v>
      </c>
      <c r="HP76" s="131">
        <v>125</v>
      </c>
      <c r="HQ76" s="131">
        <v>-2106</v>
      </c>
      <c r="HR76" s="131">
        <v>-1275</v>
      </c>
      <c r="HS76" s="131">
        <v>405</v>
      </c>
      <c r="HT76" s="131">
        <v>-593</v>
      </c>
      <c r="HU76" s="131">
        <v>680</v>
      </c>
      <c r="HV76" s="131">
        <v>-171</v>
      </c>
      <c r="HW76" s="131">
        <v>203</v>
      </c>
      <c r="HX76" s="131">
        <v>675</v>
      </c>
      <c r="HY76" s="131">
        <v>-1181</v>
      </c>
      <c r="HZ76" s="131">
        <v>308</v>
      </c>
      <c r="IA76" s="131">
        <v>111</v>
      </c>
      <c r="IB76" s="131">
        <v>629</v>
      </c>
      <c r="IC76" s="131">
        <v>-4329</v>
      </c>
      <c r="ID76" s="131">
        <v>8343</v>
      </c>
      <c r="IE76" s="131">
        <v>27842</v>
      </c>
      <c r="IF76" s="131">
        <v>21904</v>
      </c>
      <c r="IG76" s="131">
        <v>9251</v>
      </c>
      <c r="IH76" s="131">
        <v>25156</v>
      </c>
      <c r="II76" s="131">
        <v>10795</v>
      </c>
      <c r="IJ76" s="131">
        <v>12494</v>
      </c>
      <c r="IK76" s="131">
        <v>7877</v>
      </c>
      <c r="IL76" s="131">
        <v>14120</v>
      </c>
      <c r="IM76" s="131">
        <v>2809</v>
      </c>
      <c r="IN76" s="131">
        <v>16379</v>
      </c>
      <c r="IO76" s="131">
        <v>7960</v>
      </c>
      <c r="IP76" s="131">
        <v>12728</v>
      </c>
      <c r="IQ76" s="131">
        <v>8758</v>
      </c>
      <c r="IR76" s="131">
        <v>14859</v>
      </c>
      <c r="IS76" s="131">
        <v>12482</v>
      </c>
      <c r="IT76" s="131">
        <v>14274</v>
      </c>
      <c r="IU76" s="131">
        <v>2178</v>
      </c>
      <c r="IV76" s="131">
        <v>5383</v>
      </c>
      <c r="IW76" s="131">
        <v>22668</v>
      </c>
      <c r="IX76" s="131">
        <v>260458</v>
      </c>
      <c r="IY76" s="131">
        <v>19644</v>
      </c>
      <c r="IZ76" s="131">
        <v>-7704</v>
      </c>
      <c r="JA76" s="131">
        <v>272353</v>
      </c>
      <c r="JB76" s="132">
        <v>-9.6999999999999993</v>
      </c>
      <c r="JC76" s="132">
        <v>10</v>
      </c>
      <c r="JD76" s="132">
        <v>6.3</v>
      </c>
      <c r="JE76" s="132">
        <v>9.9</v>
      </c>
      <c r="JF76" s="132">
        <v>13.6</v>
      </c>
      <c r="JG76" s="132">
        <v>4.7</v>
      </c>
      <c r="JH76" s="132">
        <v>7.8</v>
      </c>
      <c r="JI76" s="132">
        <v>6.5</v>
      </c>
      <c r="JJ76" s="132">
        <v>4.0999999999999996</v>
      </c>
      <c r="JK76" s="132">
        <v>7.5</v>
      </c>
      <c r="JL76" s="132">
        <v>13.9</v>
      </c>
      <c r="JM76" s="132">
        <v>4.8</v>
      </c>
      <c r="JN76" s="132">
        <v>12.3</v>
      </c>
      <c r="JO76" s="132">
        <v>10.5</v>
      </c>
      <c r="JP76" s="132">
        <v>4.9000000000000004</v>
      </c>
      <c r="JQ76" s="132">
        <v>4.8</v>
      </c>
      <c r="JR76" s="132">
        <v>9</v>
      </c>
      <c r="JS76" s="132">
        <v>6.5</v>
      </c>
      <c r="JT76" s="132">
        <v>-1.1000000000000001</v>
      </c>
      <c r="JU76" s="132">
        <v>2.2000000000000002</v>
      </c>
      <c r="JV76" s="132">
        <v>7.1</v>
      </c>
      <c r="JW76" s="132">
        <v>3.7</v>
      </c>
      <c r="JX76" s="132">
        <v>6.8</v>
      </c>
      <c r="JY76" s="132">
        <v>-0.4</v>
      </c>
    </row>
    <row r="77" spans="1:285">
      <c r="J77" s="86" t="s">
        <v>156</v>
      </c>
      <c r="K77" s="78">
        <v>258218</v>
      </c>
      <c r="L77" s="79">
        <v>68118</v>
      </c>
      <c r="M77" s="66">
        <f t="shared" si="2"/>
        <v>326336</v>
      </c>
      <c r="N77" s="78">
        <v>110240</v>
      </c>
      <c r="O77" s="79"/>
      <c r="P77" s="66">
        <f t="shared" si="3"/>
        <v>110240</v>
      </c>
      <c r="Q77" s="78"/>
      <c r="R77" s="79">
        <v>64958</v>
      </c>
      <c r="S77" s="66">
        <f t="shared" si="4"/>
        <v>64958</v>
      </c>
      <c r="T77" s="78">
        <v>138286</v>
      </c>
      <c r="U77" s="79"/>
      <c r="V77" s="66">
        <f t="shared" si="5"/>
        <v>138286</v>
      </c>
      <c r="W77" s="78">
        <v>6193</v>
      </c>
      <c r="X77" s="79"/>
      <c r="Y77" s="66">
        <f t="shared" si="6"/>
        <v>6193</v>
      </c>
      <c r="Z77" s="78"/>
      <c r="AA77" s="79">
        <v>3160</v>
      </c>
      <c r="AB77" s="66">
        <f t="shared" si="7"/>
        <v>3160</v>
      </c>
      <c r="AC77" s="78">
        <v>339</v>
      </c>
      <c r="AD77" s="79"/>
      <c r="AE77" s="66">
        <f t="shared" si="8"/>
        <v>339</v>
      </c>
      <c r="AI77" s="130">
        <v>39600</v>
      </c>
      <c r="AJ77" s="131">
        <v>16069</v>
      </c>
      <c r="AK77" s="131">
        <v>34209</v>
      </c>
      <c r="AL77" s="131">
        <v>49976</v>
      </c>
      <c r="AM77" s="131">
        <v>15003</v>
      </c>
      <c r="AN77" s="131">
        <v>9216</v>
      </c>
      <c r="AO77" s="131">
        <v>4567</v>
      </c>
      <c r="AP77" s="131">
        <v>31741</v>
      </c>
      <c r="AQ77" s="131">
        <v>4179</v>
      </c>
      <c r="AR77" s="131">
        <v>7445</v>
      </c>
      <c r="AS77" s="131">
        <v>8537</v>
      </c>
      <c r="AT77" s="131">
        <v>18238</v>
      </c>
      <c r="AU77" s="131">
        <v>2074</v>
      </c>
      <c r="AV77" s="131">
        <v>15708</v>
      </c>
      <c r="AW77" s="131">
        <v>6336</v>
      </c>
      <c r="AX77" s="131">
        <v>12001</v>
      </c>
      <c r="AY77" s="131">
        <v>26865</v>
      </c>
      <c r="AZ77" s="131">
        <v>-2164</v>
      </c>
      <c r="BA77" s="131">
        <v>158174</v>
      </c>
      <c r="BB77" s="131">
        <v>208301</v>
      </c>
      <c r="BC77" s="131">
        <v>20932</v>
      </c>
      <c r="BD77" s="131">
        <v>5937</v>
      </c>
      <c r="BE77" s="131">
        <v>9456</v>
      </c>
      <c r="BF77" s="131">
        <v>9825</v>
      </c>
      <c r="BG77" s="131">
        <v>-120</v>
      </c>
      <c r="BH77" s="131">
        <v>19812</v>
      </c>
      <c r="BI77" s="131">
        <v>19086</v>
      </c>
      <c r="BJ77" s="131">
        <v>-565</v>
      </c>
      <c r="BK77" s="131">
        <v>18512</v>
      </c>
      <c r="BL77" s="131">
        <v>1296</v>
      </c>
      <c r="BM77" s="131">
        <v>4535</v>
      </c>
      <c r="BN77" s="131">
        <v>45082</v>
      </c>
      <c r="BO77" s="131">
        <v>71383</v>
      </c>
      <c r="BP77" s="131">
        <v>305</v>
      </c>
      <c r="BQ77" s="131">
        <v>9936</v>
      </c>
      <c r="BR77" s="131">
        <v>10276</v>
      </c>
      <c r="BS77" s="131">
        <v>2281</v>
      </c>
      <c r="BT77" s="131">
        <v>9287</v>
      </c>
      <c r="BU77" s="131">
        <v>11549</v>
      </c>
      <c r="BV77" s="131">
        <v>21438</v>
      </c>
      <c r="BW77" s="131">
        <v>92904</v>
      </c>
      <c r="BX77" s="131">
        <v>300861</v>
      </c>
      <c r="BY77" s="131">
        <v>46410</v>
      </c>
      <c r="BZ77" s="131">
        <v>38096</v>
      </c>
      <c r="CA77" s="131">
        <v>11819</v>
      </c>
      <c r="CB77" s="131">
        <v>9364</v>
      </c>
      <c r="CC77" s="131">
        <v>-32754</v>
      </c>
      <c r="CD77" s="131">
        <v>6639</v>
      </c>
      <c r="CE77" s="131">
        <v>285516</v>
      </c>
      <c r="CF77" s="131">
        <v>13995</v>
      </c>
      <c r="CG77" s="131">
        <v>24749</v>
      </c>
      <c r="CH77" s="131">
        <v>38744</v>
      </c>
      <c r="CI77" s="131">
        <v>12856</v>
      </c>
      <c r="CJ77" s="131">
        <v>4845</v>
      </c>
      <c r="CK77" s="131">
        <v>4764</v>
      </c>
      <c r="CL77" s="131">
        <v>24501</v>
      </c>
      <c r="CM77" s="131">
        <v>2089</v>
      </c>
      <c r="CN77" s="131">
        <v>6896</v>
      </c>
      <c r="CO77" s="131">
        <v>7296</v>
      </c>
      <c r="CP77" s="131">
        <v>16220</v>
      </c>
      <c r="CQ77" s="131">
        <v>3573</v>
      </c>
      <c r="CR77" s="131">
        <v>14833</v>
      </c>
      <c r="CS77" s="131">
        <v>3785</v>
      </c>
      <c r="CT77" s="131">
        <v>9782</v>
      </c>
      <c r="CU77" s="131">
        <v>19486</v>
      </c>
      <c r="CV77" s="131">
        <v>-1706</v>
      </c>
      <c r="CW77" s="131">
        <v>129220</v>
      </c>
      <c r="CX77" s="131">
        <v>167963</v>
      </c>
      <c r="CY77" s="131">
        <v>15671</v>
      </c>
      <c r="CZ77" s="131">
        <v>4848</v>
      </c>
      <c r="DA77" s="131">
        <v>8467</v>
      </c>
      <c r="DB77" s="131">
        <v>7552</v>
      </c>
      <c r="DC77" s="131">
        <v>-96</v>
      </c>
      <c r="DD77" s="131">
        <v>15923</v>
      </c>
      <c r="DE77" s="131">
        <v>19487</v>
      </c>
      <c r="DF77" s="131">
        <v>-560</v>
      </c>
      <c r="DG77" s="131">
        <v>18927</v>
      </c>
      <c r="DH77" s="131">
        <v>1220</v>
      </c>
      <c r="DI77" s="131">
        <v>4349</v>
      </c>
      <c r="DJ77" s="131">
        <v>40419</v>
      </c>
      <c r="DK77" s="131">
        <v>60938</v>
      </c>
      <c r="DL77" s="131">
        <v>225</v>
      </c>
      <c r="DM77" s="131">
        <v>7723</v>
      </c>
      <c r="DN77" s="131">
        <v>7949</v>
      </c>
      <c r="DO77" s="131">
        <v>2078</v>
      </c>
      <c r="DP77" s="131">
        <v>7967</v>
      </c>
      <c r="DQ77" s="131">
        <v>10046</v>
      </c>
      <c r="DR77" s="131">
        <v>17995</v>
      </c>
      <c r="DS77" s="131">
        <v>78932</v>
      </c>
      <c r="DT77" s="131">
        <v>246895</v>
      </c>
      <c r="DU77" s="131">
        <v>36069</v>
      </c>
      <c r="DV77" s="131">
        <v>33928</v>
      </c>
      <c r="DW77" s="131">
        <v>9342</v>
      </c>
      <c r="DX77" s="131">
        <v>7840</v>
      </c>
      <c r="DY77" s="131">
        <v>-29309</v>
      </c>
      <c r="DZ77" s="131">
        <v>387</v>
      </c>
      <c r="EA77" s="131">
        <v>221618</v>
      </c>
      <c r="EB77" s="131">
        <v>1809</v>
      </c>
      <c r="EC77" s="131">
        <v>3060</v>
      </c>
      <c r="ED77" s="131">
        <v>4869</v>
      </c>
      <c r="EE77" s="131">
        <v>3880</v>
      </c>
      <c r="EF77" s="131">
        <v>14686</v>
      </c>
      <c r="EG77" s="142">
        <v>18566</v>
      </c>
      <c r="EH77" s="131">
        <v>10919</v>
      </c>
      <c r="EI77" s="131">
        <v>8424</v>
      </c>
      <c r="EJ77" s="131">
        <v>19343</v>
      </c>
      <c r="EK77" s="131">
        <v>2224</v>
      </c>
      <c r="EL77" s="131">
        <v>3186</v>
      </c>
      <c r="EM77" s="131">
        <v>5410</v>
      </c>
      <c r="EN77" s="131">
        <v>11783</v>
      </c>
      <c r="EO77" s="131">
        <v>7788</v>
      </c>
      <c r="EP77" s="131">
        <v>19571</v>
      </c>
      <c r="EQ77" s="131">
        <v>6497</v>
      </c>
      <c r="ER77" s="131">
        <v>4093</v>
      </c>
      <c r="ES77" s="131">
        <v>10589</v>
      </c>
      <c r="ET77" s="131">
        <v>7554</v>
      </c>
      <c r="EU77" s="131">
        <v>3648</v>
      </c>
      <c r="EV77" s="131">
        <v>11202</v>
      </c>
      <c r="EW77" s="131">
        <v>3760</v>
      </c>
      <c r="EX77" s="131">
        <v>1784</v>
      </c>
      <c r="EY77" s="131">
        <v>5544</v>
      </c>
      <c r="EZ77" s="131">
        <v>6442</v>
      </c>
      <c r="FA77" s="131">
        <v>3837</v>
      </c>
      <c r="FB77" s="131">
        <v>10279</v>
      </c>
      <c r="FC77" s="131">
        <v>1488</v>
      </c>
      <c r="FD77" s="131">
        <v>2471</v>
      </c>
      <c r="FE77" s="131">
        <v>3959</v>
      </c>
      <c r="FF77" s="131">
        <v>4540</v>
      </c>
      <c r="FG77" s="131">
        <v>7371</v>
      </c>
      <c r="FH77" s="131">
        <v>11911</v>
      </c>
      <c r="FI77" s="131">
        <v>2894</v>
      </c>
      <c r="FJ77" s="131">
        <v>2922</v>
      </c>
      <c r="FK77" s="131">
        <v>5816</v>
      </c>
      <c r="FL77" s="131">
        <v>8775</v>
      </c>
      <c r="FM77" s="131">
        <v>2184</v>
      </c>
      <c r="FN77" s="131">
        <v>10959</v>
      </c>
      <c r="FO77" s="131">
        <v>5618</v>
      </c>
      <c r="FP77" s="131">
        <v>727</v>
      </c>
      <c r="FQ77" s="131">
        <v>6345</v>
      </c>
      <c r="FR77" s="131">
        <v>8780</v>
      </c>
      <c r="FS77" s="131">
        <v>2249</v>
      </c>
      <c r="FT77" s="131">
        <v>11029</v>
      </c>
      <c r="FU77" s="131">
        <v>7875</v>
      </c>
      <c r="FV77" s="131">
        <v>1055</v>
      </c>
      <c r="FW77" s="131">
        <v>8931</v>
      </c>
      <c r="FX77" s="131">
        <v>10357</v>
      </c>
      <c r="FY77" s="131">
        <v>1728</v>
      </c>
      <c r="FZ77" s="131">
        <v>12086</v>
      </c>
      <c r="GA77" s="131">
        <v>1145</v>
      </c>
      <c r="GB77" s="131">
        <v>714</v>
      </c>
      <c r="GC77" s="131">
        <v>1859</v>
      </c>
      <c r="GD77" s="131">
        <v>2889</v>
      </c>
      <c r="GE77" s="131">
        <v>1218</v>
      </c>
      <c r="GF77" s="131">
        <v>4107</v>
      </c>
      <c r="GG77" s="131">
        <v>16520</v>
      </c>
      <c r="GH77" s="131">
        <v>109230</v>
      </c>
      <c r="GI77" s="131">
        <v>89667</v>
      </c>
      <c r="GJ77" s="131">
        <v>198897</v>
      </c>
      <c r="GK77" s="131">
        <v>22334</v>
      </c>
      <c r="GL77" s="131">
        <v>386</v>
      </c>
      <c r="GM77" s="131">
        <v>221618</v>
      </c>
      <c r="GN77" s="132">
        <v>0</v>
      </c>
      <c r="GO77" s="132">
        <v>0</v>
      </c>
      <c r="GP77" s="132">
        <v>0</v>
      </c>
      <c r="GQ77" s="132">
        <v>0</v>
      </c>
      <c r="GR77" s="132">
        <v>0</v>
      </c>
      <c r="GS77" s="132">
        <v>0</v>
      </c>
      <c r="GT77" s="132">
        <v>0</v>
      </c>
      <c r="GU77" s="132">
        <v>0</v>
      </c>
      <c r="GV77" s="132">
        <v>0</v>
      </c>
      <c r="GW77" s="132">
        <v>0</v>
      </c>
      <c r="GX77" s="132">
        <v>0</v>
      </c>
      <c r="GY77" s="132">
        <v>0</v>
      </c>
      <c r="GZ77" s="132">
        <v>0</v>
      </c>
      <c r="HA77" s="132">
        <v>0</v>
      </c>
      <c r="HB77" s="132">
        <v>0</v>
      </c>
      <c r="HC77" s="132">
        <v>0</v>
      </c>
      <c r="HD77" s="132">
        <v>0</v>
      </c>
      <c r="HE77" s="132">
        <v>0</v>
      </c>
      <c r="HF77" s="132">
        <v>0</v>
      </c>
      <c r="HG77" s="132">
        <v>0</v>
      </c>
      <c r="HH77" s="132">
        <v>0.2</v>
      </c>
      <c r="HI77" s="131">
        <v>46</v>
      </c>
      <c r="HJ77" s="131">
        <v>-259</v>
      </c>
      <c r="HK77" s="131">
        <v>-2033</v>
      </c>
      <c r="HL77" s="131">
        <v>54</v>
      </c>
      <c r="HM77" s="131">
        <v>1589</v>
      </c>
      <c r="HN77" s="131">
        <v>-1078</v>
      </c>
      <c r="HO77" s="131">
        <v>-231</v>
      </c>
      <c r="HP77" s="131">
        <v>-7</v>
      </c>
      <c r="HQ77" s="131">
        <v>-1349</v>
      </c>
      <c r="HR77" s="131">
        <v>-1335</v>
      </c>
      <c r="HS77" s="131">
        <v>614</v>
      </c>
      <c r="HT77" s="131">
        <v>-702</v>
      </c>
      <c r="HU77" s="131">
        <v>699</v>
      </c>
      <c r="HV77" s="131">
        <v>-517</v>
      </c>
      <c r="HW77" s="131">
        <v>-173</v>
      </c>
      <c r="HX77" s="131">
        <v>488</v>
      </c>
      <c r="HY77" s="131">
        <v>-1338</v>
      </c>
      <c r="HZ77" s="131">
        <v>273</v>
      </c>
      <c r="IA77" s="131">
        <v>147</v>
      </c>
      <c r="IB77" s="131">
        <v>627</v>
      </c>
      <c r="IC77" s="131">
        <v>-4483</v>
      </c>
      <c r="ID77" s="131">
        <v>8815</v>
      </c>
      <c r="IE77" s="131">
        <v>30250</v>
      </c>
      <c r="IF77" s="131">
        <v>22564</v>
      </c>
      <c r="IG77" s="131">
        <v>8924</v>
      </c>
      <c r="IH77" s="131">
        <v>27529</v>
      </c>
      <c r="II77" s="131">
        <v>11248</v>
      </c>
      <c r="IJ77" s="131">
        <v>13336</v>
      </c>
      <c r="IK77" s="131">
        <v>8105</v>
      </c>
      <c r="IL77" s="131">
        <v>14939</v>
      </c>
      <c r="IM77" s="131">
        <v>3090</v>
      </c>
      <c r="IN77" s="131">
        <v>16671</v>
      </c>
      <c r="IO77" s="131">
        <v>7953</v>
      </c>
      <c r="IP77" s="131">
        <v>13295</v>
      </c>
      <c r="IQ77" s="131">
        <v>9163</v>
      </c>
      <c r="IR77" s="131">
        <v>15107</v>
      </c>
      <c r="IS77" s="131">
        <v>12801</v>
      </c>
      <c r="IT77" s="131">
        <v>15253</v>
      </c>
      <c r="IU77" s="131">
        <v>2145</v>
      </c>
      <c r="IV77" s="131">
        <v>5550</v>
      </c>
      <c r="IW77" s="131">
        <v>23235</v>
      </c>
      <c r="IX77" s="131">
        <v>272415</v>
      </c>
      <c r="IY77" s="131">
        <v>20016</v>
      </c>
      <c r="IZ77" s="131">
        <v>-6830</v>
      </c>
      <c r="JA77" s="131">
        <v>285516</v>
      </c>
      <c r="JB77" s="132">
        <v>5.7</v>
      </c>
      <c r="JC77" s="132">
        <v>8.6</v>
      </c>
      <c r="JD77" s="132">
        <v>3</v>
      </c>
      <c r="JE77" s="132">
        <v>-3.5</v>
      </c>
      <c r="JF77" s="132">
        <v>9.4</v>
      </c>
      <c r="JG77" s="132">
        <v>4.2</v>
      </c>
      <c r="JH77" s="132">
        <v>6.7</v>
      </c>
      <c r="JI77" s="132">
        <v>2.9</v>
      </c>
      <c r="JJ77" s="132">
        <v>5.8</v>
      </c>
      <c r="JK77" s="132">
        <v>10</v>
      </c>
      <c r="JL77" s="132">
        <v>1.8</v>
      </c>
      <c r="JM77" s="132">
        <v>-0.1</v>
      </c>
      <c r="JN77" s="132">
        <v>4.5</v>
      </c>
      <c r="JO77" s="132">
        <v>4.5999999999999996</v>
      </c>
      <c r="JP77" s="132">
        <v>1.7</v>
      </c>
      <c r="JQ77" s="132">
        <v>2.6</v>
      </c>
      <c r="JR77" s="132">
        <v>6.9</v>
      </c>
      <c r="JS77" s="132">
        <v>-1.5</v>
      </c>
      <c r="JT77" s="132">
        <v>3.1</v>
      </c>
      <c r="JU77" s="132">
        <v>2.5</v>
      </c>
      <c r="JV77" s="132">
        <v>4.5999999999999996</v>
      </c>
      <c r="JW77" s="132">
        <v>1.9</v>
      </c>
      <c r="JX77" s="132">
        <v>4.8</v>
      </c>
      <c r="JY77" s="132">
        <v>0.2</v>
      </c>
    </row>
    <row r="78" spans="1:285">
      <c r="J78" s="86" t="s">
        <v>157</v>
      </c>
      <c r="K78" s="78">
        <v>273236</v>
      </c>
      <c r="L78" s="79">
        <v>70026</v>
      </c>
      <c r="M78" s="66">
        <f t="shared" si="2"/>
        <v>343262</v>
      </c>
      <c r="N78" s="78">
        <v>114329</v>
      </c>
      <c r="O78" s="79"/>
      <c r="P78" s="66">
        <f t="shared" si="3"/>
        <v>114329</v>
      </c>
      <c r="Q78" s="78"/>
      <c r="R78" s="79">
        <v>66661</v>
      </c>
      <c r="S78" s="66">
        <f t="shared" si="4"/>
        <v>66661</v>
      </c>
      <c r="T78" s="78">
        <v>148587</v>
      </c>
      <c r="U78" s="79"/>
      <c r="V78" s="66">
        <f t="shared" si="5"/>
        <v>148587</v>
      </c>
      <c r="W78" s="78">
        <v>6595</v>
      </c>
      <c r="X78" s="79"/>
      <c r="Y78" s="66">
        <f t="shared" si="6"/>
        <v>6595</v>
      </c>
      <c r="Z78" s="78"/>
      <c r="AA78" s="79">
        <v>3365</v>
      </c>
      <c r="AB78" s="66">
        <f t="shared" si="7"/>
        <v>3365</v>
      </c>
      <c r="AC78" s="78">
        <v>360</v>
      </c>
      <c r="AD78" s="79"/>
      <c r="AE78" s="66">
        <f t="shared" si="8"/>
        <v>360</v>
      </c>
      <c r="AI78" s="130">
        <v>39965</v>
      </c>
      <c r="AJ78" s="131">
        <v>16920</v>
      </c>
      <c r="AK78" s="131">
        <v>35622</v>
      </c>
      <c r="AL78" s="131">
        <v>52251</v>
      </c>
      <c r="AM78" s="131">
        <v>15726</v>
      </c>
      <c r="AN78" s="131">
        <v>9312</v>
      </c>
      <c r="AO78" s="131">
        <v>4738</v>
      </c>
      <c r="AP78" s="131">
        <v>32758</v>
      </c>
      <c r="AQ78" s="131">
        <v>4211</v>
      </c>
      <c r="AR78" s="131">
        <v>7568</v>
      </c>
      <c r="AS78" s="131">
        <v>9441</v>
      </c>
      <c r="AT78" s="131">
        <v>16950</v>
      </c>
      <c r="AU78" s="131">
        <v>2169</v>
      </c>
      <c r="AV78" s="131">
        <v>16202</v>
      </c>
      <c r="AW78" s="131">
        <v>6698</v>
      </c>
      <c r="AX78" s="131">
        <v>11181</v>
      </c>
      <c r="AY78" s="131">
        <v>25957</v>
      </c>
      <c r="AZ78" s="131">
        <v>-2387</v>
      </c>
      <c r="BA78" s="131">
        <v>159073</v>
      </c>
      <c r="BB78" s="131">
        <v>211399</v>
      </c>
      <c r="BC78" s="131">
        <v>18911</v>
      </c>
      <c r="BD78" s="131">
        <v>4111</v>
      </c>
      <c r="BE78" s="131">
        <v>9104</v>
      </c>
      <c r="BF78" s="131">
        <v>14635</v>
      </c>
      <c r="BG78" s="131">
        <v>-505</v>
      </c>
      <c r="BH78" s="131">
        <v>23636</v>
      </c>
      <c r="BI78" s="131">
        <v>18646</v>
      </c>
      <c r="BJ78" s="131">
        <v>-720</v>
      </c>
      <c r="BK78" s="131">
        <v>17923</v>
      </c>
      <c r="BL78" s="131">
        <v>1305</v>
      </c>
      <c r="BM78" s="131">
        <v>4599</v>
      </c>
      <c r="BN78" s="131">
        <v>47918</v>
      </c>
      <c r="BO78" s="131">
        <v>70843</v>
      </c>
      <c r="BP78" s="131">
        <v>312</v>
      </c>
      <c r="BQ78" s="131">
        <v>9643</v>
      </c>
      <c r="BR78" s="131">
        <v>9988</v>
      </c>
      <c r="BS78" s="131">
        <v>2388</v>
      </c>
      <c r="BT78" s="131">
        <v>10996</v>
      </c>
      <c r="BU78" s="131">
        <v>13345</v>
      </c>
      <c r="BV78" s="131">
        <v>23035</v>
      </c>
      <c r="BW78" s="131">
        <v>93938</v>
      </c>
      <c r="BX78" s="131">
        <v>304976</v>
      </c>
      <c r="BY78" s="131">
        <v>48383</v>
      </c>
      <c r="BZ78" s="131">
        <v>37137</v>
      </c>
      <c r="CA78" s="131">
        <v>12372</v>
      </c>
      <c r="CB78" s="131">
        <v>9454</v>
      </c>
      <c r="CC78" s="131">
        <v>-37168</v>
      </c>
      <c r="CD78" s="131">
        <v>7230</v>
      </c>
      <c r="CE78" s="131">
        <v>289202</v>
      </c>
      <c r="CF78" s="131">
        <v>15309</v>
      </c>
      <c r="CG78" s="131">
        <v>27047</v>
      </c>
      <c r="CH78" s="131">
        <v>42356</v>
      </c>
      <c r="CI78" s="131">
        <v>14012</v>
      </c>
      <c r="CJ78" s="131">
        <v>5129</v>
      </c>
      <c r="CK78" s="131">
        <v>4873</v>
      </c>
      <c r="CL78" s="131">
        <v>27233</v>
      </c>
      <c r="CM78" s="131">
        <v>2174</v>
      </c>
      <c r="CN78" s="131">
        <v>7085</v>
      </c>
      <c r="CO78" s="131">
        <v>8135</v>
      </c>
      <c r="CP78" s="131">
        <v>14572</v>
      </c>
      <c r="CQ78" s="131">
        <v>3647</v>
      </c>
      <c r="CR78" s="131">
        <v>15615</v>
      </c>
      <c r="CS78" s="131">
        <v>4307</v>
      </c>
      <c r="CT78" s="131">
        <v>9147</v>
      </c>
      <c r="CU78" s="131">
        <v>20503</v>
      </c>
      <c r="CV78" s="131">
        <v>-1940</v>
      </c>
      <c r="CW78" s="131">
        <v>134492</v>
      </c>
      <c r="CX78" s="131">
        <v>176849</v>
      </c>
      <c r="CY78" s="131">
        <v>14834</v>
      </c>
      <c r="CZ78" s="131">
        <v>3231</v>
      </c>
      <c r="DA78" s="131">
        <v>8328</v>
      </c>
      <c r="DB78" s="131">
        <v>12162</v>
      </c>
      <c r="DC78" s="131">
        <v>-424</v>
      </c>
      <c r="DD78" s="131">
        <v>20065</v>
      </c>
      <c r="DE78" s="131">
        <v>19446</v>
      </c>
      <c r="DF78" s="131">
        <v>-745</v>
      </c>
      <c r="DG78" s="131">
        <v>18701</v>
      </c>
      <c r="DH78" s="131">
        <v>1055</v>
      </c>
      <c r="DI78" s="131">
        <v>4538</v>
      </c>
      <c r="DJ78" s="131">
        <v>44359</v>
      </c>
      <c r="DK78" s="131">
        <v>62424</v>
      </c>
      <c r="DL78" s="131">
        <v>253</v>
      </c>
      <c r="DM78" s="131">
        <v>8044</v>
      </c>
      <c r="DN78" s="131">
        <v>8297</v>
      </c>
      <c r="DO78" s="131">
        <v>2299</v>
      </c>
      <c r="DP78" s="131">
        <v>9970</v>
      </c>
      <c r="DQ78" s="131">
        <v>12268</v>
      </c>
      <c r="DR78" s="131">
        <v>20566</v>
      </c>
      <c r="DS78" s="131">
        <v>82989</v>
      </c>
      <c r="DT78" s="131">
        <v>259838</v>
      </c>
      <c r="DU78" s="131">
        <v>57399</v>
      </c>
      <c r="DV78" s="131">
        <v>36290</v>
      </c>
      <c r="DW78" s="131">
        <v>10097</v>
      </c>
      <c r="DX78" s="131">
        <v>8542</v>
      </c>
      <c r="DY78" s="131">
        <v>-35540</v>
      </c>
      <c r="DZ78" s="131">
        <v>367</v>
      </c>
      <c r="EA78" s="131">
        <v>247329</v>
      </c>
      <c r="EB78" s="131">
        <v>1681</v>
      </c>
      <c r="EC78" s="131">
        <v>4511</v>
      </c>
      <c r="ED78" s="131">
        <v>6192</v>
      </c>
      <c r="EE78" s="131">
        <v>4705</v>
      </c>
      <c r="EF78" s="131">
        <v>29126</v>
      </c>
      <c r="EG78" s="142">
        <v>33831</v>
      </c>
      <c r="EH78" s="131">
        <v>10800</v>
      </c>
      <c r="EI78" s="131">
        <v>7727</v>
      </c>
      <c r="EJ78" s="131">
        <v>18527</v>
      </c>
      <c r="EK78" s="131">
        <v>2337</v>
      </c>
      <c r="EL78" s="131">
        <v>3503</v>
      </c>
      <c r="EM78" s="131">
        <v>5840</v>
      </c>
      <c r="EN78" s="131">
        <v>12520</v>
      </c>
      <c r="EO78" s="131">
        <v>8746</v>
      </c>
      <c r="EP78" s="131">
        <v>21267</v>
      </c>
      <c r="EQ78" s="131">
        <v>6797</v>
      </c>
      <c r="ER78" s="131">
        <v>3631</v>
      </c>
      <c r="ES78" s="131">
        <v>10428</v>
      </c>
      <c r="ET78" s="131">
        <v>7710</v>
      </c>
      <c r="EU78" s="131">
        <v>3580</v>
      </c>
      <c r="EV78" s="131">
        <v>11290</v>
      </c>
      <c r="EW78" s="131">
        <v>4282</v>
      </c>
      <c r="EX78" s="131">
        <v>1551</v>
      </c>
      <c r="EY78" s="131">
        <v>5833</v>
      </c>
      <c r="EZ78" s="131">
        <v>6469</v>
      </c>
      <c r="FA78" s="131">
        <v>4242</v>
      </c>
      <c r="FB78" s="131">
        <v>10711</v>
      </c>
      <c r="FC78" s="131">
        <v>1496</v>
      </c>
      <c r="FD78" s="131">
        <v>2610</v>
      </c>
      <c r="FE78" s="131">
        <v>4107</v>
      </c>
      <c r="FF78" s="131">
        <v>4490</v>
      </c>
      <c r="FG78" s="131">
        <v>9175</v>
      </c>
      <c r="FH78" s="131">
        <v>13666</v>
      </c>
      <c r="FI78" s="131">
        <v>2933</v>
      </c>
      <c r="FJ78" s="131">
        <v>2534</v>
      </c>
      <c r="FK78" s="131">
        <v>5466</v>
      </c>
      <c r="FL78" s="131">
        <v>9364</v>
      </c>
      <c r="FM78" s="131">
        <v>2205</v>
      </c>
      <c r="FN78" s="131">
        <v>11568</v>
      </c>
      <c r="FO78" s="131">
        <v>5574</v>
      </c>
      <c r="FP78" s="131">
        <v>734</v>
      </c>
      <c r="FQ78" s="131">
        <v>6308</v>
      </c>
      <c r="FR78" s="131">
        <v>9757</v>
      </c>
      <c r="FS78" s="131">
        <v>2522</v>
      </c>
      <c r="FT78" s="131">
        <v>12279</v>
      </c>
      <c r="FU78" s="131">
        <v>8687</v>
      </c>
      <c r="FV78" s="131">
        <v>1295</v>
      </c>
      <c r="FW78" s="131">
        <v>9982</v>
      </c>
      <c r="FX78" s="131">
        <v>11269</v>
      </c>
      <c r="FY78" s="131">
        <v>1921</v>
      </c>
      <c r="FZ78" s="131">
        <v>13190</v>
      </c>
      <c r="GA78" s="131">
        <v>1148</v>
      </c>
      <c r="GB78" s="131">
        <v>737</v>
      </c>
      <c r="GC78" s="131">
        <v>1885</v>
      </c>
      <c r="GD78" s="131">
        <v>3234</v>
      </c>
      <c r="GE78" s="131">
        <v>1411</v>
      </c>
      <c r="GF78" s="131">
        <v>4645</v>
      </c>
      <c r="GG78" s="131">
        <v>18443</v>
      </c>
      <c r="GH78" s="131">
        <v>115253</v>
      </c>
      <c r="GI78" s="131">
        <v>110204</v>
      </c>
      <c r="GJ78" s="131">
        <v>225457</v>
      </c>
      <c r="GK78" s="131">
        <v>21505</v>
      </c>
      <c r="GL78" s="131">
        <v>367</v>
      </c>
      <c r="GM78" s="131">
        <v>247329</v>
      </c>
      <c r="GN78" s="132">
        <v>0</v>
      </c>
      <c r="GO78" s="132">
        <v>0</v>
      </c>
      <c r="GP78" s="132">
        <v>0</v>
      </c>
      <c r="GQ78" s="132">
        <v>0</v>
      </c>
      <c r="GR78" s="132">
        <v>0</v>
      </c>
      <c r="GS78" s="132">
        <v>0</v>
      </c>
      <c r="GT78" s="132">
        <v>0</v>
      </c>
      <c r="GU78" s="132">
        <v>0</v>
      </c>
      <c r="GV78" s="132">
        <v>0</v>
      </c>
      <c r="GW78" s="132">
        <v>0</v>
      </c>
      <c r="GX78" s="132">
        <v>0</v>
      </c>
      <c r="GY78" s="132">
        <v>0</v>
      </c>
      <c r="GZ78" s="132">
        <v>0</v>
      </c>
      <c r="HA78" s="132">
        <v>0</v>
      </c>
      <c r="HB78" s="132">
        <v>0</v>
      </c>
      <c r="HC78" s="132">
        <v>0</v>
      </c>
      <c r="HD78" s="132">
        <v>0</v>
      </c>
      <c r="HE78" s="132">
        <v>0</v>
      </c>
      <c r="HF78" s="132">
        <v>0</v>
      </c>
      <c r="HG78" s="132">
        <v>0</v>
      </c>
      <c r="HH78" s="132">
        <v>-0.1</v>
      </c>
      <c r="HI78" s="131">
        <v>78</v>
      </c>
      <c r="HJ78" s="131">
        <v>808</v>
      </c>
      <c r="HK78" s="131">
        <v>-1868</v>
      </c>
      <c r="HL78" s="131">
        <v>182</v>
      </c>
      <c r="HM78" s="131">
        <v>1391</v>
      </c>
      <c r="HN78" s="131">
        <v>-1083</v>
      </c>
      <c r="HO78" s="131">
        <v>-271</v>
      </c>
      <c r="HP78" s="131">
        <v>-274</v>
      </c>
      <c r="HQ78" s="131">
        <v>-1289</v>
      </c>
      <c r="HR78" s="131">
        <v>-1260</v>
      </c>
      <c r="HS78" s="131">
        <v>341</v>
      </c>
      <c r="HT78" s="131">
        <v>-692</v>
      </c>
      <c r="HU78" s="131">
        <v>-1196</v>
      </c>
      <c r="HV78" s="131">
        <v>-372</v>
      </c>
      <c r="HW78" s="131">
        <v>-66</v>
      </c>
      <c r="HX78" s="131">
        <v>440</v>
      </c>
      <c r="HY78" s="131">
        <v>-1516</v>
      </c>
      <c r="HZ78" s="131">
        <v>348</v>
      </c>
      <c r="IA78" s="131">
        <v>237</v>
      </c>
      <c r="IB78" s="131">
        <v>-31</v>
      </c>
      <c r="IC78" s="131">
        <v>-6094</v>
      </c>
      <c r="ID78" s="131">
        <v>10498</v>
      </c>
      <c r="IE78" s="131">
        <v>29731</v>
      </c>
      <c r="IF78" s="131">
        <v>21071</v>
      </c>
      <c r="IG78" s="131">
        <v>9735</v>
      </c>
      <c r="IH78" s="131">
        <v>28371</v>
      </c>
      <c r="II78" s="131">
        <v>11188</v>
      </c>
      <c r="IJ78" s="131">
        <v>12844</v>
      </c>
      <c r="IK78" s="131">
        <v>7850</v>
      </c>
      <c r="IL78" s="131">
        <v>15010</v>
      </c>
      <c r="IM78" s="131">
        <v>3157</v>
      </c>
      <c r="IN78" s="131">
        <v>17164</v>
      </c>
      <c r="IO78" s="131">
        <v>7855</v>
      </c>
      <c r="IP78" s="131">
        <v>13496</v>
      </c>
      <c r="IQ78" s="131">
        <v>8769</v>
      </c>
      <c r="IR78" s="131">
        <v>16337</v>
      </c>
      <c r="IS78" s="131">
        <v>13325</v>
      </c>
      <c r="IT78" s="131">
        <v>16506</v>
      </c>
      <c r="IU78" s="131">
        <v>2278</v>
      </c>
      <c r="IV78" s="131">
        <v>5973</v>
      </c>
      <c r="IW78" s="131">
        <v>23986</v>
      </c>
      <c r="IX78" s="131">
        <v>276932</v>
      </c>
      <c r="IY78" s="131">
        <v>19848</v>
      </c>
      <c r="IZ78" s="131">
        <v>-7446</v>
      </c>
      <c r="JA78" s="131">
        <v>289202</v>
      </c>
      <c r="JB78" s="132">
        <v>19.100000000000001</v>
      </c>
      <c r="JC78" s="132">
        <v>-1.7</v>
      </c>
      <c r="JD78" s="132">
        <v>-6.6</v>
      </c>
      <c r="JE78" s="132">
        <v>9.1</v>
      </c>
      <c r="JF78" s="132">
        <v>3.1</v>
      </c>
      <c r="JG78" s="132">
        <v>-0.5</v>
      </c>
      <c r="JH78" s="132">
        <v>-3.7</v>
      </c>
      <c r="JI78" s="132">
        <v>-3.1</v>
      </c>
      <c r="JJ78" s="132">
        <v>0.5</v>
      </c>
      <c r="JK78" s="132">
        <v>2.2000000000000002</v>
      </c>
      <c r="JL78" s="132">
        <v>3</v>
      </c>
      <c r="JM78" s="132">
        <v>-1.2</v>
      </c>
      <c r="JN78" s="132">
        <v>1.5</v>
      </c>
      <c r="JO78" s="132">
        <v>-4.3</v>
      </c>
      <c r="JP78" s="132">
        <v>8.1</v>
      </c>
      <c r="JQ78" s="132">
        <v>4.0999999999999996</v>
      </c>
      <c r="JR78" s="132">
        <v>8.1999999999999993</v>
      </c>
      <c r="JS78" s="132">
        <v>6.2</v>
      </c>
      <c r="JT78" s="132">
        <v>7.6</v>
      </c>
      <c r="JU78" s="132">
        <v>3.2</v>
      </c>
      <c r="JV78" s="132">
        <v>1.7</v>
      </c>
      <c r="JW78" s="132">
        <v>-0.8</v>
      </c>
      <c r="JX78" s="132">
        <v>1.3</v>
      </c>
      <c r="JY78" s="132">
        <v>0.6</v>
      </c>
    </row>
    <row r="79" spans="1:285">
      <c r="J79" s="86" t="s">
        <v>158</v>
      </c>
      <c r="K79" s="78">
        <v>271613.451</v>
      </c>
      <c r="L79" s="79">
        <v>70049</v>
      </c>
      <c r="M79" s="66">
        <f t="shared" si="2"/>
        <v>341662.451</v>
      </c>
      <c r="N79" s="78">
        <v>111532.798</v>
      </c>
      <c r="O79" s="79"/>
      <c r="P79" s="66">
        <f t="shared" si="3"/>
        <v>111532.798</v>
      </c>
      <c r="Q79" s="78"/>
      <c r="R79" s="79">
        <v>66809</v>
      </c>
      <c r="S79" s="66">
        <f t="shared" si="4"/>
        <v>66809</v>
      </c>
      <c r="T79" s="78">
        <v>153601.65299999999</v>
      </c>
      <c r="U79" s="79"/>
      <c r="V79" s="66">
        <f t="shared" si="5"/>
        <v>153601.65299999999</v>
      </c>
      <c r="W79" s="78">
        <v>6136</v>
      </c>
      <c r="X79" s="79"/>
      <c r="Y79" s="66">
        <f t="shared" si="6"/>
        <v>6136</v>
      </c>
      <c r="Z79" s="78"/>
      <c r="AA79" s="79">
        <v>3240</v>
      </c>
      <c r="AB79" s="66">
        <f t="shared" si="7"/>
        <v>3240</v>
      </c>
      <c r="AC79" s="78">
        <v>343</v>
      </c>
      <c r="AD79" s="79"/>
      <c r="AE79" s="66">
        <f t="shared" si="8"/>
        <v>343</v>
      </c>
      <c r="AI79" s="130">
        <v>40330</v>
      </c>
      <c r="AJ79" s="131">
        <v>17271</v>
      </c>
      <c r="AK79" s="131">
        <v>36351</v>
      </c>
      <c r="AL79" s="131">
        <v>53326</v>
      </c>
      <c r="AM79" s="131">
        <v>16119</v>
      </c>
      <c r="AN79" s="131">
        <v>9408</v>
      </c>
      <c r="AO79" s="131">
        <v>4993</v>
      </c>
      <c r="AP79" s="131">
        <v>33757</v>
      </c>
      <c r="AQ79" s="131">
        <v>4490</v>
      </c>
      <c r="AR79" s="131">
        <v>7283</v>
      </c>
      <c r="AS79" s="131">
        <v>10039</v>
      </c>
      <c r="AT79" s="131">
        <v>17628</v>
      </c>
      <c r="AU79" s="131">
        <v>2219</v>
      </c>
      <c r="AV79" s="131">
        <v>16468</v>
      </c>
      <c r="AW79" s="131">
        <v>7184</v>
      </c>
      <c r="AX79" s="131">
        <v>11355</v>
      </c>
      <c r="AY79" s="131">
        <v>26229</v>
      </c>
      <c r="AZ79" s="131">
        <v>-2828</v>
      </c>
      <c r="BA79" s="131">
        <v>162767</v>
      </c>
      <c r="BB79" s="131">
        <v>216173</v>
      </c>
      <c r="BC79" s="131">
        <v>18300</v>
      </c>
      <c r="BD79" s="131">
        <v>4573</v>
      </c>
      <c r="BE79" s="131">
        <v>7029</v>
      </c>
      <c r="BF79" s="131">
        <v>12812</v>
      </c>
      <c r="BG79" s="131">
        <v>-747</v>
      </c>
      <c r="BH79" s="131">
        <v>19376</v>
      </c>
      <c r="BI79" s="131">
        <v>15346</v>
      </c>
      <c r="BJ79" s="131">
        <v>-969</v>
      </c>
      <c r="BK79" s="131">
        <v>14378</v>
      </c>
      <c r="BL79" s="131">
        <v>1072</v>
      </c>
      <c r="BM79" s="131">
        <v>4941</v>
      </c>
      <c r="BN79" s="131">
        <v>40175</v>
      </c>
      <c r="BO79" s="131">
        <v>62575</v>
      </c>
      <c r="BP79" s="131">
        <v>399</v>
      </c>
      <c r="BQ79" s="131">
        <v>7776</v>
      </c>
      <c r="BR79" s="131">
        <v>8199</v>
      </c>
      <c r="BS79" s="131">
        <v>3159</v>
      </c>
      <c r="BT79" s="131">
        <v>13623</v>
      </c>
      <c r="BU79" s="131">
        <v>16745</v>
      </c>
      <c r="BV79" s="131">
        <v>24871</v>
      </c>
      <c r="BW79" s="131">
        <v>87547</v>
      </c>
      <c r="BX79" s="131">
        <v>303037</v>
      </c>
      <c r="BY79" s="131">
        <v>54059</v>
      </c>
      <c r="BZ79" s="131">
        <v>39162</v>
      </c>
      <c r="CA79" s="131">
        <v>11365</v>
      </c>
      <c r="CB79" s="131">
        <v>10214</v>
      </c>
      <c r="CC79" s="131">
        <v>-28505</v>
      </c>
      <c r="CD79" s="131">
        <v>4424</v>
      </c>
      <c r="CE79" s="131">
        <v>295005</v>
      </c>
      <c r="CF79" s="131">
        <v>16006</v>
      </c>
      <c r="CG79" s="131">
        <v>28691</v>
      </c>
      <c r="CH79" s="131">
        <v>44697</v>
      </c>
      <c r="CI79" s="131">
        <v>14482</v>
      </c>
      <c r="CJ79" s="131">
        <v>5388</v>
      </c>
      <c r="CK79" s="131">
        <v>5198</v>
      </c>
      <c r="CL79" s="131">
        <v>28924</v>
      </c>
      <c r="CM79" s="131">
        <v>2579</v>
      </c>
      <c r="CN79" s="131">
        <v>7067</v>
      </c>
      <c r="CO79" s="131">
        <v>8838</v>
      </c>
      <c r="CP79" s="131">
        <v>15477</v>
      </c>
      <c r="CQ79" s="131">
        <v>3733</v>
      </c>
      <c r="CR79" s="131">
        <v>16089</v>
      </c>
      <c r="CS79" s="131">
        <v>4914</v>
      </c>
      <c r="CT79" s="131">
        <v>9471</v>
      </c>
      <c r="CU79" s="131">
        <v>21224</v>
      </c>
      <c r="CV79" s="131">
        <v>-2352</v>
      </c>
      <c r="CW79" s="131">
        <v>141031</v>
      </c>
      <c r="CX79" s="131">
        <v>185729</v>
      </c>
      <c r="CY79" s="131">
        <v>14477</v>
      </c>
      <c r="CZ79" s="131">
        <v>3291</v>
      </c>
      <c r="DA79" s="131">
        <v>5985</v>
      </c>
      <c r="DB79" s="131">
        <v>10875</v>
      </c>
      <c r="DC79" s="131">
        <v>-616</v>
      </c>
      <c r="DD79" s="131">
        <v>16244</v>
      </c>
      <c r="DE79" s="131">
        <v>15185</v>
      </c>
      <c r="DF79" s="131">
        <v>-978</v>
      </c>
      <c r="DG79" s="131">
        <v>14206</v>
      </c>
      <c r="DH79" s="131">
        <v>924</v>
      </c>
      <c r="DI79" s="131">
        <v>4883</v>
      </c>
      <c r="DJ79" s="131">
        <v>36258</v>
      </c>
      <c r="DK79" s="131">
        <v>54027</v>
      </c>
      <c r="DL79" s="131">
        <v>325</v>
      </c>
      <c r="DM79" s="131">
        <v>6428</v>
      </c>
      <c r="DN79" s="131">
        <v>6753</v>
      </c>
      <c r="DO79" s="131">
        <v>2944</v>
      </c>
      <c r="DP79" s="131">
        <v>11981</v>
      </c>
      <c r="DQ79" s="131">
        <v>14925</v>
      </c>
      <c r="DR79" s="131">
        <v>21678</v>
      </c>
      <c r="DS79" s="131">
        <v>75704</v>
      </c>
      <c r="DT79" s="131">
        <v>261433</v>
      </c>
      <c r="DU79" s="131">
        <v>44406</v>
      </c>
      <c r="DV79" s="131">
        <v>34289</v>
      </c>
      <c r="DW79" s="131">
        <v>9713</v>
      </c>
      <c r="DX79" s="131">
        <v>8342</v>
      </c>
      <c r="DY79" s="131">
        <v>-29968</v>
      </c>
      <c r="DZ79" s="131">
        <v>76</v>
      </c>
      <c r="EA79" s="131">
        <v>243030</v>
      </c>
      <c r="EB79" s="131">
        <v>1606</v>
      </c>
      <c r="EC79" s="131">
        <v>5003</v>
      </c>
      <c r="ED79" s="131">
        <v>6609</v>
      </c>
      <c r="EE79" s="131">
        <v>4959</v>
      </c>
      <c r="EF79" s="131">
        <v>13874</v>
      </c>
      <c r="EG79" s="142">
        <v>18834</v>
      </c>
      <c r="EH79" s="131">
        <v>10617</v>
      </c>
      <c r="EI79" s="131">
        <v>7544</v>
      </c>
      <c r="EJ79" s="131">
        <v>18162</v>
      </c>
      <c r="EK79" s="131">
        <v>2580</v>
      </c>
      <c r="EL79" s="131">
        <v>3707</v>
      </c>
      <c r="EM79" s="131">
        <v>6287</v>
      </c>
      <c r="EN79" s="131">
        <v>12081</v>
      </c>
      <c r="EO79" s="131">
        <v>9784</v>
      </c>
      <c r="EP79" s="131">
        <v>21866</v>
      </c>
      <c r="EQ79" s="131">
        <v>6912</v>
      </c>
      <c r="ER79" s="131">
        <v>3610</v>
      </c>
      <c r="ES79" s="131">
        <v>10523</v>
      </c>
      <c r="ET79" s="131">
        <v>7723</v>
      </c>
      <c r="EU79" s="131">
        <v>3946</v>
      </c>
      <c r="EV79" s="131">
        <v>11669</v>
      </c>
      <c r="EW79" s="131">
        <v>4493</v>
      </c>
      <c r="EX79" s="131">
        <v>1881</v>
      </c>
      <c r="EY79" s="131">
        <v>6374</v>
      </c>
      <c r="EZ79" s="131">
        <v>6887</v>
      </c>
      <c r="FA79" s="131">
        <v>4326</v>
      </c>
      <c r="FB79" s="131">
        <v>11213</v>
      </c>
      <c r="FC79" s="131">
        <v>1447</v>
      </c>
      <c r="FD79" s="131">
        <v>2951</v>
      </c>
      <c r="FE79" s="131">
        <v>4398</v>
      </c>
      <c r="FF79" s="131">
        <v>4618</v>
      </c>
      <c r="FG79" s="131">
        <v>8802</v>
      </c>
      <c r="FH79" s="131">
        <v>13420</v>
      </c>
      <c r="FI79" s="131">
        <v>2723</v>
      </c>
      <c r="FJ79" s="131">
        <v>2909</v>
      </c>
      <c r="FK79" s="131">
        <v>5632</v>
      </c>
      <c r="FL79" s="131">
        <v>9692</v>
      </c>
      <c r="FM79" s="131">
        <v>3779</v>
      </c>
      <c r="FN79" s="131">
        <v>13471</v>
      </c>
      <c r="FO79" s="131">
        <v>5770</v>
      </c>
      <c r="FP79" s="131">
        <v>1061</v>
      </c>
      <c r="FQ79" s="131">
        <v>6831</v>
      </c>
      <c r="FR79" s="131">
        <v>9737</v>
      </c>
      <c r="FS79" s="131">
        <v>2548</v>
      </c>
      <c r="FT79" s="131">
        <v>12284</v>
      </c>
      <c r="FU79" s="131">
        <v>9391</v>
      </c>
      <c r="FV79" s="131">
        <v>1234</v>
      </c>
      <c r="FW79" s="131">
        <v>10625</v>
      </c>
      <c r="FX79" s="131">
        <v>12575</v>
      </c>
      <c r="FY79" s="131">
        <v>2316</v>
      </c>
      <c r="FZ79" s="131">
        <v>14891</v>
      </c>
      <c r="GA79" s="131">
        <v>1193</v>
      </c>
      <c r="GB79" s="131">
        <v>730</v>
      </c>
      <c r="GC79" s="131">
        <v>1923</v>
      </c>
      <c r="GD79" s="131">
        <v>3319</v>
      </c>
      <c r="GE79" s="131">
        <v>1600</v>
      </c>
      <c r="GF79" s="131">
        <v>4920</v>
      </c>
      <c r="GG79" s="131">
        <v>19269</v>
      </c>
      <c r="GH79" s="131">
        <v>118325</v>
      </c>
      <c r="GI79" s="131">
        <v>100875</v>
      </c>
      <c r="GJ79" s="131">
        <v>219200</v>
      </c>
      <c r="GK79" s="131">
        <v>23753</v>
      </c>
      <c r="GL79" s="131">
        <v>76</v>
      </c>
      <c r="GM79" s="131">
        <v>243030</v>
      </c>
      <c r="GN79" s="132">
        <v>0</v>
      </c>
      <c r="GO79" s="132">
        <v>0</v>
      </c>
      <c r="GP79" s="132">
        <v>0</v>
      </c>
      <c r="GQ79" s="132">
        <v>0</v>
      </c>
      <c r="GR79" s="132">
        <v>0</v>
      </c>
      <c r="GS79" s="132">
        <v>0</v>
      </c>
      <c r="GT79" s="132">
        <v>0</v>
      </c>
      <c r="GU79" s="132">
        <v>0</v>
      </c>
      <c r="GV79" s="132">
        <v>0</v>
      </c>
      <c r="GW79" s="132">
        <v>0</v>
      </c>
      <c r="GX79" s="132">
        <v>0</v>
      </c>
      <c r="GY79" s="132">
        <v>0</v>
      </c>
      <c r="GZ79" s="132">
        <v>0</v>
      </c>
      <c r="HA79" s="132">
        <v>0</v>
      </c>
      <c r="HB79" s="132">
        <v>0</v>
      </c>
      <c r="HC79" s="132">
        <v>0</v>
      </c>
      <c r="HD79" s="132">
        <v>0</v>
      </c>
      <c r="HE79" s="132">
        <v>0</v>
      </c>
      <c r="HF79" s="132">
        <v>0</v>
      </c>
      <c r="HG79" s="132">
        <v>0</v>
      </c>
      <c r="HH79" s="132">
        <v>0.6</v>
      </c>
      <c r="HI79" s="131">
        <v>80</v>
      </c>
      <c r="HJ79" s="131">
        <v>819</v>
      </c>
      <c r="HK79" s="131">
        <v>-1774</v>
      </c>
      <c r="HL79" s="131">
        <v>216</v>
      </c>
      <c r="HM79" s="131">
        <v>1917</v>
      </c>
      <c r="HN79" s="131">
        <v>-1134</v>
      </c>
      <c r="HO79" s="131">
        <v>-175</v>
      </c>
      <c r="HP79" s="131">
        <v>123</v>
      </c>
      <c r="HQ79" s="131">
        <v>-1346</v>
      </c>
      <c r="HR79" s="131">
        <v>-1142</v>
      </c>
      <c r="HS79" s="131">
        <v>179</v>
      </c>
      <c r="HT79" s="131">
        <v>-687</v>
      </c>
      <c r="HU79" s="131">
        <v>1079</v>
      </c>
      <c r="HV79" s="131">
        <v>-362</v>
      </c>
      <c r="HW79" s="131">
        <v>-782</v>
      </c>
      <c r="HX79" s="131">
        <v>638</v>
      </c>
      <c r="HY79" s="131">
        <v>-1456</v>
      </c>
      <c r="HZ79" s="131">
        <v>310</v>
      </c>
      <c r="IA79" s="131">
        <v>276</v>
      </c>
      <c r="IB79" s="131">
        <v>-7</v>
      </c>
      <c r="IC79" s="131">
        <v>-3229</v>
      </c>
      <c r="ID79" s="131">
        <v>10422</v>
      </c>
      <c r="IE79" s="131">
        <v>30416</v>
      </c>
      <c r="IF79" s="131">
        <v>21259</v>
      </c>
      <c r="IG79" s="131">
        <v>9694</v>
      </c>
      <c r="IH79" s="131">
        <v>27533</v>
      </c>
      <c r="II79" s="131">
        <v>11118</v>
      </c>
      <c r="IJ79" s="131">
        <v>13152</v>
      </c>
      <c r="IK79" s="131">
        <v>7975</v>
      </c>
      <c r="IL79" s="131">
        <v>15376</v>
      </c>
      <c r="IM79" s="131">
        <v>3239</v>
      </c>
      <c r="IN79" s="131">
        <v>16617</v>
      </c>
      <c r="IO79" s="131">
        <v>7710</v>
      </c>
      <c r="IP79" s="131">
        <v>15374</v>
      </c>
      <c r="IQ79" s="131">
        <v>8620</v>
      </c>
      <c r="IR79" s="131">
        <v>15433</v>
      </c>
      <c r="IS79" s="131">
        <v>13587</v>
      </c>
      <c r="IT79" s="131">
        <v>17662</v>
      </c>
      <c r="IU79" s="131">
        <v>2211</v>
      </c>
      <c r="IV79" s="131">
        <v>6037</v>
      </c>
      <c r="IW79" s="131">
        <v>24214</v>
      </c>
      <c r="IX79" s="131">
        <v>279964</v>
      </c>
      <c r="IY79" s="131">
        <v>19631</v>
      </c>
      <c r="IZ79" s="131">
        <v>-4500</v>
      </c>
      <c r="JA79" s="131">
        <v>295005</v>
      </c>
      <c r="JB79" s="132">
        <v>-0.7</v>
      </c>
      <c r="JC79" s="132">
        <v>2.2999999999999998</v>
      </c>
      <c r="JD79" s="132">
        <v>0.9</v>
      </c>
      <c r="JE79" s="132">
        <v>-0.4</v>
      </c>
      <c r="JF79" s="132">
        <v>-3</v>
      </c>
      <c r="JG79" s="132">
        <v>-0.6</v>
      </c>
      <c r="JH79" s="132">
        <v>2.4</v>
      </c>
      <c r="JI79" s="132">
        <v>1.6</v>
      </c>
      <c r="JJ79" s="132">
        <v>2.4</v>
      </c>
      <c r="JK79" s="132">
        <v>2.6</v>
      </c>
      <c r="JL79" s="132">
        <v>-3.2</v>
      </c>
      <c r="JM79" s="132">
        <v>-1.8</v>
      </c>
      <c r="JN79" s="132">
        <v>13.9</v>
      </c>
      <c r="JO79" s="132">
        <v>-1.7</v>
      </c>
      <c r="JP79" s="132">
        <v>-5.5</v>
      </c>
      <c r="JQ79" s="132">
        <v>2</v>
      </c>
      <c r="JR79" s="132">
        <v>7</v>
      </c>
      <c r="JS79" s="132">
        <v>-2.9</v>
      </c>
      <c r="JT79" s="132">
        <v>1.1000000000000001</v>
      </c>
      <c r="JU79" s="132">
        <v>1</v>
      </c>
      <c r="JV79" s="132">
        <v>1.1000000000000001</v>
      </c>
      <c r="JW79" s="132">
        <v>-1.1000000000000001</v>
      </c>
      <c r="JX79" s="132">
        <v>2</v>
      </c>
      <c r="JY79" s="132">
        <v>0</v>
      </c>
    </row>
    <row r="80" spans="1:285">
      <c r="J80" s="86" t="s">
        <v>159</v>
      </c>
      <c r="K80" s="78">
        <v>280753.23800000001</v>
      </c>
      <c r="L80" s="79">
        <v>69551</v>
      </c>
      <c r="M80" s="66">
        <f t="shared" si="2"/>
        <v>350304.23800000001</v>
      </c>
      <c r="N80" s="78">
        <v>114239.268</v>
      </c>
      <c r="O80" s="79"/>
      <c r="P80" s="66">
        <f t="shared" si="3"/>
        <v>114239.268</v>
      </c>
      <c r="Q80" s="78"/>
      <c r="R80" s="79">
        <v>66343</v>
      </c>
      <c r="S80" s="66">
        <f t="shared" si="4"/>
        <v>66343</v>
      </c>
      <c r="T80" s="78">
        <v>160182.97</v>
      </c>
      <c r="U80" s="79"/>
      <c r="V80" s="66">
        <f t="shared" si="5"/>
        <v>160182.97</v>
      </c>
      <c r="W80" s="78">
        <v>5981</v>
      </c>
      <c r="X80" s="79"/>
      <c r="Y80" s="66">
        <f t="shared" si="6"/>
        <v>5981</v>
      </c>
      <c r="Z80" s="78"/>
      <c r="AA80" s="79">
        <v>3208</v>
      </c>
      <c r="AB80" s="66">
        <f t="shared" si="7"/>
        <v>3208</v>
      </c>
      <c r="AC80" s="78">
        <v>350</v>
      </c>
      <c r="AD80" s="79"/>
      <c r="AE80" s="66">
        <f t="shared" si="8"/>
        <v>350</v>
      </c>
      <c r="AI80" s="130">
        <v>40695</v>
      </c>
      <c r="AJ80" s="131">
        <v>18256</v>
      </c>
      <c r="AK80" s="131">
        <v>39100</v>
      </c>
      <c r="AL80" s="131">
        <v>57003</v>
      </c>
      <c r="AM80" s="131">
        <v>16988</v>
      </c>
      <c r="AN80" s="131">
        <v>9311</v>
      </c>
      <c r="AO80" s="131">
        <v>5197</v>
      </c>
      <c r="AP80" s="131">
        <v>34765</v>
      </c>
      <c r="AQ80" s="131">
        <v>4359</v>
      </c>
      <c r="AR80" s="131">
        <v>7570</v>
      </c>
      <c r="AS80" s="131">
        <v>10664</v>
      </c>
      <c r="AT80" s="131">
        <v>18754</v>
      </c>
      <c r="AU80" s="131">
        <v>2387</v>
      </c>
      <c r="AV80" s="131">
        <v>16568</v>
      </c>
      <c r="AW80" s="131">
        <v>7534</v>
      </c>
      <c r="AX80" s="131">
        <v>12051</v>
      </c>
      <c r="AY80" s="131">
        <v>26816</v>
      </c>
      <c r="AZ80" s="131">
        <v>-2580</v>
      </c>
      <c r="BA80" s="131">
        <v>169025</v>
      </c>
      <c r="BB80" s="131">
        <v>226072</v>
      </c>
      <c r="BC80" s="131">
        <v>16341</v>
      </c>
      <c r="BD80" s="131">
        <v>3341</v>
      </c>
      <c r="BE80" s="131">
        <v>7102</v>
      </c>
      <c r="BF80" s="131">
        <v>19917</v>
      </c>
      <c r="BG80" s="131">
        <v>-654</v>
      </c>
      <c r="BH80" s="131">
        <v>26736</v>
      </c>
      <c r="BI80" s="131">
        <v>16371</v>
      </c>
      <c r="BJ80" s="131">
        <v>-943</v>
      </c>
      <c r="BK80" s="131">
        <v>15431</v>
      </c>
      <c r="BL80" s="131">
        <v>1554</v>
      </c>
      <c r="BM80" s="131">
        <v>5387</v>
      </c>
      <c r="BN80" s="131">
        <v>49115</v>
      </c>
      <c r="BO80" s="131">
        <v>69098</v>
      </c>
      <c r="BP80" s="131">
        <v>393</v>
      </c>
      <c r="BQ80" s="131">
        <v>7191</v>
      </c>
      <c r="BR80" s="131">
        <v>7605</v>
      </c>
      <c r="BS80" s="131">
        <v>3186</v>
      </c>
      <c r="BT80" s="131">
        <v>12198</v>
      </c>
      <c r="BU80" s="131">
        <v>15366</v>
      </c>
      <c r="BV80" s="131">
        <v>22899</v>
      </c>
      <c r="BW80" s="131">
        <v>92073</v>
      </c>
      <c r="BX80" s="131">
        <v>317432</v>
      </c>
      <c r="BY80" s="131">
        <v>51283</v>
      </c>
      <c r="BZ80" s="131">
        <v>42516</v>
      </c>
      <c r="CA80" s="131">
        <v>11349</v>
      </c>
      <c r="CB80" s="131">
        <v>11860</v>
      </c>
      <c r="CC80" s="131">
        <v>-31748</v>
      </c>
      <c r="CD80" s="131">
        <v>3712</v>
      </c>
      <c r="CE80" s="131">
        <v>297652</v>
      </c>
      <c r="CF80" s="131">
        <v>17518</v>
      </c>
      <c r="CG80" s="131">
        <v>32559</v>
      </c>
      <c r="CH80" s="131">
        <v>50077</v>
      </c>
      <c r="CI80" s="131">
        <v>15576</v>
      </c>
      <c r="CJ80" s="131">
        <v>5881</v>
      </c>
      <c r="CK80" s="131">
        <v>5302</v>
      </c>
      <c r="CL80" s="131">
        <v>30227</v>
      </c>
      <c r="CM80" s="131">
        <v>2824</v>
      </c>
      <c r="CN80" s="131">
        <v>7375</v>
      </c>
      <c r="CO80" s="131">
        <v>9388</v>
      </c>
      <c r="CP80" s="131">
        <v>16850</v>
      </c>
      <c r="CQ80" s="131">
        <v>3845</v>
      </c>
      <c r="CR80" s="131">
        <v>15997</v>
      </c>
      <c r="CS80" s="131">
        <v>5392</v>
      </c>
      <c r="CT80" s="131">
        <v>10170</v>
      </c>
      <c r="CU80" s="131">
        <v>22031</v>
      </c>
      <c r="CV80" s="131">
        <v>-2211</v>
      </c>
      <c r="CW80" s="131">
        <v>148646</v>
      </c>
      <c r="CX80" s="131">
        <v>198723</v>
      </c>
      <c r="CY80" s="131">
        <v>13116</v>
      </c>
      <c r="CZ80" s="131">
        <v>2628</v>
      </c>
      <c r="DA80" s="131">
        <v>6068</v>
      </c>
      <c r="DB80" s="131">
        <v>17410</v>
      </c>
      <c r="DC80" s="131">
        <v>-547</v>
      </c>
      <c r="DD80" s="131">
        <v>22931</v>
      </c>
      <c r="DE80" s="131">
        <v>15478</v>
      </c>
      <c r="DF80" s="131">
        <v>-905</v>
      </c>
      <c r="DG80" s="131">
        <v>14573</v>
      </c>
      <c r="DH80" s="131">
        <v>1470</v>
      </c>
      <c r="DI80" s="131">
        <v>5352</v>
      </c>
      <c r="DJ80" s="131">
        <v>44326</v>
      </c>
      <c r="DK80" s="131">
        <v>60069</v>
      </c>
      <c r="DL80" s="131">
        <v>332</v>
      </c>
      <c r="DM80" s="131">
        <v>6071</v>
      </c>
      <c r="DN80" s="131">
        <v>6403</v>
      </c>
      <c r="DO80" s="131">
        <v>2882</v>
      </c>
      <c r="DP80" s="131">
        <v>10756</v>
      </c>
      <c r="DQ80" s="131">
        <v>13637</v>
      </c>
      <c r="DR80" s="131">
        <v>20041</v>
      </c>
      <c r="DS80" s="131">
        <v>80110</v>
      </c>
      <c r="DT80" s="131">
        <v>278832</v>
      </c>
      <c r="DU80" s="131">
        <v>50367</v>
      </c>
      <c r="DV80" s="131">
        <v>37258</v>
      </c>
      <c r="DW80" s="131">
        <v>9896</v>
      </c>
      <c r="DX80" s="131">
        <v>9082</v>
      </c>
      <c r="DY80" s="131">
        <v>-34096</v>
      </c>
      <c r="DZ80" s="131">
        <v>212</v>
      </c>
      <c r="EA80" s="131">
        <v>258872</v>
      </c>
      <c r="EB80" s="131">
        <v>1698</v>
      </c>
      <c r="EC80" s="131">
        <v>4982</v>
      </c>
      <c r="ED80" s="131">
        <v>6680</v>
      </c>
      <c r="EE80" s="131">
        <v>5537</v>
      </c>
      <c r="EF80" s="131">
        <v>17480</v>
      </c>
      <c r="EG80" s="142">
        <v>23017</v>
      </c>
      <c r="EH80" s="131">
        <v>11519</v>
      </c>
      <c r="EI80" s="131">
        <v>6822</v>
      </c>
      <c r="EJ80" s="131">
        <v>18341</v>
      </c>
      <c r="EK80" s="131">
        <v>2569</v>
      </c>
      <c r="EL80" s="131">
        <v>4449</v>
      </c>
      <c r="EM80" s="131">
        <v>7018</v>
      </c>
      <c r="EN80" s="131">
        <v>12158</v>
      </c>
      <c r="EO80" s="131">
        <v>10580</v>
      </c>
      <c r="EP80" s="131">
        <v>22738</v>
      </c>
      <c r="EQ80" s="131">
        <v>7111</v>
      </c>
      <c r="ER80" s="131">
        <v>3700</v>
      </c>
      <c r="ES80" s="131">
        <v>10811</v>
      </c>
      <c r="ET80" s="131">
        <v>8521</v>
      </c>
      <c r="EU80" s="131">
        <v>3965</v>
      </c>
      <c r="EV80" s="131">
        <v>12486</v>
      </c>
      <c r="EW80" s="131">
        <v>4854</v>
      </c>
      <c r="EX80" s="131">
        <v>1911</v>
      </c>
      <c r="EY80" s="131">
        <v>6764</v>
      </c>
      <c r="EZ80" s="131">
        <v>7261</v>
      </c>
      <c r="FA80" s="131">
        <v>4312</v>
      </c>
      <c r="FB80" s="131">
        <v>11572</v>
      </c>
      <c r="FC80" s="131">
        <v>1514</v>
      </c>
      <c r="FD80" s="131">
        <v>2939</v>
      </c>
      <c r="FE80" s="131">
        <v>4453</v>
      </c>
      <c r="FF80" s="131">
        <v>4772</v>
      </c>
      <c r="FG80" s="131">
        <v>8889</v>
      </c>
      <c r="FH80" s="131">
        <v>13661</v>
      </c>
      <c r="FI80" s="131">
        <v>2842</v>
      </c>
      <c r="FJ80" s="131">
        <v>2948</v>
      </c>
      <c r="FK80" s="131">
        <v>5789</v>
      </c>
      <c r="FL80" s="131">
        <v>11344</v>
      </c>
      <c r="FM80" s="131">
        <v>2760</v>
      </c>
      <c r="FN80" s="131">
        <v>14104</v>
      </c>
      <c r="FO80" s="131">
        <v>6474</v>
      </c>
      <c r="FP80" s="131">
        <v>1159</v>
      </c>
      <c r="FQ80" s="131">
        <v>7633</v>
      </c>
      <c r="FR80" s="131">
        <v>11653</v>
      </c>
      <c r="FS80" s="131">
        <v>2673</v>
      </c>
      <c r="FT80" s="131">
        <v>14327</v>
      </c>
      <c r="FU80" s="131">
        <v>10502</v>
      </c>
      <c r="FV80" s="131">
        <v>1290</v>
      </c>
      <c r="FW80" s="131">
        <v>11792</v>
      </c>
      <c r="FX80" s="131">
        <v>14294</v>
      </c>
      <c r="FY80" s="131">
        <v>2278</v>
      </c>
      <c r="FZ80" s="131">
        <v>16571</v>
      </c>
      <c r="GA80" s="131">
        <v>1268</v>
      </c>
      <c r="GB80" s="131">
        <v>684</v>
      </c>
      <c r="GC80" s="131">
        <v>1952</v>
      </c>
      <c r="GD80" s="131">
        <v>3432</v>
      </c>
      <c r="GE80" s="131">
        <v>1410</v>
      </c>
      <c r="GF80" s="131">
        <v>4842</v>
      </c>
      <c r="GG80" s="131">
        <v>19610</v>
      </c>
      <c r="GH80" s="131">
        <v>129322</v>
      </c>
      <c r="GI80" s="131">
        <v>104840</v>
      </c>
      <c r="GJ80" s="131">
        <v>234161</v>
      </c>
      <c r="GK80" s="131">
        <v>24499</v>
      </c>
      <c r="GL80" s="131">
        <v>212</v>
      </c>
      <c r="GM80" s="131">
        <v>258872</v>
      </c>
      <c r="GN80" s="132">
        <v>0</v>
      </c>
      <c r="GO80" s="132">
        <v>0</v>
      </c>
      <c r="GP80" s="132">
        <v>0</v>
      </c>
      <c r="GQ80" s="132">
        <v>0</v>
      </c>
      <c r="GR80" s="132">
        <v>0</v>
      </c>
      <c r="GS80" s="132">
        <v>0</v>
      </c>
      <c r="GT80" s="132">
        <v>0</v>
      </c>
      <c r="GU80" s="132">
        <v>0</v>
      </c>
      <c r="GV80" s="132">
        <v>0</v>
      </c>
      <c r="GW80" s="132">
        <v>0</v>
      </c>
      <c r="GX80" s="132">
        <v>0</v>
      </c>
      <c r="GY80" s="132">
        <v>0</v>
      </c>
      <c r="GZ80" s="132">
        <v>0</v>
      </c>
      <c r="HA80" s="132">
        <v>0</v>
      </c>
      <c r="HB80" s="132">
        <v>0</v>
      </c>
      <c r="HC80" s="132">
        <v>0</v>
      </c>
      <c r="HD80" s="132">
        <v>0</v>
      </c>
      <c r="HE80" s="132">
        <v>0</v>
      </c>
      <c r="HF80" s="132">
        <v>0</v>
      </c>
      <c r="HG80" s="132">
        <v>0</v>
      </c>
      <c r="HH80" s="132">
        <v>0.2</v>
      </c>
      <c r="HI80" s="131">
        <v>79</v>
      </c>
      <c r="HJ80" s="131">
        <v>-377</v>
      </c>
      <c r="HK80" s="131">
        <v>-2007</v>
      </c>
      <c r="HL80" s="131">
        <v>527</v>
      </c>
      <c r="HM80" s="131">
        <v>1770</v>
      </c>
      <c r="HN80" s="131">
        <v>-1249</v>
      </c>
      <c r="HO80" s="131">
        <v>-55</v>
      </c>
      <c r="HP80" s="131">
        <v>456</v>
      </c>
      <c r="HQ80" s="131">
        <v>-1758</v>
      </c>
      <c r="HR80" s="131">
        <v>-938</v>
      </c>
      <c r="HS80" s="131">
        <v>185</v>
      </c>
      <c r="HT80" s="131">
        <v>-771</v>
      </c>
      <c r="HU80" s="131">
        <v>828</v>
      </c>
      <c r="HV80" s="131">
        <v>-561</v>
      </c>
      <c r="HW80" s="131">
        <v>-132</v>
      </c>
      <c r="HX80" s="131">
        <v>845</v>
      </c>
      <c r="HY80" s="131">
        <v>-1143</v>
      </c>
      <c r="HZ80" s="131">
        <v>362</v>
      </c>
      <c r="IA80" s="131">
        <v>188</v>
      </c>
      <c r="IB80" s="131">
        <v>62</v>
      </c>
      <c r="IC80" s="131">
        <v>-3687</v>
      </c>
      <c r="ID80" s="131">
        <v>10619</v>
      </c>
      <c r="IE80" s="131">
        <v>27192</v>
      </c>
      <c r="IF80" s="131">
        <v>21414</v>
      </c>
      <c r="IG80" s="131">
        <v>10055</v>
      </c>
      <c r="IH80" s="131">
        <v>27544</v>
      </c>
      <c r="II80" s="131">
        <v>10754</v>
      </c>
      <c r="IJ80" s="131">
        <v>13497</v>
      </c>
      <c r="IK80" s="131">
        <v>8105</v>
      </c>
      <c r="IL80" s="131">
        <v>15147</v>
      </c>
      <c r="IM80" s="131">
        <v>3398</v>
      </c>
      <c r="IN80" s="131">
        <v>16160</v>
      </c>
      <c r="IO80" s="131">
        <v>7558</v>
      </c>
      <c r="IP80" s="131">
        <v>16057</v>
      </c>
      <c r="IQ80" s="131">
        <v>9062</v>
      </c>
      <c r="IR80" s="131">
        <v>17253</v>
      </c>
      <c r="IS80" s="131">
        <v>13574</v>
      </c>
      <c r="IT80" s="131">
        <v>18026</v>
      </c>
      <c r="IU80" s="131">
        <v>2222</v>
      </c>
      <c r="IV80" s="131">
        <v>5687</v>
      </c>
      <c r="IW80" s="131">
        <v>24975</v>
      </c>
      <c r="IX80" s="131">
        <v>281513</v>
      </c>
      <c r="IY80" s="131">
        <v>19989</v>
      </c>
      <c r="IZ80" s="131">
        <v>-3765</v>
      </c>
      <c r="JA80" s="131">
        <v>297652</v>
      </c>
      <c r="JB80" s="132">
        <v>1.9</v>
      </c>
      <c r="JC80" s="132">
        <v>-10.6</v>
      </c>
      <c r="JD80" s="132">
        <v>0.7</v>
      </c>
      <c r="JE80" s="132">
        <v>3.7</v>
      </c>
      <c r="JF80" s="132">
        <v>0</v>
      </c>
      <c r="JG80" s="132">
        <v>-3.3</v>
      </c>
      <c r="JH80" s="132">
        <v>2.6</v>
      </c>
      <c r="JI80" s="132">
        <v>1.6</v>
      </c>
      <c r="JJ80" s="132">
        <v>-1.5</v>
      </c>
      <c r="JK80" s="132">
        <v>4.9000000000000004</v>
      </c>
      <c r="JL80" s="132">
        <v>-2.8</v>
      </c>
      <c r="JM80" s="132">
        <v>-2</v>
      </c>
      <c r="JN80" s="132">
        <v>4.4000000000000004</v>
      </c>
      <c r="JO80" s="132">
        <v>5.0999999999999996</v>
      </c>
      <c r="JP80" s="132">
        <v>11.8</v>
      </c>
      <c r="JQ80" s="132">
        <v>-0.1</v>
      </c>
      <c r="JR80" s="132">
        <v>2.1</v>
      </c>
      <c r="JS80" s="132">
        <v>0.5</v>
      </c>
      <c r="JT80" s="132">
        <v>-5.8</v>
      </c>
      <c r="JU80" s="132">
        <v>3.1</v>
      </c>
      <c r="JV80" s="132">
        <v>0.6</v>
      </c>
      <c r="JW80" s="132">
        <v>1.8</v>
      </c>
      <c r="JX80" s="132">
        <v>0.9</v>
      </c>
      <c r="JY80" s="132">
        <v>0.1</v>
      </c>
    </row>
    <row r="81" spans="10:285">
      <c r="J81" s="86" t="s">
        <v>160</v>
      </c>
      <c r="K81" s="78">
        <v>300033.51400000002</v>
      </c>
      <c r="L81" s="79">
        <v>70533.31</v>
      </c>
      <c r="M81" s="66">
        <f t="shared" si="2"/>
        <v>370566.82400000002</v>
      </c>
      <c r="N81" s="78">
        <v>119834.77800000001</v>
      </c>
      <c r="O81" s="79"/>
      <c r="P81" s="66">
        <f t="shared" si="3"/>
        <v>119834.77800000001</v>
      </c>
      <c r="Q81" s="78"/>
      <c r="R81" s="79">
        <v>67152</v>
      </c>
      <c r="S81" s="66">
        <f t="shared" si="4"/>
        <v>67152</v>
      </c>
      <c r="T81" s="78">
        <v>173712.236</v>
      </c>
      <c r="U81" s="79"/>
      <c r="V81" s="66">
        <f t="shared" si="5"/>
        <v>173712.236</v>
      </c>
      <c r="W81" s="78">
        <v>6098.5</v>
      </c>
      <c r="X81" s="79"/>
      <c r="Y81" s="66">
        <f t="shared" si="6"/>
        <v>6098.5</v>
      </c>
      <c r="Z81" s="78"/>
      <c r="AA81" s="79">
        <v>3381.31</v>
      </c>
      <c r="AB81" s="66">
        <f t="shared" si="7"/>
        <v>3381.31</v>
      </c>
      <c r="AC81" s="78">
        <v>388</v>
      </c>
      <c r="AD81" s="79"/>
      <c r="AE81" s="66">
        <f t="shared" si="8"/>
        <v>388</v>
      </c>
      <c r="AI81" s="130">
        <v>41061</v>
      </c>
      <c r="AJ81" s="131">
        <v>19514</v>
      </c>
      <c r="AK81" s="131">
        <v>39905</v>
      </c>
      <c r="AL81" s="131">
        <v>59141</v>
      </c>
      <c r="AM81" s="131">
        <v>18085</v>
      </c>
      <c r="AN81" s="131">
        <v>9317</v>
      </c>
      <c r="AO81" s="131">
        <v>5404</v>
      </c>
      <c r="AP81" s="131">
        <v>35728</v>
      </c>
      <c r="AQ81" s="131">
        <v>3714</v>
      </c>
      <c r="AR81" s="131">
        <v>7826</v>
      </c>
      <c r="AS81" s="131">
        <v>11452</v>
      </c>
      <c r="AT81" s="131">
        <v>19435</v>
      </c>
      <c r="AU81" s="131">
        <v>2490</v>
      </c>
      <c r="AV81" s="131">
        <v>17666</v>
      </c>
      <c r="AW81" s="131">
        <v>7907</v>
      </c>
      <c r="AX81" s="131">
        <v>12112</v>
      </c>
      <c r="AY81" s="131">
        <v>26942</v>
      </c>
      <c r="AZ81" s="131">
        <v>-2037</v>
      </c>
      <c r="BA81" s="131">
        <v>175064</v>
      </c>
      <c r="BB81" s="131">
        <v>234251</v>
      </c>
      <c r="BC81" s="131">
        <v>15644</v>
      </c>
      <c r="BD81" s="131">
        <v>3892</v>
      </c>
      <c r="BE81" s="131">
        <v>7159</v>
      </c>
      <c r="BF81" s="131">
        <v>37496</v>
      </c>
      <c r="BG81" s="131">
        <v>-428</v>
      </c>
      <c r="BH81" s="131">
        <v>44929</v>
      </c>
      <c r="BI81" s="131">
        <v>19625</v>
      </c>
      <c r="BJ81" s="131">
        <v>-1025</v>
      </c>
      <c r="BK81" s="131">
        <v>18606</v>
      </c>
      <c r="BL81" s="131">
        <v>1197</v>
      </c>
      <c r="BM81" s="131">
        <v>6056</v>
      </c>
      <c r="BN81" s="131">
        <v>70090</v>
      </c>
      <c r="BO81" s="131">
        <v>90729</v>
      </c>
      <c r="BP81" s="131">
        <v>586</v>
      </c>
      <c r="BQ81" s="131">
        <v>5542</v>
      </c>
      <c r="BR81" s="131">
        <v>6146</v>
      </c>
      <c r="BS81" s="131">
        <v>3674</v>
      </c>
      <c r="BT81" s="131">
        <v>13050</v>
      </c>
      <c r="BU81" s="131">
        <v>16710</v>
      </c>
      <c r="BV81" s="131">
        <v>22859</v>
      </c>
      <c r="BW81" s="131">
        <v>113646</v>
      </c>
      <c r="BX81" s="131">
        <v>346984</v>
      </c>
      <c r="BY81" s="131">
        <v>54108</v>
      </c>
      <c r="BZ81" s="131">
        <v>52788</v>
      </c>
      <c r="CA81" s="131">
        <v>10595</v>
      </c>
      <c r="CB81" s="131">
        <v>12849</v>
      </c>
      <c r="CC81" s="131">
        <v>-33510</v>
      </c>
      <c r="CD81" s="131">
        <v>2398</v>
      </c>
      <c r="CE81" s="131">
        <v>314938</v>
      </c>
      <c r="CF81" s="131">
        <v>19142</v>
      </c>
      <c r="CG81" s="131">
        <v>34474</v>
      </c>
      <c r="CH81" s="131">
        <v>53615</v>
      </c>
      <c r="CI81" s="131">
        <v>16758</v>
      </c>
      <c r="CJ81" s="131">
        <v>6095</v>
      </c>
      <c r="CK81" s="131">
        <v>5568</v>
      </c>
      <c r="CL81" s="131">
        <v>31566</v>
      </c>
      <c r="CM81" s="131">
        <v>2700</v>
      </c>
      <c r="CN81" s="131">
        <v>7648</v>
      </c>
      <c r="CO81" s="131">
        <v>10131</v>
      </c>
      <c r="CP81" s="131">
        <v>17943</v>
      </c>
      <c r="CQ81" s="131">
        <v>3919</v>
      </c>
      <c r="CR81" s="131">
        <v>16902</v>
      </c>
      <c r="CS81" s="131">
        <v>6002</v>
      </c>
      <c r="CT81" s="131">
        <v>10575</v>
      </c>
      <c r="CU81" s="131">
        <v>22727</v>
      </c>
      <c r="CV81" s="131">
        <v>-1785</v>
      </c>
      <c r="CW81" s="131">
        <v>156749</v>
      </c>
      <c r="CX81" s="131">
        <v>210364</v>
      </c>
      <c r="CY81" s="131">
        <v>12512</v>
      </c>
      <c r="CZ81" s="131">
        <v>2759</v>
      </c>
      <c r="DA81" s="131">
        <v>6088</v>
      </c>
      <c r="DB81" s="131">
        <v>32780</v>
      </c>
      <c r="DC81" s="131">
        <v>-366</v>
      </c>
      <c r="DD81" s="131">
        <v>38502</v>
      </c>
      <c r="DE81" s="131">
        <v>18173</v>
      </c>
      <c r="DF81" s="131">
        <v>-949</v>
      </c>
      <c r="DG81" s="131">
        <v>17224</v>
      </c>
      <c r="DH81" s="131">
        <v>1148</v>
      </c>
      <c r="DI81" s="131">
        <v>6129</v>
      </c>
      <c r="DJ81" s="131">
        <v>63002</v>
      </c>
      <c r="DK81" s="131">
        <v>78274</v>
      </c>
      <c r="DL81" s="131">
        <v>514</v>
      </c>
      <c r="DM81" s="131">
        <v>4867</v>
      </c>
      <c r="DN81" s="131">
        <v>5381</v>
      </c>
      <c r="DO81" s="131">
        <v>3243</v>
      </c>
      <c r="DP81" s="131">
        <v>11609</v>
      </c>
      <c r="DQ81" s="131">
        <v>14852</v>
      </c>
      <c r="DR81" s="131">
        <v>20233</v>
      </c>
      <c r="DS81" s="131">
        <v>98507</v>
      </c>
      <c r="DT81" s="131">
        <v>308871</v>
      </c>
      <c r="DU81" s="131">
        <v>53869</v>
      </c>
      <c r="DV81" s="131">
        <v>47723</v>
      </c>
      <c r="DW81" s="131">
        <v>9467</v>
      </c>
      <c r="DX81" s="131">
        <v>9741</v>
      </c>
      <c r="DY81" s="131">
        <v>-37077</v>
      </c>
      <c r="DZ81" s="131">
        <v>247</v>
      </c>
      <c r="EA81" s="131">
        <v>277911</v>
      </c>
      <c r="EB81" s="131">
        <v>1756</v>
      </c>
      <c r="EC81" s="131">
        <v>5839</v>
      </c>
      <c r="ED81" s="131">
        <v>7595</v>
      </c>
      <c r="EE81" s="131">
        <v>6066</v>
      </c>
      <c r="EF81" s="131">
        <v>16698</v>
      </c>
      <c r="EG81" s="142">
        <v>22764</v>
      </c>
      <c r="EH81" s="131">
        <v>12771</v>
      </c>
      <c r="EI81" s="131">
        <v>6323</v>
      </c>
      <c r="EJ81" s="131">
        <v>19094</v>
      </c>
      <c r="EK81" s="131">
        <v>2813</v>
      </c>
      <c r="EL81" s="131">
        <v>4756</v>
      </c>
      <c r="EM81" s="131">
        <v>7570</v>
      </c>
      <c r="EN81" s="131">
        <v>14957</v>
      </c>
      <c r="EO81" s="131">
        <v>12521</v>
      </c>
      <c r="EP81" s="131">
        <v>27478</v>
      </c>
      <c r="EQ81" s="131">
        <v>7251</v>
      </c>
      <c r="ER81" s="131">
        <v>4276</v>
      </c>
      <c r="ES81" s="131">
        <v>11527</v>
      </c>
      <c r="ET81" s="131">
        <v>9071</v>
      </c>
      <c r="EU81" s="131">
        <v>4225</v>
      </c>
      <c r="EV81" s="131">
        <v>13295</v>
      </c>
      <c r="EW81" s="131">
        <v>5082</v>
      </c>
      <c r="EX81" s="131">
        <v>2126</v>
      </c>
      <c r="EY81" s="131">
        <v>7208</v>
      </c>
      <c r="EZ81" s="131">
        <v>8129</v>
      </c>
      <c r="FA81" s="131">
        <v>4584</v>
      </c>
      <c r="FB81" s="131">
        <v>12712</v>
      </c>
      <c r="FC81" s="131">
        <v>1608</v>
      </c>
      <c r="FD81" s="131">
        <v>2861</v>
      </c>
      <c r="FE81" s="131">
        <v>4469</v>
      </c>
      <c r="FF81" s="131">
        <v>4960</v>
      </c>
      <c r="FG81" s="131">
        <v>10354</v>
      </c>
      <c r="FH81" s="131">
        <v>15313</v>
      </c>
      <c r="FI81" s="131">
        <v>2942</v>
      </c>
      <c r="FJ81" s="131">
        <v>3830</v>
      </c>
      <c r="FK81" s="131">
        <v>6773</v>
      </c>
      <c r="FL81" s="131">
        <v>12181</v>
      </c>
      <c r="FM81" s="131">
        <v>3489</v>
      </c>
      <c r="FN81" s="131">
        <v>15670</v>
      </c>
      <c r="FO81" s="131">
        <v>7100</v>
      </c>
      <c r="FP81" s="131">
        <v>550</v>
      </c>
      <c r="FQ81" s="131">
        <v>7650</v>
      </c>
      <c r="FR81" s="131">
        <v>12082</v>
      </c>
      <c r="FS81" s="131">
        <v>2807</v>
      </c>
      <c r="FT81" s="131">
        <v>14889</v>
      </c>
      <c r="FU81" s="131">
        <v>11176</v>
      </c>
      <c r="FV81" s="131">
        <v>1518</v>
      </c>
      <c r="FW81" s="131">
        <v>12694</v>
      </c>
      <c r="FX81" s="131">
        <v>14958</v>
      </c>
      <c r="FY81" s="131">
        <v>2615</v>
      </c>
      <c r="FZ81" s="131">
        <v>17572</v>
      </c>
      <c r="GA81" s="131">
        <v>1281</v>
      </c>
      <c r="GB81" s="131">
        <v>806</v>
      </c>
      <c r="GC81" s="131">
        <v>2086</v>
      </c>
      <c r="GD81" s="131">
        <v>3938</v>
      </c>
      <c r="GE81" s="131">
        <v>1628</v>
      </c>
      <c r="GF81" s="131">
        <v>5566</v>
      </c>
      <c r="GG81" s="131">
        <v>20369</v>
      </c>
      <c r="GH81" s="131">
        <v>140122</v>
      </c>
      <c r="GI81" s="131">
        <v>112173</v>
      </c>
      <c r="GJ81" s="131">
        <v>252296</v>
      </c>
      <c r="GK81" s="131">
        <v>25369</v>
      </c>
      <c r="GL81" s="131">
        <v>247</v>
      </c>
      <c r="GM81" s="131">
        <v>277911</v>
      </c>
      <c r="GN81" s="132">
        <v>0</v>
      </c>
      <c r="GO81" s="132">
        <v>0</v>
      </c>
      <c r="GP81" s="132">
        <v>0</v>
      </c>
      <c r="GQ81" s="132">
        <v>0</v>
      </c>
      <c r="GR81" s="132">
        <v>0</v>
      </c>
      <c r="GS81" s="132">
        <v>0</v>
      </c>
      <c r="GT81" s="132">
        <v>0</v>
      </c>
      <c r="GU81" s="132">
        <v>0</v>
      </c>
      <c r="GV81" s="132">
        <v>0</v>
      </c>
      <c r="GW81" s="132">
        <v>0</v>
      </c>
      <c r="GX81" s="132">
        <v>0</v>
      </c>
      <c r="GY81" s="132">
        <v>0</v>
      </c>
      <c r="GZ81" s="132">
        <v>0</v>
      </c>
      <c r="HA81" s="132">
        <v>0</v>
      </c>
      <c r="HB81" s="132">
        <v>0</v>
      </c>
      <c r="HC81" s="132">
        <v>0</v>
      </c>
      <c r="HD81" s="132">
        <v>0</v>
      </c>
      <c r="HE81" s="132">
        <v>0</v>
      </c>
      <c r="HF81" s="132">
        <v>0</v>
      </c>
      <c r="HG81" s="132">
        <v>0</v>
      </c>
      <c r="HH81" s="132">
        <v>0.3</v>
      </c>
      <c r="HI81" s="131">
        <v>81</v>
      </c>
      <c r="HJ81" s="131">
        <v>-205</v>
      </c>
      <c r="HK81" s="131">
        <v>-1901</v>
      </c>
      <c r="HL81" s="131">
        <v>199</v>
      </c>
      <c r="HM81" s="131">
        <v>3434</v>
      </c>
      <c r="HN81" s="131">
        <v>-1734</v>
      </c>
      <c r="HO81" s="131">
        <v>86</v>
      </c>
      <c r="HP81" s="131">
        <v>858</v>
      </c>
      <c r="HQ81" s="131">
        <v>-1661</v>
      </c>
      <c r="HR81" s="131">
        <v>-947</v>
      </c>
      <c r="HS81" s="131">
        <v>765</v>
      </c>
      <c r="HT81" s="131">
        <v>-796</v>
      </c>
      <c r="HU81" s="131">
        <v>1535</v>
      </c>
      <c r="HV81" s="131">
        <v>-684</v>
      </c>
      <c r="HW81" s="131">
        <v>-824</v>
      </c>
      <c r="HX81" s="131">
        <v>483</v>
      </c>
      <c r="HY81" s="131">
        <v>-1423</v>
      </c>
      <c r="HZ81" s="131">
        <v>321</v>
      </c>
      <c r="IA81" s="131">
        <v>198</v>
      </c>
      <c r="IB81" s="131">
        <v>84</v>
      </c>
      <c r="IC81" s="131">
        <v>-2129</v>
      </c>
      <c r="ID81" s="131">
        <v>11048</v>
      </c>
      <c r="IE81" s="131">
        <v>28672</v>
      </c>
      <c r="IF81" s="131">
        <v>22239</v>
      </c>
      <c r="IG81" s="131">
        <v>9780</v>
      </c>
      <c r="IH81" s="131">
        <v>33381</v>
      </c>
      <c r="II81" s="131">
        <v>11542</v>
      </c>
      <c r="IJ81" s="131">
        <v>13837</v>
      </c>
      <c r="IK81" s="131">
        <v>8363</v>
      </c>
      <c r="IL81" s="131">
        <v>15810</v>
      </c>
      <c r="IM81" s="131">
        <v>3409</v>
      </c>
      <c r="IN81" s="131">
        <v>18086</v>
      </c>
      <c r="IO81" s="131">
        <v>8223</v>
      </c>
      <c r="IP81" s="131">
        <v>17045</v>
      </c>
      <c r="IQ81" s="131">
        <v>8668</v>
      </c>
      <c r="IR81" s="131">
        <v>17343</v>
      </c>
      <c r="IS81" s="131">
        <v>13646</v>
      </c>
      <c r="IT81" s="131">
        <v>18792</v>
      </c>
      <c r="IU81" s="131">
        <v>2269</v>
      </c>
      <c r="IV81" s="131">
        <v>6146</v>
      </c>
      <c r="IW81" s="131">
        <v>25386</v>
      </c>
      <c r="IX81" s="131">
        <v>297037</v>
      </c>
      <c r="IY81" s="131">
        <v>20384</v>
      </c>
      <c r="IZ81" s="131">
        <v>-2418</v>
      </c>
      <c r="JA81" s="131">
        <v>314938</v>
      </c>
      <c r="JB81" s="132">
        <v>4</v>
      </c>
      <c r="JC81" s="132">
        <v>5.4</v>
      </c>
      <c r="JD81" s="132">
        <v>3.9</v>
      </c>
      <c r="JE81" s="132">
        <v>-2.7</v>
      </c>
      <c r="JF81" s="132">
        <v>21.2</v>
      </c>
      <c r="JG81" s="132">
        <v>7.3</v>
      </c>
      <c r="JH81" s="132">
        <v>2.5</v>
      </c>
      <c r="JI81" s="132">
        <v>3.2</v>
      </c>
      <c r="JJ81" s="132">
        <v>4.4000000000000004</v>
      </c>
      <c r="JK81" s="132">
        <v>0.3</v>
      </c>
      <c r="JL81" s="132">
        <v>11.9</v>
      </c>
      <c r="JM81" s="132">
        <v>8.8000000000000007</v>
      </c>
      <c r="JN81" s="132">
        <v>6.2</v>
      </c>
      <c r="JO81" s="132">
        <v>-4.3</v>
      </c>
      <c r="JP81" s="132">
        <v>0.5</v>
      </c>
      <c r="JQ81" s="132">
        <v>0.5</v>
      </c>
      <c r="JR81" s="132">
        <v>4.2</v>
      </c>
      <c r="JS81" s="132">
        <v>2.1</v>
      </c>
      <c r="JT81" s="132">
        <v>8.1</v>
      </c>
      <c r="JU81" s="132">
        <v>1.6</v>
      </c>
      <c r="JV81" s="132">
        <v>5.5</v>
      </c>
      <c r="JW81" s="132">
        <v>2</v>
      </c>
      <c r="JX81" s="132">
        <v>5.8</v>
      </c>
      <c r="JY81" s="132">
        <v>0.1</v>
      </c>
    </row>
    <row r="82" spans="10:285">
      <c r="J82" s="86" t="s">
        <v>161</v>
      </c>
      <c r="K82" s="78">
        <v>303401.58600000001</v>
      </c>
      <c r="L82" s="79">
        <v>71215.728000000003</v>
      </c>
      <c r="M82" s="66">
        <f t="shared" si="2"/>
        <v>374617.31400000001</v>
      </c>
      <c r="N82" s="78">
        <v>124610.96</v>
      </c>
      <c r="O82" s="79"/>
      <c r="P82" s="66">
        <f t="shared" si="3"/>
        <v>124610.96</v>
      </c>
      <c r="Q82" s="78"/>
      <c r="R82" s="79">
        <v>67737</v>
      </c>
      <c r="S82" s="66">
        <f t="shared" si="4"/>
        <v>67737</v>
      </c>
      <c r="T82" s="78">
        <v>171689.038</v>
      </c>
      <c r="U82" s="79"/>
      <c r="V82" s="66">
        <f t="shared" si="5"/>
        <v>171689.038</v>
      </c>
      <c r="W82" s="78">
        <v>6681.27</v>
      </c>
      <c r="X82" s="79"/>
      <c r="Y82" s="66">
        <f t="shared" si="6"/>
        <v>6681.27</v>
      </c>
      <c r="Z82" s="78"/>
      <c r="AA82" s="79">
        <v>3478.7280000000001</v>
      </c>
      <c r="AB82" s="66">
        <f t="shared" si="7"/>
        <v>3478.7280000000001</v>
      </c>
      <c r="AC82" s="78">
        <v>420.31799999999998</v>
      </c>
      <c r="AD82" s="79"/>
      <c r="AE82" s="66">
        <f t="shared" si="8"/>
        <v>420.31799999999998</v>
      </c>
      <c r="AI82" s="130">
        <v>41426</v>
      </c>
      <c r="AJ82" s="131">
        <v>19448</v>
      </c>
      <c r="AK82" s="131">
        <v>39141</v>
      </c>
      <c r="AL82" s="131">
        <v>58341</v>
      </c>
      <c r="AM82" s="131">
        <v>18434</v>
      </c>
      <c r="AN82" s="131">
        <v>9165</v>
      </c>
      <c r="AO82" s="131">
        <v>5466</v>
      </c>
      <c r="AP82" s="131">
        <v>36541</v>
      </c>
      <c r="AQ82" s="131">
        <v>3511</v>
      </c>
      <c r="AR82" s="131">
        <v>8325</v>
      </c>
      <c r="AS82" s="131">
        <v>12625</v>
      </c>
      <c r="AT82" s="131">
        <v>20067</v>
      </c>
      <c r="AU82" s="131">
        <v>2478</v>
      </c>
      <c r="AV82" s="131">
        <v>17627</v>
      </c>
      <c r="AW82" s="131">
        <v>8219</v>
      </c>
      <c r="AX82" s="131">
        <v>12301</v>
      </c>
      <c r="AY82" s="131">
        <v>27304</v>
      </c>
      <c r="AZ82" s="131">
        <v>-2139</v>
      </c>
      <c r="BA82" s="131">
        <v>179005</v>
      </c>
      <c r="BB82" s="131">
        <v>237373</v>
      </c>
      <c r="BC82" s="131">
        <v>14588</v>
      </c>
      <c r="BD82" s="131">
        <v>3824</v>
      </c>
      <c r="BE82" s="131">
        <v>8126</v>
      </c>
      <c r="BF82" s="131">
        <v>40259</v>
      </c>
      <c r="BG82" s="131">
        <v>-604</v>
      </c>
      <c r="BH82" s="131">
        <v>48531</v>
      </c>
      <c r="BI82" s="131">
        <v>20454</v>
      </c>
      <c r="BJ82" s="131">
        <v>-1084</v>
      </c>
      <c r="BK82" s="131">
        <v>19375</v>
      </c>
      <c r="BL82" s="131">
        <v>1193</v>
      </c>
      <c r="BM82" s="131">
        <v>5941</v>
      </c>
      <c r="BN82" s="131">
        <v>74181</v>
      </c>
      <c r="BO82" s="131">
        <v>93956</v>
      </c>
      <c r="BP82" s="131">
        <v>922</v>
      </c>
      <c r="BQ82" s="131">
        <v>4901</v>
      </c>
      <c r="BR82" s="131">
        <v>5840</v>
      </c>
      <c r="BS82" s="131">
        <v>3091</v>
      </c>
      <c r="BT82" s="131">
        <v>11954</v>
      </c>
      <c r="BU82" s="131">
        <v>15035</v>
      </c>
      <c r="BV82" s="131">
        <v>20874</v>
      </c>
      <c r="BW82" s="131">
        <v>114831</v>
      </c>
      <c r="BX82" s="131">
        <v>351288</v>
      </c>
      <c r="BY82" s="131">
        <v>56229</v>
      </c>
      <c r="BZ82" s="131">
        <v>52553</v>
      </c>
      <c r="CA82" s="131">
        <v>10623</v>
      </c>
      <c r="CB82" s="131">
        <v>14922</v>
      </c>
      <c r="CC82" s="131">
        <v>-28575</v>
      </c>
      <c r="CD82" s="131">
        <v>1812</v>
      </c>
      <c r="CE82" s="131">
        <v>323901</v>
      </c>
      <c r="CF82" s="131">
        <v>19189</v>
      </c>
      <c r="CG82" s="131">
        <v>34338</v>
      </c>
      <c r="CH82" s="131">
        <v>53527</v>
      </c>
      <c r="CI82" s="131">
        <v>17310</v>
      </c>
      <c r="CJ82" s="131">
        <v>6286</v>
      </c>
      <c r="CK82" s="131">
        <v>5669</v>
      </c>
      <c r="CL82" s="131">
        <v>32937</v>
      </c>
      <c r="CM82" s="131">
        <v>2897</v>
      </c>
      <c r="CN82" s="131">
        <v>8035</v>
      </c>
      <c r="CO82" s="131">
        <v>11423</v>
      </c>
      <c r="CP82" s="131">
        <v>18467</v>
      </c>
      <c r="CQ82" s="131">
        <v>4069</v>
      </c>
      <c r="CR82" s="131">
        <v>17026</v>
      </c>
      <c r="CS82" s="131">
        <v>6638</v>
      </c>
      <c r="CT82" s="131">
        <v>11053</v>
      </c>
      <c r="CU82" s="131">
        <v>23962</v>
      </c>
      <c r="CV82" s="131">
        <v>-1917</v>
      </c>
      <c r="CW82" s="131">
        <v>163856</v>
      </c>
      <c r="CX82" s="131">
        <v>217383</v>
      </c>
      <c r="CY82" s="131">
        <v>12058</v>
      </c>
      <c r="CZ82" s="131">
        <v>2671</v>
      </c>
      <c r="DA82" s="131">
        <v>6881</v>
      </c>
      <c r="DB82" s="131">
        <v>36130</v>
      </c>
      <c r="DC82" s="131">
        <v>-526</v>
      </c>
      <c r="DD82" s="131">
        <v>42485</v>
      </c>
      <c r="DE82" s="131">
        <v>18677</v>
      </c>
      <c r="DF82" s="131">
        <v>-997</v>
      </c>
      <c r="DG82" s="131">
        <v>17681</v>
      </c>
      <c r="DH82" s="131">
        <v>1105</v>
      </c>
      <c r="DI82" s="131">
        <v>6082</v>
      </c>
      <c r="DJ82" s="131">
        <v>67352</v>
      </c>
      <c r="DK82" s="131">
        <v>82081</v>
      </c>
      <c r="DL82" s="131">
        <v>812</v>
      </c>
      <c r="DM82" s="131">
        <v>4427</v>
      </c>
      <c r="DN82" s="131">
        <v>5239</v>
      </c>
      <c r="DO82" s="131">
        <v>2717</v>
      </c>
      <c r="DP82" s="131">
        <v>10779</v>
      </c>
      <c r="DQ82" s="131">
        <v>13496</v>
      </c>
      <c r="DR82" s="131">
        <v>18734</v>
      </c>
      <c r="DS82" s="131">
        <v>100815</v>
      </c>
      <c r="DT82" s="131">
        <v>318198</v>
      </c>
      <c r="DU82" s="131">
        <v>45720</v>
      </c>
      <c r="DV82" s="131">
        <v>47225</v>
      </c>
      <c r="DW82" s="131">
        <v>9680</v>
      </c>
      <c r="DX82" s="131">
        <v>11466</v>
      </c>
      <c r="DY82" s="131">
        <v>-33352</v>
      </c>
      <c r="DZ82" s="131">
        <v>147</v>
      </c>
      <c r="EA82" s="131">
        <v>281703</v>
      </c>
      <c r="EB82" s="131">
        <v>1760</v>
      </c>
      <c r="EC82" s="131">
        <v>5640</v>
      </c>
      <c r="ED82" s="131">
        <v>7400</v>
      </c>
      <c r="EE82" s="131">
        <v>6188</v>
      </c>
      <c r="EF82" s="131">
        <v>11292</v>
      </c>
      <c r="EG82" s="142">
        <v>17480</v>
      </c>
      <c r="EH82" s="131">
        <v>12478</v>
      </c>
      <c r="EI82" s="131">
        <v>6865</v>
      </c>
      <c r="EJ82" s="131">
        <v>19342</v>
      </c>
      <c r="EK82" s="131">
        <v>2967</v>
      </c>
      <c r="EL82" s="131">
        <v>4691</v>
      </c>
      <c r="EM82" s="131">
        <v>7658</v>
      </c>
      <c r="EN82" s="131">
        <v>17129</v>
      </c>
      <c r="EO82" s="131">
        <v>12039</v>
      </c>
      <c r="EP82" s="131">
        <v>29168</v>
      </c>
      <c r="EQ82" s="131">
        <v>7418</v>
      </c>
      <c r="ER82" s="131">
        <v>4371</v>
      </c>
      <c r="ES82" s="131">
        <v>11789</v>
      </c>
      <c r="ET82" s="131">
        <v>9154</v>
      </c>
      <c r="EU82" s="131">
        <v>4270</v>
      </c>
      <c r="EV82" s="131">
        <v>13424</v>
      </c>
      <c r="EW82" s="131">
        <v>5350</v>
      </c>
      <c r="EX82" s="131">
        <v>2213</v>
      </c>
      <c r="EY82" s="131">
        <v>7564</v>
      </c>
      <c r="EZ82" s="131">
        <v>8303</v>
      </c>
      <c r="FA82" s="131">
        <v>5191</v>
      </c>
      <c r="FB82" s="131">
        <v>13494</v>
      </c>
      <c r="FC82" s="131">
        <v>1566</v>
      </c>
      <c r="FD82" s="131">
        <v>2975</v>
      </c>
      <c r="FE82" s="131">
        <v>4541</v>
      </c>
      <c r="FF82" s="131">
        <v>5171</v>
      </c>
      <c r="FG82" s="131">
        <v>11098</v>
      </c>
      <c r="FH82" s="131">
        <v>16269</v>
      </c>
      <c r="FI82" s="131">
        <v>3275</v>
      </c>
      <c r="FJ82" s="131">
        <v>4001</v>
      </c>
      <c r="FK82" s="131">
        <v>7276</v>
      </c>
      <c r="FL82" s="131">
        <v>12765</v>
      </c>
      <c r="FM82" s="131">
        <v>3584</v>
      </c>
      <c r="FN82" s="131">
        <v>16349</v>
      </c>
      <c r="FO82" s="131">
        <v>7189</v>
      </c>
      <c r="FP82" s="131">
        <v>359</v>
      </c>
      <c r="FQ82" s="131">
        <v>7548</v>
      </c>
      <c r="FR82" s="131">
        <v>12021</v>
      </c>
      <c r="FS82" s="131">
        <v>2940</v>
      </c>
      <c r="FT82" s="131">
        <v>14961</v>
      </c>
      <c r="FU82" s="131">
        <v>12101</v>
      </c>
      <c r="FV82" s="131">
        <v>1462</v>
      </c>
      <c r="FW82" s="131">
        <v>13563</v>
      </c>
      <c r="FX82" s="131">
        <v>15510</v>
      </c>
      <c r="FY82" s="131">
        <v>2691</v>
      </c>
      <c r="FZ82" s="131">
        <v>18202</v>
      </c>
      <c r="GA82" s="131">
        <v>1279</v>
      </c>
      <c r="GB82" s="131">
        <v>775</v>
      </c>
      <c r="GC82" s="131">
        <v>2054</v>
      </c>
      <c r="GD82" s="131">
        <v>3921</v>
      </c>
      <c r="GE82" s="131">
        <v>1723</v>
      </c>
      <c r="GF82" s="131">
        <v>5645</v>
      </c>
      <c r="GG82" s="131">
        <v>21248</v>
      </c>
      <c r="GH82" s="131">
        <v>145545</v>
      </c>
      <c r="GI82" s="131">
        <v>109430</v>
      </c>
      <c r="GJ82" s="131">
        <v>254974</v>
      </c>
      <c r="GK82" s="131">
        <v>26582</v>
      </c>
      <c r="GL82" s="131">
        <v>147</v>
      </c>
      <c r="GM82" s="131">
        <v>281703</v>
      </c>
      <c r="GN82" s="132">
        <v>0</v>
      </c>
      <c r="GO82" s="132">
        <v>0</v>
      </c>
      <c r="GP82" s="132">
        <v>0</v>
      </c>
      <c r="GQ82" s="132">
        <v>0</v>
      </c>
      <c r="GR82" s="132">
        <v>0</v>
      </c>
      <c r="GS82" s="132">
        <v>0</v>
      </c>
      <c r="GT82" s="132">
        <v>0</v>
      </c>
      <c r="GU82" s="132">
        <v>0</v>
      </c>
      <c r="GV82" s="132">
        <v>0</v>
      </c>
      <c r="GW82" s="132">
        <v>0</v>
      </c>
      <c r="GX82" s="132">
        <v>0</v>
      </c>
      <c r="GY82" s="132">
        <v>0</v>
      </c>
      <c r="GZ82" s="132">
        <v>0</v>
      </c>
      <c r="HA82" s="132">
        <v>0</v>
      </c>
      <c r="HB82" s="132">
        <v>0</v>
      </c>
      <c r="HC82" s="132">
        <v>0</v>
      </c>
      <c r="HD82" s="132">
        <v>0</v>
      </c>
      <c r="HE82" s="132">
        <v>0</v>
      </c>
      <c r="HF82" s="132">
        <v>0</v>
      </c>
      <c r="HG82" s="132">
        <v>0</v>
      </c>
      <c r="HH82" s="132">
        <v>0.1</v>
      </c>
      <c r="HI82" s="131">
        <v>70</v>
      </c>
      <c r="HJ82" s="131">
        <v>192</v>
      </c>
      <c r="HK82" s="131">
        <v>-860</v>
      </c>
      <c r="HL82" s="131">
        <v>-240</v>
      </c>
      <c r="HM82" s="131">
        <v>2562</v>
      </c>
      <c r="HN82" s="131">
        <v>-1616</v>
      </c>
      <c r="HO82" s="131">
        <v>-97</v>
      </c>
      <c r="HP82" s="131">
        <v>981</v>
      </c>
      <c r="HQ82" s="131">
        <v>-1871</v>
      </c>
      <c r="HR82" s="131">
        <v>-1130</v>
      </c>
      <c r="HS82" s="131">
        <v>739</v>
      </c>
      <c r="HT82" s="131">
        <v>-1025</v>
      </c>
      <c r="HU82" s="131">
        <v>932</v>
      </c>
      <c r="HV82" s="131">
        <v>-418</v>
      </c>
      <c r="HW82" s="131">
        <v>-742</v>
      </c>
      <c r="HX82" s="131">
        <v>1097</v>
      </c>
      <c r="HY82" s="131">
        <v>-1318</v>
      </c>
      <c r="HZ82" s="131">
        <v>319</v>
      </c>
      <c r="IA82" s="131">
        <v>401</v>
      </c>
      <c r="IB82" s="131">
        <v>108</v>
      </c>
      <c r="IC82" s="131">
        <v>-1918</v>
      </c>
      <c r="ID82" s="131">
        <v>10537</v>
      </c>
      <c r="IE82" s="131">
        <v>32773</v>
      </c>
      <c r="IF82" s="131">
        <v>22370</v>
      </c>
      <c r="IG82" s="131">
        <v>9801</v>
      </c>
      <c r="IH82" s="131">
        <v>34539</v>
      </c>
      <c r="II82" s="131">
        <v>11832</v>
      </c>
      <c r="IJ82" s="131">
        <v>14040</v>
      </c>
      <c r="IK82" s="131">
        <v>8441</v>
      </c>
      <c r="IL82" s="131">
        <v>16462</v>
      </c>
      <c r="IM82" s="131">
        <v>3433</v>
      </c>
      <c r="IN82" s="131">
        <v>18977</v>
      </c>
      <c r="IO82" s="131">
        <v>8642</v>
      </c>
      <c r="IP82" s="131">
        <v>17524</v>
      </c>
      <c r="IQ82" s="131">
        <v>8561</v>
      </c>
      <c r="IR82" s="131">
        <v>17099</v>
      </c>
      <c r="IS82" s="131">
        <v>13587</v>
      </c>
      <c r="IT82" s="131">
        <v>19206</v>
      </c>
      <c r="IU82" s="131">
        <v>2222</v>
      </c>
      <c r="IV82" s="131">
        <v>6125</v>
      </c>
      <c r="IW82" s="131">
        <v>25732</v>
      </c>
      <c r="IX82" s="131">
        <v>305071</v>
      </c>
      <c r="IY82" s="131">
        <v>20707</v>
      </c>
      <c r="IZ82" s="131">
        <v>-1824</v>
      </c>
      <c r="JA82" s="131">
        <v>323901</v>
      </c>
      <c r="JB82" s="132">
        <v>-4.5999999999999996</v>
      </c>
      <c r="JC82" s="132">
        <v>14.3</v>
      </c>
      <c r="JD82" s="132">
        <v>0.6</v>
      </c>
      <c r="JE82" s="132">
        <v>0.2</v>
      </c>
      <c r="JF82" s="132">
        <v>3.5</v>
      </c>
      <c r="JG82" s="132">
        <v>2.5</v>
      </c>
      <c r="JH82" s="132">
        <v>1.5</v>
      </c>
      <c r="JI82" s="132">
        <v>0.9</v>
      </c>
      <c r="JJ82" s="132">
        <v>4.0999999999999996</v>
      </c>
      <c r="JK82" s="132">
        <v>0.7</v>
      </c>
      <c r="JL82" s="132">
        <v>4.9000000000000004</v>
      </c>
      <c r="JM82" s="132">
        <v>5.0999999999999996</v>
      </c>
      <c r="JN82" s="132">
        <v>2.8</v>
      </c>
      <c r="JO82" s="132">
        <v>-1.2</v>
      </c>
      <c r="JP82" s="132">
        <v>-1.4</v>
      </c>
      <c r="JQ82" s="132">
        <v>-0.4</v>
      </c>
      <c r="JR82" s="132">
        <v>2.2000000000000002</v>
      </c>
      <c r="JS82" s="132">
        <v>-2.1</v>
      </c>
      <c r="JT82" s="132">
        <v>-0.4</v>
      </c>
      <c r="JU82" s="132">
        <v>1.4</v>
      </c>
      <c r="JV82" s="132">
        <v>2.7</v>
      </c>
      <c r="JW82" s="132">
        <v>1.6</v>
      </c>
      <c r="JX82" s="132">
        <v>2.8</v>
      </c>
      <c r="JY82" s="132">
        <v>-0.2</v>
      </c>
    </row>
    <row r="83" spans="10:285">
      <c r="J83" s="86" t="s">
        <v>162</v>
      </c>
      <c r="K83" s="78">
        <v>321391.08500000002</v>
      </c>
      <c r="L83" s="79">
        <v>69493.047999999995</v>
      </c>
      <c r="M83" s="66">
        <f t="shared" si="2"/>
        <v>390884.13300000003</v>
      </c>
      <c r="N83" s="78">
        <v>130884.64200000001</v>
      </c>
      <c r="O83" s="79"/>
      <c r="P83" s="66">
        <f t="shared" si="3"/>
        <v>130884.64200000001</v>
      </c>
      <c r="Q83" s="78"/>
      <c r="R83" s="79">
        <v>65613</v>
      </c>
      <c r="S83" s="66">
        <f t="shared" si="4"/>
        <v>65613</v>
      </c>
      <c r="T83" s="78">
        <v>184082.47099999999</v>
      </c>
      <c r="U83" s="79"/>
      <c r="V83" s="66">
        <f t="shared" si="5"/>
        <v>184082.47099999999</v>
      </c>
      <c r="W83" s="78">
        <v>6017.6260000000002</v>
      </c>
      <c r="X83" s="79"/>
      <c r="Y83" s="66">
        <f t="shared" si="6"/>
        <v>6017.6260000000002</v>
      </c>
      <c r="Z83" s="78"/>
      <c r="AA83" s="79">
        <v>3880.0479999999998</v>
      </c>
      <c r="AB83" s="66">
        <f t="shared" si="7"/>
        <v>3880.0479999999998</v>
      </c>
      <c r="AC83" s="78">
        <v>406.346</v>
      </c>
      <c r="AD83" s="79"/>
      <c r="AE83" s="66">
        <f t="shared" si="8"/>
        <v>406.346</v>
      </c>
      <c r="AI83" s="130">
        <v>41791</v>
      </c>
      <c r="AJ83" s="131">
        <v>20477</v>
      </c>
      <c r="AK83" s="131">
        <v>37825</v>
      </c>
      <c r="AL83" s="131">
        <v>58190</v>
      </c>
      <c r="AM83" s="131">
        <v>18302</v>
      </c>
      <c r="AN83" s="131">
        <v>9040</v>
      </c>
      <c r="AO83" s="131">
        <v>5528</v>
      </c>
      <c r="AP83" s="131">
        <v>37317</v>
      </c>
      <c r="AQ83" s="131">
        <v>3548</v>
      </c>
      <c r="AR83" s="131">
        <v>8725</v>
      </c>
      <c r="AS83" s="131">
        <v>12831</v>
      </c>
      <c r="AT83" s="131">
        <v>19663</v>
      </c>
      <c r="AU83" s="131">
        <v>2782</v>
      </c>
      <c r="AV83" s="131">
        <v>18533</v>
      </c>
      <c r="AW83" s="131">
        <v>8403</v>
      </c>
      <c r="AX83" s="131">
        <v>12978</v>
      </c>
      <c r="AY83" s="131">
        <v>28248</v>
      </c>
      <c r="AZ83" s="131">
        <v>-2114</v>
      </c>
      <c r="BA83" s="131">
        <v>183122</v>
      </c>
      <c r="BB83" s="131">
        <v>241336</v>
      </c>
      <c r="BC83" s="131">
        <v>15758</v>
      </c>
      <c r="BD83" s="131">
        <v>4281</v>
      </c>
      <c r="BE83" s="131">
        <v>9300</v>
      </c>
      <c r="BF83" s="131">
        <v>41424</v>
      </c>
      <c r="BG83" s="131">
        <v>-1669</v>
      </c>
      <c r="BH83" s="131">
        <v>49802</v>
      </c>
      <c r="BI83" s="131">
        <v>17673</v>
      </c>
      <c r="BJ83" s="131">
        <v>-1338</v>
      </c>
      <c r="BK83" s="131">
        <v>16337</v>
      </c>
      <c r="BL83" s="131">
        <v>1052</v>
      </c>
      <c r="BM83" s="131">
        <v>5720</v>
      </c>
      <c r="BN83" s="131">
        <v>71961</v>
      </c>
      <c r="BO83" s="131">
        <v>93122</v>
      </c>
      <c r="BP83" s="131">
        <v>1087</v>
      </c>
      <c r="BQ83" s="131">
        <v>4669</v>
      </c>
      <c r="BR83" s="131">
        <v>5769</v>
      </c>
      <c r="BS83" s="131">
        <v>3044</v>
      </c>
      <c r="BT83" s="131">
        <v>11764</v>
      </c>
      <c r="BU83" s="131">
        <v>14797</v>
      </c>
      <c r="BV83" s="131">
        <v>20565</v>
      </c>
      <c r="BW83" s="131">
        <v>113685</v>
      </c>
      <c r="BX83" s="131">
        <v>354184</v>
      </c>
      <c r="BY83" s="131">
        <v>60868</v>
      </c>
      <c r="BZ83" s="131">
        <v>45183</v>
      </c>
      <c r="CA83" s="131">
        <v>11136</v>
      </c>
      <c r="CB83" s="131">
        <v>14467</v>
      </c>
      <c r="CC83" s="131">
        <v>-38094</v>
      </c>
      <c r="CD83" s="131">
        <v>2458</v>
      </c>
      <c r="CE83" s="131">
        <v>330903</v>
      </c>
      <c r="CF83" s="131">
        <v>20147</v>
      </c>
      <c r="CG83" s="131">
        <v>34070</v>
      </c>
      <c r="CH83" s="131">
        <v>54217</v>
      </c>
      <c r="CI83" s="131">
        <v>17405</v>
      </c>
      <c r="CJ83" s="131">
        <v>6600</v>
      </c>
      <c r="CK83" s="131">
        <v>5649</v>
      </c>
      <c r="CL83" s="131">
        <v>34195</v>
      </c>
      <c r="CM83" s="131">
        <v>3416</v>
      </c>
      <c r="CN83" s="131">
        <v>8379</v>
      </c>
      <c r="CO83" s="131">
        <v>11849</v>
      </c>
      <c r="CP83" s="131">
        <v>18699</v>
      </c>
      <c r="CQ83" s="131">
        <v>4152</v>
      </c>
      <c r="CR83" s="131">
        <v>17882</v>
      </c>
      <c r="CS83" s="131">
        <v>7195</v>
      </c>
      <c r="CT83" s="131">
        <v>11836</v>
      </c>
      <c r="CU83" s="131">
        <v>25848</v>
      </c>
      <c r="CV83" s="131">
        <v>-1946</v>
      </c>
      <c r="CW83" s="131">
        <v>171158</v>
      </c>
      <c r="CX83" s="131">
        <v>225375</v>
      </c>
      <c r="CY83" s="131">
        <v>13415</v>
      </c>
      <c r="CZ83" s="131">
        <v>3351</v>
      </c>
      <c r="DA83" s="131">
        <v>7933</v>
      </c>
      <c r="DB83" s="131">
        <v>38091</v>
      </c>
      <c r="DC83" s="131">
        <v>-1484</v>
      </c>
      <c r="DD83" s="131">
        <v>44540</v>
      </c>
      <c r="DE83" s="131">
        <v>16752</v>
      </c>
      <c r="DF83" s="131">
        <v>-1279</v>
      </c>
      <c r="DG83" s="131">
        <v>15473</v>
      </c>
      <c r="DH83" s="131">
        <v>972</v>
      </c>
      <c r="DI83" s="131">
        <v>5896</v>
      </c>
      <c r="DJ83" s="131">
        <v>66882</v>
      </c>
      <c r="DK83" s="131">
        <v>83648</v>
      </c>
      <c r="DL83" s="131">
        <v>983</v>
      </c>
      <c r="DM83" s="131">
        <v>4266</v>
      </c>
      <c r="DN83" s="131">
        <v>5249</v>
      </c>
      <c r="DO83" s="131">
        <v>2691</v>
      </c>
      <c r="DP83" s="131">
        <v>10700</v>
      </c>
      <c r="DQ83" s="131">
        <v>13391</v>
      </c>
      <c r="DR83" s="131">
        <v>18640</v>
      </c>
      <c r="DS83" s="131">
        <v>102288</v>
      </c>
      <c r="DT83" s="131">
        <v>327663</v>
      </c>
      <c r="DU83" s="131">
        <v>47856</v>
      </c>
      <c r="DV83" s="131">
        <v>43601</v>
      </c>
      <c r="DW83" s="131">
        <v>10414</v>
      </c>
      <c r="DX83" s="131">
        <v>12264</v>
      </c>
      <c r="DY83" s="131">
        <v>-40962</v>
      </c>
      <c r="DZ83" s="131">
        <v>173</v>
      </c>
      <c r="EA83" s="131">
        <v>289278</v>
      </c>
      <c r="EB83" s="131">
        <v>1851</v>
      </c>
      <c r="EC83" s="131">
        <v>4853</v>
      </c>
      <c r="ED83" s="131">
        <v>6704</v>
      </c>
      <c r="EE83" s="131">
        <v>5760</v>
      </c>
      <c r="EF83" s="131">
        <v>12022</v>
      </c>
      <c r="EG83" s="142">
        <v>17782</v>
      </c>
      <c r="EH83" s="131">
        <v>12468</v>
      </c>
      <c r="EI83" s="131">
        <v>6707</v>
      </c>
      <c r="EJ83" s="131">
        <v>19175</v>
      </c>
      <c r="EK83" s="131">
        <v>2992</v>
      </c>
      <c r="EL83" s="131">
        <v>4981</v>
      </c>
      <c r="EM83" s="131">
        <v>7973</v>
      </c>
      <c r="EN83" s="131">
        <v>17331</v>
      </c>
      <c r="EO83" s="131">
        <v>14746</v>
      </c>
      <c r="EP83" s="131">
        <v>32076</v>
      </c>
      <c r="EQ83" s="131">
        <v>7438</v>
      </c>
      <c r="ER83" s="131">
        <v>4248</v>
      </c>
      <c r="ES83" s="131">
        <v>11687</v>
      </c>
      <c r="ET83" s="131">
        <v>9259</v>
      </c>
      <c r="EU83" s="131">
        <v>4085</v>
      </c>
      <c r="EV83" s="131">
        <v>13344</v>
      </c>
      <c r="EW83" s="131">
        <v>5892</v>
      </c>
      <c r="EX83" s="131">
        <v>1815</v>
      </c>
      <c r="EY83" s="131">
        <v>7706</v>
      </c>
      <c r="EZ83" s="131">
        <v>8394</v>
      </c>
      <c r="FA83" s="131">
        <v>5037</v>
      </c>
      <c r="FB83" s="131">
        <v>13431</v>
      </c>
      <c r="FC83" s="131">
        <v>1601</v>
      </c>
      <c r="FD83" s="131">
        <v>3028</v>
      </c>
      <c r="FE83" s="131">
        <v>4629</v>
      </c>
      <c r="FF83" s="131">
        <v>5332</v>
      </c>
      <c r="FG83" s="131">
        <v>10669</v>
      </c>
      <c r="FH83" s="131">
        <v>16001</v>
      </c>
      <c r="FI83" s="131">
        <v>3489</v>
      </c>
      <c r="FJ83" s="131">
        <v>4425</v>
      </c>
      <c r="FK83" s="131">
        <v>7914</v>
      </c>
      <c r="FL83" s="131">
        <v>12937</v>
      </c>
      <c r="FM83" s="131">
        <v>3434</v>
      </c>
      <c r="FN83" s="131">
        <v>16371</v>
      </c>
      <c r="FO83" s="131">
        <v>7812</v>
      </c>
      <c r="FP83" s="131">
        <v>164</v>
      </c>
      <c r="FQ83" s="131">
        <v>7976</v>
      </c>
      <c r="FR83" s="131">
        <v>12237</v>
      </c>
      <c r="FS83" s="131">
        <v>3037</v>
      </c>
      <c r="FT83" s="131">
        <v>15274</v>
      </c>
      <c r="FU83" s="131">
        <v>12713</v>
      </c>
      <c r="FV83" s="131">
        <v>1586</v>
      </c>
      <c r="FW83" s="131">
        <v>14299</v>
      </c>
      <c r="FX83" s="131">
        <v>15851</v>
      </c>
      <c r="FY83" s="131">
        <v>2432</v>
      </c>
      <c r="FZ83" s="131">
        <v>18283</v>
      </c>
      <c r="GA83" s="131">
        <v>1365</v>
      </c>
      <c r="GB83" s="131">
        <v>797</v>
      </c>
      <c r="GC83" s="131">
        <v>2163</v>
      </c>
      <c r="GD83" s="131">
        <v>4128</v>
      </c>
      <c r="GE83" s="131">
        <v>1703</v>
      </c>
      <c r="GF83" s="131">
        <v>5831</v>
      </c>
      <c r="GG83" s="131">
        <v>21826</v>
      </c>
      <c r="GH83" s="131">
        <v>148850</v>
      </c>
      <c r="GI83" s="131">
        <v>111595</v>
      </c>
      <c r="GJ83" s="131">
        <v>260445</v>
      </c>
      <c r="GK83" s="131">
        <v>28661</v>
      </c>
      <c r="GL83" s="131">
        <v>173</v>
      </c>
      <c r="GM83" s="131">
        <v>289278</v>
      </c>
      <c r="GN83" s="132">
        <v>0</v>
      </c>
      <c r="GO83" s="132">
        <v>0</v>
      </c>
      <c r="GP83" s="132">
        <v>0</v>
      </c>
      <c r="GQ83" s="132">
        <v>0</v>
      </c>
      <c r="GR83" s="132">
        <v>0</v>
      </c>
      <c r="GS83" s="132">
        <v>0</v>
      </c>
      <c r="GT83" s="132">
        <v>0</v>
      </c>
      <c r="GU83" s="132">
        <v>0</v>
      </c>
      <c r="GV83" s="132">
        <v>0</v>
      </c>
      <c r="GW83" s="132">
        <v>0</v>
      </c>
      <c r="GX83" s="132">
        <v>0</v>
      </c>
      <c r="GY83" s="132">
        <v>0</v>
      </c>
      <c r="GZ83" s="132">
        <v>0</v>
      </c>
      <c r="HA83" s="132">
        <v>0</v>
      </c>
      <c r="HB83" s="132">
        <v>0</v>
      </c>
      <c r="HC83" s="132">
        <v>0</v>
      </c>
      <c r="HD83" s="132">
        <v>0</v>
      </c>
      <c r="HE83" s="132">
        <v>0</v>
      </c>
      <c r="HF83" s="132">
        <v>0</v>
      </c>
      <c r="HG83" s="132">
        <v>0</v>
      </c>
      <c r="HH83" s="132">
        <v>0.1</v>
      </c>
      <c r="HI83" s="131">
        <v>61</v>
      </c>
      <c r="HJ83" s="131">
        <v>401</v>
      </c>
      <c r="HK83" s="131">
        <v>-1737</v>
      </c>
      <c r="HL83" s="131">
        <v>-89</v>
      </c>
      <c r="HM83" s="131">
        <v>2540</v>
      </c>
      <c r="HN83" s="131">
        <v>-1154</v>
      </c>
      <c r="HO83" s="131">
        <v>-240</v>
      </c>
      <c r="HP83" s="131">
        <v>1241</v>
      </c>
      <c r="HQ83" s="131">
        <v>-1552</v>
      </c>
      <c r="HR83" s="131">
        <v>-1136</v>
      </c>
      <c r="HS83" s="131">
        <v>649</v>
      </c>
      <c r="HT83" s="131">
        <v>-1039</v>
      </c>
      <c r="HU83" s="131">
        <v>944</v>
      </c>
      <c r="HV83" s="131">
        <v>-593</v>
      </c>
      <c r="HW83" s="131">
        <v>-735</v>
      </c>
      <c r="HX83" s="131">
        <v>1184</v>
      </c>
      <c r="HY83" s="131">
        <v>-1733</v>
      </c>
      <c r="HZ83" s="131">
        <v>226</v>
      </c>
      <c r="IA83" s="131">
        <v>296</v>
      </c>
      <c r="IB83" s="131">
        <v>346</v>
      </c>
      <c r="IC83" s="131">
        <v>-2120</v>
      </c>
      <c r="ID83" s="131">
        <v>9995</v>
      </c>
      <c r="IE83" s="131">
        <v>34589</v>
      </c>
      <c r="IF83" s="131">
        <v>21843</v>
      </c>
      <c r="IG83" s="131">
        <v>9781</v>
      </c>
      <c r="IH83" s="131">
        <v>37865</v>
      </c>
      <c r="II83" s="131">
        <v>11664</v>
      </c>
      <c r="IJ83" s="131">
        <v>14157</v>
      </c>
      <c r="IK83" s="131">
        <v>8600</v>
      </c>
      <c r="IL83" s="131">
        <v>16290</v>
      </c>
      <c r="IM83" s="131">
        <v>3588</v>
      </c>
      <c r="IN83" s="131">
        <v>18244</v>
      </c>
      <c r="IO83" s="131">
        <v>9371</v>
      </c>
      <c r="IP83" s="131">
        <v>17661</v>
      </c>
      <c r="IQ83" s="131">
        <v>9032</v>
      </c>
      <c r="IR83" s="131">
        <v>17379</v>
      </c>
      <c r="IS83" s="131">
        <v>15870</v>
      </c>
      <c r="IT83" s="131">
        <v>19288</v>
      </c>
      <c r="IU83" s="131">
        <v>2282</v>
      </c>
      <c r="IV83" s="131">
        <v>6242</v>
      </c>
      <c r="IW83" s="131">
        <v>25798</v>
      </c>
      <c r="IX83" s="131">
        <v>312655</v>
      </c>
      <c r="IY83" s="131">
        <v>20750</v>
      </c>
      <c r="IZ83" s="131">
        <v>-2477</v>
      </c>
      <c r="JA83" s="131">
        <v>330903</v>
      </c>
      <c r="JB83" s="132">
        <v>-5.0999999999999996</v>
      </c>
      <c r="JC83" s="132">
        <v>5.5</v>
      </c>
      <c r="JD83" s="132">
        <v>-2.4</v>
      </c>
      <c r="JE83" s="132">
        <v>-0.2</v>
      </c>
      <c r="JF83" s="132">
        <v>9.6</v>
      </c>
      <c r="JG83" s="132">
        <v>-1.4</v>
      </c>
      <c r="JH83" s="132">
        <v>0.8</v>
      </c>
      <c r="JI83" s="132">
        <v>1.9</v>
      </c>
      <c r="JJ83" s="132">
        <v>-1</v>
      </c>
      <c r="JK83" s="132">
        <v>4.5</v>
      </c>
      <c r="JL83" s="132">
        <v>-3.9</v>
      </c>
      <c r="JM83" s="132">
        <v>8.4</v>
      </c>
      <c r="JN83" s="132">
        <v>0.8</v>
      </c>
      <c r="JO83" s="132">
        <v>5.5</v>
      </c>
      <c r="JP83" s="132">
        <v>1.6</v>
      </c>
      <c r="JQ83" s="132">
        <v>16.8</v>
      </c>
      <c r="JR83" s="132">
        <v>0.4</v>
      </c>
      <c r="JS83" s="132">
        <v>2.7</v>
      </c>
      <c r="JT83" s="132">
        <v>1.9</v>
      </c>
      <c r="JU83" s="132">
        <v>0.3</v>
      </c>
      <c r="JV83" s="132">
        <v>2.5</v>
      </c>
      <c r="JW83" s="132">
        <v>0.2</v>
      </c>
      <c r="JX83" s="132">
        <v>2.2000000000000002</v>
      </c>
      <c r="JY83" s="132">
        <v>-0.2</v>
      </c>
    </row>
    <row r="84" spans="10:285">
      <c r="J84" s="86" t="s">
        <v>163</v>
      </c>
      <c r="K84" s="78">
        <v>322163.46999999997</v>
      </c>
      <c r="L84" s="79">
        <v>69907.284</v>
      </c>
      <c r="M84" s="66">
        <f t="shared" si="2"/>
        <v>392070.75399999996</v>
      </c>
      <c r="N84" s="78">
        <v>134977.55799999999</v>
      </c>
      <c r="O84" s="79"/>
      <c r="P84" s="66">
        <f t="shared" si="3"/>
        <v>134977.55799999999</v>
      </c>
      <c r="Q84" s="78"/>
      <c r="R84" s="79">
        <v>66033</v>
      </c>
      <c r="S84" s="66">
        <f t="shared" si="4"/>
        <v>66033</v>
      </c>
      <c r="T84" s="78">
        <v>180517.94200000001</v>
      </c>
      <c r="U84" s="79"/>
      <c r="V84" s="66">
        <f t="shared" si="5"/>
        <v>180517.94200000001</v>
      </c>
      <c r="W84" s="78">
        <v>6231.4260000000004</v>
      </c>
      <c r="X84" s="79"/>
      <c r="Y84" s="66">
        <f t="shared" si="6"/>
        <v>6231.4260000000004</v>
      </c>
      <c r="Z84" s="78"/>
      <c r="AA84" s="79">
        <v>3874.2840000000001</v>
      </c>
      <c r="AB84" s="66">
        <f t="shared" si="7"/>
        <v>3874.2840000000001</v>
      </c>
      <c r="AC84" s="78">
        <v>436.54399999999998</v>
      </c>
      <c r="AD84" s="79"/>
      <c r="AE84" s="66">
        <f t="shared" si="8"/>
        <v>436.54399999999998</v>
      </c>
      <c r="AI84" s="130">
        <v>42156</v>
      </c>
      <c r="AJ84" s="131">
        <v>21419</v>
      </c>
      <c r="AK84" s="131">
        <v>38607</v>
      </c>
      <c r="AL84" s="131">
        <v>59941</v>
      </c>
      <c r="AM84" s="131">
        <v>18342</v>
      </c>
      <c r="AN84" s="131">
        <v>8688</v>
      </c>
      <c r="AO84" s="131">
        <v>5504</v>
      </c>
      <c r="AP84" s="131">
        <v>38051</v>
      </c>
      <c r="AQ84" s="131">
        <v>3534</v>
      </c>
      <c r="AR84" s="131">
        <v>8937</v>
      </c>
      <c r="AS84" s="131">
        <v>12883</v>
      </c>
      <c r="AT84" s="131">
        <v>19425</v>
      </c>
      <c r="AU84" s="131">
        <v>3124</v>
      </c>
      <c r="AV84" s="131">
        <v>18918</v>
      </c>
      <c r="AW84" s="131">
        <v>8507</v>
      </c>
      <c r="AX84" s="131">
        <v>13861</v>
      </c>
      <c r="AY84" s="131">
        <v>29203</v>
      </c>
      <c r="AZ84" s="131">
        <v>-2245</v>
      </c>
      <c r="BA84" s="131">
        <v>186300</v>
      </c>
      <c r="BB84" s="131">
        <v>246263</v>
      </c>
      <c r="BC84" s="131">
        <v>17551</v>
      </c>
      <c r="BD84" s="131">
        <v>4450</v>
      </c>
      <c r="BE84" s="131">
        <v>9666</v>
      </c>
      <c r="BF84" s="131">
        <v>24324</v>
      </c>
      <c r="BG84" s="131">
        <v>-1204</v>
      </c>
      <c r="BH84" s="131">
        <v>33031</v>
      </c>
      <c r="BI84" s="131">
        <v>17303</v>
      </c>
      <c r="BJ84" s="131">
        <v>-1426</v>
      </c>
      <c r="BK84" s="131">
        <v>15878</v>
      </c>
      <c r="BL84" s="131">
        <v>842</v>
      </c>
      <c r="BM84" s="131">
        <v>5699</v>
      </c>
      <c r="BN84" s="131">
        <v>55122</v>
      </c>
      <c r="BO84" s="131">
        <v>77545</v>
      </c>
      <c r="BP84" s="131">
        <v>963</v>
      </c>
      <c r="BQ84" s="131">
        <v>3914</v>
      </c>
      <c r="BR84" s="131">
        <v>4887</v>
      </c>
      <c r="BS84" s="131">
        <v>2754</v>
      </c>
      <c r="BT84" s="131">
        <v>9747</v>
      </c>
      <c r="BU84" s="131">
        <v>12487</v>
      </c>
      <c r="BV84" s="131">
        <v>17373</v>
      </c>
      <c r="BW84" s="131">
        <v>94919</v>
      </c>
      <c r="BX84" s="131">
        <v>340906</v>
      </c>
      <c r="BY84" s="131">
        <v>69373</v>
      </c>
      <c r="BZ84" s="131">
        <v>42653</v>
      </c>
      <c r="CA84" s="131">
        <v>12090</v>
      </c>
      <c r="CB84" s="131">
        <v>12743</v>
      </c>
      <c r="CC84" s="131">
        <v>-34685</v>
      </c>
      <c r="CD84" s="131">
        <v>1449</v>
      </c>
      <c r="CE84" s="131">
        <v>333738</v>
      </c>
      <c r="CF84" s="131">
        <v>21004</v>
      </c>
      <c r="CG84" s="131">
        <v>35512</v>
      </c>
      <c r="CH84" s="131">
        <v>56516</v>
      </c>
      <c r="CI84" s="131">
        <v>17847</v>
      </c>
      <c r="CJ84" s="131">
        <v>6751</v>
      </c>
      <c r="CK84" s="131">
        <v>5675</v>
      </c>
      <c r="CL84" s="131">
        <v>35534</v>
      </c>
      <c r="CM84" s="131">
        <v>3523</v>
      </c>
      <c r="CN84" s="131">
        <v>8671</v>
      </c>
      <c r="CO84" s="131">
        <v>12093</v>
      </c>
      <c r="CP84" s="131">
        <v>18168</v>
      </c>
      <c r="CQ84" s="131">
        <v>4241</v>
      </c>
      <c r="CR84" s="131">
        <v>18553</v>
      </c>
      <c r="CS84" s="131">
        <v>7622</v>
      </c>
      <c r="CT84" s="131">
        <v>12773</v>
      </c>
      <c r="CU84" s="131">
        <v>26956</v>
      </c>
      <c r="CV84" s="131">
        <v>-2102</v>
      </c>
      <c r="CW84" s="131">
        <v>176305</v>
      </c>
      <c r="CX84" s="131">
        <v>232821</v>
      </c>
      <c r="CY84" s="131">
        <v>15628</v>
      </c>
      <c r="CZ84" s="131">
        <v>3672</v>
      </c>
      <c r="DA84" s="131">
        <v>8638</v>
      </c>
      <c r="DB84" s="131">
        <v>22626</v>
      </c>
      <c r="DC84" s="131">
        <v>-1097</v>
      </c>
      <c r="DD84" s="131">
        <v>30168</v>
      </c>
      <c r="DE84" s="131">
        <v>16685</v>
      </c>
      <c r="DF84" s="131">
        <v>-1389</v>
      </c>
      <c r="DG84" s="131">
        <v>15296</v>
      </c>
      <c r="DH84" s="131">
        <v>803</v>
      </c>
      <c r="DI84" s="131">
        <v>5829</v>
      </c>
      <c r="DJ84" s="131">
        <v>52096</v>
      </c>
      <c r="DK84" s="131">
        <v>71396</v>
      </c>
      <c r="DL84" s="131">
        <v>884</v>
      </c>
      <c r="DM84" s="131">
        <v>3662</v>
      </c>
      <c r="DN84" s="131">
        <v>4546</v>
      </c>
      <c r="DO84" s="131">
        <v>2554</v>
      </c>
      <c r="DP84" s="131">
        <v>9030</v>
      </c>
      <c r="DQ84" s="131">
        <v>11584</v>
      </c>
      <c r="DR84" s="131">
        <v>16131</v>
      </c>
      <c r="DS84" s="131">
        <v>87526</v>
      </c>
      <c r="DT84" s="131">
        <v>320347</v>
      </c>
      <c r="DU84" s="131">
        <v>50226</v>
      </c>
      <c r="DV84" s="131">
        <v>39813</v>
      </c>
      <c r="DW84" s="131">
        <v>11503</v>
      </c>
      <c r="DX84" s="131">
        <v>11387</v>
      </c>
      <c r="DY84" s="131">
        <v>-36485</v>
      </c>
      <c r="DZ84" s="131">
        <v>509</v>
      </c>
      <c r="EA84" s="131">
        <v>294901</v>
      </c>
      <c r="EB84" s="131">
        <v>1828</v>
      </c>
      <c r="EC84" s="131">
        <v>5947</v>
      </c>
      <c r="ED84" s="131">
        <v>7775</v>
      </c>
      <c r="EE84" s="131">
        <v>5663</v>
      </c>
      <c r="EF84" s="131">
        <v>12392</v>
      </c>
      <c r="EG84" s="142">
        <v>18055</v>
      </c>
      <c r="EH84" s="131">
        <v>12113</v>
      </c>
      <c r="EI84" s="131">
        <v>7110</v>
      </c>
      <c r="EJ84" s="131">
        <v>19223</v>
      </c>
      <c r="EK84" s="131">
        <v>3185</v>
      </c>
      <c r="EL84" s="131">
        <v>5800</v>
      </c>
      <c r="EM84" s="131">
        <v>8985</v>
      </c>
      <c r="EN84" s="131">
        <v>17081</v>
      </c>
      <c r="EO84" s="131">
        <v>12137</v>
      </c>
      <c r="EP84" s="131">
        <v>29218</v>
      </c>
      <c r="EQ84" s="131">
        <v>7440</v>
      </c>
      <c r="ER84" s="131">
        <v>3929</v>
      </c>
      <c r="ES84" s="131">
        <v>11369</v>
      </c>
      <c r="ET84" s="131">
        <v>9188</v>
      </c>
      <c r="EU84" s="131">
        <v>4319</v>
      </c>
      <c r="EV84" s="131">
        <v>13507</v>
      </c>
      <c r="EW84" s="131">
        <v>5910</v>
      </c>
      <c r="EX84" s="131">
        <v>2123</v>
      </c>
      <c r="EY84" s="131">
        <v>8033</v>
      </c>
      <c r="EZ84" s="131">
        <v>8361</v>
      </c>
      <c r="FA84" s="131">
        <v>5510</v>
      </c>
      <c r="FB84" s="131">
        <v>13871</v>
      </c>
      <c r="FC84" s="131">
        <v>1707</v>
      </c>
      <c r="FD84" s="131">
        <v>3107</v>
      </c>
      <c r="FE84" s="131">
        <v>4815</v>
      </c>
      <c r="FF84" s="131">
        <v>5444</v>
      </c>
      <c r="FG84" s="131">
        <v>11502</v>
      </c>
      <c r="FH84" s="131">
        <v>16946</v>
      </c>
      <c r="FI84" s="131">
        <v>3593</v>
      </c>
      <c r="FJ84" s="131">
        <v>4526</v>
      </c>
      <c r="FK84" s="131">
        <v>8119</v>
      </c>
      <c r="FL84" s="131">
        <v>13039</v>
      </c>
      <c r="FM84" s="131">
        <v>3621</v>
      </c>
      <c r="FN84" s="131">
        <v>16660</v>
      </c>
      <c r="FO84" s="131">
        <v>8158</v>
      </c>
      <c r="FP84" s="131">
        <v>230</v>
      </c>
      <c r="FQ84" s="131">
        <v>8387</v>
      </c>
      <c r="FR84" s="131">
        <v>12114</v>
      </c>
      <c r="FS84" s="131">
        <v>3189</v>
      </c>
      <c r="FT84" s="131">
        <v>15303</v>
      </c>
      <c r="FU84" s="131">
        <v>13412</v>
      </c>
      <c r="FV84" s="131">
        <v>1661</v>
      </c>
      <c r="FW84" s="131">
        <v>15073</v>
      </c>
      <c r="FX84" s="131">
        <v>17927</v>
      </c>
      <c r="FY84" s="131">
        <v>2740</v>
      </c>
      <c r="FZ84" s="131">
        <v>20668</v>
      </c>
      <c r="GA84" s="131">
        <v>1351</v>
      </c>
      <c r="GB84" s="131">
        <v>848</v>
      </c>
      <c r="GC84" s="131">
        <v>2199</v>
      </c>
      <c r="GD84" s="131">
        <v>4377</v>
      </c>
      <c r="GE84" s="131">
        <v>1602</v>
      </c>
      <c r="GF84" s="131">
        <v>5978</v>
      </c>
      <c r="GG84" s="131">
        <v>22030</v>
      </c>
      <c r="GH84" s="131">
        <v>151891</v>
      </c>
      <c r="GI84" s="131">
        <v>114323</v>
      </c>
      <c r="GJ84" s="131">
        <v>266214</v>
      </c>
      <c r="GK84" s="131">
        <v>28177</v>
      </c>
      <c r="GL84" s="131">
        <v>509</v>
      </c>
      <c r="GM84" s="131">
        <v>294901</v>
      </c>
      <c r="GN84" s="132">
        <v>0</v>
      </c>
      <c r="GO84" s="132">
        <v>0</v>
      </c>
      <c r="GP84" s="132">
        <v>0</v>
      </c>
      <c r="GQ84" s="132">
        <v>0</v>
      </c>
      <c r="GR84" s="132">
        <v>0</v>
      </c>
      <c r="GS84" s="132">
        <v>0</v>
      </c>
      <c r="GT84" s="132">
        <v>0</v>
      </c>
      <c r="GU84" s="132">
        <v>0</v>
      </c>
      <c r="GV84" s="132">
        <v>0</v>
      </c>
      <c r="GW84" s="132">
        <v>0</v>
      </c>
      <c r="GX84" s="132">
        <v>0</v>
      </c>
      <c r="GY84" s="132">
        <v>0</v>
      </c>
      <c r="GZ84" s="132">
        <v>0</v>
      </c>
      <c r="HA84" s="132">
        <v>0</v>
      </c>
      <c r="HB84" s="132">
        <v>0</v>
      </c>
      <c r="HC84" s="132">
        <v>0</v>
      </c>
      <c r="HD84" s="132">
        <v>0</v>
      </c>
      <c r="HE84" s="132">
        <v>0</v>
      </c>
      <c r="HF84" s="132">
        <v>0</v>
      </c>
      <c r="HG84" s="132">
        <v>0</v>
      </c>
      <c r="HH84" s="132">
        <v>-0.1</v>
      </c>
      <c r="HI84" s="131">
        <v>93</v>
      </c>
      <c r="HJ84" s="131">
        <v>1028</v>
      </c>
      <c r="HK84" s="131">
        <v>-965</v>
      </c>
      <c r="HL84" s="131">
        <v>42</v>
      </c>
      <c r="HM84" s="131">
        <v>1661</v>
      </c>
      <c r="HN84" s="131">
        <v>-1452</v>
      </c>
      <c r="HO84" s="131">
        <v>-262</v>
      </c>
      <c r="HP84" s="131">
        <v>1303</v>
      </c>
      <c r="HQ84" s="131">
        <v>-1562</v>
      </c>
      <c r="HR84" s="131">
        <v>-1109</v>
      </c>
      <c r="HS84" s="131">
        <v>303</v>
      </c>
      <c r="HT84" s="131">
        <v>-1074</v>
      </c>
      <c r="HU84" s="131">
        <v>1071</v>
      </c>
      <c r="HV84" s="131">
        <v>-800</v>
      </c>
      <c r="HW84" s="131">
        <v>-1237</v>
      </c>
      <c r="HX84" s="131">
        <v>1463</v>
      </c>
      <c r="HY84" s="131">
        <v>-1306</v>
      </c>
      <c r="HZ84" s="131">
        <v>217</v>
      </c>
      <c r="IA84" s="131">
        <v>377</v>
      </c>
      <c r="IB84" s="131">
        <v>108</v>
      </c>
      <c r="IC84" s="131">
        <v>-2101</v>
      </c>
      <c r="ID84" s="131">
        <v>10373</v>
      </c>
      <c r="IE84" s="131">
        <v>37244</v>
      </c>
      <c r="IF84" s="131">
        <v>21697</v>
      </c>
      <c r="IG84" s="131">
        <v>10325</v>
      </c>
      <c r="IH84" s="131">
        <v>32976</v>
      </c>
      <c r="II84" s="131">
        <v>11688</v>
      </c>
      <c r="IJ84" s="131">
        <v>14527</v>
      </c>
      <c r="IK84" s="131">
        <v>8917</v>
      </c>
      <c r="IL84" s="131">
        <v>16055</v>
      </c>
      <c r="IM84" s="131">
        <v>3933</v>
      </c>
      <c r="IN84" s="131">
        <v>18714</v>
      </c>
      <c r="IO84" s="131">
        <v>9244</v>
      </c>
      <c r="IP84" s="131">
        <v>17795</v>
      </c>
      <c r="IQ84" s="131">
        <v>9223</v>
      </c>
      <c r="IR84" s="131">
        <v>16844</v>
      </c>
      <c r="IS84" s="131">
        <v>16439</v>
      </c>
      <c r="IT84" s="131">
        <v>21437</v>
      </c>
      <c r="IU84" s="131">
        <v>2305</v>
      </c>
      <c r="IV84" s="131">
        <v>6496</v>
      </c>
      <c r="IW84" s="131">
        <v>25754</v>
      </c>
      <c r="IX84" s="131">
        <v>314578</v>
      </c>
      <c r="IY84" s="131">
        <v>20644</v>
      </c>
      <c r="IZ84" s="131">
        <v>-1453</v>
      </c>
      <c r="JA84" s="131">
        <v>333738</v>
      </c>
      <c r="JB84" s="132">
        <v>3.8</v>
      </c>
      <c r="JC84" s="132">
        <v>7.7</v>
      </c>
      <c r="JD84" s="132">
        <v>-0.7</v>
      </c>
      <c r="JE84" s="132">
        <v>5.6</v>
      </c>
      <c r="JF84" s="132">
        <v>-12.9</v>
      </c>
      <c r="JG84" s="132">
        <v>0.2</v>
      </c>
      <c r="JH84" s="132">
        <v>2.6</v>
      </c>
      <c r="JI84" s="132">
        <v>3.7</v>
      </c>
      <c r="JJ84" s="132">
        <v>-1.4</v>
      </c>
      <c r="JK84" s="132">
        <v>9.6</v>
      </c>
      <c r="JL84" s="132">
        <v>2.6</v>
      </c>
      <c r="JM84" s="132">
        <v>-1.4</v>
      </c>
      <c r="JN84" s="132">
        <v>0.8</v>
      </c>
      <c r="JO84" s="132">
        <v>2.1</v>
      </c>
      <c r="JP84" s="132">
        <v>-3.1</v>
      </c>
      <c r="JQ84" s="132">
        <v>3.6</v>
      </c>
      <c r="JR84" s="132">
        <v>11.1</v>
      </c>
      <c r="JS84" s="132">
        <v>1</v>
      </c>
      <c r="JT84" s="132">
        <v>4.0999999999999996</v>
      </c>
      <c r="JU84" s="132">
        <v>-0.2</v>
      </c>
      <c r="JV84" s="132">
        <v>0.6</v>
      </c>
      <c r="JW84" s="132">
        <v>-0.5</v>
      </c>
      <c r="JX84" s="132">
        <v>0.9</v>
      </c>
      <c r="JY84" s="132">
        <v>0.1</v>
      </c>
    </row>
    <row r="85" spans="10:285">
      <c r="J85" s="86" t="s">
        <v>164</v>
      </c>
      <c r="K85" s="78">
        <v>335611.2</v>
      </c>
      <c r="L85" s="79">
        <v>71871.282000000007</v>
      </c>
      <c r="M85" s="66">
        <f t="shared" si="2"/>
        <v>407482.48200000002</v>
      </c>
      <c r="N85" s="78">
        <v>137798.11900000001</v>
      </c>
      <c r="O85" s="79"/>
      <c r="P85" s="66">
        <f t="shared" si="3"/>
        <v>137798.11900000001</v>
      </c>
      <c r="Q85" s="78"/>
      <c r="R85" s="79">
        <v>68252</v>
      </c>
      <c r="S85" s="66">
        <f t="shared" si="4"/>
        <v>68252</v>
      </c>
      <c r="T85" s="78">
        <v>190449.717</v>
      </c>
      <c r="U85" s="79"/>
      <c r="V85" s="66">
        <f t="shared" si="5"/>
        <v>190449.717</v>
      </c>
      <c r="W85" s="78">
        <v>6979.2089999999998</v>
      </c>
      <c r="X85" s="79"/>
      <c r="Y85" s="66">
        <f t="shared" si="6"/>
        <v>6979.2089999999998</v>
      </c>
      <c r="Z85" s="78"/>
      <c r="AA85" s="79">
        <v>3619.2820000000002</v>
      </c>
      <c r="AB85" s="66">
        <f t="shared" si="7"/>
        <v>3619.2820000000002</v>
      </c>
      <c r="AC85" s="78">
        <v>384.15499999999997</v>
      </c>
      <c r="AD85" s="79"/>
      <c r="AE85" s="66">
        <f t="shared" si="8"/>
        <v>384.15499999999997</v>
      </c>
      <c r="AI85" s="130">
        <v>42522</v>
      </c>
      <c r="AJ85" s="131">
        <v>23522</v>
      </c>
      <c r="AK85" s="131">
        <v>39840</v>
      </c>
      <c r="AL85" s="131">
        <v>63331</v>
      </c>
      <c r="AM85" s="131">
        <v>19171</v>
      </c>
      <c r="AN85" s="131">
        <v>8399</v>
      </c>
      <c r="AO85" s="131">
        <v>5838</v>
      </c>
      <c r="AP85" s="131">
        <v>38856</v>
      </c>
      <c r="AQ85" s="131">
        <v>3539</v>
      </c>
      <c r="AR85" s="131">
        <v>9128</v>
      </c>
      <c r="AS85" s="131">
        <v>13323</v>
      </c>
      <c r="AT85" s="131">
        <v>19106</v>
      </c>
      <c r="AU85" s="131">
        <v>3538</v>
      </c>
      <c r="AV85" s="131">
        <v>18896</v>
      </c>
      <c r="AW85" s="131">
        <v>8657</v>
      </c>
      <c r="AX85" s="131">
        <v>13594</v>
      </c>
      <c r="AY85" s="131">
        <v>30194</v>
      </c>
      <c r="AZ85" s="131">
        <v>-2045</v>
      </c>
      <c r="BA85" s="131">
        <v>190010</v>
      </c>
      <c r="BB85" s="131">
        <v>253358</v>
      </c>
      <c r="BC85" s="131">
        <v>20507</v>
      </c>
      <c r="BD85" s="131">
        <v>4699</v>
      </c>
      <c r="BE85" s="131">
        <v>9775</v>
      </c>
      <c r="BF85" s="131">
        <v>13029</v>
      </c>
      <c r="BG85" s="131">
        <v>-799</v>
      </c>
      <c r="BH85" s="131">
        <v>22038</v>
      </c>
      <c r="BI85" s="131">
        <v>14459</v>
      </c>
      <c r="BJ85" s="131">
        <v>-1289</v>
      </c>
      <c r="BK85" s="131">
        <v>13169</v>
      </c>
      <c r="BL85" s="131">
        <v>969</v>
      </c>
      <c r="BM85" s="131">
        <v>5027</v>
      </c>
      <c r="BN85" s="131">
        <v>41139</v>
      </c>
      <c r="BO85" s="131">
        <v>66274</v>
      </c>
      <c r="BP85" s="131">
        <v>1475</v>
      </c>
      <c r="BQ85" s="131">
        <v>3593</v>
      </c>
      <c r="BR85" s="131">
        <v>5070</v>
      </c>
      <c r="BS85" s="131">
        <v>2608</v>
      </c>
      <c r="BT85" s="131">
        <v>9247</v>
      </c>
      <c r="BU85" s="131">
        <v>11841</v>
      </c>
      <c r="BV85" s="131">
        <v>16911</v>
      </c>
      <c r="BW85" s="131">
        <v>83200</v>
      </c>
      <c r="BX85" s="131">
        <v>336544</v>
      </c>
      <c r="BY85" s="131">
        <v>79628</v>
      </c>
      <c r="BZ85" s="131">
        <v>43034</v>
      </c>
      <c r="CA85" s="131">
        <v>12947</v>
      </c>
      <c r="CB85" s="131">
        <v>12765</v>
      </c>
      <c r="CC85" s="131">
        <v>-33198</v>
      </c>
      <c r="CD85" s="131">
        <v>1642</v>
      </c>
      <c r="CE85" s="131">
        <v>341765</v>
      </c>
      <c r="CF85" s="131">
        <v>23117</v>
      </c>
      <c r="CG85" s="131">
        <v>37372</v>
      </c>
      <c r="CH85" s="131">
        <v>60489</v>
      </c>
      <c r="CI85" s="131">
        <v>18514</v>
      </c>
      <c r="CJ85" s="131">
        <v>6961</v>
      </c>
      <c r="CK85" s="131">
        <v>6175</v>
      </c>
      <c r="CL85" s="131">
        <v>36631</v>
      </c>
      <c r="CM85" s="131">
        <v>3580</v>
      </c>
      <c r="CN85" s="131">
        <v>9153</v>
      </c>
      <c r="CO85" s="131">
        <v>12677</v>
      </c>
      <c r="CP85" s="131">
        <v>18001</v>
      </c>
      <c r="CQ85" s="131">
        <v>4190</v>
      </c>
      <c r="CR85" s="131">
        <v>18932</v>
      </c>
      <c r="CS85" s="131">
        <v>8015</v>
      </c>
      <c r="CT85" s="131">
        <v>12884</v>
      </c>
      <c r="CU85" s="131">
        <v>28404</v>
      </c>
      <c r="CV85" s="131">
        <v>-1941</v>
      </c>
      <c r="CW85" s="131">
        <v>182175</v>
      </c>
      <c r="CX85" s="131">
        <v>242664</v>
      </c>
      <c r="CY85" s="131">
        <v>18809</v>
      </c>
      <c r="CZ85" s="131">
        <v>4209</v>
      </c>
      <c r="DA85" s="131">
        <v>9036</v>
      </c>
      <c r="DB85" s="131">
        <v>12202</v>
      </c>
      <c r="DC85" s="131">
        <v>-745</v>
      </c>
      <c r="DD85" s="131">
        <v>20493</v>
      </c>
      <c r="DE85" s="131">
        <v>14675</v>
      </c>
      <c r="DF85" s="131">
        <v>-1306</v>
      </c>
      <c r="DG85" s="131">
        <v>13370</v>
      </c>
      <c r="DH85" s="131">
        <v>1007</v>
      </c>
      <c r="DI85" s="131">
        <v>5078</v>
      </c>
      <c r="DJ85" s="131">
        <v>39948</v>
      </c>
      <c r="DK85" s="131">
        <v>62966</v>
      </c>
      <c r="DL85" s="131">
        <v>1395</v>
      </c>
      <c r="DM85" s="131">
        <v>3435</v>
      </c>
      <c r="DN85" s="131">
        <v>4830</v>
      </c>
      <c r="DO85" s="131">
        <v>2554</v>
      </c>
      <c r="DP85" s="131">
        <v>8701</v>
      </c>
      <c r="DQ85" s="131">
        <v>11255</v>
      </c>
      <c r="DR85" s="131">
        <v>16085</v>
      </c>
      <c r="DS85" s="131">
        <v>79050</v>
      </c>
      <c r="DT85" s="131">
        <v>321714</v>
      </c>
      <c r="DU85" s="131">
        <v>51685</v>
      </c>
      <c r="DV85" s="131">
        <v>39398</v>
      </c>
      <c r="DW85" s="131">
        <v>12443</v>
      </c>
      <c r="DX85" s="131">
        <v>12288</v>
      </c>
      <c r="DY85" s="131">
        <v>-32655</v>
      </c>
      <c r="DZ85" s="131">
        <v>736</v>
      </c>
      <c r="EA85" s="131">
        <v>302237</v>
      </c>
      <c r="EB85" s="131">
        <v>2013</v>
      </c>
      <c r="EC85" s="131">
        <v>7236</v>
      </c>
      <c r="ED85" s="131">
        <v>9249</v>
      </c>
      <c r="EE85" s="131">
        <v>5555</v>
      </c>
      <c r="EF85" s="131">
        <v>13204</v>
      </c>
      <c r="EG85" s="142">
        <v>18759</v>
      </c>
      <c r="EH85" s="131">
        <v>11611</v>
      </c>
      <c r="EI85" s="131">
        <v>7659</v>
      </c>
      <c r="EJ85" s="131">
        <v>19270</v>
      </c>
      <c r="EK85" s="131">
        <v>3261</v>
      </c>
      <c r="EL85" s="131">
        <v>5676</v>
      </c>
      <c r="EM85" s="131">
        <v>8937</v>
      </c>
      <c r="EN85" s="131">
        <v>16037</v>
      </c>
      <c r="EO85" s="131">
        <v>9414</v>
      </c>
      <c r="EP85" s="131">
        <v>25451</v>
      </c>
      <c r="EQ85" s="131">
        <v>7344</v>
      </c>
      <c r="ER85" s="131">
        <v>3911</v>
      </c>
      <c r="ES85" s="131">
        <v>11255</v>
      </c>
      <c r="ET85" s="131">
        <v>9398</v>
      </c>
      <c r="EU85" s="131">
        <v>4324</v>
      </c>
      <c r="EV85" s="131">
        <v>13722</v>
      </c>
      <c r="EW85" s="131">
        <v>6265</v>
      </c>
      <c r="EX85" s="131">
        <v>2088</v>
      </c>
      <c r="EY85" s="131">
        <v>8353</v>
      </c>
      <c r="EZ85" s="131">
        <v>8384</v>
      </c>
      <c r="FA85" s="131">
        <v>6191</v>
      </c>
      <c r="FB85" s="131">
        <v>14574</v>
      </c>
      <c r="FC85" s="131">
        <v>1754</v>
      </c>
      <c r="FD85" s="131">
        <v>3107</v>
      </c>
      <c r="FE85" s="131">
        <v>4861</v>
      </c>
      <c r="FF85" s="131">
        <v>5577</v>
      </c>
      <c r="FG85" s="131">
        <v>13006</v>
      </c>
      <c r="FH85" s="131">
        <v>18583</v>
      </c>
      <c r="FI85" s="131">
        <v>3629</v>
      </c>
      <c r="FJ85" s="131">
        <v>4892</v>
      </c>
      <c r="FK85" s="131">
        <v>8521</v>
      </c>
      <c r="FL85" s="131">
        <v>13455</v>
      </c>
      <c r="FM85" s="131">
        <v>3693</v>
      </c>
      <c r="FN85" s="131">
        <v>17149</v>
      </c>
      <c r="FO85" s="131">
        <v>8195</v>
      </c>
      <c r="FP85" s="131">
        <v>332</v>
      </c>
      <c r="FQ85" s="131">
        <v>8527</v>
      </c>
      <c r="FR85" s="131">
        <v>13342</v>
      </c>
      <c r="FS85" s="131">
        <v>3426</v>
      </c>
      <c r="FT85" s="131">
        <v>16768</v>
      </c>
      <c r="FU85" s="131">
        <v>14092</v>
      </c>
      <c r="FV85" s="131">
        <v>1740</v>
      </c>
      <c r="FW85" s="131">
        <v>15832</v>
      </c>
      <c r="FX85" s="131">
        <v>18979</v>
      </c>
      <c r="FY85" s="131">
        <v>2823</v>
      </c>
      <c r="FZ85" s="131">
        <v>21802</v>
      </c>
      <c r="GA85" s="131">
        <v>1383</v>
      </c>
      <c r="GB85" s="131">
        <v>955</v>
      </c>
      <c r="GC85" s="131">
        <v>2338</v>
      </c>
      <c r="GD85" s="131">
        <v>4308</v>
      </c>
      <c r="GE85" s="131">
        <v>1631</v>
      </c>
      <c r="GF85" s="131">
        <v>5940</v>
      </c>
      <c r="GG85" s="131">
        <v>22574</v>
      </c>
      <c r="GH85" s="131">
        <v>154582</v>
      </c>
      <c r="GI85" s="131">
        <v>117883</v>
      </c>
      <c r="GJ85" s="131">
        <v>272465</v>
      </c>
      <c r="GK85" s="131">
        <v>29035</v>
      </c>
      <c r="GL85" s="131">
        <v>736</v>
      </c>
      <c r="GM85" s="131">
        <v>302237</v>
      </c>
      <c r="GN85" s="132">
        <v>0</v>
      </c>
      <c r="GO85" s="132">
        <v>0</v>
      </c>
      <c r="GP85" s="132">
        <v>0</v>
      </c>
      <c r="GQ85" s="132">
        <v>-0.1</v>
      </c>
      <c r="GR85" s="132">
        <v>0</v>
      </c>
      <c r="GS85" s="132">
        <v>0</v>
      </c>
      <c r="GT85" s="132">
        <v>0</v>
      </c>
      <c r="GU85" s="132">
        <v>0</v>
      </c>
      <c r="GV85" s="132">
        <v>0</v>
      </c>
      <c r="GW85" s="132">
        <v>0</v>
      </c>
      <c r="GX85" s="132">
        <v>0</v>
      </c>
      <c r="GY85" s="132">
        <v>0</v>
      </c>
      <c r="GZ85" s="132">
        <v>0</v>
      </c>
      <c r="HA85" s="132">
        <v>0</v>
      </c>
      <c r="HB85" s="132">
        <v>0</v>
      </c>
      <c r="HC85" s="132">
        <v>0</v>
      </c>
      <c r="HD85" s="132">
        <v>0</v>
      </c>
      <c r="HE85" s="132">
        <v>0</v>
      </c>
      <c r="HF85" s="132">
        <v>0</v>
      </c>
      <c r="HG85" s="132">
        <v>0</v>
      </c>
      <c r="HH85" s="132">
        <v>0</v>
      </c>
      <c r="HI85" s="131">
        <v>161</v>
      </c>
      <c r="HJ85" s="131">
        <v>2060</v>
      </c>
      <c r="HK85" s="131">
        <v>-889</v>
      </c>
      <c r="HL85" s="131">
        <v>124</v>
      </c>
      <c r="HM85" s="131">
        <v>1041</v>
      </c>
      <c r="HN85" s="131">
        <v>-2081</v>
      </c>
      <c r="HO85" s="131">
        <v>-284</v>
      </c>
      <c r="HP85" s="131">
        <v>1573</v>
      </c>
      <c r="HQ85" s="131">
        <v>-1558</v>
      </c>
      <c r="HR85" s="131">
        <v>-1120</v>
      </c>
      <c r="HS85" s="131">
        <v>-470</v>
      </c>
      <c r="HT85" s="131">
        <v>-1149</v>
      </c>
      <c r="HU85" s="131">
        <v>1122</v>
      </c>
      <c r="HV85" s="131">
        <v>-1271</v>
      </c>
      <c r="HW85" s="131">
        <v>-1367</v>
      </c>
      <c r="HX85" s="131">
        <v>1529</v>
      </c>
      <c r="HY85" s="131">
        <v>-1059</v>
      </c>
      <c r="HZ85" s="131">
        <v>332</v>
      </c>
      <c r="IA85" s="131">
        <v>370</v>
      </c>
      <c r="IB85" s="131">
        <v>224</v>
      </c>
      <c r="IC85" s="131">
        <v>-2712</v>
      </c>
      <c r="ID85" s="131">
        <v>9789</v>
      </c>
      <c r="IE85" s="131">
        <v>43627</v>
      </c>
      <c r="IF85" s="131">
        <v>21370</v>
      </c>
      <c r="IG85" s="131">
        <v>10882</v>
      </c>
      <c r="IH85" s="131">
        <v>28429</v>
      </c>
      <c r="II85" s="131">
        <v>11614</v>
      </c>
      <c r="IJ85" s="131">
        <v>14706</v>
      </c>
      <c r="IK85" s="131">
        <v>9237</v>
      </c>
      <c r="IL85" s="131">
        <v>16475</v>
      </c>
      <c r="IM85" s="131">
        <v>4234</v>
      </c>
      <c r="IN85" s="131">
        <v>20431</v>
      </c>
      <c r="IO85" s="131">
        <v>9746</v>
      </c>
      <c r="IP85" s="131">
        <v>18658</v>
      </c>
      <c r="IQ85" s="131">
        <v>9511</v>
      </c>
      <c r="IR85" s="131">
        <v>17893</v>
      </c>
      <c r="IS85" s="131">
        <v>17092</v>
      </c>
      <c r="IT85" s="131">
        <v>22514</v>
      </c>
      <c r="IU85" s="131">
        <v>2430</v>
      </c>
      <c r="IV85" s="131">
        <v>6611</v>
      </c>
      <c r="IW85" s="131">
        <v>26176</v>
      </c>
      <c r="IX85" s="131">
        <v>321834</v>
      </c>
      <c r="IY85" s="131">
        <v>21591</v>
      </c>
      <c r="IZ85" s="131">
        <v>-1648</v>
      </c>
      <c r="JA85" s="131">
        <v>341765</v>
      </c>
      <c r="JB85" s="132">
        <v>-5.6</v>
      </c>
      <c r="JC85" s="132">
        <v>17.100000000000001</v>
      </c>
      <c r="JD85" s="132">
        <v>-1.5</v>
      </c>
      <c r="JE85" s="132">
        <v>5.4</v>
      </c>
      <c r="JF85" s="132">
        <v>-13.8</v>
      </c>
      <c r="JG85" s="132">
        <v>-0.6</v>
      </c>
      <c r="JH85" s="132">
        <v>1.2</v>
      </c>
      <c r="JI85" s="132">
        <v>3.6</v>
      </c>
      <c r="JJ85" s="132">
        <v>2.6</v>
      </c>
      <c r="JK85" s="132">
        <v>7.7</v>
      </c>
      <c r="JL85" s="132">
        <v>9.1999999999999993</v>
      </c>
      <c r="JM85" s="132">
        <v>5.4</v>
      </c>
      <c r="JN85" s="132">
        <v>4.9000000000000004</v>
      </c>
      <c r="JO85" s="132">
        <v>3.1</v>
      </c>
      <c r="JP85" s="132">
        <v>6.2</v>
      </c>
      <c r="JQ85" s="132">
        <v>4</v>
      </c>
      <c r="JR85" s="132">
        <v>5</v>
      </c>
      <c r="JS85" s="132">
        <v>5.4</v>
      </c>
      <c r="JT85" s="132">
        <v>1.8</v>
      </c>
      <c r="JU85" s="132">
        <v>1.6</v>
      </c>
      <c r="JV85" s="132">
        <v>2.2999999999999998</v>
      </c>
      <c r="JW85" s="132">
        <v>4.5999999999999996</v>
      </c>
      <c r="JX85" s="132">
        <v>2.4</v>
      </c>
      <c r="JY85" s="132">
        <v>-0.2</v>
      </c>
    </row>
    <row r="86" spans="10:285">
      <c r="J86" s="86" t="s">
        <v>165</v>
      </c>
      <c r="K86" s="78">
        <v>363329.19099999999</v>
      </c>
      <c r="L86" s="79">
        <v>72546.513000000006</v>
      </c>
      <c r="M86" s="66">
        <f t="shared" si="2"/>
        <v>435875.70400000003</v>
      </c>
      <c r="N86" s="78">
        <v>147298.98499999999</v>
      </c>
      <c r="O86" s="79"/>
      <c r="P86" s="66">
        <f t="shared" si="3"/>
        <v>147298.98499999999</v>
      </c>
      <c r="Q86" s="78"/>
      <c r="R86" s="79">
        <v>68751</v>
      </c>
      <c r="S86" s="66">
        <f t="shared" si="4"/>
        <v>68751</v>
      </c>
      <c r="T86" s="78">
        <v>208945.76699999999</v>
      </c>
      <c r="U86" s="79"/>
      <c r="V86" s="66">
        <f t="shared" si="5"/>
        <v>208945.76699999999</v>
      </c>
      <c r="W86" s="78">
        <v>6711.9979999999996</v>
      </c>
      <c r="X86" s="79"/>
      <c r="Y86" s="66">
        <f t="shared" si="6"/>
        <v>6711.9979999999996</v>
      </c>
      <c r="Z86" s="78"/>
      <c r="AA86" s="79">
        <v>3795.5129999999999</v>
      </c>
      <c r="AB86" s="66">
        <f t="shared" si="7"/>
        <v>3795.5129999999999</v>
      </c>
      <c r="AC86" s="78">
        <v>372.44099999999997</v>
      </c>
      <c r="AD86" s="79"/>
      <c r="AE86" s="66">
        <f t="shared" si="8"/>
        <v>372.44099999999997</v>
      </c>
      <c r="AI86" s="130">
        <v>42887</v>
      </c>
      <c r="AJ86" s="131">
        <v>25207</v>
      </c>
      <c r="AK86" s="131">
        <v>42021</v>
      </c>
      <c r="AL86" s="131">
        <v>67207</v>
      </c>
      <c r="AM86" s="131">
        <v>19631</v>
      </c>
      <c r="AN86" s="131">
        <v>8325</v>
      </c>
      <c r="AO86" s="131">
        <v>6104</v>
      </c>
      <c r="AP86" s="131">
        <v>39765</v>
      </c>
      <c r="AQ86" s="131">
        <v>3541</v>
      </c>
      <c r="AR86" s="131">
        <v>9305</v>
      </c>
      <c r="AS86" s="131">
        <v>13863</v>
      </c>
      <c r="AT86" s="131">
        <v>19248</v>
      </c>
      <c r="AU86" s="131">
        <v>3901</v>
      </c>
      <c r="AV86" s="131">
        <v>19195</v>
      </c>
      <c r="AW86" s="131">
        <v>8832</v>
      </c>
      <c r="AX86" s="131">
        <v>13808</v>
      </c>
      <c r="AY86" s="131">
        <v>31140</v>
      </c>
      <c r="AZ86" s="131">
        <v>-2571</v>
      </c>
      <c r="BA86" s="131">
        <v>194009</v>
      </c>
      <c r="BB86" s="131">
        <v>261227</v>
      </c>
      <c r="BC86" s="131">
        <v>21243</v>
      </c>
      <c r="BD86" s="131">
        <v>4808</v>
      </c>
      <c r="BE86" s="131">
        <v>9587</v>
      </c>
      <c r="BF86" s="131">
        <v>12193</v>
      </c>
      <c r="BG86" s="131">
        <v>-1217</v>
      </c>
      <c r="BH86" s="131">
        <v>20590</v>
      </c>
      <c r="BI86" s="131">
        <v>15338</v>
      </c>
      <c r="BJ86" s="131">
        <v>-1451</v>
      </c>
      <c r="BK86" s="131">
        <v>13887</v>
      </c>
      <c r="BL86" s="131">
        <v>1474</v>
      </c>
      <c r="BM86" s="131">
        <v>5164</v>
      </c>
      <c r="BN86" s="131">
        <v>41186</v>
      </c>
      <c r="BO86" s="131">
        <v>67134</v>
      </c>
      <c r="BP86" s="131">
        <v>1745</v>
      </c>
      <c r="BQ86" s="131">
        <v>3363</v>
      </c>
      <c r="BR86" s="131">
        <v>5107</v>
      </c>
      <c r="BS86" s="131">
        <v>3016</v>
      </c>
      <c r="BT86" s="131">
        <v>9626</v>
      </c>
      <c r="BU86" s="131">
        <v>12637</v>
      </c>
      <c r="BV86" s="131">
        <v>17743</v>
      </c>
      <c r="BW86" s="131">
        <v>84893</v>
      </c>
      <c r="BX86" s="131">
        <v>346111</v>
      </c>
      <c r="BY86" s="131">
        <v>85192</v>
      </c>
      <c r="BZ86" s="131">
        <v>46199</v>
      </c>
      <c r="CA86" s="131">
        <v>13738</v>
      </c>
      <c r="CB86" s="131">
        <v>13142</v>
      </c>
      <c r="CC86" s="131">
        <v>-37109</v>
      </c>
      <c r="CD86" s="131">
        <v>1849</v>
      </c>
      <c r="CE86" s="131">
        <v>350440</v>
      </c>
      <c r="CF86" s="131">
        <v>24774</v>
      </c>
      <c r="CG86" s="131">
        <v>39962</v>
      </c>
      <c r="CH86" s="131">
        <v>64736</v>
      </c>
      <c r="CI86" s="131">
        <v>19260</v>
      </c>
      <c r="CJ86" s="131">
        <v>7254</v>
      </c>
      <c r="CK86" s="131">
        <v>6400</v>
      </c>
      <c r="CL86" s="131">
        <v>38088</v>
      </c>
      <c r="CM86" s="131">
        <v>3688</v>
      </c>
      <c r="CN86" s="131">
        <v>9341</v>
      </c>
      <c r="CO86" s="131">
        <v>13332</v>
      </c>
      <c r="CP86" s="131">
        <v>18114</v>
      </c>
      <c r="CQ86" s="131">
        <v>4241</v>
      </c>
      <c r="CR86" s="131">
        <v>19259</v>
      </c>
      <c r="CS86" s="131">
        <v>8389</v>
      </c>
      <c r="CT86" s="131">
        <v>13227</v>
      </c>
      <c r="CU86" s="131">
        <v>29872</v>
      </c>
      <c r="CV86" s="131">
        <v>-2482</v>
      </c>
      <c r="CW86" s="131">
        <v>187985</v>
      </c>
      <c r="CX86" s="131">
        <v>252721</v>
      </c>
      <c r="CY86" s="131">
        <v>20245</v>
      </c>
      <c r="CZ86" s="131">
        <v>4422</v>
      </c>
      <c r="DA86" s="131">
        <v>9317</v>
      </c>
      <c r="DB86" s="131">
        <v>11518</v>
      </c>
      <c r="DC86" s="131">
        <v>-1168</v>
      </c>
      <c r="DD86" s="131">
        <v>19668</v>
      </c>
      <c r="DE86" s="131">
        <v>15129</v>
      </c>
      <c r="DF86" s="131">
        <v>-1434</v>
      </c>
      <c r="DG86" s="131">
        <v>13695</v>
      </c>
      <c r="DH86" s="131">
        <v>1721</v>
      </c>
      <c r="DI86" s="131">
        <v>5180</v>
      </c>
      <c r="DJ86" s="131">
        <v>40264</v>
      </c>
      <c r="DK86" s="131">
        <v>64931</v>
      </c>
      <c r="DL86" s="131">
        <v>1653</v>
      </c>
      <c r="DM86" s="131">
        <v>3234</v>
      </c>
      <c r="DN86" s="131">
        <v>4886</v>
      </c>
      <c r="DO86" s="131">
        <v>2922</v>
      </c>
      <c r="DP86" s="131">
        <v>9168</v>
      </c>
      <c r="DQ86" s="131">
        <v>12089</v>
      </c>
      <c r="DR86" s="131">
        <v>16975</v>
      </c>
      <c r="DS86" s="131">
        <v>81907</v>
      </c>
      <c r="DT86" s="131">
        <v>334628</v>
      </c>
      <c r="DU86" s="131">
        <v>70395</v>
      </c>
      <c r="DV86" s="131">
        <v>41731</v>
      </c>
      <c r="DW86" s="131">
        <v>13304</v>
      </c>
      <c r="DX86" s="131">
        <v>12121</v>
      </c>
      <c r="DY86" s="131">
        <v>-36338</v>
      </c>
      <c r="DZ86" s="131">
        <v>741</v>
      </c>
      <c r="EA86" s="131">
        <v>328879</v>
      </c>
      <c r="EB86" s="131">
        <v>2083</v>
      </c>
      <c r="EC86" s="131">
        <v>8279</v>
      </c>
      <c r="ED86" s="131">
        <v>10362</v>
      </c>
      <c r="EE86" s="131">
        <v>5213</v>
      </c>
      <c r="EF86" s="131">
        <v>27416</v>
      </c>
      <c r="EG86" s="142">
        <v>32629</v>
      </c>
      <c r="EH86" s="131">
        <v>11424</v>
      </c>
      <c r="EI86" s="131">
        <v>8113</v>
      </c>
      <c r="EJ86" s="131">
        <v>19537</v>
      </c>
      <c r="EK86" s="131">
        <v>3082</v>
      </c>
      <c r="EL86" s="131">
        <v>6464</v>
      </c>
      <c r="EM86" s="131">
        <v>9546</v>
      </c>
      <c r="EN86" s="131">
        <v>16078</v>
      </c>
      <c r="EO86" s="131">
        <v>10232</v>
      </c>
      <c r="EP86" s="131">
        <v>26310</v>
      </c>
      <c r="EQ86" s="131">
        <v>7252</v>
      </c>
      <c r="ER86" s="131">
        <v>4137</v>
      </c>
      <c r="ES86" s="131">
        <v>11388</v>
      </c>
      <c r="ET86" s="131">
        <v>9569</v>
      </c>
      <c r="EU86" s="131">
        <v>4398</v>
      </c>
      <c r="EV86" s="131">
        <v>13967</v>
      </c>
      <c r="EW86" s="131">
        <v>6168</v>
      </c>
      <c r="EX86" s="131">
        <v>2199</v>
      </c>
      <c r="EY86" s="131">
        <v>8367</v>
      </c>
      <c r="EZ86" s="131">
        <v>8656</v>
      </c>
      <c r="FA86" s="131">
        <v>6888</v>
      </c>
      <c r="FB86" s="131">
        <v>15544</v>
      </c>
      <c r="FC86" s="131">
        <v>1703</v>
      </c>
      <c r="FD86" s="131">
        <v>3093</v>
      </c>
      <c r="FE86" s="131">
        <v>4796</v>
      </c>
      <c r="FF86" s="131">
        <v>5679</v>
      </c>
      <c r="FG86" s="131">
        <v>13957</v>
      </c>
      <c r="FH86" s="131">
        <v>19636</v>
      </c>
      <c r="FI86" s="131">
        <v>3533</v>
      </c>
      <c r="FJ86" s="131">
        <v>5409</v>
      </c>
      <c r="FK86" s="131">
        <v>8942</v>
      </c>
      <c r="FL86" s="131">
        <v>14145</v>
      </c>
      <c r="FM86" s="131">
        <v>4244</v>
      </c>
      <c r="FN86" s="131">
        <v>18389</v>
      </c>
      <c r="FO86" s="131">
        <v>8996</v>
      </c>
      <c r="FP86" s="131">
        <v>680</v>
      </c>
      <c r="FQ86" s="131">
        <v>9677</v>
      </c>
      <c r="FR86" s="131">
        <v>13550</v>
      </c>
      <c r="FS86" s="131">
        <v>3505</v>
      </c>
      <c r="FT86" s="131">
        <v>17056</v>
      </c>
      <c r="FU86" s="131">
        <v>14534</v>
      </c>
      <c r="FV86" s="131">
        <v>1742</v>
      </c>
      <c r="FW86" s="131">
        <v>16276</v>
      </c>
      <c r="FX86" s="131">
        <v>20381</v>
      </c>
      <c r="FY86" s="131">
        <v>3111</v>
      </c>
      <c r="FZ86" s="131">
        <v>23492</v>
      </c>
      <c r="GA86" s="131">
        <v>1457</v>
      </c>
      <c r="GB86" s="131">
        <v>891</v>
      </c>
      <c r="GC86" s="131">
        <v>2349</v>
      </c>
      <c r="GD86" s="131">
        <v>4421</v>
      </c>
      <c r="GE86" s="131">
        <v>1796</v>
      </c>
      <c r="GF86" s="131">
        <v>6217</v>
      </c>
      <c r="GG86" s="131">
        <v>23531</v>
      </c>
      <c r="GH86" s="131">
        <v>157923</v>
      </c>
      <c r="GI86" s="131">
        <v>140087</v>
      </c>
      <c r="GJ86" s="131">
        <v>298010</v>
      </c>
      <c r="GK86" s="131">
        <v>30128</v>
      </c>
      <c r="GL86" s="131">
        <v>741</v>
      </c>
      <c r="GM86" s="131">
        <v>328879</v>
      </c>
      <c r="GN86" s="132">
        <v>0</v>
      </c>
      <c r="GO86" s="132">
        <v>0</v>
      </c>
      <c r="GP86" s="132">
        <v>0</v>
      </c>
      <c r="GQ86" s="132">
        <v>0</v>
      </c>
      <c r="GR86" s="132">
        <v>-0.3</v>
      </c>
      <c r="GS86" s="132">
        <v>0</v>
      </c>
      <c r="GT86" s="132">
        <v>-0.6</v>
      </c>
      <c r="GU86" s="132">
        <v>0.7</v>
      </c>
      <c r="GV86" s="132">
        <v>0</v>
      </c>
      <c r="GW86" s="132">
        <v>-0.2</v>
      </c>
      <c r="GX86" s="132">
        <v>-0.1</v>
      </c>
      <c r="GY86" s="132">
        <v>0</v>
      </c>
      <c r="GZ86" s="132">
        <v>0</v>
      </c>
      <c r="HA86" s="132">
        <v>0</v>
      </c>
      <c r="HB86" s="132">
        <v>-0.1</v>
      </c>
      <c r="HC86" s="132">
        <v>-0.1</v>
      </c>
      <c r="HD86" s="132">
        <v>0</v>
      </c>
      <c r="HE86" s="132">
        <v>0</v>
      </c>
      <c r="HF86" s="132">
        <v>0</v>
      </c>
      <c r="HG86" s="132">
        <v>0.6</v>
      </c>
      <c r="HH86" s="132">
        <v>0.1</v>
      </c>
      <c r="HI86" s="131">
        <v>49</v>
      </c>
      <c r="HJ86" s="131">
        <v>-198</v>
      </c>
      <c r="HK86" s="131">
        <v>-1063</v>
      </c>
      <c r="HL86" s="131">
        <v>199</v>
      </c>
      <c r="HM86" s="131">
        <v>1220</v>
      </c>
      <c r="HN86" s="131">
        <v>-2267</v>
      </c>
      <c r="HO86" s="131">
        <v>-310</v>
      </c>
      <c r="HP86" s="131">
        <v>1364</v>
      </c>
      <c r="HQ86" s="131">
        <v>-1191</v>
      </c>
      <c r="HR86" s="131">
        <v>-1085</v>
      </c>
      <c r="HS86" s="131">
        <v>-142</v>
      </c>
      <c r="HT86" s="131">
        <v>-1235</v>
      </c>
      <c r="HU86" s="131">
        <v>1154</v>
      </c>
      <c r="HV86" s="131">
        <v>-626</v>
      </c>
      <c r="HW86" s="131">
        <v>-1438</v>
      </c>
      <c r="HX86" s="131">
        <v>1346</v>
      </c>
      <c r="HY86" s="131">
        <v>265</v>
      </c>
      <c r="HZ86" s="131">
        <v>330</v>
      </c>
      <c r="IA86" s="131">
        <v>376</v>
      </c>
      <c r="IB86" s="131">
        <v>333</v>
      </c>
      <c r="IC86" s="131">
        <v>-2921</v>
      </c>
      <c r="ID86" s="131">
        <v>10366</v>
      </c>
      <c r="IE86" s="131">
        <v>45073</v>
      </c>
      <c r="IF86" s="131">
        <v>21291</v>
      </c>
      <c r="IG86" s="131">
        <v>10749</v>
      </c>
      <c r="IH86" s="131">
        <v>27909</v>
      </c>
      <c r="II86" s="131">
        <v>11998</v>
      </c>
      <c r="IJ86" s="131">
        <v>14800</v>
      </c>
      <c r="IK86" s="131">
        <v>9134</v>
      </c>
      <c r="IL86" s="131">
        <v>17629</v>
      </c>
      <c r="IM86" s="131">
        <v>4312</v>
      </c>
      <c r="IN86" s="131">
        <v>21282</v>
      </c>
      <c r="IO86" s="131">
        <v>10021</v>
      </c>
      <c r="IP86" s="131">
        <v>19557</v>
      </c>
      <c r="IQ86" s="131">
        <v>10547</v>
      </c>
      <c r="IR86" s="131">
        <v>17931</v>
      </c>
      <c r="IS86" s="131">
        <v>17111</v>
      </c>
      <c r="IT86" s="131">
        <v>24167</v>
      </c>
      <c r="IU86" s="131">
        <v>2446</v>
      </c>
      <c r="IV86" s="131">
        <v>6724</v>
      </c>
      <c r="IW86" s="131">
        <v>26898</v>
      </c>
      <c r="IX86" s="131">
        <v>330285</v>
      </c>
      <c r="IY86" s="131">
        <v>22026</v>
      </c>
      <c r="IZ86" s="131">
        <v>-1855</v>
      </c>
      <c r="JA86" s="131">
        <v>350440</v>
      </c>
      <c r="JB86" s="132">
        <v>5.9</v>
      </c>
      <c r="JC86" s="132">
        <v>3.3</v>
      </c>
      <c r="JD86" s="132">
        <v>-0.4</v>
      </c>
      <c r="JE86" s="132">
        <v>-1.2</v>
      </c>
      <c r="JF86" s="132">
        <v>-1.8</v>
      </c>
      <c r="JG86" s="132">
        <v>3.3</v>
      </c>
      <c r="JH86" s="132">
        <v>0.6</v>
      </c>
      <c r="JI86" s="132">
        <v>-1.1000000000000001</v>
      </c>
      <c r="JJ86" s="132">
        <v>7</v>
      </c>
      <c r="JK86" s="132">
        <v>1.9</v>
      </c>
      <c r="JL86" s="132">
        <v>4.2</v>
      </c>
      <c r="JM86" s="132">
        <v>2.8</v>
      </c>
      <c r="JN86" s="132">
        <v>4.8</v>
      </c>
      <c r="JO86" s="132">
        <v>10.9</v>
      </c>
      <c r="JP86" s="132">
        <v>0.2</v>
      </c>
      <c r="JQ86" s="132">
        <v>0.1</v>
      </c>
      <c r="JR86" s="132">
        <v>7.3</v>
      </c>
      <c r="JS86" s="132">
        <v>0.7</v>
      </c>
      <c r="JT86" s="132">
        <v>1.7</v>
      </c>
      <c r="JU86" s="132">
        <v>2.8</v>
      </c>
      <c r="JV86" s="132">
        <v>2.6</v>
      </c>
      <c r="JW86" s="132">
        <v>2</v>
      </c>
      <c r="JX86" s="132">
        <v>2.5</v>
      </c>
      <c r="JY86" s="132">
        <v>0.2</v>
      </c>
    </row>
    <row r="87" spans="10:285">
      <c r="J87" s="86" t="s">
        <v>166</v>
      </c>
      <c r="K87" s="78">
        <v>344400.21799999999</v>
      </c>
      <c r="L87" s="79">
        <v>70403.457999999999</v>
      </c>
      <c r="M87" s="66">
        <f t="shared" si="2"/>
        <v>414803.67599999998</v>
      </c>
      <c r="N87" s="78">
        <v>156951.25</v>
      </c>
      <c r="O87" s="79"/>
      <c r="P87" s="66">
        <f t="shared" si="3"/>
        <v>156951.25</v>
      </c>
      <c r="Q87" s="78"/>
      <c r="R87" s="79">
        <v>66733</v>
      </c>
      <c r="S87" s="66">
        <f t="shared" si="4"/>
        <v>66733</v>
      </c>
      <c r="T87" s="78">
        <v>179833.633</v>
      </c>
      <c r="U87" s="79"/>
      <c r="V87" s="66">
        <f t="shared" si="5"/>
        <v>179833.633</v>
      </c>
      <c r="W87" s="78">
        <v>7234.4549999999999</v>
      </c>
      <c r="X87" s="79"/>
      <c r="Y87" s="66">
        <f t="shared" si="6"/>
        <v>7234.4549999999999</v>
      </c>
      <c r="Z87" s="78"/>
      <c r="AA87" s="79">
        <v>3670.4580000000001</v>
      </c>
      <c r="AB87" s="66">
        <f t="shared" si="7"/>
        <v>3670.4580000000001</v>
      </c>
      <c r="AC87" s="78">
        <v>380.88</v>
      </c>
      <c r="AD87" s="79"/>
      <c r="AE87" s="66">
        <f t="shared" si="8"/>
        <v>380.88</v>
      </c>
      <c r="AI87" s="130">
        <v>43252</v>
      </c>
      <c r="AJ87" s="131">
        <v>26527</v>
      </c>
      <c r="AK87" s="131">
        <v>44089</v>
      </c>
      <c r="AL87" s="131">
        <v>70595</v>
      </c>
      <c r="AM87" s="131">
        <v>20102</v>
      </c>
      <c r="AN87" s="131">
        <v>8400</v>
      </c>
      <c r="AO87" s="131">
        <v>6475</v>
      </c>
      <c r="AP87" s="131">
        <v>40719</v>
      </c>
      <c r="AQ87" s="131">
        <v>3544</v>
      </c>
      <c r="AR87" s="131">
        <v>9597</v>
      </c>
      <c r="AS87" s="131">
        <v>14281</v>
      </c>
      <c r="AT87" s="131">
        <v>19787</v>
      </c>
      <c r="AU87" s="131">
        <v>4122</v>
      </c>
      <c r="AV87" s="131">
        <v>19844</v>
      </c>
      <c r="AW87" s="131">
        <v>9021</v>
      </c>
      <c r="AX87" s="131">
        <v>13906</v>
      </c>
      <c r="AY87" s="131">
        <v>31620</v>
      </c>
      <c r="AZ87" s="131">
        <v>-2308</v>
      </c>
      <c r="BA87" s="131">
        <v>199084</v>
      </c>
      <c r="BB87" s="131">
        <v>269683</v>
      </c>
      <c r="BC87" s="131">
        <v>20376</v>
      </c>
      <c r="BD87" s="131">
        <v>4411</v>
      </c>
      <c r="BE87" s="131">
        <v>10438</v>
      </c>
      <c r="BF87" s="131">
        <v>15054</v>
      </c>
      <c r="BG87" s="131">
        <v>-977</v>
      </c>
      <c r="BH87" s="131">
        <v>24526</v>
      </c>
      <c r="BI87" s="131">
        <v>16437</v>
      </c>
      <c r="BJ87" s="131">
        <v>-1473</v>
      </c>
      <c r="BK87" s="131">
        <v>14964</v>
      </c>
      <c r="BL87" s="131">
        <v>1378</v>
      </c>
      <c r="BM87" s="131">
        <v>5480</v>
      </c>
      <c r="BN87" s="131">
        <v>46327</v>
      </c>
      <c r="BO87" s="131">
        <v>71100</v>
      </c>
      <c r="BP87" s="131">
        <v>1682</v>
      </c>
      <c r="BQ87" s="131">
        <v>3160</v>
      </c>
      <c r="BR87" s="131">
        <v>4840</v>
      </c>
      <c r="BS87" s="131">
        <v>3198</v>
      </c>
      <c r="BT87" s="131">
        <v>10349</v>
      </c>
      <c r="BU87" s="131">
        <v>13542</v>
      </c>
      <c r="BV87" s="131">
        <v>18381</v>
      </c>
      <c r="BW87" s="131">
        <v>89502</v>
      </c>
      <c r="BX87" s="131">
        <v>359172</v>
      </c>
      <c r="BY87" s="131">
        <v>87201</v>
      </c>
      <c r="BZ87" s="131">
        <v>53782</v>
      </c>
      <c r="CA87" s="131">
        <v>13639</v>
      </c>
      <c r="CB87" s="131">
        <v>14542</v>
      </c>
      <c r="CC87" s="131">
        <v>-28438</v>
      </c>
      <c r="CD87" s="131">
        <v>964</v>
      </c>
      <c r="CE87" s="131">
        <v>364215</v>
      </c>
      <c r="CF87" s="131">
        <v>26131</v>
      </c>
      <c r="CG87" s="131">
        <v>42852</v>
      </c>
      <c r="CH87" s="131">
        <v>68983</v>
      </c>
      <c r="CI87" s="131">
        <v>19625</v>
      </c>
      <c r="CJ87" s="131">
        <v>7819</v>
      </c>
      <c r="CK87" s="131">
        <v>6578</v>
      </c>
      <c r="CL87" s="131">
        <v>39810</v>
      </c>
      <c r="CM87" s="131">
        <v>3732</v>
      </c>
      <c r="CN87" s="131">
        <v>9473</v>
      </c>
      <c r="CO87" s="131">
        <v>13962</v>
      </c>
      <c r="CP87" s="131">
        <v>19108</v>
      </c>
      <c r="CQ87" s="131">
        <v>4309</v>
      </c>
      <c r="CR87" s="131">
        <v>19806</v>
      </c>
      <c r="CS87" s="131">
        <v>8832</v>
      </c>
      <c r="CT87" s="131">
        <v>13561</v>
      </c>
      <c r="CU87" s="131">
        <v>30997</v>
      </c>
      <c r="CV87" s="131">
        <v>-2271</v>
      </c>
      <c r="CW87" s="131">
        <v>195342</v>
      </c>
      <c r="CX87" s="131">
        <v>264324</v>
      </c>
      <c r="CY87" s="131">
        <v>20050</v>
      </c>
      <c r="CZ87" s="131">
        <v>4178</v>
      </c>
      <c r="DA87" s="131">
        <v>10334</v>
      </c>
      <c r="DB87" s="131">
        <v>14535</v>
      </c>
      <c r="DC87" s="131">
        <v>-959</v>
      </c>
      <c r="DD87" s="131">
        <v>23909</v>
      </c>
      <c r="DE87" s="131">
        <v>16071</v>
      </c>
      <c r="DF87" s="131">
        <v>-1443</v>
      </c>
      <c r="DG87" s="131">
        <v>14628</v>
      </c>
      <c r="DH87" s="131">
        <v>1341</v>
      </c>
      <c r="DI87" s="131">
        <v>5480</v>
      </c>
      <c r="DJ87" s="131">
        <v>45358</v>
      </c>
      <c r="DK87" s="131">
        <v>69587</v>
      </c>
      <c r="DL87" s="131">
        <v>1645</v>
      </c>
      <c r="DM87" s="131">
        <v>3046</v>
      </c>
      <c r="DN87" s="131">
        <v>4691</v>
      </c>
      <c r="DO87" s="131">
        <v>3064</v>
      </c>
      <c r="DP87" s="131">
        <v>10084</v>
      </c>
      <c r="DQ87" s="131">
        <v>13148</v>
      </c>
      <c r="DR87" s="131">
        <v>17840</v>
      </c>
      <c r="DS87" s="131">
        <v>87426</v>
      </c>
      <c r="DT87" s="131">
        <v>351751</v>
      </c>
      <c r="DU87" s="131">
        <v>77290</v>
      </c>
      <c r="DV87" s="131">
        <v>50293</v>
      </c>
      <c r="DW87" s="131">
        <v>13393</v>
      </c>
      <c r="DX87" s="131">
        <v>13648</v>
      </c>
      <c r="DY87" s="131">
        <v>-29063</v>
      </c>
      <c r="DZ87" s="131">
        <v>1672</v>
      </c>
      <c r="EA87" s="131">
        <v>351103</v>
      </c>
      <c r="EB87" s="131">
        <v>2023</v>
      </c>
      <c r="EC87" s="131">
        <v>7686</v>
      </c>
      <c r="ED87" s="131">
        <v>9708</v>
      </c>
      <c r="EE87" s="131">
        <v>5571</v>
      </c>
      <c r="EF87" s="131">
        <v>34763</v>
      </c>
      <c r="EG87" s="142">
        <v>40334</v>
      </c>
      <c r="EH87" s="131">
        <v>11836</v>
      </c>
      <c r="EI87" s="131">
        <v>8705</v>
      </c>
      <c r="EJ87" s="131">
        <v>20541</v>
      </c>
      <c r="EK87" s="131">
        <v>3082</v>
      </c>
      <c r="EL87" s="131">
        <v>7141</v>
      </c>
      <c r="EM87" s="131">
        <v>10224</v>
      </c>
      <c r="EN87" s="131">
        <v>17065</v>
      </c>
      <c r="EO87" s="131">
        <v>10955</v>
      </c>
      <c r="EP87" s="131">
        <v>28019</v>
      </c>
      <c r="EQ87" s="131">
        <v>7708</v>
      </c>
      <c r="ER87" s="131">
        <v>4028</v>
      </c>
      <c r="ES87" s="131">
        <v>11736</v>
      </c>
      <c r="ET87" s="131">
        <v>10151</v>
      </c>
      <c r="EU87" s="131">
        <v>3907</v>
      </c>
      <c r="EV87" s="131">
        <v>14058</v>
      </c>
      <c r="EW87" s="131">
        <v>6358</v>
      </c>
      <c r="EX87" s="131">
        <v>2153</v>
      </c>
      <c r="EY87" s="131">
        <v>8512</v>
      </c>
      <c r="EZ87" s="131">
        <v>9138</v>
      </c>
      <c r="FA87" s="131">
        <v>7867</v>
      </c>
      <c r="FB87" s="131">
        <v>17004</v>
      </c>
      <c r="FC87" s="131">
        <v>1730</v>
      </c>
      <c r="FD87" s="131">
        <v>3161</v>
      </c>
      <c r="FE87" s="131">
        <v>4890</v>
      </c>
      <c r="FF87" s="131">
        <v>5959</v>
      </c>
      <c r="FG87" s="131">
        <v>13902</v>
      </c>
      <c r="FH87" s="131">
        <v>19861</v>
      </c>
      <c r="FI87" s="131">
        <v>3748</v>
      </c>
      <c r="FJ87" s="131">
        <v>5441</v>
      </c>
      <c r="FK87" s="131">
        <v>9189</v>
      </c>
      <c r="FL87" s="131">
        <v>14984</v>
      </c>
      <c r="FM87" s="131">
        <v>4371</v>
      </c>
      <c r="FN87" s="131">
        <v>19354</v>
      </c>
      <c r="FO87" s="131">
        <v>10177</v>
      </c>
      <c r="FP87" s="131">
        <v>771</v>
      </c>
      <c r="FQ87" s="131">
        <v>10948</v>
      </c>
      <c r="FR87" s="131">
        <v>13842</v>
      </c>
      <c r="FS87" s="131">
        <v>3627</v>
      </c>
      <c r="FT87" s="131">
        <v>17470</v>
      </c>
      <c r="FU87" s="131">
        <v>15050</v>
      </c>
      <c r="FV87" s="131">
        <v>1617</v>
      </c>
      <c r="FW87" s="131">
        <v>16667</v>
      </c>
      <c r="FX87" s="131">
        <v>21567</v>
      </c>
      <c r="FY87" s="131">
        <v>3746</v>
      </c>
      <c r="FZ87" s="131">
        <v>25313</v>
      </c>
      <c r="GA87" s="131">
        <v>1526</v>
      </c>
      <c r="GB87" s="131">
        <v>1050</v>
      </c>
      <c r="GC87" s="131">
        <v>2576</v>
      </c>
      <c r="GD87" s="131">
        <v>4727</v>
      </c>
      <c r="GE87" s="131">
        <v>1758</v>
      </c>
      <c r="GF87" s="131">
        <v>6485</v>
      </c>
      <c r="GG87" s="131">
        <v>24483</v>
      </c>
      <c r="GH87" s="131">
        <v>166240</v>
      </c>
      <c r="GI87" s="131">
        <v>151132</v>
      </c>
      <c r="GJ87" s="131">
        <v>317372</v>
      </c>
      <c r="GK87" s="131">
        <v>32058</v>
      </c>
      <c r="GL87" s="131">
        <v>1672</v>
      </c>
      <c r="GM87" s="131">
        <v>351103</v>
      </c>
      <c r="GN87" s="132">
        <v>-0.3</v>
      </c>
      <c r="GO87" s="132">
        <v>0</v>
      </c>
      <c r="GP87" s="132">
        <v>-0.1</v>
      </c>
      <c r="GQ87" s="132">
        <v>-0.3</v>
      </c>
      <c r="GR87" s="132">
        <v>0.4</v>
      </c>
      <c r="GS87" s="132">
        <v>1.8</v>
      </c>
      <c r="GT87" s="132">
        <v>-0.2</v>
      </c>
      <c r="GU87" s="132">
        <v>1.6</v>
      </c>
      <c r="GV87" s="132">
        <v>-0.6</v>
      </c>
      <c r="GW87" s="132">
        <v>0.8</v>
      </c>
      <c r="GX87" s="132">
        <v>0.4</v>
      </c>
      <c r="GY87" s="132">
        <v>0.2</v>
      </c>
      <c r="GZ87" s="132">
        <v>1</v>
      </c>
      <c r="HA87" s="132">
        <v>0.7</v>
      </c>
      <c r="HB87" s="132">
        <v>0.5</v>
      </c>
      <c r="HC87" s="132">
        <v>0.1</v>
      </c>
      <c r="HD87" s="132">
        <v>0.1</v>
      </c>
      <c r="HE87" s="132">
        <v>0.3</v>
      </c>
      <c r="HF87" s="132">
        <v>-0.1</v>
      </c>
      <c r="HG87" s="132">
        <v>-0.1</v>
      </c>
      <c r="HH87" s="132">
        <v>0.2</v>
      </c>
      <c r="HI87" s="131">
        <v>-37</v>
      </c>
      <c r="HJ87" s="131">
        <v>245</v>
      </c>
      <c r="HK87" s="131">
        <v>-1187</v>
      </c>
      <c r="HL87" s="131">
        <v>96</v>
      </c>
      <c r="HM87" s="131">
        <v>1261</v>
      </c>
      <c r="HN87" s="131">
        <v>-2466</v>
      </c>
      <c r="HO87" s="131">
        <v>-446</v>
      </c>
      <c r="HP87" s="131">
        <v>1326</v>
      </c>
      <c r="HQ87" s="131">
        <v>-212</v>
      </c>
      <c r="HR87" s="131">
        <v>-1090</v>
      </c>
      <c r="HS87" s="131">
        <v>-360</v>
      </c>
      <c r="HT87" s="131">
        <v>-1276</v>
      </c>
      <c r="HU87" s="131">
        <v>1165</v>
      </c>
      <c r="HV87" s="131">
        <v>-682</v>
      </c>
      <c r="HW87" s="131">
        <v>-1521</v>
      </c>
      <c r="HX87" s="131">
        <v>1187</v>
      </c>
      <c r="HY87" s="131">
        <v>627</v>
      </c>
      <c r="HZ87" s="131">
        <v>326</v>
      </c>
      <c r="IA87" s="131">
        <v>371</v>
      </c>
      <c r="IB87" s="131">
        <v>440</v>
      </c>
      <c r="IC87" s="131">
        <v>-2232</v>
      </c>
      <c r="ID87" s="131">
        <v>10060</v>
      </c>
      <c r="IE87" s="131">
        <v>47730</v>
      </c>
      <c r="IF87" s="131">
        <v>21905</v>
      </c>
      <c r="IG87" s="131">
        <v>11189</v>
      </c>
      <c r="IH87" s="131">
        <v>29615</v>
      </c>
      <c r="II87" s="131">
        <v>12366</v>
      </c>
      <c r="IJ87" s="131">
        <v>15089</v>
      </c>
      <c r="IK87" s="131">
        <v>9256</v>
      </c>
      <c r="IL87" s="131">
        <v>18787</v>
      </c>
      <c r="IM87" s="131">
        <v>4656</v>
      </c>
      <c r="IN87" s="131">
        <v>21215</v>
      </c>
      <c r="IO87" s="131">
        <v>10146</v>
      </c>
      <c r="IP87" s="131">
        <v>20453</v>
      </c>
      <c r="IQ87" s="131">
        <v>11587</v>
      </c>
      <c r="IR87" s="131">
        <v>18201</v>
      </c>
      <c r="IS87" s="131">
        <v>17308</v>
      </c>
      <c r="IT87" s="131">
        <v>26159</v>
      </c>
      <c r="IU87" s="131">
        <v>2596</v>
      </c>
      <c r="IV87" s="131">
        <v>6920</v>
      </c>
      <c r="IW87" s="131">
        <v>27635</v>
      </c>
      <c r="IX87" s="131">
        <v>342991</v>
      </c>
      <c r="IY87" s="131">
        <v>22195</v>
      </c>
      <c r="IZ87" s="131">
        <v>-965</v>
      </c>
      <c r="JA87" s="131">
        <v>364215</v>
      </c>
      <c r="JB87" s="132">
        <v>-3</v>
      </c>
      <c r="JC87" s="132">
        <v>5.9</v>
      </c>
      <c r="JD87" s="132">
        <v>2.9</v>
      </c>
      <c r="JE87" s="132">
        <v>4.0999999999999996</v>
      </c>
      <c r="JF87" s="132">
        <v>6.1</v>
      </c>
      <c r="JG87" s="132">
        <v>3.1</v>
      </c>
      <c r="JH87" s="132">
        <v>1.9</v>
      </c>
      <c r="JI87" s="132">
        <v>1.3</v>
      </c>
      <c r="JJ87" s="132">
        <v>6.6</v>
      </c>
      <c r="JK87" s="132">
        <v>8</v>
      </c>
      <c r="JL87" s="132">
        <v>-0.3</v>
      </c>
      <c r="JM87" s="132">
        <v>1.2</v>
      </c>
      <c r="JN87" s="132">
        <v>4.5999999999999996</v>
      </c>
      <c r="JO87" s="132">
        <v>9.9</v>
      </c>
      <c r="JP87" s="132">
        <v>1.5</v>
      </c>
      <c r="JQ87" s="132">
        <v>1.2</v>
      </c>
      <c r="JR87" s="132">
        <v>8.1999999999999993</v>
      </c>
      <c r="JS87" s="132">
        <v>6.1</v>
      </c>
      <c r="JT87" s="132">
        <v>2.9</v>
      </c>
      <c r="JU87" s="132">
        <v>2.7</v>
      </c>
      <c r="JV87" s="132">
        <v>3.8</v>
      </c>
      <c r="JW87" s="132">
        <v>0.8</v>
      </c>
      <c r="JX87" s="132">
        <v>3.9</v>
      </c>
      <c r="JY87" s="132">
        <v>-0.1</v>
      </c>
    </row>
    <row r="88" spans="10:285">
      <c r="J88" s="86" t="s">
        <v>167</v>
      </c>
      <c r="K88" s="78">
        <v>362708.79200000002</v>
      </c>
      <c r="L88" s="79">
        <v>71990.956000000006</v>
      </c>
      <c r="M88" s="66">
        <f t="shared" si="2"/>
        <v>434699.74800000002</v>
      </c>
      <c r="N88" s="78">
        <v>167170.88500000001</v>
      </c>
      <c r="O88" s="79"/>
      <c r="P88" s="66">
        <f t="shared" si="3"/>
        <v>167170.88500000001</v>
      </c>
      <c r="Q88" s="78"/>
      <c r="R88" s="79">
        <v>69124</v>
      </c>
      <c r="S88" s="66">
        <f t="shared" si="4"/>
        <v>69124</v>
      </c>
      <c r="T88" s="78">
        <v>188247.41399999999</v>
      </c>
      <c r="U88" s="79"/>
      <c r="V88" s="66">
        <f t="shared" si="5"/>
        <v>188247.41399999999</v>
      </c>
      <c r="W88" s="78">
        <v>6986.433</v>
      </c>
      <c r="X88" s="79"/>
      <c r="Y88" s="66">
        <f t="shared" si="6"/>
        <v>6986.433</v>
      </c>
      <c r="Z88" s="78"/>
      <c r="AA88" s="79">
        <v>2866.9560000000001</v>
      </c>
      <c r="AB88" s="66">
        <f t="shared" si="7"/>
        <v>2866.9560000000001</v>
      </c>
      <c r="AC88" s="78">
        <v>304.06</v>
      </c>
      <c r="AD88" s="79"/>
      <c r="AE88" s="66">
        <f t="shared" si="8"/>
        <v>304.06</v>
      </c>
      <c r="AI88" s="130">
        <v>43617</v>
      </c>
      <c r="AJ88" s="131">
        <v>29095</v>
      </c>
      <c r="AK88" s="131">
        <v>44075</v>
      </c>
      <c r="AL88" s="131">
        <v>73170</v>
      </c>
      <c r="AM88" s="131">
        <v>20608</v>
      </c>
      <c r="AN88" s="131">
        <v>8334</v>
      </c>
      <c r="AO88" s="131">
        <v>6889</v>
      </c>
      <c r="AP88" s="131">
        <v>41671</v>
      </c>
      <c r="AQ88" s="131">
        <v>3476</v>
      </c>
      <c r="AR88" s="131">
        <v>9787</v>
      </c>
      <c r="AS88" s="131">
        <v>14937</v>
      </c>
      <c r="AT88" s="131">
        <v>19736</v>
      </c>
      <c r="AU88" s="131">
        <v>4317</v>
      </c>
      <c r="AV88" s="131">
        <v>20494</v>
      </c>
      <c r="AW88" s="131">
        <v>9125</v>
      </c>
      <c r="AX88" s="131">
        <v>14061</v>
      </c>
      <c r="AY88" s="131">
        <v>32146</v>
      </c>
      <c r="AZ88" s="131">
        <v>-2901</v>
      </c>
      <c r="BA88" s="131">
        <v>202681</v>
      </c>
      <c r="BB88" s="131">
        <v>275851</v>
      </c>
      <c r="BC88" s="131">
        <v>20021</v>
      </c>
      <c r="BD88" s="131">
        <v>3859</v>
      </c>
      <c r="BE88" s="131">
        <v>8410</v>
      </c>
      <c r="BF88" s="131">
        <v>12945</v>
      </c>
      <c r="BG88" s="131">
        <v>-1015</v>
      </c>
      <c r="BH88" s="131">
        <v>20340</v>
      </c>
      <c r="BI88" s="131">
        <v>17030</v>
      </c>
      <c r="BJ88" s="131">
        <v>-1472</v>
      </c>
      <c r="BK88" s="131">
        <v>15558</v>
      </c>
      <c r="BL88" s="131">
        <v>1048</v>
      </c>
      <c r="BM88" s="131">
        <v>5535</v>
      </c>
      <c r="BN88" s="131">
        <v>42481</v>
      </c>
      <c r="BO88" s="131">
        <v>66361</v>
      </c>
      <c r="BP88" s="131">
        <v>1856</v>
      </c>
      <c r="BQ88" s="131">
        <v>3217</v>
      </c>
      <c r="BR88" s="131">
        <v>5074</v>
      </c>
      <c r="BS88" s="131">
        <v>3187</v>
      </c>
      <c r="BT88" s="131">
        <v>11893</v>
      </c>
      <c r="BU88" s="131">
        <v>15080</v>
      </c>
      <c r="BV88" s="131">
        <v>20153</v>
      </c>
      <c r="BW88" s="131">
        <v>86514</v>
      </c>
      <c r="BX88" s="131">
        <v>362366</v>
      </c>
      <c r="BY88" s="131">
        <v>90484</v>
      </c>
      <c r="BZ88" s="131">
        <v>53131</v>
      </c>
      <c r="CA88" s="131">
        <v>14696</v>
      </c>
      <c r="CB88" s="131">
        <v>14973</v>
      </c>
      <c r="CC88" s="131">
        <v>-33155</v>
      </c>
      <c r="CD88" s="131">
        <v>1182</v>
      </c>
      <c r="CE88" s="131">
        <v>367468</v>
      </c>
      <c r="CF88" s="131">
        <v>29095</v>
      </c>
      <c r="CG88" s="131">
        <v>44075</v>
      </c>
      <c r="CH88" s="131">
        <v>73170</v>
      </c>
      <c r="CI88" s="131">
        <v>20608</v>
      </c>
      <c r="CJ88" s="131">
        <v>8334</v>
      </c>
      <c r="CK88" s="131">
        <v>6889</v>
      </c>
      <c r="CL88" s="131">
        <v>41671</v>
      </c>
      <c r="CM88" s="131">
        <v>3476</v>
      </c>
      <c r="CN88" s="131">
        <v>9787</v>
      </c>
      <c r="CO88" s="131">
        <v>14937</v>
      </c>
      <c r="CP88" s="131">
        <v>19736</v>
      </c>
      <c r="CQ88" s="131">
        <v>4317</v>
      </c>
      <c r="CR88" s="131">
        <v>20494</v>
      </c>
      <c r="CS88" s="131">
        <v>9125</v>
      </c>
      <c r="CT88" s="131">
        <v>14061</v>
      </c>
      <c r="CU88" s="131">
        <v>32146</v>
      </c>
      <c r="CV88" s="131">
        <v>-2901</v>
      </c>
      <c r="CW88" s="131">
        <v>202681</v>
      </c>
      <c r="CX88" s="131">
        <v>275851</v>
      </c>
      <c r="CY88" s="131">
        <v>20021</v>
      </c>
      <c r="CZ88" s="131">
        <v>3859</v>
      </c>
      <c r="DA88" s="131">
        <v>8410</v>
      </c>
      <c r="DB88" s="131">
        <v>12945</v>
      </c>
      <c r="DC88" s="131">
        <v>-1015</v>
      </c>
      <c r="DD88" s="131">
        <v>20340</v>
      </c>
      <c r="DE88" s="131">
        <v>17030</v>
      </c>
      <c r="DF88" s="131">
        <v>-1472</v>
      </c>
      <c r="DG88" s="131">
        <v>15558</v>
      </c>
      <c r="DH88" s="131">
        <v>1048</v>
      </c>
      <c r="DI88" s="131">
        <v>5535</v>
      </c>
      <c r="DJ88" s="131">
        <v>42481</v>
      </c>
      <c r="DK88" s="131">
        <v>66361</v>
      </c>
      <c r="DL88" s="131">
        <v>1856</v>
      </c>
      <c r="DM88" s="131">
        <v>3217</v>
      </c>
      <c r="DN88" s="131">
        <v>5074</v>
      </c>
      <c r="DO88" s="131">
        <v>3187</v>
      </c>
      <c r="DP88" s="131">
        <v>11893</v>
      </c>
      <c r="DQ88" s="131">
        <v>15080</v>
      </c>
      <c r="DR88" s="131">
        <v>20153</v>
      </c>
      <c r="DS88" s="131">
        <v>86514</v>
      </c>
      <c r="DT88" s="131">
        <v>362366</v>
      </c>
      <c r="DU88" s="131">
        <v>90484</v>
      </c>
      <c r="DV88" s="131">
        <v>53131</v>
      </c>
      <c r="DW88" s="131">
        <v>14696</v>
      </c>
      <c r="DX88" s="131">
        <v>14973</v>
      </c>
      <c r="DY88" s="131">
        <v>-33155</v>
      </c>
      <c r="DZ88" s="131">
        <v>1182</v>
      </c>
      <c r="EA88" s="131">
        <v>367468</v>
      </c>
      <c r="EB88" s="131">
        <v>1981</v>
      </c>
      <c r="EC88" s="131">
        <v>6371</v>
      </c>
      <c r="ED88" s="131">
        <v>8352</v>
      </c>
      <c r="EE88" s="131">
        <v>5983</v>
      </c>
      <c r="EF88" s="131">
        <v>42216</v>
      </c>
      <c r="EG88" s="142">
        <v>48199</v>
      </c>
      <c r="EH88" s="131">
        <v>12362</v>
      </c>
      <c r="EI88" s="131">
        <v>8683</v>
      </c>
      <c r="EJ88" s="131">
        <v>21045</v>
      </c>
      <c r="EK88" s="131">
        <v>3205</v>
      </c>
      <c r="EL88" s="131">
        <v>7227</v>
      </c>
      <c r="EM88" s="131">
        <v>10432</v>
      </c>
      <c r="EN88" s="131">
        <v>16049</v>
      </c>
      <c r="EO88" s="131">
        <v>11024</v>
      </c>
      <c r="EP88" s="131">
        <v>27073</v>
      </c>
      <c r="EQ88" s="131">
        <v>7872</v>
      </c>
      <c r="ER88" s="131">
        <v>4309</v>
      </c>
      <c r="ES88" s="131">
        <v>12180</v>
      </c>
      <c r="ET88" s="131">
        <v>10699</v>
      </c>
      <c r="EU88" s="131">
        <v>3928</v>
      </c>
      <c r="EV88" s="131">
        <v>14627</v>
      </c>
      <c r="EW88" s="131">
        <v>6549</v>
      </c>
      <c r="EX88" s="131">
        <v>2198</v>
      </c>
      <c r="EY88" s="131">
        <v>8747</v>
      </c>
      <c r="EZ88" s="131">
        <v>9612</v>
      </c>
      <c r="FA88" s="131">
        <v>8384</v>
      </c>
      <c r="FB88" s="131">
        <v>17996</v>
      </c>
      <c r="FC88" s="131">
        <v>1804</v>
      </c>
      <c r="FD88" s="131">
        <v>2835</v>
      </c>
      <c r="FE88" s="131">
        <v>4639</v>
      </c>
      <c r="FF88" s="131">
        <v>6266</v>
      </c>
      <c r="FG88" s="131">
        <v>14179</v>
      </c>
      <c r="FH88" s="131">
        <v>20446</v>
      </c>
      <c r="FI88" s="131">
        <v>3860</v>
      </c>
      <c r="FJ88" s="131">
        <v>5385</v>
      </c>
      <c r="FK88" s="131">
        <v>9245</v>
      </c>
      <c r="FL88" s="131">
        <v>15568</v>
      </c>
      <c r="FM88" s="131">
        <v>4433</v>
      </c>
      <c r="FN88" s="131">
        <v>20001</v>
      </c>
      <c r="FO88" s="131">
        <v>9943</v>
      </c>
      <c r="FP88" s="131">
        <v>696</v>
      </c>
      <c r="FQ88" s="131">
        <v>10639</v>
      </c>
      <c r="FR88" s="131">
        <v>14949</v>
      </c>
      <c r="FS88" s="131">
        <v>3845</v>
      </c>
      <c r="FT88" s="131">
        <v>18795</v>
      </c>
      <c r="FU88" s="131">
        <v>15757</v>
      </c>
      <c r="FV88" s="131">
        <v>1750</v>
      </c>
      <c r="FW88" s="131">
        <v>17507</v>
      </c>
      <c r="FX88" s="131">
        <v>22862</v>
      </c>
      <c r="FY88" s="131">
        <v>4588</v>
      </c>
      <c r="FZ88" s="131">
        <v>27450</v>
      </c>
      <c r="GA88" s="131">
        <v>1632</v>
      </c>
      <c r="GB88" s="131">
        <v>1103</v>
      </c>
      <c r="GC88" s="131">
        <v>2736</v>
      </c>
      <c r="GD88" s="131">
        <v>4869</v>
      </c>
      <c r="GE88" s="131">
        <v>1942</v>
      </c>
      <c r="GF88" s="131">
        <v>6810</v>
      </c>
      <c r="GG88" s="131">
        <v>25681</v>
      </c>
      <c r="GH88" s="131">
        <v>171822</v>
      </c>
      <c r="GI88" s="131">
        <v>160776</v>
      </c>
      <c r="GJ88" s="131">
        <v>332598</v>
      </c>
      <c r="GK88" s="131">
        <v>33689</v>
      </c>
      <c r="GL88" s="131">
        <v>1182</v>
      </c>
      <c r="GM88" s="131">
        <v>367468</v>
      </c>
      <c r="GN88" s="132">
        <v>0.2</v>
      </c>
      <c r="GO88" s="132">
        <v>-0.2</v>
      </c>
      <c r="GP88" s="132">
        <v>-0.1</v>
      </c>
      <c r="GQ88" s="132">
        <v>0.7</v>
      </c>
      <c r="GR88" s="132">
        <v>0.8</v>
      </c>
      <c r="GS88" s="132">
        <v>-1.5</v>
      </c>
      <c r="GT88" s="132">
        <v>-0.5</v>
      </c>
      <c r="GU88" s="132">
        <v>2.4</v>
      </c>
      <c r="GV88" s="132">
        <v>-2.1</v>
      </c>
      <c r="GW88" s="132">
        <v>-1.2</v>
      </c>
      <c r="GX88" s="132">
        <v>-0.6</v>
      </c>
      <c r="GY88" s="132">
        <v>4.7</v>
      </c>
      <c r="GZ88" s="132">
        <v>2.9</v>
      </c>
      <c r="HA88" s="132">
        <v>3.3</v>
      </c>
      <c r="HB88" s="132">
        <v>0.3</v>
      </c>
      <c r="HC88" s="132">
        <v>0</v>
      </c>
      <c r="HD88" s="132">
        <v>-0.1</v>
      </c>
      <c r="HE88" s="132">
        <v>0.6</v>
      </c>
      <c r="HF88" s="132">
        <v>0.5</v>
      </c>
      <c r="HG88" s="132">
        <v>0.8</v>
      </c>
      <c r="HH88" s="132">
        <v>-0.5</v>
      </c>
      <c r="HI88" s="131">
        <v>196</v>
      </c>
      <c r="HJ88" s="131">
        <v>1753</v>
      </c>
      <c r="HK88" s="131">
        <v>-1436</v>
      </c>
      <c r="HL88" s="131">
        <v>-250</v>
      </c>
      <c r="HM88" s="131">
        <v>710</v>
      </c>
      <c r="HN88" s="131">
        <v>-2285</v>
      </c>
      <c r="HO88" s="131">
        <v>-250</v>
      </c>
      <c r="HP88" s="131">
        <v>1225</v>
      </c>
      <c r="HQ88" s="131">
        <v>-52</v>
      </c>
      <c r="HR88" s="131">
        <v>-1093</v>
      </c>
      <c r="HS88" s="131">
        <v>-1042</v>
      </c>
      <c r="HT88" s="131">
        <v>-1838</v>
      </c>
      <c r="HU88" s="131">
        <v>1514</v>
      </c>
      <c r="HV88" s="131">
        <v>-2273</v>
      </c>
      <c r="HW88" s="131">
        <v>-1165</v>
      </c>
      <c r="HX88" s="131">
        <v>1206</v>
      </c>
      <c r="HY88" s="131">
        <v>614</v>
      </c>
      <c r="HZ88" s="131">
        <v>383</v>
      </c>
      <c r="IA88" s="131">
        <v>266</v>
      </c>
      <c r="IB88" s="131">
        <v>731</v>
      </c>
      <c r="IC88" s="131">
        <v>-3087</v>
      </c>
      <c r="ID88" s="131">
        <v>8609</v>
      </c>
      <c r="IE88" s="131">
        <v>49525</v>
      </c>
      <c r="IF88" s="131">
        <v>21775</v>
      </c>
      <c r="IG88" s="131">
        <v>11242</v>
      </c>
      <c r="IH88" s="131">
        <v>27891</v>
      </c>
      <c r="II88" s="131">
        <v>12715</v>
      </c>
      <c r="IJ88" s="131">
        <v>15260</v>
      </c>
      <c r="IK88" s="131">
        <v>9317</v>
      </c>
      <c r="IL88" s="131">
        <v>18772</v>
      </c>
      <c r="IM88" s="131">
        <v>4737</v>
      </c>
      <c r="IN88" s="131">
        <v>21455</v>
      </c>
      <c r="IO88" s="131">
        <v>10133</v>
      </c>
      <c r="IP88" s="131">
        <v>20658</v>
      </c>
      <c r="IQ88" s="131">
        <v>11049</v>
      </c>
      <c r="IR88" s="131">
        <v>19152</v>
      </c>
      <c r="IS88" s="131">
        <v>17730</v>
      </c>
      <c r="IT88" s="131">
        <v>27982</v>
      </c>
      <c r="IU88" s="131">
        <v>2799</v>
      </c>
      <c r="IV88" s="131">
        <v>7138</v>
      </c>
      <c r="IW88" s="131">
        <v>28676</v>
      </c>
      <c r="IX88" s="131">
        <v>346618</v>
      </c>
      <c r="IY88" s="131">
        <v>22032</v>
      </c>
      <c r="IZ88" s="131">
        <v>-1182</v>
      </c>
      <c r="JA88" s="131">
        <v>367468</v>
      </c>
      <c r="JB88" s="132">
        <v>-14.4</v>
      </c>
      <c r="JC88" s="132">
        <v>3.8</v>
      </c>
      <c r="JD88" s="132">
        <v>-0.6</v>
      </c>
      <c r="JE88" s="132">
        <v>0.5</v>
      </c>
      <c r="JF88" s="132">
        <v>-5.8</v>
      </c>
      <c r="JG88" s="132">
        <v>2.8</v>
      </c>
      <c r="JH88" s="132">
        <v>1.1000000000000001</v>
      </c>
      <c r="JI88" s="132">
        <v>0.7</v>
      </c>
      <c r="JJ88" s="132">
        <v>-0.1</v>
      </c>
      <c r="JK88" s="132">
        <v>1.7</v>
      </c>
      <c r="JL88" s="132">
        <v>1.1000000000000001</v>
      </c>
      <c r="JM88" s="132">
        <v>-0.1</v>
      </c>
      <c r="JN88" s="132">
        <v>1</v>
      </c>
      <c r="JO88" s="132">
        <v>-4.5999999999999996</v>
      </c>
      <c r="JP88" s="132">
        <v>5.2</v>
      </c>
      <c r="JQ88" s="132">
        <v>2.4</v>
      </c>
      <c r="JR88" s="132">
        <v>7</v>
      </c>
      <c r="JS88" s="132">
        <v>7.8</v>
      </c>
      <c r="JT88" s="132">
        <v>3.2</v>
      </c>
      <c r="JU88" s="132">
        <v>3.8</v>
      </c>
      <c r="JV88" s="132">
        <v>1.1000000000000001</v>
      </c>
      <c r="JW88" s="132">
        <v>-0.7</v>
      </c>
      <c r="JX88" s="132">
        <v>0.9</v>
      </c>
      <c r="JY88" s="132">
        <v>-0.4</v>
      </c>
    </row>
    <row r="89" spans="10:285">
      <c r="J89" s="86" t="s">
        <v>168</v>
      </c>
      <c r="K89" s="78">
        <v>396094.85800000001</v>
      </c>
      <c r="L89" s="79">
        <v>62335.116000000002</v>
      </c>
      <c r="M89" s="66">
        <f t="shared" si="2"/>
        <v>458429.97399999999</v>
      </c>
      <c r="N89" s="78">
        <v>185552.52100000001</v>
      </c>
      <c r="O89" s="79"/>
      <c r="P89" s="66">
        <f t="shared" si="3"/>
        <v>185552.52100000001</v>
      </c>
      <c r="Q89" s="78"/>
      <c r="R89" s="79">
        <v>59854</v>
      </c>
      <c r="S89" s="66">
        <f t="shared" si="4"/>
        <v>59854</v>
      </c>
      <c r="T89" s="78">
        <v>202687.67300000001</v>
      </c>
      <c r="U89" s="79"/>
      <c r="V89" s="66">
        <f t="shared" si="5"/>
        <v>202687.67300000001</v>
      </c>
      <c r="W89" s="78">
        <v>7494.28</v>
      </c>
      <c r="X89" s="79"/>
      <c r="Y89" s="66">
        <f t="shared" si="6"/>
        <v>7494.28</v>
      </c>
      <c r="Z89" s="78"/>
      <c r="AA89" s="79">
        <v>2481.116</v>
      </c>
      <c r="AB89" s="66">
        <f t="shared" si="7"/>
        <v>2481.116</v>
      </c>
      <c r="AC89" s="78">
        <v>360.38400000000001</v>
      </c>
      <c r="AD89" s="79"/>
      <c r="AE89" s="66">
        <f t="shared" si="8"/>
        <v>360.38400000000001</v>
      </c>
      <c r="AI89" s="130">
        <v>43983</v>
      </c>
      <c r="AJ89" s="131">
        <v>32135</v>
      </c>
      <c r="AK89" s="131">
        <v>45754</v>
      </c>
      <c r="AL89" s="131">
        <v>77889</v>
      </c>
      <c r="AM89" s="131">
        <v>21325</v>
      </c>
      <c r="AN89" s="131">
        <v>8124</v>
      </c>
      <c r="AO89" s="131">
        <v>6668</v>
      </c>
      <c r="AP89" s="131">
        <v>42540</v>
      </c>
      <c r="AQ89" s="131">
        <v>3537</v>
      </c>
      <c r="AR89" s="131">
        <v>10497</v>
      </c>
      <c r="AS89" s="131">
        <v>14648</v>
      </c>
      <c r="AT89" s="131">
        <v>17091</v>
      </c>
      <c r="AU89" s="131">
        <v>4467</v>
      </c>
      <c r="AV89" s="131">
        <v>20321</v>
      </c>
      <c r="AW89" s="131">
        <v>9264</v>
      </c>
      <c r="AX89" s="131">
        <v>12105</v>
      </c>
      <c r="AY89" s="131">
        <v>31479</v>
      </c>
      <c r="AZ89" s="131">
        <v>-2505</v>
      </c>
      <c r="BA89" s="131">
        <v>199562</v>
      </c>
      <c r="BB89" s="131">
        <v>277451</v>
      </c>
      <c r="BC89" s="131">
        <v>18453</v>
      </c>
      <c r="BD89" s="131">
        <v>3906</v>
      </c>
      <c r="BE89" s="131">
        <v>8331</v>
      </c>
      <c r="BF89" s="131">
        <v>11290</v>
      </c>
      <c r="BG89" s="131">
        <v>-1096</v>
      </c>
      <c r="BH89" s="131">
        <v>18525</v>
      </c>
      <c r="BI89" s="131">
        <v>16408</v>
      </c>
      <c r="BJ89" s="131">
        <v>-1507</v>
      </c>
      <c r="BK89" s="131">
        <v>14901</v>
      </c>
      <c r="BL89" s="131">
        <v>996</v>
      </c>
      <c r="BM89" s="131">
        <v>5698</v>
      </c>
      <c r="BN89" s="131">
        <v>40120</v>
      </c>
      <c r="BO89" s="131">
        <v>62479</v>
      </c>
      <c r="BP89" s="131">
        <v>1656</v>
      </c>
      <c r="BQ89" s="131">
        <v>3750</v>
      </c>
      <c r="BR89" s="131">
        <v>5406</v>
      </c>
      <c r="BS89" s="131">
        <v>3191</v>
      </c>
      <c r="BT89" s="131">
        <v>12952</v>
      </c>
      <c r="BU89" s="131">
        <v>16143</v>
      </c>
      <c r="BV89" s="131">
        <v>21549</v>
      </c>
      <c r="BW89" s="131">
        <v>84027</v>
      </c>
      <c r="BX89" s="131">
        <v>361478</v>
      </c>
      <c r="BY89" s="131">
        <v>87331</v>
      </c>
      <c r="BZ89" s="131">
        <v>49048</v>
      </c>
      <c r="CA89" s="131">
        <v>12178</v>
      </c>
      <c r="CB89" s="131">
        <v>11357</v>
      </c>
      <c r="CC89" s="131">
        <v>-38906</v>
      </c>
      <c r="CD89" s="131">
        <v>1847</v>
      </c>
      <c r="CE89" s="131">
        <v>363524</v>
      </c>
      <c r="CF89" s="131">
        <v>32640</v>
      </c>
      <c r="CG89" s="131">
        <v>46423</v>
      </c>
      <c r="CH89" s="131">
        <v>79063</v>
      </c>
      <c r="CI89" s="131">
        <v>22133</v>
      </c>
      <c r="CJ89" s="131">
        <v>8742</v>
      </c>
      <c r="CK89" s="131">
        <v>6722</v>
      </c>
      <c r="CL89" s="131">
        <v>43394</v>
      </c>
      <c r="CM89" s="131">
        <v>3438</v>
      </c>
      <c r="CN89" s="131">
        <v>10585</v>
      </c>
      <c r="CO89" s="131">
        <v>14853</v>
      </c>
      <c r="CP89" s="131">
        <v>17274</v>
      </c>
      <c r="CQ89" s="131">
        <v>4303</v>
      </c>
      <c r="CR89" s="131">
        <v>20442</v>
      </c>
      <c r="CS89" s="131">
        <v>9502</v>
      </c>
      <c r="CT89" s="131">
        <v>12324</v>
      </c>
      <c r="CU89" s="131">
        <v>32106</v>
      </c>
      <c r="CV89" s="131">
        <v>-2548</v>
      </c>
      <c r="CW89" s="131">
        <v>203272</v>
      </c>
      <c r="CX89" s="131">
        <v>282334</v>
      </c>
      <c r="CY89" s="131">
        <v>18381</v>
      </c>
      <c r="CZ89" s="131">
        <v>3818</v>
      </c>
      <c r="DA89" s="131">
        <v>8367</v>
      </c>
      <c r="DB89" s="131">
        <v>11496</v>
      </c>
      <c r="DC89" s="131">
        <v>-1109</v>
      </c>
      <c r="DD89" s="131">
        <v>18754</v>
      </c>
      <c r="DE89" s="131">
        <v>16962</v>
      </c>
      <c r="DF89" s="131">
        <v>-1562</v>
      </c>
      <c r="DG89" s="131">
        <v>15401</v>
      </c>
      <c r="DH89" s="131">
        <v>1017</v>
      </c>
      <c r="DI89" s="131">
        <v>5671</v>
      </c>
      <c r="DJ89" s="131">
        <v>40842</v>
      </c>
      <c r="DK89" s="131">
        <v>63042</v>
      </c>
      <c r="DL89" s="131">
        <v>1684</v>
      </c>
      <c r="DM89" s="131">
        <v>3837</v>
      </c>
      <c r="DN89" s="131">
        <v>5522</v>
      </c>
      <c r="DO89" s="131">
        <v>3314</v>
      </c>
      <c r="DP89" s="131">
        <v>13041</v>
      </c>
      <c r="DQ89" s="131">
        <v>16355</v>
      </c>
      <c r="DR89" s="131">
        <v>21877</v>
      </c>
      <c r="DS89" s="131">
        <v>84918</v>
      </c>
      <c r="DT89" s="131">
        <v>367253</v>
      </c>
      <c r="DU89" s="131">
        <v>79590</v>
      </c>
      <c r="DV89" s="131">
        <v>49094</v>
      </c>
      <c r="DW89" s="131">
        <v>12350</v>
      </c>
      <c r="DX89" s="131">
        <v>11991</v>
      </c>
      <c r="DY89" s="131">
        <v>-37141</v>
      </c>
      <c r="DZ89" s="131">
        <v>5</v>
      </c>
      <c r="EA89" s="131">
        <v>360971</v>
      </c>
      <c r="EB89" s="131">
        <v>2067</v>
      </c>
      <c r="EC89" s="131">
        <v>5824</v>
      </c>
      <c r="ED89" s="131">
        <v>7891</v>
      </c>
      <c r="EE89" s="131">
        <v>6213</v>
      </c>
      <c r="EF89" s="131">
        <v>33078</v>
      </c>
      <c r="EG89" s="142">
        <v>39291</v>
      </c>
      <c r="EH89" s="131">
        <v>12856</v>
      </c>
      <c r="EI89" s="131">
        <v>9852</v>
      </c>
      <c r="EJ89" s="131">
        <v>22708</v>
      </c>
      <c r="EK89" s="131">
        <v>3342</v>
      </c>
      <c r="EL89" s="131">
        <v>7022</v>
      </c>
      <c r="EM89" s="131">
        <v>10364</v>
      </c>
      <c r="EN89" s="131">
        <v>15890</v>
      </c>
      <c r="EO89" s="131">
        <v>12012</v>
      </c>
      <c r="EP89" s="131">
        <v>27902</v>
      </c>
      <c r="EQ89" s="131">
        <v>8344</v>
      </c>
      <c r="ER89" s="131">
        <v>5124</v>
      </c>
      <c r="ES89" s="131">
        <v>13468</v>
      </c>
      <c r="ET89" s="131">
        <v>10827</v>
      </c>
      <c r="EU89" s="131">
        <v>5100</v>
      </c>
      <c r="EV89" s="131">
        <v>15927</v>
      </c>
      <c r="EW89" s="131">
        <v>6294</v>
      </c>
      <c r="EX89" s="131">
        <v>2350</v>
      </c>
      <c r="EY89" s="131">
        <v>8644</v>
      </c>
      <c r="EZ89" s="131">
        <v>9774</v>
      </c>
      <c r="FA89" s="131">
        <v>8839</v>
      </c>
      <c r="FB89" s="131">
        <v>18613</v>
      </c>
      <c r="FC89" s="131">
        <v>1794</v>
      </c>
      <c r="FD89" s="131">
        <v>3222</v>
      </c>
      <c r="FE89" s="131">
        <v>5016</v>
      </c>
      <c r="FF89" s="131">
        <v>6366</v>
      </c>
      <c r="FG89" s="131">
        <v>14559</v>
      </c>
      <c r="FH89" s="131">
        <v>20925</v>
      </c>
      <c r="FI89" s="131">
        <v>3919</v>
      </c>
      <c r="FJ89" s="131">
        <v>6104</v>
      </c>
      <c r="FK89" s="131">
        <v>10023</v>
      </c>
      <c r="FL89" s="131">
        <v>16066</v>
      </c>
      <c r="FM89" s="131">
        <v>4892</v>
      </c>
      <c r="FN89" s="131">
        <v>20957</v>
      </c>
      <c r="FO89" s="131">
        <v>10220</v>
      </c>
      <c r="FP89" s="131">
        <v>707</v>
      </c>
      <c r="FQ89" s="131">
        <v>10927</v>
      </c>
      <c r="FR89" s="131">
        <v>15556</v>
      </c>
      <c r="FS89" s="131">
        <v>4051</v>
      </c>
      <c r="FT89" s="131">
        <v>19607</v>
      </c>
      <c r="FU89" s="131">
        <v>16613</v>
      </c>
      <c r="FV89" s="131">
        <v>1871</v>
      </c>
      <c r="FW89" s="131">
        <v>18484</v>
      </c>
      <c r="FX89" s="131">
        <v>24233</v>
      </c>
      <c r="FY89" s="131">
        <v>5653</v>
      </c>
      <c r="FZ89" s="131">
        <v>29886</v>
      </c>
      <c r="GA89" s="131">
        <v>1632</v>
      </c>
      <c r="GB89" s="131">
        <v>1231</v>
      </c>
      <c r="GC89" s="131">
        <v>2862</v>
      </c>
      <c r="GD89" s="131">
        <v>4967</v>
      </c>
      <c r="GE89" s="131">
        <v>1660</v>
      </c>
      <c r="GF89" s="131">
        <v>6627</v>
      </c>
      <c r="GG89" s="131">
        <v>26809</v>
      </c>
      <c r="GH89" s="131">
        <v>176973</v>
      </c>
      <c r="GI89" s="131">
        <v>159959</v>
      </c>
      <c r="GJ89" s="131">
        <v>336932</v>
      </c>
      <c r="GK89" s="131">
        <v>23679</v>
      </c>
      <c r="GL89" s="131">
        <v>360</v>
      </c>
      <c r="GM89" s="131">
        <v>360971</v>
      </c>
      <c r="GN89" s="17"/>
      <c r="GO89" s="17"/>
      <c r="GP89" s="17"/>
      <c r="GQ89" s="17"/>
      <c r="GR89" s="17"/>
      <c r="GS89" s="17"/>
      <c r="GT89" s="17"/>
      <c r="GU89" s="17"/>
      <c r="GV89" s="17"/>
      <c r="GW89" s="17"/>
      <c r="GX89" s="17"/>
      <c r="GY89" s="17"/>
      <c r="GZ89" s="17"/>
      <c r="HA89" s="17"/>
      <c r="HB89" s="17"/>
      <c r="HC89" s="17"/>
      <c r="HD89" s="17"/>
      <c r="HE89" s="17"/>
      <c r="HF89" s="17"/>
      <c r="HG89" s="17"/>
      <c r="HH89" s="17"/>
      <c r="HI89" s="17"/>
      <c r="HJ89" s="17"/>
      <c r="HK89" s="17"/>
      <c r="HL89" s="17"/>
      <c r="HM89" s="17"/>
      <c r="HN89" s="17"/>
      <c r="HO89" s="17"/>
      <c r="HP89" s="17"/>
      <c r="HQ89" s="17"/>
      <c r="HR89" s="17"/>
      <c r="HS89" s="17"/>
      <c r="HT89" s="17"/>
      <c r="HU89" s="17"/>
      <c r="HV89" s="17"/>
      <c r="HW89" s="17"/>
      <c r="HX89" s="17"/>
      <c r="HY89" s="17"/>
      <c r="HZ89" s="17"/>
      <c r="IA89" s="17"/>
      <c r="IB89" s="17"/>
      <c r="IC89" s="17"/>
      <c r="ID89" s="131">
        <v>7902</v>
      </c>
      <c r="IE89" s="131">
        <v>50302</v>
      </c>
      <c r="IF89" s="131">
        <v>21506</v>
      </c>
      <c r="IG89" s="131">
        <v>11010</v>
      </c>
      <c r="IH89" s="131">
        <v>26407</v>
      </c>
      <c r="II89" s="131">
        <v>12685</v>
      </c>
      <c r="IJ89" s="131">
        <v>15332</v>
      </c>
      <c r="IK89" s="131">
        <v>8430</v>
      </c>
      <c r="IL89" s="131">
        <v>17660</v>
      </c>
      <c r="IM89" s="131">
        <v>4998</v>
      </c>
      <c r="IN89" s="131">
        <v>21715</v>
      </c>
      <c r="IO89" s="131">
        <v>10278</v>
      </c>
      <c r="IP89" s="131">
        <v>19682</v>
      </c>
      <c r="IQ89" s="131">
        <v>10291</v>
      </c>
      <c r="IR89" s="131">
        <v>19906</v>
      </c>
      <c r="IS89" s="131">
        <v>18174</v>
      </c>
      <c r="IT89" s="131">
        <v>29257</v>
      </c>
      <c r="IU89" s="131">
        <v>2578</v>
      </c>
      <c r="IV89" s="131">
        <v>6633</v>
      </c>
      <c r="IW89" s="131">
        <v>29512</v>
      </c>
      <c r="IX89" s="131">
        <v>344259</v>
      </c>
      <c r="IY89" s="131">
        <v>21331</v>
      </c>
      <c r="IZ89" s="131">
        <v>-2066</v>
      </c>
      <c r="JA89" s="131">
        <v>363524</v>
      </c>
      <c r="JB89" s="132">
        <v>-8.1999999999999993</v>
      </c>
      <c r="JC89" s="132">
        <v>1.6</v>
      </c>
      <c r="JD89" s="132">
        <v>-1.2</v>
      </c>
      <c r="JE89" s="132">
        <v>-2.1</v>
      </c>
      <c r="JF89" s="132">
        <v>-5.3</v>
      </c>
      <c r="JG89" s="132">
        <v>-0.2</v>
      </c>
      <c r="JH89" s="132">
        <v>0.5</v>
      </c>
      <c r="JI89" s="132">
        <v>-9.5</v>
      </c>
      <c r="JJ89" s="132">
        <v>-5.9</v>
      </c>
      <c r="JK89" s="132">
        <v>5.5</v>
      </c>
      <c r="JL89" s="132">
        <v>1.2</v>
      </c>
      <c r="JM89" s="132">
        <v>1.4</v>
      </c>
      <c r="JN89" s="132">
        <v>-4.7</v>
      </c>
      <c r="JO89" s="132">
        <v>-6.9</v>
      </c>
      <c r="JP89" s="132">
        <v>3.9</v>
      </c>
      <c r="JQ89" s="132">
        <v>2.5</v>
      </c>
      <c r="JR89" s="132">
        <v>4.5999999999999996</v>
      </c>
      <c r="JS89" s="132">
        <v>-7.9</v>
      </c>
      <c r="JT89" s="132">
        <v>-7.1</v>
      </c>
      <c r="JU89" s="132">
        <v>2.9</v>
      </c>
      <c r="JV89" s="132">
        <v>-0.7</v>
      </c>
      <c r="JW89" s="132">
        <v>-3.2</v>
      </c>
      <c r="JX89" s="132">
        <v>-1.1000000000000001</v>
      </c>
      <c r="JY89" s="132">
        <v>-0.2</v>
      </c>
    </row>
    <row r="90" spans="10:285" ht="30">
      <c r="J90" s="86" t="s">
        <v>169</v>
      </c>
      <c r="K90" s="78">
        <v>429974.891</v>
      </c>
      <c r="L90" s="79">
        <v>60606.345000000001</v>
      </c>
      <c r="M90" s="66">
        <f t="shared" si="2"/>
        <v>490581.23600000003</v>
      </c>
      <c r="N90" s="78">
        <v>196634.734</v>
      </c>
      <c r="O90" s="79"/>
      <c r="P90" s="66">
        <f t="shared" si="3"/>
        <v>196634.734</v>
      </c>
      <c r="Q90" s="78"/>
      <c r="R90" s="79">
        <v>58606.345000000001</v>
      </c>
      <c r="S90" s="66">
        <f t="shared" si="4"/>
        <v>58606.345000000001</v>
      </c>
      <c r="T90" s="78">
        <v>224979.77299999999</v>
      </c>
      <c r="U90" s="79"/>
      <c r="V90" s="66">
        <f t="shared" si="5"/>
        <v>224979.77299999999</v>
      </c>
      <c r="W90" s="78">
        <v>8000</v>
      </c>
      <c r="X90" s="79"/>
      <c r="Y90" s="66">
        <f t="shared" si="6"/>
        <v>8000</v>
      </c>
      <c r="Z90" s="78"/>
      <c r="AA90" s="79">
        <v>2000</v>
      </c>
      <c r="AB90" s="66">
        <f t="shared" si="7"/>
        <v>2000</v>
      </c>
      <c r="AC90" s="78">
        <v>360.38400000000001</v>
      </c>
      <c r="AD90" s="79"/>
      <c r="AE90" s="66">
        <f t="shared" si="8"/>
        <v>360.38400000000001</v>
      </c>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c r="DG90" s="17"/>
      <c r="DH90" s="17"/>
      <c r="DI90" s="17"/>
      <c r="DJ90" s="17"/>
      <c r="DK90" s="17"/>
      <c r="DL90" s="17"/>
      <c r="DM90" s="17"/>
      <c r="DN90" s="17"/>
      <c r="DO90" s="17"/>
      <c r="DP90" s="17"/>
      <c r="DQ90" s="17"/>
      <c r="DR90" s="17"/>
      <c r="DS90" s="17"/>
      <c r="DT90" s="17"/>
      <c r="DU90" s="17"/>
      <c r="DV90" s="17"/>
      <c r="DW90" s="17"/>
      <c r="DX90" s="17"/>
      <c r="DY90" s="17"/>
      <c r="DZ90" s="17"/>
      <c r="EA90" s="2" t="s">
        <v>773</v>
      </c>
      <c r="EB90" s="149">
        <f t="shared" ref="EB90:FG90" si="11">EB88/$GJ$88</f>
        <v>5.9561392431704344E-3</v>
      </c>
      <c r="EC90" s="149">
        <f t="shared" si="11"/>
        <v>1.91552564958298E-2</v>
      </c>
      <c r="ED90" s="150">
        <f t="shared" si="11"/>
        <v>2.5111395739000234E-2</v>
      </c>
      <c r="EE90" s="149">
        <f t="shared" si="11"/>
        <v>1.7988683034774713E-2</v>
      </c>
      <c r="EF90" s="149">
        <f t="shared" si="11"/>
        <v>0.12692800317500405</v>
      </c>
      <c r="EG90" s="148">
        <f t="shared" si="11"/>
        <v>0.14491668620977877</v>
      </c>
      <c r="EH90" s="149">
        <f t="shared" si="11"/>
        <v>3.7167992591657192E-2</v>
      </c>
      <c r="EI90" s="149">
        <f t="shared" si="11"/>
        <v>2.6106591140054963E-2</v>
      </c>
      <c r="EJ90" s="150">
        <f t="shared" si="11"/>
        <v>6.3274583731712158E-2</v>
      </c>
      <c r="EK90" s="149">
        <f t="shared" si="11"/>
        <v>9.6362575842308135E-3</v>
      </c>
      <c r="EL90" s="149">
        <f t="shared" si="11"/>
        <v>2.1728934028466797E-2</v>
      </c>
      <c r="EM90" s="150">
        <f t="shared" si="11"/>
        <v>3.1365191612697609E-2</v>
      </c>
      <c r="EN90" s="149">
        <f t="shared" si="11"/>
        <v>4.8253447104312112E-2</v>
      </c>
      <c r="EO90" s="149">
        <f t="shared" si="11"/>
        <v>3.3145118130596098E-2</v>
      </c>
      <c r="EP90" s="150">
        <f t="shared" si="11"/>
        <v>8.139856523490821E-2</v>
      </c>
      <c r="EQ90" s="149">
        <f t="shared" si="11"/>
        <v>2.3668212075839301E-2</v>
      </c>
      <c r="ER90" s="149">
        <f t="shared" si="11"/>
        <v>1.2955580009500959E-2</v>
      </c>
      <c r="ES90" s="150">
        <f t="shared" si="11"/>
        <v>3.6620785452708672E-2</v>
      </c>
      <c r="ET90" s="149">
        <f t="shared" si="11"/>
        <v>3.2167962525330877E-2</v>
      </c>
      <c r="EU90" s="149">
        <f t="shared" si="11"/>
        <v>1.1810052976866969E-2</v>
      </c>
      <c r="EV90" s="150">
        <f t="shared" si="11"/>
        <v>4.3978015502197848E-2</v>
      </c>
      <c r="EW90" s="149">
        <f t="shared" si="11"/>
        <v>1.969043710425198E-2</v>
      </c>
      <c r="EX90" s="149">
        <f t="shared" si="11"/>
        <v>6.6085785242244394E-3</v>
      </c>
      <c r="EY90" s="150">
        <f t="shared" si="11"/>
        <v>2.6299015628476419E-2</v>
      </c>
      <c r="EZ90" s="149">
        <f t="shared" si="11"/>
        <v>2.8899752854797685E-2</v>
      </c>
      <c r="FA90" s="149">
        <f t="shared" si="11"/>
        <v>2.5207607983210964E-2</v>
      </c>
      <c r="FB90" s="150">
        <f t="shared" si="11"/>
        <v>5.4107360838008649E-2</v>
      </c>
      <c r="FC90" s="149">
        <f t="shared" si="11"/>
        <v>5.4239652673798398E-3</v>
      </c>
      <c r="FD90" s="149">
        <f t="shared" si="11"/>
        <v>8.5238035105442613E-3</v>
      </c>
      <c r="FE90" s="150">
        <f t="shared" si="11"/>
        <v>1.3947768777924101E-2</v>
      </c>
      <c r="FF90" s="149">
        <f t="shared" si="11"/>
        <v>1.8839560069513345E-2</v>
      </c>
      <c r="FG90" s="149">
        <f t="shared" si="11"/>
        <v>4.2631044083247645E-2</v>
      </c>
      <c r="FH90" s="150">
        <f t="shared" ref="FH90:GJ90" si="12">FH88/$GJ$88</f>
        <v>6.1473610785392575E-2</v>
      </c>
      <c r="FI90" s="149">
        <f t="shared" si="12"/>
        <v>1.1605601957919169E-2</v>
      </c>
      <c r="FJ90" s="149">
        <f t="shared" si="12"/>
        <v>1.6190716721086719E-2</v>
      </c>
      <c r="FK90" s="150">
        <f t="shared" si="12"/>
        <v>2.7796318679005887E-2</v>
      </c>
      <c r="FL90" s="149">
        <f t="shared" si="12"/>
        <v>4.6807256808519597E-2</v>
      </c>
      <c r="FM90" s="149">
        <f t="shared" si="12"/>
        <v>1.3328402455817533E-2</v>
      </c>
      <c r="FN90" s="150">
        <f t="shared" si="12"/>
        <v>6.013565926433713E-2</v>
      </c>
      <c r="FO90" s="149">
        <f t="shared" si="12"/>
        <v>2.989494825585241E-2</v>
      </c>
      <c r="FP90" s="149">
        <f t="shared" si="12"/>
        <v>2.0926163115833527E-3</v>
      </c>
      <c r="FQ90" s="150">
        <f t="shared" si="12"/>
        <v>3.1987564567435761E-2</v>
      </c>
      <c r="FR90" s="149">
        <f t="shared" si="12"/>
        <v>4.4946151209568311E-2</v>
      </c>
      <c r="FS90" s="149">
        <f t="shared" si="12"/>
        <v>1.156050246844539E-2</v>
      </c>
      <c r="FT90" s="150">
        <f t="shared" si="12"/>
        <v>5.6509660310645284E-2</v>
      </c>
      <c r="FU90" s="149">
        <f t="shared" si="12"/>
        <v>4.7375510375889211E-2</v>
      </c>
      <c r="FV90" s="149">
        <f t="shared" si="12"/>
        <v>5.2616071052742353E-3</v>
      </c>
      <c r="FW90" s="150">
        <f t="shared" si="12"/>
        <v>5.2637117481163447E-2</v>
      </c>
      <c r="FX90" s="149">
        <f t="shared" si="12"/>
        <v>6.8737635223302604E-2</v>
      </c>
      <c r="FY90" s="149">
        <f t="shared" si="12"/>
        <v>1.3794430513713251E-2</v>
      </c>
      <c r="FZ90" s="150">
        <f t="shared" si="12"/>
        <v>8.2532065737015853E-2</v>
      </c>
      <c r="GA90" s="149">
        <f t="shared" si="12"/>
        <v>4.9068244547471719E-3</v>
      </c>
      <c r="GB90" s="149">
        <f t="shared" si="12"/>
        <v>3.3163157926385605E-3</v>
      </c>
      <c r="GC90" s="150">
        <f t="shared" si="12"/>
        <v>8.2261468800173179E-3</v>
      </c>
      <c r="GD90" s="149">
        <f t="shared" si="12"/>
        <v>1.4639294283188714E-2</v>
      </c>
      <c r="GE90" s="149">
        <f t="shared" si="12"/>
        <v>5.838880570538608E-3</v>
      </c>
      <c r="GF90" s="150">
        <f t="shared" si="12"/>
        <v>2.0475168221095737E-2</v>
      </c>
      <c r="GG90" s="149">
        <f t="shared" si="12"/>
        <v>7.72133326117415E-2</v>
      </c>
      <c r="GH90" s="149">
        <f t="shared" si="12"/>
        <v>0.51660563202424548</v>
      </c>
      <c r="GI90" s="150">
        <f t="shared" si="12"/>
        <v>0.48339436797575452</v>
      </c>
      <c r="GJ90" s="148">
        <f t="shared" si="12"/>
        <v>1</v>
      </c>
      <c r="GK90" s="17"/>
      <c r="GL90" s="17"/>
      <c r="GM90" s="17"/>
      <c r="GN90" s="17"/>
      <c r="GO90" s="17"/>
      <c r="GP90" s="17"/>
      <c r="GQ90" s="17"/>
      <c r="GR90" s="17"/>
      <c r="GS90" s="17"/>
      <c r="GT90" s="17"/>
      <c r="GU90" s="17"/>
      <c r="GV90" s="17"/>
      <c r="GW90" s="17"/>
      <c r="GX90" s="17"/>
      <c r="GY90" s="17"/>
      <c r="GZ90" s="17"/>
      <c r="HA90" s="17"/>
      <c r="HB90" s="17"/>
      <c r="HC90" s="17"/>
      <c r="HD90" s="17"/>
      <c r="HE90" s="17"/>
      <c r="HF90" s="17"/>
      <c r="HG90" s="17"/>
      <c r="HH90" s="17"/>
      <c r="HI90" s="17"/>
      <c r="HJ90" s="17"/>
      <c r="HK90" s="17"/>
      <c r="HL90" s="17"/>
      <c r="HM90" s="17"/>
      <c r="HN90" s="17"/>
      <c r="HO90" s="17"/>
      <c r="HP90" s="17"/>
      <c r="HQ90" s="17"/>
      <c r="HR90" s="17"/>
      <c r="HS90" s="17"/>
      <c r="HT90" s="17"/>
      <c r="HU90" s="17"/>
      <c r="HV90" s="17"/>
      <c r="HW90" s="17"/>
      <c r="HX90" s="17"/>
      <c r="HY90" s="17"/>
      <c r="HZ90" s="17"/>
      <c r="IA90" s="17"/>
      <c r="IB90" s="17"/>
      <c r="IC90" s="17"/>
      <c r="ID90" s="17"/>
      <c r="IE90" s="17"/>
      <c r="IF90" s="17"/>
      <c r="IG90" s="17"/>
      <c r="IH90" s="17"/>
      <c r="II90" s="17"/>
      <c r="IJ90" s="17"/>
      <c r="IK90" s="17"/>
      <c r="IL90" s="17"/>
      <c r="IM90" s="17"/>
      <c r="IN90" s="17"/>
      <c r="IO90" s="17"/>
      <c r="IP90" s="17"/>
      <c r="IQ90" s="17"/>
      <c r="IR90" s="17"/>
      <c r="IS90" s="17"/>
      <c r="IT90" s="17"/>
      <c r="IU90" s="17"/>
      <c r="IV90" s="17"/>
      <c r="IW90" s="17"/>
      <c r="IX90" s="17"/>
      <c r="IY90" s="17"/>
      <c r="IZ90" s="17"/>
      <c r="JA90" s="17"/>
      <c r="JB90" s="17"/>
      <c r="JC90" s="17"/>
      <c r="JD90" s="17"/>
      <c r="JE90" s="17"/>
      <c r="JF90" s="17"/>
      <c r="JG90" s="17"/>
      <c r="JH90" s="17"/>
      <c r="JI90" s="17"/>
      <c r="JJ90" s="17"/>
      <c r="JK90" s="17"/>
      <c r="JL90" s="17"/>
      <c r="JM90" s="17"/>
      <c r="JN90" s="17"/>
      <c r="JO90" s="17"/>
      <c r="JP90" s="17"/>
      <c r="JQ90" s="17"/>
      <c r="JR90" s="17"/>
      <c r="JS90" s="17"/>
      <c r="JT90" s="17"/>
      <c r="JU90" s="17"/>
      <c r="JV90" s="17"/>
      <c r="JW90" s="17"/>
      <c r="JX90" s="17"/>
      <c r="JY90" s="17"/>
    </row>
    <row r="91" spans="10:285">
      <c r="J91" s="86" t="s">
        <v>170</v>
      </c>
      <c r="K91" s="78">
        <v>444365.21799999999</v>
      </c>
      <c r="L91" s="79">
        <v>66894.796000000002</v>
      </c>
      <c r="M91" s="66">
        <f t="shared" si="2"/>
        <v>511260.01399999997</v>
      </c>
      <c r="N91" s="78">
        <v>196412.95499999999</v>
      </c>
      <c r="O91" s="79"/>
      <c r="P91" s="66">
        <f t="shared" si="3"/>
        <v>196412.95499999999</v>
      </c>
      <c r="Q91" s="78"/>
      <c r="R91" s="79">
        <v>62894.796000000002</v>
      </c>
      <c r="S91" s="66">
        <f t="shared" si="4"/>
        <v>62894.796000000002</v>
      </c>
      <c r="T91" s="78">
        <v>239591.87899999999</v>
      </c>
      <c r="U91" s="79"/>
      <c r="V91" s="66">
        <f t="shared" si="5"/>
        <v>239591.87899999999</v>
      </c>
      <c r="W91" s="78">
        <v>8000</v>
      </c>
      <c r="X91" s="79"/>
      <c r="Y91" s="66">
        <f t="shared" si="6"/>
        <v>8000</v>
      </c>
      <c r="Z91" s="78"/>
      <c r="AA91" s="79">
        <v>4000</v>
      </c>
      <c r="AB91" s="66">
        <f t="shared" si="7"/>
        <v>4000</v>
      </c>
      <c r="AC91" s="78">
        <v>360.38400000000001</v>
      </c>
      <c r="AD91" s="79"/>
      <c r="AE91" s="66">
        <f t="shared" si="8"/>
        <v>360.38400000000001</v>
      </c>
      <c r="GJ91" s="151">
        <f>HGF90+GC90+FZ90+FW90+FT90+FQ90+FN90+FK90+FH90+FE90+FB90+EY90+EV90+ES90+EP90+EM90+EJ90+EG90+ED90+GF90</f>
        <v>0.92279268065352149</v>
      </c>
    </row>
    <row r="92" spans="10:285">
      <c r="J92" s="86" t="s">
        <v>171</v>
      </c>
      <c r="K92" s="78">
        <v>437315.86599999998</v>
      </c>
      <c r="L92" s="79">
        <v>60638.728999999999</v>
      </c>
      <c r="M92" s="66">
        <f t="shared" si="2"/>
        <v>497954.59499999997</v>
      </c>
      <c r="N92" s="78">
        <v>191330.685</v>
      </c>
      <c r="O92" s="79"/>
      <c r="P92" s="66">
        <f t="shared" si="3"/>
        <v>191330.685</v>
      </c>
      <c r="Q92" s="78"/>
      <c r="R92" s="79">
        <v>60638.728999999999</v>
      </c>
      <c r="S92" s="66">
        <f t="shared" si="4"/>
        <v>60638.728999999999</v>
      </c>
      <c r="T92" s="78">
        <v>237624.79699999999</v>
      </c>
      <c r="U92" s="79"/>
      <c r="V92" s="66">
        <f t="shared" si="5"/>
        <v>237624.79699999999</v>
      </c>
      <c r="W92" s="78">
        <v>8000</v>
      </c>
      <c r="X92" s="79"/>
      <c r="Y92" s="66">
        <f t="shared" si="6"/>
        <v>8000</v>
      </c>
      <c r="Z92" s="78"/>
      <c r="AA92" s="79">
        <v>0</v>
      </c>
      <c r="AB92" s="66">
        <f t="shared" si="7"/>
        <v>0</v>
      </c>
      <c r="AC92" s="78">
        <v>360.38400000000001</v>
      </c>
      <c r="AD92" s="79"/>
      <c r="AE92" s="66">
        <f t="shared" si="8"/>
        <v>360.38400000000001</v>
      </c>
    </row>
    <row r="93" spans="10:285">
      <c r="J93" s="86" t="s">
        <v>172</v>
      </c>
      <c r="K93" s="78">
        <v>443001.99900000001</v>
      </c>
      <c r="L93" s="79">
        <v>56718.64</v>
      </c>
      <c r="M93" s="66">
        <f t="shared" si="2"/>
        <v>499720.63900000002</v>
      </c>
      <c r="N93" s="78">
        <v>198160.58600000001</v>
      </c>
      <c r="O93" s="79"/>
      <c r="P93" s="66">
        <f t="shared" si="3"/>
        <v>198160.58600000001</v>
      </c>
      <c r="Q93" s="78"/>
      <c r="R93" s="79">
        <v>56718.64</v>
      </c>
      <c r="S93" s="66">
        <f t="shared" si="4"/>
        <v>56718.64</v>
      </c>
      <c r="T93" s="78">
        <v>237674.64</v>
      </c>
      <c r="U93" s="79"/>
      <c r="V93" s="66">
        <f t="shared" si="5"/>
        <v>237674.64</v>
      </c>
      <c r="W93" s="78">
        <v>6806.3890000000001</v>
      </c>
      <c r="X93" s="79"/>
      <c r="Y93" s="66">
        <f t="shared" si="6"/>
        <v>6806.3890000000001</v>
      </c>
      <c r="Z93" s="78"/>
      <c r="AA93" s="79">
        <v>0</v>
      </c>
      <c r="AB93" s="66">
        <f t="shared" si="7"/>
        <v>0</v>
      </c>
      <c r="AC93" s="78">
        <v>360.38400000000001</v>
      </c>
      <c r="AD93" s="79"/>
      <c r="AE93" s="66">
        <f t="shared" si="8"/>
        <v>360.38400000000001</v>
      </c>
    </row>
    <row r="94" spans="10:285">
      <c r="J94" s="86" t="s">
        <v>173</v>
      </c>
      <c r="K94" s="78">
        <v>449938.26400000002</v>
      </c>
      <c r="L94" s="79">
        <v>45955.775000000001</v>
      </c>
      <c r="M94" s="66">
        <f t="shared" si="2"/>
        <v>495894.03900000005</v>
      </c>
      <c r="N94" s="78">
        <v>194276.038</v>
      </c>
      <c r="O94" s="79"/>
      <c r="P94" s="66">
        <f t="shared" si="3"/>
        <v>194276.038</v>
      </c>
      <c r="Q94" s="78"/>
      <c r="R94" s="79">
        <v>45955.775000000001</v>
      </c>
      <c r="S94" s="66">
        <f t="shared" si="4"/>
        <v>45955.775000000001</v>
      </c>
      <c r="T94" s="78">
        <v>248621.818</v>
      </c>
      <c r="U94" s="79"/>
      <c r="V94" s="66">
        <f t="shared" si="5"/>
        <v>248621.818</v>
      </c>
      <c r="W94" s="78">
        <v>6680.0240000000003</v>
      </c>
      <c r="X94" s="79"/>
      <c r="Y94" s="66">
        <f t="shared" si="6"/>
        <v>6680.0240000000003</v>
      </c>
      <c r="Z94" s="78"/>
      <c r="AA94" s="79">
        <v>0</v>
      </c>
      <c r="AB94" s="66">
        <f t="shared" si="7"/>
        <v>0</v>
      </c>
      <c r="AC94" s="78">
        <v>360.38400000000001</v>
      </c>
      <c r="AD94" s="79"/>
      <c r="AE94" s="66">
        <f t="shared" si="8"/>
        <v>360.38400000000001</v>
      </c>
    </row>
    <row r="95" spans="10:285">
      <c r="J95" s="86" t="s">
        <v>174</v>
      </c>
      <c r="K95" s="78">
        <v>453813.43900000001</v>
      </c>
      <c r="L95" s="79">
        <v>43315.192999999999</v>
      </c>
      <c r="M95" s="66">
        <f t="shared" si="2"/>
        <v>497128.63199999998</v>
      </c>
      <c r="N95" s="78">
        <v>196610.43700000001</v>
      </c>
      <c r="O95" s="79"/>
      <c r="P95" s="66">
        <f t="shared" si="3"/>
        <v>196610.43700000001</v>
      </c>
      <c r="Q95" s="78"/>
      <c r="R95" s="79">
        <v>43315.192999999999</v>
      </c>
      <c r="S95" s="66">
        <f t="shared" si="4"/>
        <v>43315.192999999999</v>
      </c>
      <c r="T95" s="78">
        <v>250568.61799999999</v>
      </c>
      <c r="U95" s="79"/>
      <c r="V95" s="66">
        <f t="shared" si="5"/>
        <v>250568.61799999999</v>
      </c>
      <c r="W95" s="78">
        <v>6274</v>
      </c>
      <c r="X95" s="79"/>
      <c r="Y95" s="66">
        <f t="shared" si="6"/>
        <v>6274</v>
      </c>
      <c r="Z95" s="78"/>
      <c r="AA95" s="79">
        <v>0</v>
      </c>
      <c r="AB95" s="66">
        <f t="shared" si="7"/>
        <v>0</v>
      </c>
      <c r="AC95" s="78">
        <v>360.38400000000001</v>
      </c>
      <c r="AD95" s="79"/>
      <c r="AE95" s="66">
        <f t="shared" si="8"/>
        <v>360.38400000000001</v>
      </c>
    </row>
    <row r="96" spans="10:285">
      <c r="J96" s="87" t="s">
        <v>175</v>
      </c>
      <c r="K96" s="80">
        <v>451268.136</v>
      </c>
      <c r="L96" s="81">
        <v>41513.366999999998</v>
      </c>
      <c r="M96" s="88">
        <f t="shared" si="2"/>
        <v>492781.50300000003</v>
      </c>
      <c r="N96" s="80">
        <v>199657.25700000001</v>
      </c>
      <c r="O96" s="81"/>
      <c r="P96" s="88">
        <f t="shared" si="3"/>
        <v>199657.25700000001</v>
      </c>
      <c r="Q96" s="80"/>
      <c r="R96" s="81">
        <v>41513.366999999998</v>
      </c>
      <c r="S96" s="88">
        <f t="shared" si="4"/>
        <v>41513.366999999998</v>
      </c>
      <c r="T96" s="80">
        <v>245054.88200000001</v>
      </c>
      <c r="U96" s="81"/>
      <c r="V96" s="88">
        <f t="shared" si="5"/>
        <v>245054.88200000001</v>
      </c>
      <c r="W96" s="80">
        <v>6195.6130000000003</v>
      </c>
      <c r="X96" s="81"/>
      <c r="Y96" s="88">
        <f t="shared" si="6"/>
        <v>6195.6130000000003</v>
      </c>
      <c r="Z96" s="80"/>
      <c r="AA96" s="81">
        <v>0</v>
      </c>
      <c r="AB96" s="88">
        <f t="shared" si="7"/>
        <v>0</v>
      </c>
      <c r="AC96" s="80">
        <v>360.38400000000001</v>
      </c>
      <c r="AD96" s="81"/>
      <c r="AE96" s="88">
        <f t="shared" si="8"/>
        <v>360.38400000000001</v>
      </c>
    </row>
    <row r="97" spans="10:32">
      <c r="J97" s="67" t="s">
        <v>176</v>
      </c>
      <c r="K97" s="68"/>
      <c r="L97" s="68"/>
      <c r="M97" s="70"/>
    </row>
    <row r="98" spans="10:32">
      <c r="J98" s="69" t="s">
        <v>177</v>
      </c>
      <c r="K98" s="70"/>
      <c r="L98" s="66"/>
      <c r="M98" s="66"/>
    </row>
    <row r="99" spans="10:32">
      <c r="J99" s="69" t="s">
        <v>178</v>
      </c>
      <c r="K99" s="70"/>
      <c r="L99" s="70"/>
      <c r="M99" s="70"/>
    </row>
    <row r="100" spans="10:32">
      <c r="J100" s="71" t="s">
        <v>179</v>
      </c>
      <c r="K100" s="70"/>
      <c r="L100" s="70"/>
      <c r="M100" s="70"/>
    </row>
    <row r="103" spans="10:32" ht="20.25">
      <c r="J103" s="63"/>
      <c r="K103" s="474" t="s">
        <v>180</v>
      </c>
      <c r="L103" s="475"/>
      <c r="M103" s="476"/>
      <c r="N103" s="474" t="s">
        <v>181</v>
      </c>
      <c r="O103" s="475"/>
      <c r="P103" s="476"/>
      <c r="Q103" s="474" t="s">
        <v>182</v>
      </c>
      <c r="R103" s="475"/>
      <c r="S103" s="476"/>
      <c r="T103" s="474" t="s">
        <v>184</v>
      </c>
      <c r="U103" s="475"/>
      <c r="V103" s="476"/>
      <c r="W103" s="474" t="s">
        <v>187</v>
      </c>
      <c r="X103" s="475"/>
      <c r="Y103" s="476"/>
      <c r="Z103" s="474" t="s">
        <v>188</v>
      </c>
      <c r="AA103" s="475"/>
      <c r="AB103" s="476"/>
      <c r="AC103" s="474" t="s">
        <v>189</v>
      </c>
      <c r="AD103" s="475"/>
      <c r="AE103" s="476"/>
    </row>
    <row r="104" spans="10:32" ht="30">
      <c r="J104" s="82"/>
      <c r="K104" s="72" t="s">
        <v>113</v>
      </c>
      <c r="L104" s="73" t="s">
        <v>114</v>
      </c>
      <c r="M104" s="64" t="s">
        <v>44</v>
      </c>
      <c r="N104" s="72" t="s">
        <v>113</v>
      </c>
      <c r="O104" s="73" t="s">
        <v>114</v>
      </c>
      <c r="P104" s="64" t="s">
        <v>44</v>
      </c>
      <c r="Q104" s="72" t="s">
        <v>113</v>
      </c>
      <c r="R104" s="73" t="s">
        <v>114</v>
      </c>
      <c r="S104" s="64" t="s">
        <v>44</v>
      </c>
      <c r="T104" s="72" t="s">
        <v>113</v>
      </c>
      <c r="U104" s="73" t="s">
        <v>114</v>
      </c>
      <c r="V104" s="64" t="s">
        <v>44</v>
      </c>
      <c r="W104" s="72" t="s">
        <v>113</v>
      </c>
      <c r="X104" s="73" t="s">
        <v>114</v>
      </c>
      <c r="Y104" s="64" t="s">
        <v>44</v>
      </c>
      <c r="Z104" s="72" t="s">
        <v>113</v>
      </c>
      <c r="AA104" s="73" t="s">
        <v>114</v>
      </c>
      <c r="AB104" s="64" t="s">
        <v>44</v>
      </c>
      <c r="AC104" s="72" t="s">
        <v>113</v>
      </c>
      <c r="AD104" s="73" t="s">
        <v>114</v>
      </c>
      <c r="AE104" s="73" t="s">
        <v>44</v>
      </c>
    </row>
    <row r="105" spans="10:32">
      <c r="J105" s="83"/>
      <c r="K105" s="74" t="s">
        <v>115</v>
      </c>
      <c r="L105" s="75" t="s">
        <v>115</v>
      </c>
      <c r="M105" s="75" t="s">
        <v>115</v>
      </c>
      <c r="N105" s="74" t="s">
        <v>115</v>
      </c>
      <c r="O105" s="75" t="s">
        <v>115</v>
      </c>
      <c r="P105" s="75" t="s">
        <v>115</v>
      </c>
      <c r="Q105" s="74" t="s">
        <v>115</v>
      </c>
      <c r="R105" s="75" t="s">
        <v>115</v>
      </c>
      <c r="S105" s="75" t="s">
        <v>115</v>
      </c>
      <c r="T105" s="74" t="s">
        <v>115</v>
      </c>
      <c r="U105" s="75" t="s">
        <v>115</v>
      </c>
      <c r="V105" s="75" t="s">
        <v>115</v>
      </c>
      <c r="W105" s="74" t="s">
        <v>115</v>
      </c>
      <c r="X105" s="75" t="s">
        <v>115</v>
      </c>
      <c r="Y105" s="75" t="s">
        <v>115</v>
      </c>
      <c r="Z105" s="74" t="s">
        <v>115</v>
      </c>
      <c r="AA105" s="75" t="s">
        <v>115</v>
      </c>
      <c r="AB105" s="75" t="s">
        <v>115</v>
      </c>
      <c r="AC105" s="74" t="s">
        <v>115</v>
      </c>
      <c r="AD105" s="75" t="s">
        <v>115</v>
      </c>
      <c r="AE105" s="75" t="s">
        <v>115</v>
      </c>
    </row>
    <row r="106" spans="10:32">
      <c r="J106" s="84" t="s">
        <v>116</v>
      </c>
      <c r="K106" s="89">
        <f>K37/$K37</f>
        <v>1</v>
      </c>
      <c r="L106" s="90">
        <f>L37/$L37</f>
        <v>1</v>
      </c>
      <c r="M106" s="91">
        <f>M37/$M37</f>
        <v>1</v>
      </c>
      <c r="N106" s="89">
        <f>N37/$K37</f>
        <v>0.77559666713740993</v>
      </c>
      <c r="O106" s="90">
        <f>O37/$L37</f>
        <v>0</v>
      </c>
      <c r="P106" s="91">
        <f>P37/$M37</f>
        <v>0.43089154483876874</v>
      </c>
      <c r="Q106" s="89">
        <f>Q37/$K37</f>
        <v>3.718872099044391E-3</v>
      </c>
      <c r="R106" s="90">
        <f>R37/$L37</f>
        <v>0.94003766035071201</v>
      </c>
      <c r="S106" s="91">
        <f>S37/$M37</f>
        <v>0.41985511415644533</v>
      </c>
      <c r="T106" s="89">
        <f>T37/$K37</f>
        <v>0.12427623217059737</v>
      </c>
      <c r="U106" s="90">
        <f>U37/$L37</f>
        <v>0</v>
      </c>
      <c r="V106" s="91">
        <f>V37/$M37</f>
        <v>6.9043073462876275E-2</v>
      </c>
      <c r="W106" s="89">
        <f>W37/$K37</f>
        <v>3.5446970766840842E-2</v>
      </c>
      <c r="X106" s="90">
        <f>X37/$L37</f>
        <v>0</v>
      </c>
      <c r="Y106" s="91">
        <f>Y37/$M37</f>
        <v>1.9692967544524938E-2</v>
      </c>
      <c r="Z106" s="89">
        <f>Z37/$K37</f>
        <v>0</v>
      </c>
      <c r="AA106" s="90">
        <f>AA37/$L37</f>
        <v>5.9962339649287981E-2</v>
      </c>
      <c r="AB106" s="91">
        <f>AB37/$M37</f>
        <v>2.6649580249496561E-2</v>
      </c>
      <c r="AC106" s="89">
        <f>AC37/$K37</f>
        <v>1.2992515181471544E-2</v>
      </c>
      <c r="AD106" s="90">
        <f>AD37/$L37</f>
        <v>0</v>
      </c>
      <c r="AE106" s="91">
        <f>AE37/$M37</f>
        <v>7.2181394983916103E-3</v>
      </c>
      <c r="AF106" s="4">
        <f>AE106+AB106+Y106+V106+S106+P106</f>
        <v>0.9733504197505034</v>
      </c>
    </row>
    <row r="107" spans="10:32">
      <c r="J107" s="85" t="s">
        <v>117</v>
      </c>
      <c r="K107" s="92">
        <f t="shared" ref="K107:K165" si="13">K38/$K38</f>
        <v>1</v>
      </c>
      <c r="L107" s="93">
        <f t="shared" ref="L107:L165" si="14">L38/$L38</f>
        <v>1</v>
      </c>
      <c r="M107" s="94">
        <f t="shared" ref="M107:M165" si="15">M38/$M38</f>
        <v>1</v>
      </c>
      <c r="N107" s="92">
        <f t="shared" ref="N107:N165" si="16">N38/$K38</f>
        <v>0.75922889430534013</v>
      </c>
      <c r="O107" s="93">
        <f t="shared" ref="O107:O165" si="17">O38/$L38</f>
        <v>0</v>
      </c>
      <c r="P107" s="94">
        <f t="shared" ref="P107:P165" si="18">P38/$M38</f>
        <v>0.4198093557793624</v>
      </c>
      <c r="Q107" s="92">
        <f t="shared" ref="Q107:Q165" si="19">Q38/$K38</f>
        <v>2.614668734766231E-3</v>
      </c>
      <c r="R107" s="93">
        <f t="shared" ref="R107:R165" si="20">R38/$L38</f>
        <v>0.93164876123657092</v>
      </c>
      <c r="S107" s="94">
        <f t="shared" ref="S107:S165" si="21">S38/$M38</f>
        <v>0.41794702149035751</v>
      </c>
      <c r="T107" s="92">
        <f t="shared" ref="T107:T165" si="22">T38/$K38</f>
        <v>0.13073343673831153</v>
      </c>
      <c r="U107" s="93">
        <f t="shared" ref="U107:U165" si="23">U38/$L38</f>
        <v>0</v>
      </c>
      <c r="V107" s="94">
        <f t="shared" ref="V107:V165" si="24">V38/$M38</f>
        <v>7.2287975691636655E-2</v>
      </c>
      <c r="W107" s="92">
        <f t="shared" ref="W107:W165" si="25">W38/$K38</f>
        <v>4.1879016175493021E-2</v>
      </c>
      <c r="X107" s="93">
        <f t="shared" ref="X107:X165" si="26">X38/$L38</f>
        <v>0</v>
      </c>
      <c r="Y107" s="94">
        <f t="shared" ref="Y107:Y165" si="27">Y38/$M38</f>
        <v>2.3156656619863266E-2</v>
      </c>
      <c r="Z107" s="92">
        <f t="shared" ref="Z107:Z165" si="28">Z38/$K38</f>
        <v>0</v>
      </c>
      <c r="AA107" s="93">
        <f t="shared" ref="AA107:AA165" si="29">AA38/$L38</f>
        <v>6.8351238763429079E-2</v>
      </c>
      <c r="AB107" s="94">
        <f t="shared" ref="AB107:AB165" si="30">AB38/$M38</f>
        <v>3.0556984978803697E-2</v>
      </c>
      <c r="AC107" s="92">
        <f t="shared" ref="AC107:AC165" si="31">AC38/$K38</f>
        <v>1.028140926213162E-2</v>
      </c>
      <c r="AD107" s="93">
        <f t="shared" ref="AD107:AD165" si="32">AD38/$L38</f>
        <v>0</v>
      </c>
      <c r="AE107" s="94">
        <f t="shared" ref="AE107:AE165" si="33">AE38/$M38</f>
        <v>5.6850204611727803E-3</v>
      </c>
      <c r="AF107" s="4">
        <f t="shared" ref="AF107:AF165" si="34">AE107+AB107+Y107+V107+S107+P107</f>
        <v>0.96944301502119634</v>
      </c>
    </row>
    <row r="108" spans="10:32">
      <c r="J108" s="85" t="s">
        <v>118</v>
      </c>
      <c r="K108" s="92">
        <f t="shared" si="13"/>
        <v>1</v>
      </c>
      <c r="L108" s="93">
        <f t="shared" si="14"/>
        <v>1</v>
      </c>
      <c r="M108" s="94">
        <f t="shared" si="15"/>
        <v>1</v>
      </c>
      <c r="N108" s="92">
        <f t="shared" si="16"/>
        <v>0.74800339088921608</v>
      </c>
      <c r="O108" s="93">
        <f t="shared" si="17"/>
        <v>0</v>
      </c>
      <c r="P108" s="94">
        <f t="shared" si="18"/>
        <v>0.39954718779790277</v>
      </c>
      <c r="Q108" s="92">
        <f t="shared" si="19"/>
        <v>2.4093160219515459E-3</v>
      </c>
      <c r="R108" s="93">
        <f t="shared" si="20"/>
        <v>0.92346651660101298</v>
      </c>
      <c r="S108" s="94">
        <f t="shared" si="21"/>
        <v>0.43148236415633939</v>
      </c>
      <c r="T108" s="92">
        <f t="shared" si="22"/>
        <v>0.13090617052603401</v>
      </c>
      <c r="U108" s="93">
        <f t="shared" si="23"/>
        <v>0</v>
      </c>
      <c r="V108" s="94">
        <f t="shared" si="24"/>
        <v>6.9923736892278363E-2</v>
      </c>
      <c r="W108" s="92">
        <f t="shared" si="25"/>
        <v>4.2296881274260477E-2</v>
      </c>
      <c r="X108" s="93">
        <f t="shared" si="26"/>
        <v>0</v>
      </c>
      <c r="Y108" s="94">
        <f t="shared" si="27"/>
        <v>2.2592945662535748E-2</v>
      </c>
      <c r="Z108" s="92">
        <f t="shared" si="28"/>
        <v>0</v>
      </c>
      <c r="AA108" s="93">
        <f t="shared" si="29"/>
        <v>7.6533483398987051E-2</v>
      </c>
      <c r="AB108" s="94">
        <f t="shared" si="30"/>
        <v>3.5653002859866542E-2</v>
      </c>
      <c r="AC108" s="92">
        <f t="shared" si="31"/>
        <v>9.6372640878061838E-3</v>
      </c>
      <c r="AD108" s="93">
        <f t="shared" si="32"/>
        <v>0</v>
      </c>
      <c r="AE108" s="94">
        <f t="shared" si="33"/>
        <v>5.1477597712106769E-3</v>
      </c>
      <c r="AF108" s="4">
        <f t="shared" si="34"/>
        <v>0.9643469971401335</v>
      </c>
    </row>
    <row r="109" spans="10:32">
      <c r="J109" s="85" t="s">
        <v>119</v>
      </c>
      <c r="K109" s="92">
        <f t="shared" si="13"/>
        <v>1</v>
      </c>
      <c r="L109" s="93">
        <f t="shared" si="14"/>
        <v>1</v>
      </c>
      <c r="M109" s="94">
        <f t="shared" si="15"/>
        <v>1</v>
      </c>
      <c r="N109" s="92">
        <f t="shared" si="16"/>
        <v>0.73453061224489791</v>
      </c>
      <c r="O109" s="93">
        <f t="shared" si="17"/>
        <v>0</v>
      </c>
      <c r="P109" s="94">
        <f t="shared" si="18"/>
        <v>0.39888287968791558</v>
      </c>
      <c r="Q109" s="92">
        <f t="shared" si="19"/>
        <v>2.0408163265306124E-3</v>
      </c>
      <c r="R109" s="93">
        <f t="shared" si="20"/>
        <v>0.92083818393480787</v>
      </c>
      <c r="S109" s="94">
        <f t="shared" si="21"/>
        <v>0.42189023849632057</v>
      </c>
      <c r="T109" s="92">
        <f t="shared" si="22"/>
        <v>0.15212244897959185</v>
      </c>
      <c r="U109" s="93">
        <f t="shared" si="23"/>
        <v>0</v>
      </c>
      <c r="V109" s="94">
        <f t="shared" si="24"/>
        <v>8.2609273871797145E-2</v>
      </c>
      <c r="W109" s="92">
        <f t="shared" si="25"/>
        <v>3.7999999999999999E-2</v>
      </c>
      <c r="X109" s="93">
        <f t="shared" si="26"/>
        <v>0</v>
      </c>
      <c r="Y109" s="94">
        <f t="shared" si="27"/>
        <v>2.0635694653781362E-2</v>
      </c>
      <c r="Z109" s="92">
        <f t="shared" si="28"/>
        <v>0</v>
      </c>
      <c r="AA109" s="93">
        <f t="shared" si="29"/>
        <v>7.9161816065192084E-2</v>
      </c>
      <c r="AB109" s="94">
        <f t="shared" si="30"/>
        <v>3.6173419629399767E-2</v>
      </c>
      <c r="AC109" s="92">
        <f t="shared" si="31"/>
        <v>6.6938775510204081E-3</v>
      </c>
      <c r="AD109" s="93">
        <f t="shared" si="32"/>
        <v>0</v>
      </c>
      <c r="AE109" s="94">
        <f t="shared" si="33"/>
        <v>3.635074031385761E-3</v>
      </c>
      <c r="AF109" s="4">
        <f t="shared" si="34"/>
        <v>0.96382658037060021</v>
      </c>
    </row>
    <row r="110" spans="10:32">
      <c r="J110" s="85" t="s">
        <v>120</v>
      </c>
      <c r="K110" s="92">
        <f t="shared" si="13"/>
        <v>1</v>
      </c>
      <c r="L110" s="93">
        <f t="shared" si="14"/>
        <v>1</v>
      </c>
      <c r="M110" s="94">
        <f t="shared" si="15"/>
        <v>1</v>
      </c>
      <c r="N110" s="92">
        <f t="shared" si="16"/>
        <v>0.7342121166339326</v>
      </c>
      <c r="O110" s="93">
        <f t="shared" si="17"/>
        <v>0</v>
      </c>
      <c r="P110" s="94">
        <f t="shared" si="18"/>
        <v>0.40263048881524438</v>
      </c>
      <c r="Q110" s="92">
        <f t="shared" si="19"/>
        <v>1.7751926272850883E-3</v>
      </c>
      <c r="R110" s="93">
        <f t="shared" si="20"/>
        <v>0.91107136305265091</v>
      </c>
      <c r="S110" s="94">
        <f t="shared" si="21"/>
        <v>0.41242750621375313</v>
      </c>
      <c r="T110" s="92">
        <f t="shared" si="22"/>
        <v>0.14945611119504457</v>
      </c>
      <c r="U110" s="93">
        <f t="shared" si="23"/>
        <v>0</v>
      </c>
      <c r="V110" s="94">
        <f t="shared" si="24"/>
        <v>8.1959403479701737E-2</v>
      </c>
      <c r="W110" s="92">
        <f t="shared" si="25"/>
        <v>3.6788034446290981E-2</v>
      </c>
      <c r="X110" s="93">
        <f t="shared" si="26"/>
        <v>0</v>
      </c>
      <c r="Y110" s="94">
        <f t="shared" si="27"/>
        <v>2.0173985086992544E-2</v>
      </c>
      <c r="Z110" s="92">
        <f t="shared" si="28"/>
        <v>0</v>
      </c>
      <c r="AA110" s="93">
        <f t="shared" si="29"/>
        <v>8.8928636947349107E-2</v>
      </c>
      <c r="AB110" s="94">
        <f t="shared" si="30"/>
        <v>4.0161557580778794E-2</v>
      </c>
      <c r="AC110" s="92">
        <f t="shared" si="31"/>
        <v>4.5324067079619279E-3</v>
      </c>
      <c r="AD110" s="93">
        <f t="shared" si="32"/>
        <v>0</v>
      </c>
      <c r="AE110" s="94">
        <f t="shared" si="33"/>
        <v>2.4855012427506215E-3</v>
      </c>
      <c r="AF110" s="4">
        <f t="shared" si="34"/>
        <v>0.95983844241922123</v>
      </c>
    </row>
    <row r="111" spans="10:32">
      <c r="J111" s="85" t="s">
        <v>121</v>
      </c>
      <c r="K111" s="92">
        <f t="shared" si="13"/>
        <v>1</v>
      </c>
      <c r="L111" s="93">
        <f t="shared" si="14"/>
        <v>1</v>
      </c>
      <c r="M111" s="94">
        <f t="shared" si="15"/>
        <v>1</v>
      </c>
      <c r="N111" s="92">
        <f t="shared" si="16"/>
        <v>0.73736735304880074</v>
      </c>
      <c r="O111" s="93">
        <f t="shared" si="17"/>
        <v>0</v>
      </c>
      <c r="P111" s="94">
        <f t="shared" si="18"/>
        <v>0.41043587749509314</v>
      </c>
      <c r="Q111" s="92">
        <f t="shared" si="19"/>
        <v>1.2973620305379062E-3</v>
      </c>
      <c r="R111" s="93">
        <f t="shared" si="20"/>
        <v>0.91467947379411152</v>
      </c>
      <c r="S111" s="94">
        <f t="shared" si="21"/>
        <v>0.40626967373995482</v>
      </c>
      <c r="T111" s="92">
        <f t="shared" si="22"/>
        <v>0.15478526995109942</v>
      </c>
      <c r="U111" s="93">
        <f t="shared" si="23"/>
        <v>0</v>
      </c>
      <c r="V111" s="94">
        <f t="shared" si="24"/>
        <v>8.6157093656260411E-2</v>
      </c>
      <c r="W111" s="92">
        <f t="shared" si="25"/>
        <v>3.5793885765609927E-2</v>
      </c>
      <c r="X111" s="93">
        <f t="shared" si="26"/>
        <v>0</v>
      </c>
      <c r="Y111" s="94">
        <f t="shared" si="27"/>
        <v>1.9923712180128134E-2</v>
      </c>
      <c r="Z111" s="92">
        <f t="shared" si="28"/>
        <v>0</v>
      </c>
      <c r="AA111" s="93">
        <f t="shared" si="29"/>
        <v>8.5320526205888494E-2</v>
      </c>
      <c r="AB111" s="94">
        <f t="shared" si="30"/>
        <v>3.7829130096655929E-2</v>
      </c>
      <c r="AC111" s="92">
        <f t="shared" si="31"/>
        <v>2.7943182196201056E-3</v>
      </c>
      <c r="AD111" s="93">
        <f t="shared" si="32"/>
        <v>0</v>
      </c>
      <c r="AE111" s="94">
        <f t="shared" si="33"/>
        <v>1.5553827352516388E-3</v>
      </c>
      <c r="AF111" s="4">
        <f t="shared" si="34"/>
        <v>0.96217086990334399</v>
      </c>
    </row>
    <row r="112" spans="10:32">
      <c r="J112" s="85" t="s">
        <v>122</v>
      </c>
      <c r="K112" s="92">
        <f t="shared" si="13"/>
        <v>1</v>
      </c>
      <c r="L112" s="93">
        <f t="shared" si="14"/>
        <v>1</v>
      </c>
      <c r="M112" s="94">
        <f t="shared" si="15"/>
        <v>1</v>
      </c>
      <c r="N112" s="92">
        <f t="shared" si="16"/>
        <v>0.74033629686896019</v>
      </c>
      <c r="O112" s="93">
        <f t="shared" si="17"/>
        <v>0</v>
      </c>
      <c r="P112" s="94">
        <f t="shared" si="18"/>
        <v>0.41064536878216124</v>
      </c>
      <c r="Q112" s="92">
        <f t="shared" si="19"/>
        <v>1.1274320319546449E-3</v>
      </c>
      <c r="R112" s="93">
        <f t="shared" si="20"/>
        <v>0.91762959396565558</v>
      </c>
      <c r="S112" s="94">
        <f t="shared" si="21"/>
        <v>0.40926958261863922</v>
      </c>
      <c r="T112" s="92">
        <f t="shared" si="22"/>
        <v>0.15500579822187863</v>
      </c>
      <c r="U112" s="93">
        <f t="shared" si="23"/>
        <v>0</v>
      </c>
      <c r="V112" s="94">
        <f t="shared" si="24"/>
        <v>8.5977701543739279E-2</v>
      </c>
      <c r="W112" s="92">
        <f t="shared" si="25"/>
        <v>3.5304728772065454E-2</v>
      </c>
      <c r="X112" s="93">
        <f t="shared" si="26"/>
        <v>0</v>
      </c>
      <c r="Y112" s="94">
        <f t="shared" si="27"/>
        <v>1.9582618639222414E-2</v>
      </c>
      <c r="Z112" s="92">
        <f t="shared" si="28"/>
        <v>0</v>
      </c>
      <c r="AA112" s="93">
        <f t="shared" si="29"/>
        <v>8.2370406034344409E-2</v>
      </c>
      <c r="AB112" s="94">
        <f t="shared" si="30"/>
        <v>3.6681675242995995E-2</v>
      </c>
      <c r="AC112" s="92">
        <f t="shared" si="31"/>
        <v>2.0938023450586263E-3</v>
      </c>
      <c r="AD112" s="93">
        <f t="shared" si="32"/>
        <v>0</v>
      </c>
      <c r="AE112" s="94">
        <f t="shared" si="33"/>
        <v>1.1613779302458549E-3</v>
      </c>
      <c r="AF112" s="4">
        <f t="shared" si="34"/>
        <v>0.96331832475700407</v>
      </c>
    </row>
    <row r="113" spans="10:32">
      <c r="J113" s="85" t="s">
        <v>123</v>
      </c>
      <c r="K113" s="92">
        <f t="shared" si="13"/>
        <v>1</v>
      </c>
      <c r="L113" s="93">
        <f t="shared" si="14"/>
        <v>1</v>
      </c>
      <c r="M113" s="94">
        <f t="shared" si="15"/>
        <v>1</v>
      </c>
      <c r="N113" s="92">
        <f t="shared" si="16"/>
        <v>0.73267950332913445</v>
      </c>
      <c r="O113" s="93">
        <f t="shared" si="17"/>
        <v>0</v>
      </c>
      <c r="P113" s="94">
        <f t="shared" si="18"/>
        <v>0.41488060867497706</v>
      </c>
      <c r="Q113" s="92">
        <f t="shared" si="19"/>
        <v>9.2975826285165855E-4</v>
      </c>
      <c r="R113" s="93">
        <f t="shared" si="20"/>
        <v>0.91754111198120591</v>
      </c>
      <c r="S113" s="94">
        <f t="shared" si="21"/>
        <v>0.3985088821711219</v>
      </c>
      <c r="T113" s="92">
        <f t="shared" si="22"/>
        <v>0.16876612080858977</v>
      </c>
      <c r="U113" s="93">
        <f t="shared" si="23"/>
        <v>0</v>
      </c>
      <c r="V113" s="94">
        <f t="shared" si="24"/>
        <v>9.5564009374681569E-2</v>
      </c>
      <c r="W113" s="92">
        <f t="shared" si="25"/>
        <v>3.2211624977505848E-2</v>
      </c>
      <c r="X113" s="93">
        <f t="shared" si="26"/>
        <v>0</v>
      </c>
      <c r="Y113" s="94">
        <f t="shared" si="27"/>
        <v>1.8239869569647769E-2</v>
      </c>
      <c r="Z113" s="92">
        <f t="shared" si="28"/>
        <v>0</v>
      </c>
      <c r="AA113" s="93">
        <f t="shared" si="29"/>
        <v>8.2458888018794044E-2</v>
      </c>
      <c r="AB113" s="94">
        <f t="shared" si="30"/>
        <v>3.5766448150538366E-2</v>
      </c>
      <c r="AC113" s="92">
        <f t="shared" si="31"/>
        <v>2.2494151520604643E-3</v>
      </c>
      <c r="AD113" s="93">
        <f t="shared" si="32"/>
        <v>0</v>
      </c>
      <c r="AE113" s="94">
        <f t="shared" si="33"/>
        <v>1.2737339084949561E-3</v>
      </c>
      <c r="AF113" s="4">
        <f t="shared" si="34"/>
        <v>0.96423355184946158</v>
      </c>
    </row>
    <row r="114" spans="10:32">
      <c r="J114" s="85" t="s">
        <v>124</v>
      </c>
      <c r="K114" s="92">
        <f t="shared" si="13"/>
        <v>1</v>
      </c>
      <c r="L114" s="93">
        <f t="shared" si="14"/>
        <v>1</v>
      </c>
      <c r="M114" s="94">
        <f t="shared" si="15"/>
        <v>1</v>
      </c>
      <c r="N114" s="92">
        <f t="shared" si="16"/>
        <v>0.71528609361170403</v>
      </c>
      <c r="O114" s="93">
        <f t="shared" si="17"/>
        <v>0</v>
      </c>
      <c r="P114" s="94">
        <f t="shared" si="18"/>
        <v>0.42871185171316234</v>
      </c>
      <c r="Q114" s="92">
        <f t="shared" si="19"/>
        <v>3.3841828500026031E-4</v>
      </c>
      <c r="R114" s="93">
        <f t="shared" si="20"/>
        <v>0.91514136615001174</v>
      </c>
      <c r="S114" s="94">
        <f t="shared" si="21"/>
        <v>0.3668476564937902</v>
      </c>
      <c r="T114" s="92">
        <f t="shared" si="22"/>
        <v>0.19617847659707399</v>
      </c>
      <c r="U114" s="93">
        <f t="shared" si="23"/>
        <v>0</v>
      </c>
      <c r="V114" s="94">
        <f t="shared" si="24"/>
        <v>0.11758097734506646</v>
      </c>
      <c r="W114" s="92">
        <f t="shared" si="25"/>
        <v>2.9051908158483887E-2</v>
      </c>
      <c r="X114" s="93">
        <f t="shared" si="26"/>
        <v>0</v>
      </c>
      <c r="Y114" s="94">
        <f t="shared" si="27"/>
        <v>1.7412469574985958E-2</v>
      </c>
      <c r="Z114" s="92">
        <f t="shared" si="28"/>
        <v>0</v>
      </c>
      <c r="AA114" s="93">
        <f t="shared" si="29"/>
        <v>8.4858633849988319E-2</v>
      </c>
      <c r="AB114" s="94">
        <f t="shared" si="30"/>
        <v>3.3998002870873123E-2</v>
      </c>
      <c r="AC114" s="92">
        <f t="shared" si="31"/>
        <v>2.4209923465403236E-3</v>
      </c>
      <c r="AD114" s="93">
        <f t="shared" si="32"/>
        <v>0</v>
      </c>
      <c r="AE114" s="94">
        <f t="shared" si="33"/>
        <v>1.4510391312488298E-3</v>
      </c>
      <c r="AF114" s="4">
        <f t="shared" si="34"/>
        <v>0.96600199712912693</v>
      </c>
    </row>
    <row r="115" spans="10:32">
      <c r="J115" s="85" t="s">
        <v>125</v>
      </c>
      <c r="K115" s="92">
        <f t="shared" si="13"/>
        <v>1</v>
      </c>
      <c r="L115" s="93">
        <f t="shared" si="14"/>
        <v>1</v>
      </c>
      <c r="M115" s="94">
        <f t="shared" si="15"/>
        <v>1</v>
      </c>
      <c r="N115" s="92">
        <f t="shared" si="16"/>
        <v>0.69866024456966491</v>
      </c>
      <c r="O115" s="93">
        <f t="shared" si="17"/>
        <v>0</v>
      </c>
      <c r="P115" s="94">
        <f t="shared" si="18"/>
        <v>0.43162547487324676</v>
      </c>
      <c r="Q115" s="92">
        <f t="shared" si="19"/>
        <v>0</v>
      </c>
      <c r="R115" s="93">
        <f t="shared" si="20"/>
        <v>0.91878306878306881</v>
      </c>
      <c r="S115" s="94">
        <f t="shared" si="21"/>
        <v>0.35116786317872567</v>
      </c>
      <c r="T115" s="92">
        <f t="shared" si="22"/>
        <v>0.2213519137693189</v>
      </c>
      <c r="U115" s="93">
        <f t="shared" si="23"/>
        <v>0</v>
      </c>
      <c r="V115" s="94">
        <f t="shared" si="24"/>
        <v>0.13674905025350648</v>
      </c>
      <c r="W115" s="92">
        <f t="shared" si="25"/>
        <v>2.7403025555893287E-2</v>
      </c>
      <c r="X115" s="93">
        <f t="shared" si="26"/>
        <v>0</v>
      </c>
      <c r="Y115" s="94">
        <f t="shared" si="27"/>
        <v>1.6929321527105693E-2</v>
      </c>
      <c r="Z115" s="92">
        <f t="shared" si="28"/>
        <v>0</v>
      </c>
      <c r="AA115" s="93">
        <f t="shared" si="29"/>
        <v>8.1216931216931215E-2</v>
      </c>
      <c r="AB115" s="94">
        <f t="shared" si="30"/>
        <v>3.1041904404223664E-2</v>
      </c>
      <c r="AC115" s="92">
        <f t="shared" si="31"/>
        <v>2.338142112277584E-3</v>
      </c>
      <c r="AD115" s="93">
        <f t="shared" si="32"/>
        <v>0</v>
      </c>
      <c r="AE115" s="94">
        <f t="shared" si="33"/>
        <v>1.4444813589680626E-3</v>
      </c>
      <c r="AF115" s="4">
        <f t="shared" si="34"/>
        <v>0.96895809559577628</v>
      </c>
    </row>
    <row r="116" spans="10:32">
      <c r="J116" s="85" t="s">
        <v>126</v>
      </c>
      <c r="K116" s="92">
        <f t="shared" si="13"/>
        <v>1</v>
      </c>
      <c r="L116" s="93">
        <f t="shared" si="14"/>
        <v>1</v>
      </c>
      <c r="M116" s="94">
        <f t="shared" si="15"/>
        <v>1</v>
      </c>
      <c r="N116" s="92">
        <f t="shared" si="16"/>
        <v>0.6787809349220898</v>
      </c>
      <c r="O116" s="93">
        <f t="shared" si="17"/>
        <v>0</v>
      </c>
      <c r="P116" s="94">
        <f t="shared" si="18"/>
        <v>0.43281706604324954</v>
      </c>
      <c r="Q116" s="92">
        <f t="shared" si="19"/>
        <v>0</v>
      </c>
      <c r="R116" s="93">
        <f t="shared" si="20"/>
        <v>0.93467741935483872</v>
      </c>
      <c r="S116" s="94">
        <f t="shared" si="21"/>
        <v>0.3386908240794857</v>
      </c>
      <c r="T116" s="92">
        <f t="shared" si="22"/>
        <v>0.25488084326306143</v>
      </c>
      <c r="U116" s="93">
        <f t="shared" si="23"/>
        <v>0</v>
      </c>
      <c r="V116" s="94">
        <f t="shared" si="24"/>
        <v>0.16252191700759788</v>
      </c>
      <c r="W116" s="92">
        <f t="shared" si="25"/>
        <v>2.7108157653528874E-2</v>
      </c>
      <c r="X116" s="93">
        <f t="shared" si="26"/>
        <v>0</v>
      </c>
      <c r="Y116" s="94">
        <f t="shared" si="27"/>
        <v>1.7285213325540619E-2</v>
      </c>
      <c r="Z116" s="92">
        <f t="shared" si="28"/>
        <v>0</v>
      </c>
      <c r="AA116" s="93">
        <f t="shared" si="29"/>
        <v>6.5322580645161291E-2</v>
      </c>
      <c r="AB116" s="94">
        <f t="shared" si="30"/>
        <v>2.3670368205727644E-2</v>
      </c>
      <c r="AC116" s="92">
        <f t="shared" si="31"/>
        <v>2.1081576535288728E-3</v>
      </c>
      <c r="AD116" s="93">
        <f t="shared" si="32"/>
        <v>0</v>
      </c>
      <c r="AE116" s="94">
        <f t="shared" si="33"/>
        <v>1.3442431326709527E-3</v>
      </c>
      <c r="AF116" s="4">
        <f t="shared" si="34"/>
        <v>0.97632963179427235</v>
      </c>
    </row>
    <row r="117" spans="10:32">
      <c r="J117" s="85" t="s">
        <v>127</v>
      </c>
      <c r="K117" s="92">
        <f t="shared" si="13"/>
        <v>1</v>
      </c>
      <c r="L117" s="93">
        <f t="shared" si="14"/>
        <v>1</v>
      </c>
      <c r="M117" s="94">
        <f t="shared" si="15"/>
        <v>1</v>
      </c>
      <c r="N117" s="92">
        <f t="shared" si="16"/>
        <v>0.64008440581648007</v>
      </c>
      <c r="O117" s="93">
        <f t="shared" si="17"/>
        <v>0</v>
      </c>
      <c r="P117" s="94">
        <f t="shared" si="18"/>
        <v>0.41940341414666865</v>
      </c>
      <c r="Q117" s="92">
        <f t="shared" si="19"/>
        <v>0</v>
      </c>
      <c r="R117" s="93">
        <f t="shared" si="20"/>
        <v>0.93825689894778641</v>
      </c>
      <c r="S117" s="94">
        <f t="shared" si="21"/>
        <v>0.32348149872003723</v>
      </c>
      <c r="T117" s="92">
        <f t="shared" si="22"/>
        <v>0.30028831689787733</v>
      </c>
      <c r="U117" s="93">
        <f t="shared" si="23"/>
        <v>0</v>
      </c>
      <c r="V117" s="94">
        <f t="shared" si="24"/>
        <v>0.19675834029213268</v>
      </c>
      <c r="W117" s="92">
        <f t="shared" si="25"/>
        <v>2.5175497242186193E-2</v>
      </c>
      <c r="X117" s="93">
        <f t="shared" si="26"/>
        <v>0</v>
      </c>
      <c r="Y117" s="94">
        <f t="shared" si="27"/>
        <v>1.6495776807348494E-2</v>
      </c>
      <c r="Z117" s="92">
        <f t="shared" si="28"/>
        <v>0</v>
      </c>
      <c r="AA117" s="93">
        <f t="shared" si="29"/>
        <v>6.1743101052213617E-2</v>
      </c>
      <c r="AB117" s="94">
        <f t="shared" si="30"/>
        <v>2.12870812742132E-2</v>
      </c>
      <c r="AC117" s="92">
        <f t="shared" si="31"/>
        <v>1.9638977101788403E-3</v>
      </c>
      <c r="AD117" s="93">
        <f t="shared" si="32"/>
        <v>0</v>
      </c>
      <c r="AE117" s="94">
        <f t="shared" si="33"/>
        <v>1.2868074853865214E-3</v>
      </c>
      <c r="AF117" s="4">
        <f t="shared" si="34"/>
        <v>0.97871291872578681</v>
      </c>
    </row>
    <row r="118" spans="10:32">
      <c r="J118" s="85" t="s">
        <v>128</v>
      </c>
      <c r="K118" s="92">
        <f t="shared" si="13"/>
        <v>1</v>
      </c>
      <c r="L118" s="93">
        <f t="shared" si="14"/>
        <v>1</v>
      </c>
      <c r="M118" s="94">
        <f t="shared" si="15"/>
        <v>1</v>
      </c>
      <c r="N118" s="92">
        <f t="shared" si="16"/>
        <v>0.59503730436246005</v>
      </c>
      <c r="O118" s="93">
        <f t="shared" si="17"/>
        <v>0</v>
      </c>
      <c r="P118" s="94">
        <f t="shared" si="18"/>
        <v>0.40188426662625343</v>
      </c>
      <c r="Q118" s="92">
        <f t="shared" si="19"/>
        <v>0</v>
      </c>
      <c r="R118" s="93">
        <f t="shared" si="20"/>
        <v>0.93845076450219822</v>
      </c>
      <c r="S118" s="94">
        <f t="shared" si="21"/>
        <v>0.30462731428860096</v>
      </c>
      <c r="T118" s="92">
        <f t="shared" si="22"/>
        <v>0.35187643748013236</v>
      </c>
      <c r="U118" s="93">
        <f t="shared" si="23"/>
        <v>0</v>
      </c>
      <c r="V118" s="94">
        <f t="shared" si="24"/>
        <v>0.23765502260614788</v>
      </c>
      <c r="W118" s="92">
        <f t="shared" si="25"/>
        <v>2.1578563548308682E-2</v>
      </c>
      <c r="X118" s="93">
        <f t="shared" si="26"/>
        <v>0</v>
      </c>
      <c r="Y118" s="94">
        <f t="shared" si="27"/>
        <v>1.4574019347831578E-2</v>
      </c>
      <c r="Z118" s="92">
        <f t="shared" si="28"/>
        <v>0</v>
      </c>
      <c r="AA118" s="93">
        <f t="shared" si="29"/>
        <v>6.1549235497801814E-2</v>
      </c>
      <c r="AB118" s="94">
        <f t="shared" si="30"/>
        <v>1.9979288222070672E-2</v>
      </c>
      <c r="AC118" s="92">
        <f t="shared" si="31"/>
        <v>1.9259896407935826E-3</v>
      </c>
      <c r="AD118" s="93">
        <f t="shared" si="32"/>
        <v>0</v>
      </c>
      <c r="AE118" s="94">
        <f t="shared" si="33"/>
        <v>1.3008006870248289E-3</v>
      </c>
      <c r="AF118" s="4">
        <f t="shared" si="34"/>
        <v>0.98002071177792938</v>
      </c>
    </row>
    <row r="119" spans="10:32">
      <c r="J119" s="85" t="s">
        <v>129</v>
      </c>
      <c r="K119" s="92">
        <f t="shared" si="13"/>
        <v>1</v>
      </c>
      <c r="L119" s="93">
        <f t="shared" si="14"/>
        <v>1</v>
      </c>
      <c r="M119" s="94">
        <f t="shared" si="15"/>
        <v>1</v>
      </c>
      <c r="N119" s="92">
        <f t="shared" si="16"/>
        <v>0.57185510675454909</v>
      </c>
      <c r="O119" s="93">
        <f t="shared" si="17"/>
        <v>0</v>
      </c>
      <c r="P119" s="94">
        <f t="shared" si="18"/>
        <v>0.37513396321708814</v>
      </c>
      <c r="Q119" s="92">
        <f t="shared" si="19"/>
        <v>0</v>
      </c>
      <c r="R119" s="93">
        <f t="shared" si="20"/>
        <v>0.94682374847812079</v>
      </c>
      <c r="S119" s="94">
        <f t="shared" si="21"/>
        <v>0.32571231476120671</v>
      </c>
      <c r="T119" s="92">
        <f t="shared" si="22"/>
        <v>0.37601637466433818</v>
      </c>
      <c r="U119" s="93">
        <f t="shared" si="23"/>
        <v>0</v>
      </c>
      <c r="V119" s="94">
        <f t="shared" si="24"/>
        <v>0.24666477783663263</v>
      </c>
      <c r="W119" s="92">
        <f t="shared" si="25"/>
        <v>2.2477606895386176E-2</v>
      </c>
      <c r="X119" s="93">
        <f t="shared" si="26"/>
        <v>0</v>
      </c>
      <c r="Y119" s="94">
        <f t="shared" si="27"/>
        <v>1.4745192722255756E-2</v>
      </c>
      <c r="Z119" s="92">
        <f t="shared" si="28"/>
        <v>0</v>
      </c>
      <c r="AA119" s="93">
        <f t="shared" si="29"/>
        <v>5.3176251521879249E-2</v>
      </c>
      <c r="AB119" s="94">
        <f t="shared" si="30"/>
        <v>1.829290826445263E-2</v>
      </c>
      <c r="AC119" s="92">
        <f t="shared" si="31"/>
        <v>1.7651587703979119E-3</v>
      </c>
      <c r="AD119" s="93">
        <f t="shared" si="32"/>
        <v>0</v>
      </c>
      <c r="AE119" s="94">
        <f t="shared" si="33"/>
        <v>1.1579349339114796E-3</v>
      </c>
      <c r="AF119" s="4">
        <f t="shared" si="34"/>
        <v>0.98170709173554738</v>
      </c>
    </row>
    <row r="120" spans="10:32">
      <c r="J120" s="85" t="s">
        <v>130</v>
      </c>
      <c r="K120" s="92">
        <f t="shared" si="13"/>
        <v>1</v>
      </c>
      <c r="L120" s="93">
        <f t="shared" si="14"/>
        <v>1</v>
      </c>
      <c r="M120" s="94">
        <f t="shared" si="15"/>
        <v>1</v>
      </c>
      <c r="N120" s="92">
        <f t="shared" si="16"/>
        <v>0.55723908417465318</v>
      </c>
      <c r="O120" s="93">
        <f t="shared" si="17"/>
        <v>0</v>
      </c>
      <c r="P120" s="94">
        <f t="shared" si="18"/>
        <v>0.37924125615227144</v>
      </c>
      <c r="Q120" s="92">
        <f t="shared" si="19"/>
        <v>0</v>
      </c>
      <c r="R120" s="93">
        <f t="shared" si="20"/>
        <v>0.93887847281404468</v>
      </c>
      <c r="S120" s="94">
        <f t="shared" si="21"/>
        <v>0.29990417701119387</v>
      </c>
      <c r="T120" s="92">
        <f t="shared" si="22"/>
        <v>0.38242588118590104</v>
      </c>
      <c r="U120" s="93">
        <f t="shared" si="23"/>
        <v>0</v>
      </c>
      <c r="V120" s="94">
        <f t="shared" si="24"/>
        <v>0.26026830436865717</v>
      </c>
      <c r="W120" s="92">
        <f t="shared" si="25"/>
        <v>3.003151949568807E-2</v>
      </c>
      <c r="X120" s="93">
        <f t="shared" si="26"/>
        <v>0</v>
      </c>
      <c r="Y120" s="94">
        <f t="shared" si="27"/>
        <v>2.0438607953308072E-2</v>
      </c>
      <c r="Z120" s="92">
        <f t="shared" si="28"/>
        <v>0</v>
      </c>
      <c r="AA120" s="93">
        <f t="shared" si="29"/>
        <v>6.1121527185955343E-2</v>
      </c>
      <c r="AB120" s="94">
        <f t="shared" si="30"/>
        <v>1.9523933969249532E-2</v>
      </c>
      <c r="AC120" s="92">
        <f t="shared" si="31"/>
        <v>1.6159741444136894E-3</v>
      </c>
      <c r="AD120" s="93">
        <f t="shared" si="32"/>
        <v>0</v>
      </c>
      <c r="AE120" s="94">
        <f t="shared" si="33"/>
        <v>1.0997865760703864E-3</v>
      </c>
      <c r="AF120" s="4">
        <f t="shared" si="34"/>
        <v>0.98047606603075044</v>
      </c>
    </row>
    <row r="121" spans="10:32">
      <c r="J121" s="85" t="s">
        <v>131</v>
      </c>
      <c r="K121" s="92">
        <f t="shared" si="13"/>
        <v>1</v>
      </c>
      <c r="L121" s="93">
        <f t="shared" si="14"/>
        <v>1</v>
      </c>
      <c r="M121" s="94">
        <f t="shared" si="15"/>
        <v>1</v>
      </c>
      <c r="N121" s="92">
        <f t="shared" si="16"/>
        <v>0.54317766762327158</v>
      </c>
      <c r="O121" s="93">
        <f t="shared" si="17"/>
        <v>0</v>
      </c>
      <c r="P121" s="94">
        <f t="shared" si="18"/>
        <v>0.36067952229885553</v>
      </c>
      <c r="Q121" s="92">
        <f t="shared" si="19"/>
        <v>0</v>
      </c>
      <c r="R121" s="93">
        <f t="shared" si="20"/>
        <v>0.94138119944571552</v>
      </c>
      <c r="S121" s="94">
        <f t="shared" si="21"/>
        <v>0.31628753018114097</v>
      </c>
      <c r="T121" s="92">
        <f t="shared" si="22"/>
        <v>0.39005022175841375</v>
      </c>
      <c r="U121" s="93">
        <f t="shared" si="23"/>
        <v>0</v>
      </c>
      <c r="V121" s="94">
        <f t="shared" si="24"/>
        <v>0.25900020571898785</v>
      </c>
      <c r="W121" s="92">
        <f t="shared" si="25"/>
        <v>3.494325593529872E-2</v>
      </c>
      <c r="X121" s="93">
        <f t="shared" si="26"/>
        <v>0</v>
      </c>
      <c r="Y121" s="94">
        <f t="shared" si="27"/>
        <v>2.3202936367868861E-2</v>
      </c>
      <c r="Z121" s="92">
        <f t="shared" si="28"/>
        <v>0</v>
      </c>
      <c r="AA121" s="93">
        <f t="shared" si="29"/>
        <v>5.8618800554284423E-2</v>
      </c>
      <c r="AB121" s="94">
        <f t="shared" si="30"/>
        <v>1.9694886259054342E-2</v>
      </c>
      <c r="AC121" s="92">
        <f t="shared" si="31"/>
        <v>2.1686668405948343E-3</v>
      </c>
      <c r="AD121" s="93">
        <f t="shared" si="32"/>
        <v>0</v>
      </c>
      <c r="AE121" s="94">
        <f t="shared" si="33"/>
        <v>1.4400329150380581E-3</v>
      </c>
      <c r="AF121" s="4">
        <f t="shared" si="34"/>
        <v>0.98030511374094553</v>
      </c>
    </row>
    <row r="122" spans="10:32">
      <c r="J122" s="85" t="s">
        <v>132</v>
      </c>
      <c r="K122" s="92">
        <f t="shared" si="13"/>
        <v>1</v>
      </c>
      <c r="L122" s="93">
        <f t="shared" si="14"/>
        <v>1</v>
      </c>
      <c r="M122" s="94">
        <f t="shared" si="15"/>
        <v>1</v>
      </c>
      <c r="N122" s="92">
        <f t="shared" si="16"/>
        <v>0.5592469707821156</v>
      </c>
      <c r="O122" s="93">
        <f t="shared" si="17"/>
        <v>0</v>
      </c>
      <c r="P122" s="94">
        <f t="shared" si="18"/>
        <v>0.37750108528355497</v>
      </c>
      <c r="Q122" s="92">
        <f t="shared" si="19"/>
        <v>0</v>
      </c>
      <c r="R122" s="93">
        <f t="shared" si="20"/>
        <v>0.94095145572118155</v>
      </c>
      <c r="S122" s="94">
        <f t="shared" si="21"/>
        <v>0.30579344094084215</v>
      </c>
      <c r="T122" s="92">
        <f t="shared" si="22"/>
        <v>0.37521376266132689</v>
      </c>
      <c r="U122" s="93">
        <f t="shared" si="23"/>
        <v>0</v>
      </c>
      <c r="V122" s="94">
        <f t="shared" si="24"/>
        <v>0.25327558309325543</v>
      </c>
      <c r="W122" s="92">
        <f t="shared" si="25"/>
        <v>3.4728210824795006E-2</v>
      </c>
      <c r="X122" s="93">
        <f t="shared" si="26"/>
        <v>0</v>
      </c>
      <c r="Y122" s="94">
        <f t="shared" si="27"/>
        <v>2.3442124787876398E-2</v>
      </c>
      <c r="Z122" s="92">
        <f t="shared" si="28"/>
        <v>0</v>
      </c>
      <c r="AA122" s="93">
        <f t="shared" si="29"/>
        <v>5.9048544278818421E-2</v>
      </c>
      <c r="AB122" s="94">
        <f t="shared" si="30"/>
        <v>1.918978649512609E-2</v>
      </c>
      <c r="AC122" s="92">
        <f t="shared" si="31"/>
        <v>2.3824488065831593E-3</v>
      </c>
      <c r="AD122" s="93">
        <f t="shared" si="32"/>
        <v>0</v>
      </c>
      <c r="AE122" s="94">
        <f t="shared" si="33"/>
        <v>1.6081929042187932E-3</v>
      </c>
      <c r="AF122" s="4">
        <f t="shared" si="34"/>
        <v>0.98081021350487385</v>
      </c>
    </row>
    <row r="123" spans="10:32">
      <c r="J123" s="85" t="s">
        <v>133</v>
      </c>
      <c r="K123" s="92">
        <f t="shared" si="13"/>
        <v>1</v>
      </c>
      <c r="L123" s="93">
        <f t="shared" si="14"/>
        <v>1</v>
      </c>
      <c r="M123" s="94">
        <f t="shared" si="15"/>
        <v>1</v>
      </c>
      <c r="N123" s="92">
        <f t="shared" si="16"/>
        <v>0.58066546505307126</v>
      </c>
      <c r="O123" s="93">
        <f t="shared" si="17"/>
        <v>0</v>
      </c>
      <c r="P123" s="94">
        <f t="shared" si="18"/>
        <v>0.39734139919145645</v>
      </c>
      <c r="Q123" s="92">
        <f t="shared" si="19"/>
        <v>0</v>
      </c>
      <c r="R123" s="93">
        <f t="shared" si="20"/>
        <v>0.94481133537965456</v>
      </c>
      <c r="S123" s="94">
        <f t="shared" si="21"/>
        <v>0.29828992061394494</v>
      </c>
      <c r="T123" s="92">
        <f t="shared" si="22"/>
        <v>0.35696506737619088</v>
      </c>
      <c r="U123" s="93">
        <f t="shared" si="23"/>
        <v>0</v>
      </c>
      <c r="V123" s="94">
        <f t="shared" si="24"/>
        <v>0.24426629078201628</v>
      </c>
      <c r="W123" s="92">
        <f t="shared" si="25"/>
        <v>3.4675135181529482E-2</v>
      </c>
      <c r="X123" s="93">
        <f t="shared" si="26"/>
        <v>0</v>
      </c>
      <c r="Y123" s="94">
        <f t="shared" si="27"/>
        <v>2.3727718556368016E-2</v>
      </c>
      <c r="Z123" s="92">
        <f t="shared" si="28"/>
        <v>0</v>
      </c>
      <c r="AA123" s="93">
        <f t="shared" si="29"/>
        <v>5.5188664620345391E-2</v>
      </c>
      <c r="AB123" s="94">
        <f t="shared" si="30"/>
        <v>1.7423819731986413E-2</v>
      </c>
      <c r="AC123" s="92">
        <f t="shared" si="31"/>
        <v>2.2315681057419965E-3</v>
      </c>
      <c r="AD123" s="93">
        <f t="shared" si="32"/>
        <v>0</v>
      </c>
      <c r="AE123" s="94">
        <f t="shared" si="33"/>
        <v>1.5270313922415059E-3</v>
      </c>
      <c r="AF123" s="4">
        <f t="shared" si="34"/>
        <v>0.98257618026801352</v>
      </c>
    </row>
    <row r="124" spans="10:32">
      <c r="J124" s="85" t="s">
        <v>134</v>
      </c>
      <c r="K124" s="92">
        <f t="shared" si="13"/>
        <v>1</v>
      </c>
      <c r="L124" s="93">
        <f t="shared" si="14"/>
        <v>1</v>
      </c>
      <c r="M124" s="94">
        <f t="shared" si="15"/>
        <v>1</v>
      </c>
      <c r="N124" s="92">
        <f t="shared" si="16"/>
        <v>0.56931964947852287</v>
      </c>
      <c r="O124" s="93">
        <f t="shared" si="17"/>
        <v>0</v>
      </c>
      <c r="P124" s="94">
        <f t="shared" si="18"/>
        <v>0.38828744352570116</v>
      </c>
      <c r="Q124" s="92">
        <f t="shared" si="19"/>
        <v>0</v>
      </c>
      <c r="R124" s="93">
        <f t="shared" si="20"/>
        <v>0.95618372453234834</v>
      </c>
      <c r="S124" s="94">
        <f t="shared" si="21"/>
        <v>0.30404720635732485</v>
      </c>
      <c r="T124" s="92">
        <f t="shared" si="22"/>
        <v>0.37411640534947993</v>
      </c>
      <c r="U124" s="93">
        <f t="shared" si="23"/>
        <v>0</v>
      </c>
      <c r="V124" s="94">
        <f t="shared" si="24"/>
        <v>0.25515490769944782</v>
      </c>
      <c r="W124" s="92">
        <f t="shared" si="25"/>
        <v>3.3427305678614579E-2</v>
      </c>
      <c r="X124" s="93">
        <f t="shared" si="26"/>
        <v>0</v>
      </c>
      <c r="Y124" s="94">
        <f t="shared" si="27"/>
        <v>2.2798094317998844E-2</v>
      </c>
      <c r="Z124" s="92">
        <f t="shared" si="28"/>
        <v>0</v>
      </c>
      <c r="AA124" s="93">
        <f t="shared" si="29"/>
        <v>4.3816275467651614E-2</v>
      </c>
      <c r="AB124" s="94">
        <f t="shared" si="30"/>
        <v>1.3932694948806107E-2</v>
      </c>
      <c r="AC124" s="92">
        <f t="shared" si="31"/>
        <v>2.7080700487452608E-3</v>
      </c>
      <c r="AD124" s="93">
        <f t="shared" si="32"/>
        <v>0</v>
      </c>
      <c r="AE124" s="94">
        <f t="shared" si="33"/>
        <v>1.8469582019151535E-3</v>
      </c>
      <c r="AF124" s="4">
        <f t="shared" si="34"/>
        <v>0.98606730505119389</v>
      </c>
    </row>
    <row r="125" spans="10:32">
      <c r="J125" s="85" t="s">
        <v>135</v>
      </c>
      <c r="K125" s="92">
        <f t="shared" si="13"/>
        <v>1</v>
      </c>
      <c r="L125" s="93">
        <f t="shared" si="14"/>
        <v>1</v>
      </c>
      <c r="M125" s="94">
        <f t="shared" si="15"/>
        <v>1</v>
      </c>
      <c r="N125" s="92">
        <f t="shared" si="16"/>
        <v>0.55215571426597965</v>
      </c>
      <c r="O125" s="93">
        <f t="shared" si="17"/>
        <v>0</v>
      </c>
      <c r="P125" s="94">
        <f t="shared" si="18"/>
        <v>0.37354791076718907</v>
      </c>
      <c r="Q125" s="92">
        <f t="shared" si="19"/>
        <v>0</v>
      </c>
      <c r="R125" s="93">
        <f t="shared" si="20"/>
        <v>0.95039292730844793</v>
      </c>
      <c r="S125" s="94">
        <f t="shared" si="21"/>
        <v>0.30742703339221128</v>
      </c>
      <c r="T125" s="92">
        <f t="shared" si="22"/>
        <v>0.38003011507273204</v>
      </c>
      <c r="U125" s="93">
        <f t="shared" si="23"/>
        <v>0</v>
      </c>
      <c r="V125" s="94">
        <f t="shared" si="24"/>
        <v>0.25710040093083242</v>
      </c>
      <c r="W125" s="92">
        <f t="shared" si="25"/>
        <v>4.1843373993286276E-2</v>
      </c>
      <c r="X125" s="93">
        <f t="shared" si="26"/>
        <v>0</v>
      </c>
      <c r="Y125" s="94">
        <f t="shared" si="27"/>
        <v>2.8308146652835021E-2</v>
      </c>
      <c r="Z125" s="92">
        <f t="shared" si="28"/>
        <v>0</v>
      </c>
      <c r="AA125" s="93">
        <f t="shared" si="29"/>
        <v>4.9607072691552061E-2</v>
      </c>
      <c r="AB125" s="94">
        <f t="shared" si="30"/>
        <v>1.6046579003934542E-2</v>
      </c>
      <c r="AC125" s="92">
        <f t="shared" si="31"/>
        <v>2.2517233281299644E-3</v>
      </c>
      <c r="AD125" s="93">
        <f t="shared" si="32"/>
        <v>0</v>
      </c>
      <c r="AE125" s="94">
        <f t="shared" si="33"/>
        <v>1.5233502490630928E-3</v>
      </c>
      <c r="AF125" s="4">
        <f t="shared" si="34"/>
        <v>0.98395342099606542</v>
      </c>
    </row>
    <row r="126" spans="10:32">
      <c r="J126" s="86" t="s">
        <v>136</v>
      </c>
      <c r="K126" s="92">
        <f t="shared" si="13"/>
        <v>1</v>
      </c>
      <c r="L126" s="93">
        <f t="shared" si="14"/>
        <v>1</v>
      </c>
      <c r="M126" s="94">
        <f t="shared" si="15"/>
        <v>1</v>
      </c>
      <c r="N126" s="92">
        <f t="shared" si="16"/>
        <v>0.55834789700570897</v>
      </c>
      <c r="O126" s="93">
        <f t="shared" si="17"/>
        <v>0</v>
      </c>
      <c r="P126" s="94">
        <f t="shared" si="18"/>
        <v>0.4004763297538963</v>
      </c>
      <c r="Q126" s="92">
        <f t="shared" si="19"/>
        <v>0</v>
      </c>
      <c r="R126" s="93">
        <f t="shared" si="20"/>
        <v>0.9488104034284025</v>
      </c>
      <c r="S126" s="94">
        <f t="shared" si="21"/>
        <v>0.26827393139180211</v>
      </c>
      <c r="T126" s="92">
        <f t="shared" si="22"/>
        <v>0.38272165909355704</v>
      </c>
      <c r="U126" s="93">
        <f t="shared" si="23"/>
        <v>0</v>
      </c>
      <c r="V126" s="94">
        <f t="shared" si="24"/>
        <v>0.27450800150419924</v>
      </c>
      <c r="W126" s="92">
        <f t="shared" si="25"/>
        <v>3.6327624373762087E-2</v>
      </c>
      <c r="X126" s="93">
        <f t="shared" si="26"/>
        <v>0</v>
      </c>
      <c r="Y126" s="94">
        <f t="shared" si="27"/>
        <v>2.6056073204362179E-2</v>
      </c>
      <c r="Z126" s="92">
        <f t="shared" si="28"/>
        <v>0</v>
      </c>
      <c r="AA126" s="93">
        <f t="shared" si="29"/>
        <v>5.1189596571597461E-2</v>
      </c>
      <c r="AB126" s="94">
        <f t="shared" si="30"/>
        <v>1.4473739188568086E-2</v>
      </c>
      <c r="AC126" s="92">
        <f t="shared" si="31"/>
        <v>2.423395083304206E-3</v>
      </c>
      <c r="AD126" s="93">
        <f t="shared" si="32"/>
        <v>0</v>
      </c>
      <c r="AE126" s="94">
        <f t="shared" si="33"/>
        <v>1.7381857686040196E-3</v>
      </c>
      <c r="AF126" s="4">
        <f t="shared" si="34"/>
        <v>0.98552626081143191</v>
      </c>
    </row>
    <row r="127" spans="10:32">
      <c r="J127" s="86" t="s">
        <v>137</v>
      </c>
      <c r="K127" s="92">
        <f t="shared" si="13"/>
        <v>1</v>
      </c>
      <c r="L127" s="93">
        <f t="shared" si="14"/>
        <v>1</v>
      </c>
      <c r="M127" s="94">
        <f t="shared" si="15"/>
        <v>1</v>
      </c>
      <c r="N127" s="92">
        <f t="shared" si="16"/>
        <v>0.55981353336388939</v>
      </c>
      <c r="O127" s="93">
        <f t="shared" si="17"/>
        <v>0</v>
      </c>
      <c r="P127" s="94">
        <f t="shared" si="18"/>
        <v>0.38983776546054683</v>
      </c>
      <c r="Q127" s="92">
        <f t="shared" si="19"/>
        <v>0</v>
      </c>
      <c r="R127" s="93">
        <f t="shared" si="20"/>
        <v>0.96318231930877107</v>
      </c>
      <c r="S127" s="94">
        <f t="shared" si="21"/>
        <v>0.29245033318801766</v>
      </c>
      <c r="T127" s="92">
        <f t="shared" si="22"/>
        <v>0.3831732865303567</v>
      </c>
      <c r="U127" s="93">
        <f t="shared" si="23"/>
        <v>0</v>
      </c>
      <c r="V127" s="94">
        <f t="shared" si="24"/>
        <v>0.26683066575325404</v>
      </c>
      <c r="W127" s="92">
        <f t="shared" si="25"/>
        <v>3.8176472561009693E-2</v>
      </c>
      <c r="X127" s="93">
        <f t="shared" si="26"/>
        <v>0</v>
      </c>
      <c r="Y127" s="94">
        <f t="shared" si="27"/>
        <v>2.6584978514043719E-2</v>
      </c>
      <c r="Z127" s="92">
        <f t="shared" si="28"/>
        <v>0</v>
      </c>
      <c r="AA127" s="93">
        <f t="shared" si="29"/>
        <v>3.6817680691228878E-2</v>
      </c>
      <c r="AB127" s="94">
        <f t="shared" si="30"/>
        <v>1.1178925079404621E-2</v>
      </c>
      <c r="AC127" s="92">
        <f t="shared" si="31"/>
        <v>2.783584675751512E-3</v>
      </c>
      <c r="AD127" s="93">
        <f t="shared" si="32"/>
        <v>0</v>
      </c>
      <c r="AE127" s="94">
        <f t="shared" si="33"/>
        <v>1.9384069253285171E-3</v>
      </c>
      <c r="AF127" s="4">
        <f t="shared" si="34"/>
        <v>0.98882107492059534</v>
      </c>
    </row>
    <row r="128" spans="10:32">
      <c r="J128" s="86" t="s">
        <v>138</v>
      </c>
      <c r="K128" s="92">
        <f t="shared" si="13"/>
        <v>1</v>
      </c>
      <c r="L128" s="93">
        <f t="shared" si="14"/>
        <v>1</v>
      </c>
      <c r="M128" s="94">
        <f t="shared" si="15"/>
        <v>1</v>
      </c>
      <c r="N128" s="92">
        <f t="shared" si="16"/>
        <v>0.5769422640318459</v>
      </c>
      <c r="O128" s="93">
        <f t="shared" si="17"/>
        <v>0</v>
      </c>
      <c r="P128" s="94">
        <f t="shared" si="18"/>
        <v>0.42170082302689349</v>
      </c>
      <c r="Q128" s="92">
        <f t="shared" si="19"/>
        <v>0</v>
      </c>
      <c r="R128" s="93">
        <f t="shared" si="20"/>
        <v>0.95987167786719763</v>
      </c>
      <c r="S128" s="94">
        <f t="shared" si="21"/>
        <v>0.25827863850813354</v>
      </c>
      <c r="T128" s="92">
        <f t="shared" si="22"/>
        <v>0.36459892285920814</v>
      </c>
      <c r="U128" s="93">
        <f t="shared" si="23"/>
        <v>0</v>
      </c>
      <c r="V128" s="94">
        <f t="shared" si="24"/>
        <v>0.26649402449732851</v>
      </c>
      <c r="W128" s="92">
        <f t="shared" si="25"/>
        <v>4.0336784663469856E-2</v>
      </c>
      <c r="X128" s="93">
        <f t="shared" si="26"/>
        <v>0</v>
      </c>
      <c r="Y128" s="94">
        <f t="shared" si="27"/>
        <v>2.9483115298179815E-2</v>
      </c>
      <c r="Z128" s="92">
        <f t="shared" si="28"/>
        <v>0</v>
      </c>
      <c r="AA128" s="93">
        <f t="shared" si="29"/>
        <v>4.0128322132802347E-2</v>
      </c>
      <c r="AB128" s="94">
        <f t="shared" si="30"/>
        <v>1.0797577056451013E-2</v>
      </c>
      <c r="AC128" s="92">
        <f t="shared" si="31"/>
        <v>3.3495209879559778E-3</v>
      </c>
      <c r="AD128" s="93">
        <f t="shared" si="32"/>
        <v>0</v>
      </c>
      <c r="AE128" s="94">
        <f t="shared" si="33"/>
        <v>2.448244556562635E-3</v>
      </c>
      <c r="AF128" s="4">
        <f t="shared" si="34"/>
        <v>0.98920242294354899</v>
      </c>
    </row>
    <row r="129" spans="10:32">
      <c r="J129" s="86" t="s">
        <v>139</v>
      </c>
      <c r="K129" s="92">
        <f t="shared" si="13"/>
        <v>1</v>
      </c>
      <c r="L129" s="93">
        <f t="shared" si="14"/>
        <v>1</v>
      </c>
      <c r="M129" s="94">
        <f t="shared" si="15"/>
        <v>1</v>
      </c>
      <c r="N129" s="92">
        <f t="shared" si="16"/>
        <v>0.52603195548033621</v>
      </c>
      <c r="O129" s="93">
        <f t="shared" si="17"/>
        <v>0</v>
      </c>
      <c r="P129" s="94">
        <f t="shared" si="18"/>
        <v>0.39530639227408598</v>
      </c>
      <c r="Q129" s="92">
        <f t="shared" si="19"/>
        <v>0</v>
      </c>
      <c r="R129" s="93">
        <f t="shared" si="20"/>
        <v>0.96160185051322833</v>
      </c>
      <c r="S129" s="94">
        <f t="shared" si="21"/>
        <v>0.23897016555530007</v>
      </c>
      <c r="T129" s="92">
        <f t="shared" si="22"/>
        <v>0.42106269661417245</v>
      </c>
      <c r="U129" s="93">
        <f t="shared" si="23"/>
        <v>0</v>
      </c>
      <c r="V129" s="94">
        <f t="shared" si="24"/>
        <v>0.31642331570475973</v>
      </c>
      <c r="W129" s="92">
        <f t="shared" si="25"/>
        <v>3.7530000095617834E-2</v>
      </c>
      <c r="X129" s="93">
        <f t="shared" si="26"/>
        <v>0</v>
      </c>
      <c r="Y129" s="94">
        <f t="shared" si="27"/>
        <v>2.8203322602897218E-2</v>
      </c>
      <c r="Z129" s="92">
        <f t="shared" si="28"/>
        <v>0</v>
      </c>
      <c r="AA129" s="93">
        <f t="shared" si="29"/>
        <v>3.839814948677172E-2</v>
      </c>
      <c r="AB129" s="94">
        <f t="shared" si="30"/>
        <v>9.5424235456426764E-3</v>
      </c>
      <c r="AC129" s="92">
        <f t="shared" si="31"/>
        <v>2.6772993698784696E-3</v>
      </c>
      <c r="AD129" s="93">
        <f t="shared" si="32"/>
        <v>0</v>
      </c>
      <c r="AE129" s="94">
        <f t="shared" si="33"/>
        <v>2.0119567716716485E-3</v>
      </c>
      <c r="AF129" s="4">
        <f t="shared" si="34"/>
        <v>0.99045757645435728</v>
      </c>
    </row>
    <row r="130" spans="10:32">
      <c r="J130" s="86" t="s">
        <v>140</v>
      </c>
      <c r="K130" s="92">
        <f t="shared" si="13"/>
        <v>1</v>
      </c>
      <c r="L130" s="93">
        <f t="shared" si="14"/>
        <v>1</v>
      </c>
      <c r="M130" s="94">
        <f t="shared" si="15"/>
        <v>1</v>
      </c>
      <c r="N130" s="92">
        <f t="shared" si="16"/>
        <v>0.48931100217864926</v>
      </c>
      <c r="O130" s="93">
        <f t="shared" si="17"/>
        <v>0</v>
      </c>
      <c r="P130" s="94">
        <f t="shared" si="18"/>
        <v>0.36475521636247138</v>
      </c>
      <c r="Q130" s="92">
        <f t="shared" si="19"/>
        <v>0</v>
      </c>
      <c r="R130" s="93">
        <f t="shared" si="20"/>
        <v>0.95651090342679124</v>
      </c>
      <c r="S130" s="94">
        <f t="shared" si="21"/>
        <v>0.24348311541657944</v>
      </c>
      <c r="T130" s="92">
        <f t="shared" si="22"/>
        <v>0.46200980392156865</v>
      </c>
      <c r="U130" s="93">
        <f t="shared" si="23"/>
        <v>0</v>
      </c>
      <c r="V130" s="94">
        <f t="shared" si="24"/>
        <v>0.34440363131149726</v>
      </c>
      <c r="W130" s="92">
        <f t="shared" si="25"/>
        <v>3.1096813725490197E-2</v>
      </c>
      <c r="X130" s="93">
        <f t="shared" si="26"/>
        <v>0</v>
      </c>
      <c r="Y130" s="94">
        <f t="shared" si="27"/>
        <v>2.3181013645966159E-2</v>
      </c>
      <c r="Z130" s="92">
        <f t="shared" si="28"/>
        <v>0</v>
      </c>
      <c r="AA130" s="93">
        <f t="shared" si="29"/>
        <v>4.3489096573208721E-2</v>
      </c>
      <c r="AB130" s="94">
        <f t="shared" si="30"/>
        <v>1.1070297978163916E-2</v>
      </c>
      <c r="AC130" s="92">
        <f t="shared" si="31"/>
        <v>2.7318218954248364E-3</v>
      </c>
      <c r="AD130" s="93">
        <f t="shared" si="32"/>
        <v>0</v>
      </c>
      <c r="AE130" s="94">
        <f t="shared" si="33"/>
        <v>2.036427307157947E-3</v>
      </c>
      <c r="AF130" s="4">
        <f t="shared" si="34"/>
        <v>0.98892970202183617</v>
      </c>
    </row>
    <row r="131" spans="10:32">
      <c r="J131" s="86" t="s">
        <v>141</v>
      </c>
      <c r="K131" s="92">
        <f t="shared" si="13"/>
        <v>1</v>
      </c>
      <c r="L131" s="93">
        <f t="shared" si="14"/>
        <v>1</v>
      </c>
      <c r="M131" s="94">
        <f t="shared" si="15"/>
        <v>1</v>
      </c>
      <c r="N131" s="92">
        <f t="shared" si="16"/>
        <v>0.47351611524707049</v>
      </c>
      <c r="O131" s="93">
        <f t="shared" si="17"/>
        <v>0</v>
      </c>
      <c r="P131" s="94">
        <f t="shared" si="18"/>
        <v>0.36800582665695558</v>
      </c>
      <c r="Q131" s="92">
        <f t="shared" si="19"/>
        <v>0</v>
      </c>
      <c r="R131" s="93">
        <f t="shared" si="20"/>
        <v>0.94333455363213226</v>
      </c>
      <c r="S131" s="94">
        <f t="shared" si="21"/>
        <v>0.21019664967225055</v>
      </c>
      <c r="T131" s="92">
        <f t="shared" si="22"/>
        <v>0.47979877495632878</v>
      </c>
      <c r="U131" s="93">
        <f t="shared" si="23"/>
        <v>0</v>
      </c>
      <c r="V131" s="94">
        <f t="shared" si="24"/>
        <v>0.37288856518572466</v>
      </c>
      <c r="W131" s="92">
        <f t="shared" si="25"/>
        <v>2.8114527338566384E-2</v>
      </c>
      <c r="X131" s="93">
        <f t="shared" si="26"/>
        <v>0</v>
      </c>
      <c r="Y131" s="94">
        <f t="shared" si="27"/>
        <v>2.1849963583394028E-2</v>
      </c>
      <c r="Z131" s="92">
        <f t="shared" si="28"/>
        <v>0</v>
      </c>
      <c r="AA131" s="93">
        <f t="shared" si="29"/>
        <v>5.6665446367867786E-2</v>
      </c>
      <c r="AB131" s="94">
        <f t="shared" si="30"/>
        <v>1.2626365622723961E-2</v>
      </c>
      <c r="AC131" s="92">
        <f t="shared" si="31"/>
        <v>2.3241342599881545E-3</v>
      </c>
      <c r="AD131" s="93">
        <f t="shared" si="32"/>
        <v>0</v>
      </c>
      <c r="AE131" s="94">
        <f t="shared" si="33"/>
        <v>1.8062636562272397E-3</v>
      </c>
      <c r="AF131" s="4">
        <f t="shared" si="34"/>
        <v>0.98737363437727599</v>
      </c>
    </row>
    <row r="132" spans="10:32">
      <c r="J132" s="86" t="s">
        <v>142</v>
      </c>
      <c r="K132" s="92">
        <f t="shared" si="13"/>
        <v>1</v>
      </c>
      <c r="L132" s="93">
        <f t="shared" si="14"/>
        <v>1</v>
      </c>
      <c r="M132" s="94">
        <f t="shared" si="15"/>
        <v>1</v>
      </c>
      <c r="N132" s="92">
        <f t="shared" si="16"/>
        <v>0.48958142997326837</v>
      </c>
      <c r="O132" s="93">
        <f t="shared" si="17"/>
        <v>0</v>
      </c>
      <c r="P132" s="94">
        <f t="shared" si="18"/>
        <v>0.37679627073621708</v>
      </c>
      <c r="Q132" s="92">
        <f t="shared" si="19"/>
        <v>0</v>
      </c>
      <c r="R132" s="93">
        <f t="shared" si="20"/>
        <v>0.94515035044087725</v>
      </c>
      <c r="S132" s="94">
        <f t="shared" si="21"/>
        <v>0.21773483684470948</v>
      </c>
      <c r="T132" s="92">
        <f t="shared" si="22"/>
        <v>0.46573951883057557</v>
      </c>
      <c r="U132" s="93">
        <f t="shared" si="23"/>
        <v>0</v>
      </c>
      <c r="V132" s="94">
        <f t="shared" si="24"/>
        <v>0.35844683455298315</v>
      </c>
      <c r="W132" s="92">
        <f t="shared" si="25"/>
        <v>2.5594694278076677E-2</v>
      </c>
      <c r="X132" s="93">
        <f t="shared" si="26"/>
        <v>0</v>
      </c>
      <c r="Y132" s="94">
        <f t="shared" si="27"/>
        <v>1.969842964660538E-2</v>
      </c>
      <c r="Z132" s="92">
        <f t="shared" si="28"/>
        <v>0</v>
      </c>
      <c r="AA132" s="93">
        <f t="shared" si="29"/>
        <v>5.4849649559122769E-2</v>
      </c>
      <c r="AB132" s="94">
        <f t="shared" si="30"/>
        <v>1.2635745722544858E-2</v>
      </c>
      <c r="AC132" s="92">
        <f t="shared" si="31"/>
        <v>2.6663959665685377E-3</v>
      </c>
      <c r="AD132" s="93">
        <f t="shared" si="32"/>
        <v>0</v>
      </c>
      <c r="AE132" s="94">
        <f t="shared" si="33"/>
        <v>2.0521367743951665E-3</v>
      </c>
      <c r="AF132" s="4">
        <f t="shared" si="34"/>
        <v>0.98736425427745522</v>
      </c>
    </row>
    <row r="133" spans="10:32">
      <c r="J133" s="86" t="s">
        <v>143</v>
      </c>
      <c r="K133" s="92">
        <f t="shared" si="13"/>
        <v>1</v>
      </c>
      <c r="L133" s="93">
        <f t="shared" si="14"/>
        <v>1</v>
      </c>
      <c r="M133" s="94">
        <f t="shared" si="15"/>
        <v>1</v>
      </c>
      <c r="N133" s="92">
        <f t="shared" si="16"/>
        <v>0.46290622890502719</v>
      </c>
      <c r="O133" s="93">
        <f t="shared" si="17"/>
        <v>0</v>
      </c>
      <c r="P133" s="94">
        <f t="shared" si="18"/>
        <v>0.34529257158666482</v>
      </c>
      <c r="Q133" s="92">
        <f t="shared" si="19"/>
        <v>0</v>
      </c>
      <c r="R133" s="93">
        <f t="shared" si="20"/>
        <v>0.94514133890848906</v>
      </c>
      <c r="S133" s="94">
        <f t="shared" si="21"/>
        <v>0.24013833171946328</v>
      </c>
      <c r="T133" s="92">
        <f t="shared" si="22"/>
        <v>0.48824615932407073</v>
      </c>
      <c r="U133" s="93">
        <f t="shared" si="23"/>
        <v>0</v>
      </c>
      <c r="V133" s="94">
        <f t="shared" si="24"/>
        <v>0.36419421773412641</v>
      </c>
      <c r="W133" s="92">
        <f t="shared" si="25"/>
        <v>2.7342793771836776E-2</v>
      </c>
      <c r="X133" s="93">
        <f t="shared" si="26"/>
        <v>0</v>
      </c>
      <c r="Y133" s="94">
        <f t="shared" si="27"/>
        <v>2.0395628717664961E-2</v>
      </c>
      <c r="Z133" s="92">
        <f t="shared" si="28"/>
        <v>0</v>
      </c>
      <c r="AA133" s="93">
        <f t="shared" si="29"/>
        <v>5.4858661091510955E-2</v>
      </c>
      <c r="AB133" s="94">
        <f t="shared" si="30"/>
        <v>1.3938304053119381E-2</v>
      </c>
      <c r="AC133" s="92">
        <f t="shared" si="31"/>
        <v>2.8188447187460592E-3</v>
      </c>
      <c r="AD133" s="93">
        <f t="shared" si="32"/>
        <v>0</v>
      </c>
      <c r="AE133" s="94">
        <f t="shared" si="33"/>
        <v>2.1026421358417485E-3</v>
      </c>
      <c r="AF133" s="4">
        <f t="shared" si="34"/>
        <v>0.98606169594688065</v>
      </c>
    </row>
    <row r="134" spans="10:32">
      <c r="J134" s="86" t="s">
        <v>144</v>
      </c>
      <c r="K134" s="92">
        <f t="shared" si="13"/>
        <v>1</v>
      </c>
      <c r="L134" s="93">
        <f t="shared" si="14"/>
        <v>1</v>
      </c>
      <c r="M134" s="94">
        <f t="shared" si="15"/>
        <v>1</v>
      </c>
      <c r="N134" s="92">
        <f t="shared" si="16"/>
        <v>0.45070984855661872</v>
      </c>
      <c r="O134" s="93">
        <f t="shared" si="17"/>
        <v>0</v>
      </c>
      <c r="P134" s="94">
        <f t="shared" si="18"/>
        <v>0.33499308437067771</v>
      </c>
      <c r="Q134" s="92">
        <f t="shared" si="19"/>
        <v>0</v>
      </c>
      <c r="R134" s="93">
        <f t="shared" si="20"/>
        <v>0.94597135972731017</v>
      </c>
      <c r="S134" s="94">
        <f t="shared" si="21"/>
        <v>0.2428718722494656</v>
      </c>
      <c r="T134" s="92">
        <f t="shared" si="22"/>
        <v>0.50154962172989215</v>
      </c>
      <c r="U134" s="93">
        <f t="shared" si="23"/>
        <v>0</v>
      </c>
      <c r="V134" s="94">
        <f t="shared" si="24"/>
        <v>0.37278008298755189</v>
      </c>
      <c r="W134" s="92">
        <f t="shared" si="25"/>
        <v>2.6330035593931437E-2</v>
      </c>
      <c r="X134" s="93">
        <f t="shared" si="26"/>
        <v>0</v>
      </c>
      <c r="Y134" s="94">
        <f t="shared" si="27"/>
        <v>1.9569973594869859E-2</v>
      </c>
      <c r="Z134" s="92">
        <f t="shared" si="28"/>
        <v>0</v>
      </c>
      <c r="AA134" s="93">
        <f t="shared" si="29"/>
        <v>5.4028640272689873E-2</v>
      </c>
      <c r="AB134" s="94">
        <f t="shared" si="30"/>
        <v>1.3871495033320759E-2</v>
      </c>
      <c r="AC134" s="92">
        <f t="shared" si="31"/>
        <v>2.7541311967951929E-3</v>
      </c>
      <c r="AD134" s="93">
        <f t="shared" si="32"/>
        <v>0</v>
      </c>
      <c r="AE134" s="94">
        <f t="shared" si="33"/>
        <v>2.0470262793914245E-3</v>
      </c>
      <c r="AF134" s="4">
        <f t="shared" si="34"/>
        <v>0.9861335345152773</v>
      </c>
    </row>
    <row r="135" spans="10:32">
      <c r="J135" s="86" t="s">
        <v>145</v>
      </c>
      <c r="K135" s="92">
        <f t="shared" si="13"/>
        <v>1</v>
      </c>
      <c r="L135" s="93">
        <f t="shared" si="14"/>
        <v>1</v>
      </c>
      <c r="M135" s="94">
        <f t="shared" si="15"/>
        <v>1</v>
      </c>
      <c r="N135" s="92">
        <f t="shared" si="16"/>
        <v>0.48150270093304959</v>
      </c>
      <c r="O135" s="93">
        <f t="shared" si="17"/>
        <v>0</v>
      </c>
      <c r="P135" s="94">
        <f t="shared" si="18"/>
        <v>0.36810161431610561</v>
      </c>
      <c r="Q135" s="92">
        <f t="shared" si="19"/>
        <v>0</v>
      </c>
      <c r="R135" s="93">
        <f t="shared" si="20"/>
        <v>0.93985530940897577</v>
      </c>
      <c r="S135" s="94">
        <f t="shared" si="21"/>
        <v>0.22134998026626107</v>
      </c>
      <c r="T135" s="92">
        <f t="shared" si="22"/>
        <v>0.47175667678204919</v>
      </c>
      <c r="U135" s="93">
        <f t="shared" si="23"/>
        <v>0</v>
      </c>
      <c r="V135" s="94">
        <f t="shared" si="24"/>
        <v>0.36065092459786491</v>
      </c>
      <c r="W135" s="92">
        <f t="shared" si="25"/>
        <v>2.597051009229762E-2</v>
      </c>
      <c r="X135" s="93">
        <f t="shared" si="26"/>
        <v>0</v>
      </c>
      <c r="Y135" s="94">
        <f t="shared" si="27"/>
        <v>1.9854066594149188E-2</v>
      </c>
      <c r="Z135" s="92">
        <f t="shared" si="28"/>
        <v>0</v>
      </c>
      <c r="AA135" s="93">
        <f t="shared" si="29"/>
        <v>6.0144690591024279E-2</v>
      </c>
      <c r="AB135" s="94">
        <f t="shared" si="30"/>
        <v>1.4164974057352984E-2</v>
      </c>
      <c r="AC135" s="92">
        <f t="shared" si="31"/>
        <v>2.2413337194807158E-3</v>
      </c>
      <c r="AD135" s="93">
        <f t="shared" si="32"/>
        <v>0</v>
      </c>
      <c r="AE135" s="94">
        <f t="shared" si="33"/>
        <v>1.713466110913239E-3</v>
      </c>
      <c r="AF135" s="4">
        <f t="shared" si="34"/>
        <v>0.98583502594264694</v>
      </c>
    </row>
    <row r="136" spans="10:32">
      <c r="J136" s="86" t="s">
        <v>146</v>
      </c>
      <c r="K136" s="92">
        <f t="shared" si="13"/>
        <v>1</v>
      </c>
      <c r="L136" s="93">
        <f t="shared" si="14"/>
        <v>1</v>
      </c>
      <c r="M136" s="94">
        <f t="shared" si="15"/>
        <v>1</v>
      </c>
      <c r="N136" s="92">
        <f t="shared" si="16"/>
        <v>0.47588473174606061</v>
      </c>
      <c r="O136" s="93">
        <f t="shared" si="17"/>
        <v>0</v>
      </c>
      <c r="P136" s="94">
        <f t="shared" si="18"/>
        <v>0.36195988010145264</v>
      </c>
      <c r="Q136" s="92">
        <f t="shared" si="19"/>
        <v>0</v>
      </c>
      <c r="R136" s="93">
        <f t="shared" si="20"/>
        <v>0.95132240479263386</v>
      </c>
      <c r="S136" s="94">
        <f t="shared" si="21"/>
        <v>0.22774267927138575</v>
      </c>
      <c r="T136" s="92">
        <f t="shared" si="22"/>
        <v>0.47510867785881883</v>
      </c>
      <c r="U136" s="93">
        <f t="shared" si="23"/>
        <v>0</v>
      </c>
      <c r="V136" s="94">
        <f t="shared" si="24"/>
        <v>0.36136961032972098</v>
      </c>
      <c r="W136" s="92">
        <f t="shared" si="25"/>
        <v>3.1563566695162394E-2</v>
      </c>
      <c r="X136" s="93">
        <f t="shared" si="26"/>
        <v>0</v>
      </c>
      <c r="Y136" s="94">
        <f t="shared" si="27"/>
        <v>2.4007378372146646E-2</v>
      </c>
      <c r="Z136" s="92">
        <f t="shared" si="28"/>
        <v>0</v>
      </c>
      <c r="AA136" s="93">
        <f t="shared" si="29"/>
        <v>4.867759520736617E-2</v>
      </c>
      <c r="AB136" s="94">
        <f t="shared" si="30"/>
        <v>1.1653216509107679E-2</v>
      </c>
      <c r="AC136" s="92">
        <f t="shared" si="31"/>
        <v>2.1220223479267841E-3</v>
      </c>
      <c r="AD136" s="93">
        <f t="shared" si="32"/>
        <v>0</v>
      </c>
      <c r="AE136" s="94">
        <f t="shared" si="33"/>
        <v>1.6140189070786258E-3</v>
      </c>
      <c r="AF136" s="4">
        <f t="shared" si="34"/>
        <v>0.98834678349089233</v>
      </c>
    </row>
    <row r="137" spans="10:32">
      <c r="J137" s="86" t="s">
        <v>147</v>
      </c>
      <c r="K137" s="92">
        <f t="shared" si="13"/>
        <v>1</v>
      </c>
      <c r="L137" s="93">
        <f t="shared" si="14"/>
        <v>1</v>
      </c>
      <c r="M137" s="94">
        <f t="shared" si="15"/>
        <v>1</v>
      </c>
      <c r="N137" s="92">
        <f t="shared" si="16"/>
        <v>0.47015931022668872</v>
      </c>
      <c r="O137" s="93">
        <f t="shared" si="17"/>
        <v>0</v>
      </c>
      <c r="P137" s="94">
        <f t="shared" si="18"/>
        <v>0.35996764885896654</v>
      </c>
      <c r="Q137" s="92">
        <f t="shared" si="19"/>
        <v>0</v>
      </c>
      <c r="R137" s="93">
        <f t="shared" si="20"/>
        <v>0.94614810669651184</v>
      </c>
      <c r="S137" s="94">
        <f t="shared" si="21"/>
        <v>0.22174958468129755</v>
      </c>
      <c r="T137" s="92">
        <f t="shared" si="22"/>
        <v>0.48012904699366188</v>
      </c>
      <c r="U137" s="93">
        <f t="shared" si="23"/>
        <v>0</v>
      </c>
      <c r="V137" s="94">
        <f t="shared" si="24"/>
        <v>0.36760076943254349</v>
      </c>
      <c r="W137" s="92">
        <f t="shared" si="25"/>
        <v>3.127391080911323E-2</v>
      </c>
      <c r="X137" s="93">
        <f t="shared" si="26"/>
        <v>0</v>
      </c>
      <c r="Y137" s="94">
        <f t="shared" si="27"/>
        <v>2.394421614059631E-2</v>
      </c>
      <c r="Z137" s="92">
        <f t="shared" si="28"/>
        <v>0</v>
      </c>
      <c r="AA137" s="93">
        <f t="shared" si="29"/>
        <v>5.3851893303488156E-2</v>
      </c>
      <c r="AB137" s="94">
        <f t="shared" si="30"/>
        <v>1.2621316778875579E-2</v>
      </c>
      <c r="AC137" s="92">
        <f t="shared" si="31"/>
        <v>1.9528350368297836E-3</v>
      </c>
      <c r="AD137" s="93">
        <f t="shared" si="32"/>
        <v>0</v>
      </c>
      <c r="AE137" s="94">
        <f t="shared" si="33"/>
        <v>1.4951473288449769E-3</v>
      </c>
      <c r="AF137" s="4">
        <f t="shared" si="34"/>
        <v>0.98737868322112443</v>
      </c>
    </row>
    <row r="138" spans="10:32">
      <c r="J138" s="86" t="s">
        <v>148</v>
      </c>
      <c r="K138" s="92">
        <f t="shared" si="13"/>
        <v>1</v>
      </c>
      <c r="L138" s="93">
        <f t="shared" si="14"/>
        <v>1</v>
      </c>
      <c r="M138" s="94">
        <f t="shared" si="15"/>
        <v>1</v>
      </c>
      <c r="N138" s="92">
        <f t="shared" si="16"/>
        <v>0.46873849326165401</v>
      </c>
      <c r="O138" s="93">
        <f t="shared" si="17"/>
        <v>0</v>
      </c>
      <c r="P138" s="94">
        <f t="shared" si="18"/>
        <v>0.36457966161438138</v>
      </c>
      <c r="Q138" s="92">
        <f t="shared" si="19"/>
        <v>0</v>
      </c>
      <c r="R138" s="93">
        <f t="shared" si="20"/>
        <v>0.94477822060952155</v>
      </c>
      <c r="S138" s="94">
        <f t="shared" si="21"/>
        <v>0.20994007754670427</v>
      </c>
      <c r="T138" s="92">
        <f t="shared" si="22"/>
        <v>0.48321786468925432</v>
      </c>
      <c r="U138" s="93">
        <f t="shared" si="23"/>
        <v>0</v>
      </c>
      <c r="V138" s="94">
        <f t="shared" si="24"/>
        <v>0.37584155798378571</v>
      </c>
      <c r="W138" s="92">
        <f t="shared" si="25"/>
        <v>3.0561897046910671E-2</v>
      </c>
      <c r="X138" s="93">
        <f t="shared" si="26"/>
        <v>0</v>
      </c>
      <c r="Y138" s="94">
        <f t="shared" si="27"/>
        <v>2.3770708494888968E-2</v>
      </c>
      <c r="Z138" s="92">
        <f t="shared" si="28"/>
        <v>0</v>
      </c>
      <c r="AA138" s="93">
        <f t="shared" si="29"/>
        <v>5.5221779390478454E-2</v>
      </c>
      <c r="AB138" s="94">
        <f t="shared" si="30"/>
        <v>1.227088473739866E-2</v>
      </c>
      <c r="AC138" s="92">
        <f t="shared" si="31"/>
        <v>1.7051215961297705E-3</v>
      </c>
      <c r="AD138" s="93">
        <f t="shared" si="32"/>
        <v>0</v>
      </c>
      <c r="AE138" s="94">
        <f t="shared" si="33"/>
        <v>1.3262248854423687E-3</v>
      </c>
      <c r="AF138" s="4">
        <f t="shared" si="34"/>
        <v>0.98772911526260132</v>
      </c>
    </row>
    <row r="139" spans="10:32">
      <c r="J139" s="86" t="s">
        <v>149</v>
      </c>
      <c r="K139" s="92">
        <f t="shared" si="13"/>
        <v>1</v>
      </c>
      <c r="L139" s="93">
        <f t="shared" si="14"/>
        <v>1</v>
      </c>
      <c r="M139" s="94">
        <f t="shared" si="15"/>
        <v>1</v>
      </c>
      <c r="N139" s="92">
        <f t="shared" si="16"/>
        <v>0.46860458533823945</v>
      </c>
      <c r="O139" s="93">
        <f t="shared" si="17"/>
        <v>0</v>
      </c>
      <c r="P139" s="94">
        <f t="shared" si="18"/>
        <v>0.36291616614202915</v>
      </c>
      <c r="Q139" s="92">
        <f t="shared" si="19"/>
        <v>0</v>
      </c>
      <c r="R139" s="93">
        <f t="shared" si="20"/>
        <v>0.94767125417930176</v>
      </c>
      <c r="S139" s="94">
        <f t="shared" si="21"/>
        <v>0.21373644199321332</v>
      </c>
      <c r="T139" s="92">
        <f t="shared" si="22"/>
        <v>0.48484574016416643</v>
      </c>
      <c r="U139" s="93">
        <f t="shared" si="23"/>
        <v>0</v>
      </c>
      <c r="V139" s="94">
        <f t="shared" si="24"/>
        <v>0.37549431374784081</v>
      </c>
      <c r="W139" s="92">
        <f t="shared" si="25"/>
        <v>2.9170676478913107E-2</v>
      </c>
      <c r="X139" s="93">
        <f t="shared" si="26"/>
        <v>0</v>
      </c>
      <c r="Y139" s="94">
        <f t="shared" si="27"/>
        <v>2.259156312748253E-2</v>
      </c>
      <c r="Z139" s="92">
        <f t="shared" si="28"/>
        <v>0</v>
      </c>
      <c r="AA139" s="93">
        <f t="shared" si="29"/>
        <v>5.2328745820698234E-2</v>
      </c>
      <c r="AB139" s="94">
        <f t="shared" si="30"/>
        <v>1.1802151744456233E-2</v>
      </c>
      <c r="AC139" s="92">
        <f t="shared" si="31"/>
        <v>2.1398245117463912E-3</v>
      </c>
      <c r="AD139" s="93">
        <f t="shared" si="32"/>
        <v>0</v>
      </c>
      <c r="AE139" s="94">
        <f t="shared" si="33"/>
        <v>1.6572115005217148E-3</v>
      </c>
      <c r="AF139" s="4">
        <f t="shared" si="34"/>
        <v>0.9881978482555438</v>
      </c>
    </row>
    <row r="140" spans="10:32">
      <c r="J140" s="86" t="s">
        <v>150</v>
      </c>
      <c r="K140" s="92">
        <f t="shared" si="13"/>
        <v>1</v>
      </c>
      <c r="L140" s="93">
        <f t="shared" si="14"/>
        <v>1</v>
      </c>
      <c r="M140" s="94">
        <f t="shared" si="15"/>
        <v>1</v>
      </c>
      <c r="N140" s="92">
        <f t="shared" si="16"/>
        <v>0.45751223469681507</v>
      </c>
      <c r="O140" s="93">
        <f t="shared" si="17"/>
        <v>0</v>
      </c>
      <c r="P140" s="94">
        <f t="shared" si="18"/>
        <v>0.35700136821254264</v>
      </c>
      <c r="Q140" s="92">
        <f t="shared" si="19"/>
        <v>0</v>
      </c>
      <c r="R140" s="93">
        <f t="shared" si="20"/>
        <v>0.94350250976017846</v>
      </c>
      <c r="S140" s="94">
        <f t="shared" si="21"/>
        <v>0.2072780738834773</v>
      </c>
      <c r="T140" s="92">
        <f t="shared" si="22"/>
        <v>0.493999110203868</v>
      </c>
      <c r="U140" s="93">
        <f t="shared" si="23"/>
        <v>0</v>
      </c>
      <c r="V140" s="94">
        <f t="shared" si="24"/>
        <v>0.38547244174886153</v>
      </c>
      <c r="W140" s="92">
        <f t="shared" si="25"/>
        <v>3.048336866347387E-2</v>
      </c>
      <c r="X140" s="93">
        <f t="shared" si="26"/>
        <v>0</v>
      </c>
      <c r="Y140" s="94">
        <f t="shared" si="27"/>
        <v>2.3786477159018972E-2</v>
      </c>
      <c r="Z140" s="92">
        <f t="shared" si="28"/>
        <v>0</v>
      </c>
      <c r="AA140" s="93">
        <f t="shared" si="29"/>
        <v>5.6497490239821528E-2</v>
      </c>
      <c r="AB140" s="94">
        <f t="shared" si="30"/>
        <v>1.2411934080744961E-2</v>
      </c>
      <c r="AC140" s="92">
        <f t="shared" si="31"/>
        <v>2.0988720525503129E-3</v>
      </c>
      <c r="AD140" s="93">
        <f t="shared" si="32"/>
        <v>0</v>
      </c>
      <c r="AE140" s="94">
        <f t="shared" si="33"/>
        <v>1.6377708346096509E-3</v>
      </c>
      <c r="AF140" s="4">
        <f t="shared" si="34"/>
        <v>0.98758806591925508</v>
      </c>
    </row>
    <row r="141" spans="10:32">
      <c r="J141" s="86" t="s">
        <v>151</v>
      </c>
      <c r="K141" s="92">
        <f t="shared" si="13"/>
        <v>1</v>
      </c>
      <c r="L141" s="93">
        <f t="shared" si="14"/>
        <v>1</v>
      </c>
      <c r="M141" s="94">
        <f t="shared" si="15"/>
        <v>1</v>
      </c>
      <c r="N141" s="92">
        <f t="shared" si="16"/>
        <v>0.46969297497376405</v>
      </c>
      <c r="O141" s="93">
        <f t="shared" si="17"/>
        <v>0</v>
      </c>
      <c r="P141" s="94">
        <f t="shared" si="18"/>
        <v>0.36401224378595809</v>
      </c>
      <c r="Q141" s="92">
        <f t="shared" si="19"/>
        <v>0</v>
      </c>
      <c r="R141" s="93">
        <f t="shared" si="20"/>
        <v>0.95642728681066258</v>
      </c>
      <c r="S141" s="94">
        <f t="shared" si="21"/>
        <v>0.21519575634224908</v>
      </c>
      <c r="T141" s="92">
        <f t="shared" si="22"/>
        <v>0.48472112367334069</v>
      </c>
      <c r="U141" s="93">
        <f t="shared" si="23"/>
        <v>0</v>
      </c>
      <c r="V141" s="94">
        <f t="shared" si="24"/>
        <v>0.37565906504911939</v>
      </c>
      <c r="W141" s="92">
        <f t="shared" si="25"/>
        <v>3.0867931161049852E-2</v>
      </c>
      <c r="X141" s="93">
        <f t="shared" si="26"/>
        <v>0</v>
      </c>
      <c r="Y141" s="94">
        <f t="shared" si="27"/>
        <v>2.3922659016971427E-2</v>
      </c>
      <c r="Z141" s="92">
        <f t="shared" si="28"/>
        <v>0</v>
      </c>
      <c r="AA141" s="93">
        <f t="shared" si="29"/>
        <v>4.357271318933742E-2</v>
      </c>
      <c r="AB141" s="94">
        <f t="shared" si="30"/>
        <v>9.8038430103046525E-3</v>
      </c>
      <c r="AC141" s="92">
        <f t="shared" si="31"/>
        <v>2.0678567182079955E-3</v>
      </c>
      <c r="AD141" s="93">
        <f t="shared" si="32"/>
        <v>0</v>
      </c>
      <c r="AE141" s="94">
        <f t="shared" si="33"/>
        <v>1.6025897850927098E-3</v>
      </c>
      <c r="AF141" s="4">
        <f t="shared" si="34"/>
        <v>0.99019615698969532</v>
      </c>
    </row>
    <row r="142" spans="10:32">
      <c r="J142" s="86" t="s">
        <v>152</v>
      </c>
      <c r="K142" s="92">
        <f t="shared" si="13"/>
        <v>1</v>
      </c>
      <c r="L142" s="93">
        <f t="shared" si="14"/>
        <v>1</v>
      </c>
      <c r="M142" s="94">
        <f t="shared" si="15"/>
        <v>1</v>
      </c>
      <c r="N142" s="92">
        <f t="shared" si="16"/>
        <v>0.47642060464462466</v>
      </c>
      <c r="O142" s="93">
        <f t="shared" si="17"/>
        <v>0</v>
      </c>
      <c r="P142" s="94">
        <f t="shared" si="18"/>
        <v>0.36804304763473916</v>
      </c>
      <c r="Q142" s="92">
        <f t="shared" si="19"/>
        <v>0</v>
      </c>
      <c r="R142" s="93">
        <f t="shared" si="20"/>
        <v>0.95730041152263379</v>
      </c>
      <c r="S142" s="94">
        <f t="shared" si="21"/>
        <v>0.21776950642756307</v>
      </c>
      <c r="T142" s="92">
        <f t="shared" si="22"/>
        <v>0.48199492978773939</v>
      </c>
      <c r="U142" s="93">
        <f t="shared" si="23"/>
        <v>0</v>
      </c>
      <c r="V142" s="94">
        <f t="shared" si="24"/>
        <v>0.37234930893867507</v>
      </c>
      <c r="W142" s="92">
        <f t="shared" si="25"/>
        <v>2.7110609152557162E-2</v>
      </c>
      <c r="X142" s="93">
        <f t="shared" si="26"/>
        <v>0</v>
      </c>
      <c r="Y142" s="94">
        <f t="shared" si="27"/>
        <v>2.0943408237316188E-2</v>
      </c>
      <c r="Z142" s="92">
        <f t="shared" si="28"/>
        <v>0</v>
      </c>
      <c r="AA142" s="93">
        <f t="shared" si="29"/>
        <v>4.2699588477366254E-2</v>
      </c>
      <c r="AB142" s="94">
        <f t="shared" si="30"/>
        <v>9.7134276716606821E-3</v>
      </c>
      <c r="AC142" s="92">
        <f t="shared" si="31"/>
        <v>1.9001177879138936E-3</v>
      </c>
      <c r="AD142" s="93">
        <f t="shared" si="32"/>
        <v>0</v>
      </c>
      <c r="AE142" s="94">
        <f t="shared" si="33"/>
        <v>1.4678734183851145E-3</v>
      </c>
      <c r="AF142" s="4">
        <f t="shared" si="34"/>
        <v>0.99028657232833928</v>
      </c>
    </row>
    <row r="143" spans="10:32">
      <c r="J143" s="86" t="s">
        <v>153</v>
      </c>
      <c r="K143" s="92">
        <f t="shared" si="13"/>
        <v>1</v>
      </c>
      <c r="L143" s="93">
        <f t="shared" si="14"/>
        <v>1</v>
      </c>
      <c r="M143" s="94">
        <f t="shared" si="15"/>
        <v>1</v>
      </c>
      <c r="N143" s="92">
        <f t="shared" si="16"/>
        <v>0.4843660762066655</v>
      </c>
      <c r="O143" s="93">
        <f t="shared" si="17"/>
        <v>0</v>
      </c>
      <c r="P143" s="94">
        <f t="shared" si="18"/>
        <v>0.37097196390438797</v>
      </c>
      <c r="Q143" s="92">
        <f t="shared" si="19"/>
        <v>0</v>
      </c>
      <c r="R143" s="93">
        <f t="shared" si="20"/>
        <v>0.9603213135013462</v>
      </c>
      <c r="S143" s="94">
        <f t="shared" si="21"/>
        <v>0.22481917751601571</v>
      </c>
      <c r="T143" s="92">
        <f t="shared" si="22"/>
        <v>0.47556988609023743</v>
      </c>
      <c r="U143" s="93">
        <f t="shared" si="23"/>
        <v>0</v>
      </c>
      <c r="V143" s="94">
        <f t="shared" si="24"/>
        <v>0.36423503478680169</v>
      </c>
      <c r="W143" s="92">
        <f t="shared" si="25"/>
        <v>2.6073778269453025E-2</v>
      </c>
      <c r="X143" s="93">
        <f t="shared" si="26"/>
        <v>0</v>
      </c>
      <c r="Y143" s="94">
        <f t="shared" si="27"/>
        <v>1.9969690707446443E-2</v>
      </c>
      <c r="Z143" s="92">
        <f t="shared" si="28"/>
        <v>0</v>
      </c>
      <c r="AA143" s="93">
        <f t="shared" si="29"/>
        <v>3.9678686498653838E-2</v>
      </c>
      <c r="AB143" s="94">
        <f t="shared" si="30"/>
        <v>9.2891093201074599E-3</v>
      </c>
      <c r="AC143" s="92">
        <f t="shared" si="31"/>
        <v>1.8617703007163769E-3</v>
      </c>
      <c r="AD143" s="93">
        <f t="shared" si="32"/>
        <v>0</v>
      </c>
      <c r="AE143" s="94">
        <f t="shared" si="33"/>
        <v>1.4259144451332919E-3</v>
      </c>
      <c r="AF143" s="4">
        <f t="shared" si="34"/>
        <v>0.99071089067989271</v>
      </c>
    </row>
    <row r="144" spans="10:32">
      <c r="J144" s="86" t="s">
        <v>154</v>
      </c>
      <c r="K144" s="92">
        <f t="shared" si="13"/>
        <v>1</v>
      </c>
      <c r="L144" s="93">
        <f t="shared" si="14"/>
        <v>1</v>
      </c>
      <c r="M144" s="94">
        <f t="shared" si="15"/>
        <v>1</v>
      </c>
      <c r="N144" s="92">
        <f t="shared" si="16"/>
        <v>0.45962029029304841</v>
      </c>
      <c r="O144" s="93">
        <f t="shared" si="17"/>
        <v>0</v>
      </c>
      <c r="P144" s="94">
        <f t="shared" si="18"/>
        <v>0.35122138415613613</v>
      </c>
      <c r="Q144" s="92">
        <f t="shared" si="19"/>
        <v>0</v>
      </c>
      <c r="R144" s="93">
        <f t="shared" si="20"/>
        <v>0.95969588319149857</v>
      </c>
      <c r="S144" s="94">
        <f t="shared" si="21"/>
        <v>0.22633897188422236</v>
      </c>
      <c r="T144" s="92">
        <f t="shared" si="22"/>
        <v>0.50056440932564195</v>
      </c>
      <c r="U144" s="93">
        <f t="shared" si="23"/>
        <v>0</v>
      </c>
      <c r="V144" s="94">
        <f t="shared" si="24"/>
        <v>0.3825090589246114</v>
      </c>
      <c r="W144" s="92">
        <f t="shared" si="25"/>
        <v>2.5513968019767658E-2</v>
      </c>
      <c r="X144" s="93">
        <f t="shared" si="26"/>
        <v>0</v>
      </c>
      <c r="Y144" s="94">
        <f t="shared" si="27"/>
        <v>1.9496639622904221E-2</v>
      </c>
      <c r="Z144" s="92">
        <f t="shared" si="28"/>
        <v>0</v>
      </c>
      <c r="AA144" s="93">
        <f t="shared" si="29"/>
        <v>4.0304116808501447E-2</v>
      </c>
      <c r="AB144" s="94">
        <f t="shared" si="30"/>
        <v>9.5055032754762098E-3</v>
      </c>
      <c r="AC144" s="92">
        <f t="shared" si="31"/>
        <v>1.8621063578266241E-3</v>
      </c>
      <c r="AD144" s="93">
        <f t="shared" si="32"/>
        <v>0</v>
      </c>
      <c r="AE144" s="94">
        <f t="shared" si="33"/>
        <v>1.4229388611734662E-3</v>
      </c>
      <c r="AF144" s="4">
        <f t="shared" si="34"/>
        <v>0.99049449672452383</v>
      </c>
    </row>
    <row r="145" spans="10:32">
      <c r="J145" s="86" t="s">
        <v>155</v>
      </c>
      <c r="K145" s="92">
        <f t="shared" si="13"/>
        <v>1</v>
      </c>
      <c r="L145" s="93">
        <f t="shared" si="14"/>
        <v>1</v>
      </c>
      <c r="M145" s="94">
        <f t="shared" si="15"/>
        <v>1</v>
      </c>
      <c r="N145" s="92">
        <f t="shared" si="16"/>
        <v>0.43934761725765359</v>
      </c>
      <c r="O145" s="93">
        <f t="shared" si="17"/>
        <v>0</v>
      </c>
      <c r="P145" s="94">
        <f t="shared" si="18"/>
        <v>0.33969715856064742</v>
      </c>
      <c r="Q145" s="92">
        <f t="shared" si="19"/>
        <v>0</v>
      </c>
      <c r="R145" s="93">
        <f t="shared" si="20"/>
        <v>0.95908139584549457</v>
      </c>
      <c r="S145" s="94">
        <f t="shared" si="21"/>
        <v>0.21753367326838186</v>
      </c>
      <c r="T145" s="92">
        <f t="shared" si="22"/>
        <v>0.51935012320928875</v>
      </c>
      <c r="U145" s="93">
        <f t="shared" si="23"/>
        <v>0</v>
      </c>
      <c r="V145" s="94">
        <f t="shared" si="24"/>
        <v>0.4015539272831784</v>
      </c>
      <c r="W145" s="92">
        <f t="shared" si="25"/>
        <v>2.7682412396107421E-2</v>
      </c>
      <c r="X145" s="93">
        <f t="shared" si="26"/>
        <v>0</v>
      </c>
      <c r="Y145" s="94">
        <f t="shared" si="27"/>
        <v>2.1403636809863499E-2</v>
      </c>
      <c r="Z145" s="92">
        <f t="shared" si="28"/>
        <v>0</v>
      </c>
      <c r="AA145" s="93">
        <f t="shared" si="29"/>
        <v>4.0918604154505461E-2</v>
      </c>
      <c r="AB145" s="94">
        <f t="shared" si="30"/>
        <v>9.2809372648683906E-3</v>
      </c>
      <c r="AC145" s="92">
        <f t="shared" si="31"/>
        <v>1.6163388046610701E-3</v>
      </c>
      <c r="AD145" s="93">
        <f t="shared" si="32"/>
        <v>0</v>
      </c>
      <c r="AE145" s="94">
        <f t="shared" si="33"/>
        <v>1.2497295481920902E-3</v>
      </c>
      <c r="AF145" s="4">
        <f t="shared" si="34"/>
        <v>0.99071906273513166</v>
      </c>
    </row>
    <row r="146" spans="10:32">
      <c r="J146" s="86" t="s">
        <v>156</v>
      </c>
      <c r="K146" s="92">
        <f t="shared" si="13"/>
        <v>1</v>
      </c>
      <c r="L146" s="93">
        <f t="shared" si="14"/>
        <v>1</v>
      </c>
      <c r="M146" s="94">
        <f t="shared" si="15"/>
        <v>1</v>
      </c>
      <c r="N146" s="92">
        <f t="shared" si="16"/>
        <v>0.42692608571052365</v>
      </c>
      <c r="O146" s="93">
        <f t="shared" si="17"/>
        <v>0</v>
      </c>
      <c r="P146" s="94">
        <f t="shared" si="18"/>
        <v>0.33781133555599135</v>
      </c>
      <c r="Q146" s="92">
        <f t="shared" si="19"/>
        <v>0</v>
      </c>
      <c r="R146" s="93">
        <f t="shared" si="20"/>
        <v>0.95360991221116298</v>
      </c>
      <c r="S146" s="94">
        <f t="shared" si="21"/>
        <v>0.19905251029613649</v>
      </c>
      <c r="T146" s="92">
        <f t="shared" si="22"/>
        <v>0.53553973774097852</v>
      </c>
      <c r="U146" s="93">
        <f t="shared" si="23"/>
        <v>0</v>
      </c>
      <c r="V146" s="94">
        <f t="shared" si="24"/>
        <v>0.42375343204549909</v>
      </c>
      <c r="W146" s="92">
        <f t="shared" si="25"/>
        <v>2.3983610747507919E-2</v>
      </c>
      <c r="X146" s="93">
        <f t="shared" si="26"/>
        <v>0</v>
      </c>
      <c r="Y146" s="94">
        <f t="shared" si="27"/>
        <v>1.8977373014316533E-2</v>
      </c>
      <c r="Z146" s="92">
        <f t="shared" si="28"/>
        <v>0</v>
      </c>
      <c r="AA146" s="93">
        <f t="shared" si="29"/>
        <v>4.639008778883702E-2</v>
      </c>
      <c r="AB146" s="94">
        <f t="shared" si="30"/>
        <v>9.6832712296528733E-3</v>
      </c>
      <c r="AC146" s="92">
        <f t="shared" si="31"/>
        <v>1.3128441859204239E-3</v>
      </c>
      <c r="AD146" s="93">
        <f t="shared" si="32"/>
        <v>0</v>
      </c>
      <c r="AE146" s="94">
        <f t="shared" si="33"/>
        <v>1.0388066287507355E-3</v>
      </c>
      <c r="AF146" s="4">
        <f t="shared" si="34"/>
        <v>0.99031672877034715</v>
      </c>
    </row>
    <row r="147" spans="10:32">
      <c r="J147" s="86" t="s">
        <v>157</v>
      </c>
      <c r="K147" s="92">
        <f t="shared" si="13"/>
        <v>1</v>
      </c>
      <c r="L147" s="93">
        <f t="shared" si="14"/>
        <v>1</v>
      </c>
      <c r="M147" s="94">
        <f t="shared" si="15"/>
        <v>1</v>
      </c>
      <c r="N147" s="92">
        <f t="shared" si="16"/>
        <v>0.41842582968569297</v>
      </c>
      <c r="O147" s="93">
        <f t="shared" si="17"/>
        <v>0</v>
      </c>
      <c r="P147" s="94">
        <f t="shared" si="18"/>
        <v>0.33306628755877432</v>
      </c>
      <c r="Q147" s="92">
        <f t="shared" si="19"/>
        <v>0</v>
      </c>
      <c r="R147" s="93">
        <f t="shared" si="20"/>
        <v>0.95194641990117956</v>
      </c>
      <c r="S147" s="94">
        <f t="shared" si="21"/>
        <v>0.19419860048592621</v>
      </c>
      <c r="T147" s="92">
        <f t="shared" si="22"/>
        <v>0.54380462310969269</v>
      </c>
      <c r="U147" s="93">
        <f t="shared" si="23"/>
        <v>0</v>
      </c>
      <c r="V147" s="94">
        <f t="shared" si="24"/>
        <v>0.43286760550250247</v>
      </c>
      <c r="W147" s="92">
        <f t="shared" si="25"/>
        <v>2.4136643780468165E-2</v>
      </c>
      <c r="X147" s="93">
        <f t="shared" si="26"/>
        <v>0</v>
      </c>
      <c r="Y147" s="94">
        <f t="shared" si="27"/>
        <v>1.9212729635089233E-2</v>
      </c>
      <c r="Z147" s="92">
        <f t="shared" si="28"/>
        <v>0</v>
      </c>
      <c r="AA147" s="93">
        <f t="shared" si="29"/>
        <v>4.8053580098820436E-2</v>
      </c>
      <c r="AB147" s="94">
        <f t="shared" si="30"/>
        <v>9.8030076151744156E-3</v>
      </c>
      <c r="AC147" s="92">
        <f t="shared" si="31"/>
        <v>1.3175423443470113E-3</v>
      </c>
      <c r="AD147" s="93">
        <f t="shared" si="32"/>
        <v>0</v>
      </c>
      <c r="AE147" s="94">
        <f t="shared" si="33"/>
        <v>1.048761587358927E-3</v>
      </c>
      <c r="AF147" s="4">
        <f t="shared" si="34"/>
        <v>0.99019699238482561</v>
      </c>
    </row>
    <row r="148" spans="10:32">
      <c r="J148" s="86" t="s">
        <v>158</v>
      </c>
      <c r="K148" s="92">
        <f t="shared" si="13"/>
        <v>1</v>
      </c>
      <c r="L148" s="93">
        <f t="shared" si="14"/>
        <v>1</v>
      </c>
      <c r="M148" s="94">
        <f t="shared" si="15"/>
        <v>1</v>
      </c>
      <c r="N148" s="92">
        <f t="shared" si="16"/>
        <v>0.4106306134301132</v>
      </c>
      <c r="O148" s="93">
        <f t="shared" si="17"/>
        <v>0</v>
      </c>
      <c r="P148" s="94">
        <f t="shared" si="18"/>
        <v>0.32644148537118584</v>
      </c>
      <c r="Q148" s="92">
        <f t="shared" si="19"/>
        <v>0</v>
      </c>
      <c r="R148" s="93">
        <f t="shared" si="20"/>
        <v>0.95374666305015066</v>
      </c>
      <c r="S148" s="94">
        <f t="shared" si="21"/>
        <v>0.19554094927452242</v>
      </c>
      <c r="T148" s="92">
        <f t="shared" si="22"/>
        <v>0.5655156342017833</v>
      </c>
      <c r="U148" s="93">
        <f t="shared" si="23"/>
        <v>0</v>
      </c>
      <c r="V148" s="94">
        <f t="shared" si="24"/>
        <v>0.44957136071121845</v>
      </c>
      <c r="W148" s="92">
        <f t="shared" si="25"/>
        <v>2.2590928311573201E-2</v>
      </c>
      <c r="X148" s="93">
        <f t="shared" si="26"/>
        <v>0</v>
      </c>
      <c r="Y148" s="94">
        <f t="shared" si="27"/>
        <v>1.7959245981057484E-2</v>
      </c>
      <c r="Z148" s="92">
        <f t="shared" si="28"/>
        <v>0</v>
      </c>
      <c r="AA148" s="93">
        <f t="shared" si="29"/>
        <v>4.6253336949849393E-2</v>
      </c>
      <c r="AB148" s="94">
        <f t="shared" si="30"/>
        <v>9.4830438361516063E-3</v>
      </c>
      <c r="AC148" s="92">
        <f t="shared" si="31"/>
        <v>1.2628240565302489E-3</v>
      </c>
      <c r="AD148" s="93">
        <f t="shared" si="32"/>
        <v>0</v>
      </c>
      <c r="AE148" s="94">
        <f t="shared" si="33"/>
        <v>1.0039148258641978E-3</v>
      </c>
      <c r="AF148" s="4">
        <f t="shared" si="34"/>
        <v>1</v>
      </c>
    </row>
    <row r="149" spans="10:32">
      <c r="J149" s="86" t="s">
        <v>159</v>
      </c>
      <c r="K149" s="92">
        <f t="shared" si="13"/>
        <v>1</v>
      </c>
      <c r="L149" s="93">
        <f t="shared" si="14"/>
        <v>1</v>
      </c>
      <c r="M149" s="94">
        <f t="shared" si="15"/>
        <v>1</v>
      </c>
      <c r="N149" s="92">
        <f t="shared" si="16"/>
        <v>0.40690276206182169</v>
      </c>
      <c r="O149" s="93">
        <f t="shared" si="17"/>
        <v>0</v>
      </c>
      <c r="P149" s="94">
        <f t="shared" si="18"/>
        <v>0.32611443313454858</v>
      </c>
      <c r="Q149" s="92">
        <f t="shared" si="19"/>
        <v>0</v>
      </c>
      <c r="R149" s="93">
        <f t="shared" si="20"/>
        <v>0.95387557332029738</v>
      </c>
      <c r="S149" s="94">
        <f t="shared" si="21"/>
        <v>0.18938680382165402</v>
      </c>
      <c r="T149" s="92">
        <f t="shared" si="22"/>
        <v>0.57054718635159607</v>
      </c>
      <c r="U149" s="93">
        <f t="shared" si="23"/>
        <v>0</v>
      </c>
      <c r="V149" s="94">
        <f t="shared" si="24"/>
        <v>0.45726814758090367</v>
      </c>
      <c r="W149" s="92">
        <f t="shared" si="25"/>
        <v>2.130340523445717E-2</v>
      </c>
      <c r="X149" s="93">
        <f t="shared" si="26"/>
        <v>0</v>
      </c>
      <c r="Y149" s="94">
        <f t="shared" si="27"/>
        <v>1.7073730064321974E-2</v>
      </c>
      <c r="Z149" s="92">
        <f t="shared" si="28"/>
        <v>0</v>
      </c>
      <c r="AA149" s="93">
        <f t="shared" si="29"/>
        <v>4.6124426679702665E-2</v>
      </c>
      <c r="AB149" s="94">
        <f t="shared" si="30"/>
        <v>9.1577538950585007E-3</v>
      </c>
      <c r="AC149" s="92">
        <f t="shared" si="31"/>
        <v>1.2466463521250643E-3</v>
      </c>
      <c r="AD149" s="93">
        <f t="shared" si="32"/>
        <v>0</v>
      </c>
      <c r="AE149" s="94">
        <f t="shared" si="33"/>
        <v>9.9913150351324032E-4</v>
      </c>
      <c r="AF149" s="4">
        <f t="shared" si="34"/>
        <v>1</v>
      </c>
    </row>
    <row r="150" spans="10:32">
      <c r="J150" s="86" t="s">
        <v>160</v>
      </c>
      <c r="K150" s="92">
        <f t="shared" si="13"/>
        <v>1</v>
      </c>
      <c r="L150" s="93">
        <f t="shared" si="14"/>
        <v>1</v>
      </c>
      <c r="M150" s="94">
        <f t="shared" si="15"/>
        <v>1</v>
      </c>
      <c r="N150" s="92">
        <f t="shared" si="16"/>
        <v>0.3994046411761854</v>
      </c>
      <c r="O150" s="93">
        <f t="shared" si="17"/>
        <v>0</v>
      </c>
      <c r="P150" s="94">
        <f t="shared" si="18"/>
        <v>0.32338237057076646</v>
      </c>
      <c r="Q150" s="92">
        <f t="shared" si="19"/>
        <v>0</v>
      </c>
      <c r="R150" s="93">
        <f t="shared" si="20"/>
        <v>0.9520608064473367</v>
      </c>
      <c r="S150" s="94">
        <f t="shared" si="21"/>
        <v>0.18121427945206448</v>
      </c>
      <c r="T150" s="92">
        <f t="shared" si="22"/>
        <v>0.57897610731579807</v>
      </c>
      <c r="U150" s="93">
        <f t="shared" si="23"/>
        <v>0</v>
      </c>
      <c r="V150" s="94">
        <f t="shared" si="24"/>
        <v>0.46877438763919133</v>
      </c>
      <c r="W150" s="92">
        <f t="shared" si="25"/>
        <v>2.0326062641122151E-2</v>
      </c>
      <c r="X150" s="93">
        <f t="shared" si="26"/>
        <v>0</v>
      </c>
      <c r="Y150" s="94">
        <f t="shared" si="27"/>
        <v>1.6457220682011189E-2</v>
      </c>
      <c r="Z150" s="92">
        <f t="shared" si="28"/>
        <v>0</v>
      </c>
      <c r="AA150" s="93">
        <f t="shared" si="29"/>
        <v>4.7939193552663274E-2</v>
      </c>
      <c r="AB150" s="94">
        <f t="shared" si="30"/>
        <v>9.1246970344004662E-3</v>
      </c>
      <c r="AC150" s="92">
        <f t="shared" si="31"/>
        <v>1.2931888668943829E-3</v>
      </c>
      <c r="AD150" s="93">
        <f t="shared" si="32"/>
        <v>0</v>
      </c>
      <c r="AE150" s="94">
        <f t="shared" si="33"/>
        <v>1.0470446215660146E-3</v>
      </c>
      <c r="AF150" s="4">
        <f t="shared" si="34"/>
        <v>0.99999999999999989</v>
      </c>
    </row>
    <row r="151" spans="10:32">
      <c r="J151" s="86" t="s">
        <v>161</v>
      </c>
      <c r="K151" s="92">
        <f t="shared" si="13"/>
        <v>1</v>
      </c>
      <c r="L151" s="93">
        <f t="shared" si="14"/>
        <v>1</v>
      </c>
      <c r="M151" s="94">
        <f t="shared" si="15"/>
        <v>1</v>
      </c>
      <c r="N151" s="92">
        <f t="shared" si="16"/>
        <v>0.41071294861326135</v>
      </c>
      <c r="O151" s="93">
        <f t="shared" si="17"/>
        <v>0</v>
      </c>
      <c r="P151" s="94">
        <f t="shared" si="18"/>
        <v>0.33263534637376641</v>
      </c>
      <c r="Q151" s="92">
        <f t="shared" si="19"/>
        <v>0</v>
      </c>
      <c r="R151" s="93">
        <f t="shared" si="20"/>
        <v>0.95115225108700707</v>
      </c>
      <c r="S151" s="94">
        <f t="shared" si="21"/>
        <v>0.18081652253798391</v>
      </c>
      <c r="T151" s="92">
        <f t="shared" si="22"/>
        <v>0.56588048949750713</v>
      </c>
      <c r="U151" s="93">
        <f t="shared" si="23"/>
        <v>0</v>
      </c>
      <c r="V151" s="94">
        <f t="shared" si="24"/>
        <v>0.45830513322189909</v>
      </c>
      <c r="W151" s="92">
        <f t="shared" si="25"/>
        <v>2.2021209869351178E-2</v>
      </c>
      <c r="X151" s="93">
        <f t="shared" si="26"/>
        <v>0</v>
      </c>
      <c r="Y151" s="94">
        <f t="shared" si="27"/>
        <v>1.7834920464994845E-2</v>
      </c>
      <c r="Z151" s="92">
        <f t="shared" si="28"/>
        <v>0</v>
      </c>
      <c r="AA151" s="93">
        <f t="shared" si="29"/>
        <v>4.8847748912992928E-2</v>
      </c>
      <c r="AB151" s="94">
        <f t="shared" si="30"/>
        <v>9.2860844119981058E-3</v>
      </c>
      <c r="AC151" s="92">
        <f t="shared" si="31"/>
        <v>1.3853520198803442E-3</v>
      </c>
      <c r="AD151" s="93">
        <f t="shared" si="32"/>
        <v>0</v>
      </c>
      <c r="AE151" s="94">
        <f t="shared" si="33"/>
        <v>1.1219929893576674E-3</v>
      </c>
      <c r="AF151" s="4">
        <f t="shared" si="34"/>
        <v>1</v>
      </c>
    </row>
    <row r="152" spans="10:32">
      <c r="J152" s="86" t="s">
        <v>162</v>
      </c>
      <c r="K152" s="92">
        <f t="shared" si="13"/>
        <v>1</v>
      </c>
      <c r="L152" s="93">
        <f t="shared" si="14"/>
        <v>1</v>
      </c>
      <c r="M152" s="94">
        <f t="shared" si="15"/>
        <v>1</v>
      </c>
      <c r="N152" s="92">
        <f t="shared" si="16"/>
        <v>0.40724415862375274</v>
      </c>
      <c r="O152" s="93">
        <f t="shared" si="17"/>
        <v>0</v>
      </c>
      <c r="P152" s="94">
        <f t="shared" si="18"/>
        <v>0.3348425555048048</v>
      </c>
      <c r="Q152" s="92">
        <f t="shared" si="19"/>
        <v>0</v>
      </c>
      <c r="R152" s="93">
        <f t="shared" si="20"/>
        <v>0.94416638625492444</v>
      </c>
      <c r="S152" s="94">
        <f t="shared" si="21"/>
        <v>0.16785792632826055</v>
      </c>
      <c r="T152" s="92">
        <f t="shared" si="22"/>
        <v>0.57276781961764733</v>
      </c>
      <c r="U152" s="93">
        <f t="shared" si="23"/>
        <v>0</v>
      </c>
      <c r="V152" s="94">
        <f t="shared" si="24"/>
        <v>0.47093871420971689</v>
      </c>
      <c r="W152" s="92">
        <f t="shared" si="25"/>
        <v>1.8723686750676361E-2</v>
      </c>
      <c r="X152" s="93">
        <f t="shared" si="26"/>
        <v>0</v>
      </c>
      <c r="Y152" s="94">
        <f t="shared" si="27"/>
        <v>1.5394909877296041E-2</v>
      </c>
      <c r="Z152" s="92">
        <f t="shared" si="28"/>
        <v>0</v>
      </c>
      <c r="AA152" s="93">
        <f t="shared" si="29"/>
        <v>5.5833613745075623E-2</v>
      </c>
      <c r="AB152" s="94">
        <f t="shared" si="30"/>
        <v>9.9263379411719411E-3</v>
      </c>
      <c r="AC152" s="92">
        <f t="shared" si="31"/>
        <v>1.2643350079234463E-3</v>
      </c>
      <c r="AD152" s="93">
        <f t="shared" si="32"/>
        <v>0</v>
      </c>
      <c r="AE152" s="94">
        <f t="shared" si="33"/>
        <v>1.0395561387496891E-3</v>
      </c>
      <c r="AF152" s="4">
        <f t="shared" si="34"/>
        <v>0.99999999999999989</v>
      </c>
    </row>
    <row r="153" spans="10:32">
      <c r="J153" s="86" t="s">
        <v>163</v>
      </c>
      <c r="K153" s="92">
        <f t="shared" si="13"/>
        <v>1</v>
      </c>
      <c r="L153" s="93">
        <f t="shared" si="14"/>
        <v>1</v>
      </c>
      <c r="M153" s="94">
        <f t="shared" si="15"/>
        <v>1</v>
      </c>
      <c r="N153" s="92">
        <f t="shared" si="16"/>
        <v>0.41897226274599042</v>
      </c>
      <c r="O153" s="93">
        <f t="shared" si="17"/>
        <v>0</v>
      </c>
      <c r="P153" s="94">
        <f t="shared" si="18"/>
        <v>0.34426836641837355</v>
      </c>
      <c r="Q153" s="92">
        <f t="shared" si="19"/>
        <v>0</v>
      </c>
      <c r="R153" s="93">
        <f t="shared" si="20"/>
        <v>0.9445796807096668</v>
      </c>
      <c r="S153" s="94">
        <f t="shared" si="21"/>
        <v>0.16842113145730836</v>
      </c>
      <c r="T153" s="92">
        <f t="shared" si="22"/>
        <v>0.56033026339081837</v>
      </c>
      <c r="U153" s="93">
        <f t="shared" si="23"/>
        <v>0</v>
      </c>
      <c r="V153" s="94">
        <f t="shared" si="24"/>
        <v>0.46042185028674704</v>
      </c>
      <c r="W153" s="92">
        <f t="shared" si="25"/>
        <v>1.9342435068755624E-2</v>
      </c>
      <c r="X153" s="93">
        <f t="shared" si="26"/>
        <v>0</v>
      </c>
      <c r="Y153" s="94">
        <f t="shared" si="27"/>
        <v>1.5893626179523713E-2</v>
      </c>
      <c r="Z153" s="92">
        <f t="shared" si="28"/>
        <v>0</v>
      </c>
      <c r="AA153" s="93">
        <f t="shared" si="29"/>
        <v>5.5420319290333184E-2</v>
      </c>
      <c r="AB153" s="94">
        <f t="shared" si="30"/>
        <v>9.8815939737244476E-3</v>
      </c>
      <c r="AC153" s="92">
        <f t="shared" si="31"/>
        <v>1.3550387944356323E-3</v>
      </c>
      <c r="AD153" s="93">
        <f t="shared" si="32"/>
        <v>0</v>
      </c>
      <c r="AE153" s="94">
        <f t="shared" si="33"/>
        <v>1.1134316843229781E-3</v>
      </c>
      <c r="AF153" s="4">
        <f t="shared" si="34"/>
        <v>1</v>
      </c>
    </row>
    <row r="154" spans="10:32">
      <c r="J154" s="86" t="s">
        <v>164</v>
      </c>
      <c r="K154" s="92">
        <f t="shared" si="13"/>
        <v>1</v>
      </c>
      <c r="L154" s="93">
        <f t="shared" si="14"/>
        <v>1</v>
      </c>
      <c r="M154" s="94">
        <f t="shared" si="15"/>
        <v>1</v>
      </c>
      <c r="N154" s="92">
        <f t="shared" si="16"/>
        <v>0.41058855902306002</v>
      </c>
      <c r="O154" s="93">
        <f t="shared" si="17"/>
        <v>0</v>
      </c>
      <c r="P154" s="94">
        <f t="shared" si="18"/>
        <v>0.33816943080267192</v>
      </c>
      <c r="Q154" s="92">
        <f t="shared" si="19"/>
        <v>0</v>
      </c>
      <c r="R154" s="93">
        <f t="shared" si="20"/>
        <v>0.94964216722890782</v>
      </c>
      <c r="S154" s="94">
        <f t="shared" si="21"/>
        <v>0.16749677106364538</v>
      </c>
      <c r="T154" s="92">
        <f t="shared" si="22"/>
        <v>0.56747127926600782</v>
      </c>
      <c r="U154" s="93">
        <f t="shared" si="23"/>
        <v>0</v>
      </c>
      <c r="V154" s="94">
        <f t="shared" si="24"/>
        <v>0.4673813609489107</v>
      </c>
      <c r="W154" s="92">
        <f t="shared" si="25"/>
        <v>2.0795518743117036E-2</v>
      </c>
      <c r="X154" s="93">
        <f t="shared" si="26"/>
        <v>0</v>
      </c>
      <c r="Y154" s="94">
        <f t="shared" si="27"/>
        <v>1.7127629550464943E-2</v>
      </c>
      <c r="Z154" s="92">
        <f t="shared" si="28"/>
        <v>0</v>
      </c>
      <c r="AA154" s="93">
        <f t="shared" si="29"/>
        <v>5.035783277109207E-2</v>
      </c>
      <c r="AB154" s="94">
        <f t="shared" si="30"/>
        <v>8.8820554499322007E-3</v>
      </c>
      <c r="AC154" s="92">
        <f t="shared" si="31"/>
        <v>1.1446429678151383E-3</v>
      </c>
      <c r="AD154" s="93">
        <f t="shared" si="32"/>
        <v>0</v>
      </c>
      <c r="AE154" s="94">
        <f t="shared" si="33"/>
        <v>9.4275218437488552E-4</v>
      </c>
      <c r="AF154" s="4">
        <f t="shared" si="34"/>
        <v>1</v>
      </c>
    </row>
    <row r="155" spans="10:32">
      <c r="J155" s="86" t="s">
        <v>165</v>
      </c>
      <c r="K155" s="92">
        <f t="shared" si="13"/>
        <v>1</v>
      </c>
      <c r="L155" s="93">
        <f t="shared" si="14"/>
        <v>1</v>
      </c>
      <c r="M155" s="94">
        <f t="shared" si="15"/>
        <v>1</v>
      </c>
      <c r="N155" s="92">
        <f t="shared" si="16"/>
        <v>0.4054146725579228</v>
      </c>
      <c r="O155" s="93">
        <f t="shared" si="17"/>
        <v>0</v>
      </c>
      <c r="P155" s="94">
        <f t="shared" si="18"/>
        <v>0.33793804896269231</v>
      </c>
      <c r="Q155" s="92">
        <f t="shared" si="19"/>
        <v>0</v>
      </c>
      <c r="R155" s="93">
        <f t="shared" si="20"/>
        <v>0.9476816618325955</v>
      </c>
      <c r="S155" s="94">
        <f t="shared" si="21"/>
        <v>0.15773074610279264</v>
      </c>
      <c r="T155" s="92">
        <f t="shared" si="22"/>
        <v>0.57508664917595353</v>
      </c>
      <c r="U155" s="93">
        <f t="shared" si="23"/>
        <v>0</v>
      </c>
      <c r="V155" s="94">
        <f t="shared" si="24"/>
        <v>0.47937007060159514</v>
      </c>
      <c r="W155" s="92">
        <f t="shared" si="25"/>
        <v>1.8473599606809461E-2</v>
      </c>
      <c r="X155" s="93">
        <f t="shared" si="26"/>
        <v>0</v>
      </c>
      <c r="Y155" s="94">
        <f t="shared" si="27"/>
        <v>1.5398880778177072E-2</v>
      </c>
      <c r="Z155" s="92">
        <f t="shared" si="28"/>
        <v>0</v>
      </c>
      <c r="AA155" s="93">
        <f t="shared" si="29"/>
        <v>5.2318338167404402E-2</v>
      </c>
      <c r="AB155" s="94">
        <f t="shared" si="30"/>
        <v>8.7077874842962106E-3</v>
      </c>
      <c r="AC155" s="92">
        <f t="shared" si="31"/>
        <v>1.0250786593142196E-3</v>
      </c>
      <c r="AD155" s="93">
        <f t="shared" si="32"/>
        <v>0</v>
      </c>
      <c r="AE155" s="94">
        <f t="shared" si="33"/>
        <v>8.5446607044654174E-4</v>
      </c>
      <c r="AF155" s="4">
        <f t="shared" si="34"/>
        <v>0.99999999999999989</v>
      </c>
    </row>
    <row r="156" spans="10:32">
      <c r="J156" s="86" t="s">
        <v>166</v>
      </c>
      <c r="K156" s="92">
        <f t="shared" si="13"/>
        <v>1</v>
      </c>
      <c r="L156" s="93">
        <f t="shared" si="14"/>
        <v>1</v>
      </c>
      <c r="M156" s="94">
        <f t="shared" si="15"/>
        <v>1</v>
      </c>
      <c r="N156" s="92">
        <f t="shared" si="16"/>
        <v>0.45572343394974274</v>
      </c>
      <c r="O156" s="93">
        <f t="shared" si="17"/>
        <v>0</v>
      </c>
      <c r="P156" s="94">
        <f t="shared" si="18"/>
        <v>0.37837478084451692</v>
      </c>
      <c r="Q156" s="92">
        <f t="shared" si="19"/>
        <v>0</v>
      </c>
      <c r="R156" s="93">
        <f t="shared" si="20"/>
        <v>0.94786537331731635</v>
      </c>
      <c r="S156" s="94">
        <f t="shared" si="21"/>
        <v>0.16087851641893358</v>
      </c>
      <c r="T156" s="92">
        <f t="shared" si="22"/>
        <v>0.52216468980283859</v>
      </c>
      <c r="U156" s="93">
        <f t="shared" si="23"/>
        <v>0</v>
      </c>
      <c r="V156" s="94">
        <f t="shared" si="24"/>
        <v>0.43353914973501828</v>
      </c>
      <c r="W156" s="92">
        <f t="shared" si="25"/>
        <v>2.1005953602503236E-2</v>
      </c>
      <c r="X156" s="93">
        <f t="shared" si="26"/>
        <v>0</v>
      </c>
      <c r="Y156" s="94">
        <f t="shared" si="27"/>
        <v>1.7440672343511248E-2</v>
      </c>
      <c r="Z156" s="92">
        <f t="shared" si="28"/>
        <v>0</v>
      </c>
      <c r="AA156" s="93">
        <f t="shared" si="29"/>
        <v>5.2134626682683684E-2</v>
      </c>
      <c r="AB156" s="94">
        <f t="shared" si="30"/>
        <v>8.8486631444413717E-3</v>
      </c>
      <c r="AC156" s="92">
        <f t="shared" si="31"/>
        <v>1.1059226449153989E-3</v>
      </c>
      <c r="AD156" s="93">
        <f t="shared" si="32"/>
        <v>0</v>
      </c>
      <c r="AE156" s="94">
        <f t="shared" si="33"/>
        <v>9.1821751357864059E-4</v>
      </c>
      <c r="AF156" s="4">
        <f t="shared" si="34"/>
        <v>1</v>
      </c>
    </row>
    <row r="157" spans="10:32">
      <c r="J157" s="86" t="s">
        <v>167</v>
      </c>
      <c r="K157" s="92">
        <f t="shared" si="13"/>
        <v>1</v>
      </c>
      <c r="L157" s="93">
        <f t="shared" si="14"/>
        <v>1</v>
      </c>
      <c r="M157" s="94">
        <f t="shared" si="15"/>
        <v>1</v>
      </c>
      <c r="N157" s="92">
        <f t="shared" si="16"/>
        <v>0.46089559637694144</v>
      </c>
      <c r="O157" s="93">
        <f t="shared" si="17"/>
        <v>0</v>
      </c>
      <c r="P157" s="94">
        <f t="shared" si="18"/>
        <v>0.38456632599658191</v>
      </c>
      <c r="Q157" s="92">
        <f t="shared" si="19"/>
        <v>0</v>
      </c>
      <c r="R157" s="93">
        <f t="shared" si="20"/>
        <v>0.96017616435042197</v>
      </c>
      <c r="S157" s="94">
        <f t="shared" si="21"/>
        <v>0.15901550511135792</v>
      </c>
      <c r="T157" s="92">
        <f t="shared" si="22"/>
        <v>0.51900427602537957</v>
      </c>
      <c r="U157" s="93">
        <f t="shared" si="23"/>
        <v>0</v>
      </c>
      <c r="V157" s="94">
        <f t="shared" si="24"/>
        <v>0.43305158299746699</v>
      </c>
      <c r="W157" s="92">
        <f t="shared" si="25"/>
        <v>1.9261824235018817E-2</v>
      </c>
      <c r="X157" s="93">
        <f t="shared" si="26"/>
        <v>0</v>
      </c>
      <c r="Y157" s="94">
        <f t="shared" si="27"/>
        <v>1.6071858868434402E-2</v>
      </c>
      <c r="Z157" s="92">
        <f t="shared" si="28"/>
        <v>0</v>
      </c>
      <c r="AA157" s="93">
        <f t="shared" si="29"/>
        <v>3.9823835649577984E-2</v>
      </c>
      <c r="AB157" s="94">
        <f t="shared" si="30"/>
        <v>6.5952557211972438E-3</v>
      </c>
      <c r="AC157" s="92">
        <f t="shared" si="31"/>
        <v>8.3830336266014745E-4</v>
      </c>
      <c r="AD157" s="93">
        <f t="shared" si="32"/>
        <v>0</v>
      </c>
      <c r="AE157" s="94">
        <f t="shared" si="33"/>
        <v>6.9947130496151103E-4</v>
      </c>
      <c r="AF157" s="4">
        <f t="shared" si="34"/>
        <v>1</v>
      </c>
    </row>
    <row r="158" spans="10:32">
      <c r="J158" s="86" t="s">
        <v>168</v>
      </c>
      <c r="K158" s="92">
        <f t="shared" si="13"/>
        <v>1</v>
      </c>
      <c r="L158" s="93">
        <f t="shared" si="14"/>
        <v>1</v>
      </c>
      <c r="M158" s="94">
        <f t="shared" si="15"/>
        <v>1</v>
      </c>
      <c r="N158" s="92">
        <f t="shared" si="16"/>
        <v>0.46845475838012524</v>
      </c>
      <c r="O158" s="93">
        <f t="shared" si="17"/>
        <v>0</v>
      </c>
      <c r="P158" s="94">
        <f t="shared" si="18"/>
        <v>0.40475652013103319</v>
      </c>
      <c r="Q158" s="92">
        <f t="shared" si="19"/>
        <v>0</v>
      </c>
      <c r="R158" s="93">
        <f t="shared" si="20"/>
        <v>0.96019713831927411</v>
      </c>
      <c r="S158" s="94">
        <f t="shared" si="21"/>
        <v>0.13056301593403227</v>
      </c>
      <c r="T158" s="92">
        <f t="shared" si="22"/>
        <v>0.51171498166734597</v>
      </c>
      <c r="U158" s="93">
        <f t="shared" si="23"/>
        <v>0</v>
      </c>
      <c r="V158" s="94">
        <f t="shared" si="24"/>
        <v>0.4421344250932423</v>
      </c>
      <c r="W158" s="92">
        <f t="shared" si="25"/>
        <v>1.8920417290547102E-2</v>
      </c>
      <c r="X158" s="93">
        <f t="shared" si="26"/>
        <v>0</v>
      </c>
      <c r="Y158" s="94">
        <f t="shared" si="27"/>
        <v>1.6347709410467127E-2</v>
      </c>
      <c r="Z158" s="92">
        <f t="shared" si="28"/>
        <v>0</v>
      </c>
      <c r="AA158" s="93">
        <f t="shared" si="29"/>
        <v>3.9802861680725839E-2</v>
      </c>
      <c r="AB158" s="94">
        <f t="shared" si="30"/>
        <v>5.4122028242420293E-3</v>
      </c>
      <c r="AC158" s="92">
        <f t="shared" si="31"/>
        <v>9.0984266198174178E-4</v>
      </c>
      <c r="AD158" s="93">
        <f t="shared" si="32"/>
        <v>0</v>
      </c>
      <c r="AE158" s="94">
        <f t="shared" si="33"/>
        <v>7.8612660698316387E-4</v>
      </c>
      <c r="AF158" s="4">
        <f t="shared" si="34"/>
        <v>1</v>
      </c>
    </row>
    <row r="159" spans="10:32">
      <c r="J159" s="86" t="s">
        <v>169</v>
      </c>
      <c r="K159" s="92">
        <f t="shared" si="13"/>
        <v>1</v>
      </c>
      <c r="L159" s="93">
        <f t="shared" si="14"/>
        <v>1</v>
      </c>
      <c r="M159" s="94">
        <f t="shared" si="15"/>
        <v>1</v>
      </c>
      <c r="N159" s="92">
        <f t="shared" si="16"/>
        <v>0.45731678317932289</v>
      </c>
      <c r="O159" s="93">
        <f t="shared" si="17"/>
        <v>0</v>
      </c>
      <c r="P159" s="94">
        <f t="shared" si="18"/>
        <v>0.40081992455170051</v>
      </c>
      <c r="Q159" s="92">
        <f t="shared" si="19"/>
        <v>0</v>
      </c>
      <c r="R159" s="93">
        <f t="shared" si="20"/>
        <v>0.96700015485177337</v>
      </c>
      <c r="S159" s="94">
        <f t="shared" si="21"/>
        <v>0.1194630790974647</v>
      </c>
      <c r="T159" s="92">
        <f t="shared" si="22"/>
        <v>0.52323932794484962</v>
      </c>
      <c r="U159" s="93">
        <f t="shared" si="23"/>
        <v>0</v>
      </c>
      <c r="V159" s="94">
        <f t="shared" si="24"/>
        <v>0.45859840631980464</v>
      </c>
      <c r="W159" s="92">
        <f t="shared" si="25"/>
        <v>1.8605737608059537E-2</v>
      </c>
      <c r="X159" s="93">
        <f t="shared" si="26"/>
        <v>0</v>
      </c>
      <c r="Y159" s="94">
        <f t="shared" si="27"/>
        <v>1.6307187093474566E-2</v>
      </c>
      <c r="Z159" s="92">
        <f t="shared" si="28"/>
        <v>0</v>
      </c>
      <c r="AA159" s="93">
        <f t="shared" si="29"/>
        <v>3.2999845148226639E-2</v>
      </c>
      <c r="AB159" s="94">
        <f t="shared" si="30"/>
        <v>4.0767967733686414E-3</v>
      </c>
      <c r="AC159" s="92">
        <f t="shared" si="31"/>
        <v>8.3815126776786602E-4</v>
      </c>
      <c r="AD159" s="93">
        <f t="shared" si="32"/>
        <v>0</v>
      </c>
      <c r="AE159" s="94">
        <f t="shared" si="33"/>
        <v>7.3460616418684224E-4</v>
      </c>
      <c r="AF159" s="4">
        <f t="shared" si="34"/>
        <v>1</v>
      </c>
    </row>
    <row r="160" spans="10:32">
      <c r="J160" s="86" t="s">
        <v>170</v>
      </c>
      <c r="K160" s="92">
        <f t="shared" si="13"/>
        <v>1</v>
      </c>
      <c r="L160" s="93">
        <f t="shared" si="14"/>
        <v>1</v>
      </c>
      <c r="M160" s="94">
        <f t="shared" si="15"/>
        <v>1</v>
      </c>
      <c r="N160" s="92">
        <f t="shared" si="16"/>
        <v>0.44200794086453454</v>
      </c>
      <c r="O160" s="93">
        <f t="shared" si="17"/>
        <v>0</v>
      </c>
      <c r="P160" s="94">
        <f t="shared" si="18"/>
        <v>0.38417429413910709</v>
      </c>
      <c r="Q160" s="92">
        <f t="shared" si="19"/>
        <v>0</v>
      </c>
      <c r="R160" s="93">
        <f t="shared" si="20"/>
        <v>0.94020461621558726</v>
      </c>
      <c r="S160" s="94">
        <f t="shared" si="21"/>
        <v>0.1230191962557823</v>
      </c>
      <c r="T160" s="92">
        <f t="shared" si="22"/>
        <v>0.5391778413224052</v>
      </c>
      <c r="U160" s="93">
        <f t="shared" si="23"/>
        <v>0</v>
      </c>
      <c r="V160" s="94">
        <f t="shared" si="24"/>
        <v>0.46863019293349234</v>
      </c>
      <c r="W160" s="92">
        <f t="shared" si="25"/>
        <v>1.8003209243078067E-2</v>
      </c>
      <c r="X160" s="93">
        <f t="shared" si="26"/>
        <v>0</v>
      </c>
      <c r="Y160" s="94">
        <f t="shared" si="27"/>
        <v>1.564761526607477E-2</v>
      </c>
      <c r="Z160" s="92">
        <f t="shared" si="28"/>
        <v>0</v>
      </c>
      <c r="AA160" s="93">
        <f t="shared" si="29"/>
        <v>5.9795383784412764E-2</v>
      </c>
      <c r="AB160" s="94">
        <f t="shared" si="30"/>
        <v>7.823807633037385E-3</v>
      </c>
      <c r="AC160" s="92">
        <f t="shared" si="31"/>
        <v>8.1100856998218081E-4</v>
      </c>
      <c r="AD160" s="93">
        <f t="shared" si="32"/>
        <v>0</v>
      </c>
      <c r="AE160" s="94">
        <f t="shared" si="33"/>
        <v>7.0489377250613626E-4</v>
      </c>
      <c r="AF160" s="4">
        <f t="shared" si="34"/>
        <v>1</v>
      </c>
    </row>
    <row r="161" spans="10:32">
      <c r="J161" s="86" t="s">
        <v>171</v>
      </c>
      <c r="K161" s="92">
        <f t="shared" si="13"/>
        <v>1</v>
      </c>
      <c r="L161" s="93">
        <f t="shared" si="14"/>
        <v>1</v>
      </c>
      <c r="M161" s="94">
        <f t="shared" si="15"/>
        <v>1</v>
      </c>
      <c r="N161" s="92">
        <f t="shared" si="16"/>
        <v>0.43751141880592093</v>
      </c>
      <c r="O161" s="93">
        <f t="shared" si="17"/>
        <v>0</v>
      </c>
      <c r="P161" s="94">
        <f t="shared" si="18"/>
        <v>0.38423319499642333</v>
      </c>
      <c r="Q161" s="92">
        <f t="shared" si="19"/>
        <v>0</v>
      </c>
      <c r="R161" s="93">
        <f t="shared" si="20"/>
        <v>1</v>
      </c>
      <c r="S161" s="94">
        <f t="shared" si="21"/>
        <v>0.12177561891963262</v>
      </c>
      <c r="T161" s="92">
        <f t="shared" si="22"/>
        <v>0.54337108592350958</v>
      </c>
      <c r="U161" s="93">
        <f t="shared" si="23"/>
        <v>0</v>
      </c>
      <c r="V161" s="94">
        <f t="shared" si="24"/>
        <v>0.47720173563214136</v>
      </c>
      <c r="W161" s="92">
        <f t="shared" si="25"/>
        <v>1.8293413575806557E-2</v>
      </c>
      <c r="X161" s="93">
        <f t="shared" si="26"/>
        <v>0</v>
      </c>
      <c r="Y161" s="94">
        <f t="shared" si="27"/>
        <v>1.6065721815459903E-2</v>
      </c>
      <c r="Z161" s="92">
        <f t="shared" si="28"/>
        <v>0</v>
      </c>
      <c r="AA161" s="93">
        <f t="shared" si="29"/>
        <v>0</v>
      </c>
      <c r="AB161" s="94">
        <f t="shared" si="30"/>
        <v>0</v>
      </c>
      <c r="AC161" s="92">
        <f t="shared" si="31"/>
        <v>8.2408169476293376E-4</v>
      </c>
      <c r="AD161" s="93">
        <f t="shared" si="32"/>
        <v>0</v>
      </c>
      <c r="AE161" s="94">
        <f t="shared" si="33"/>
        <v>7.2372863634283767E-4</v>
      </c>
      <c r="AF161" s="4">
        <f t="shared" si="34"/>
        <v>1</v>
      </c>
    </row>
    <row r="162" spans="10:32">
      <c r="J162" s="86" t="s">
        <v>172</v>
      </c>
      <c r="K162" s="92">
        <f t="shared" si="13"/>
        <v>1</v>
      </c>
      <c r="L162" s="93">
        <f t="shared" si="14"/>
        <v>1</v>
      </c>
      <c r="M162" s="94">
        <f t="shared" si="15"/>
        <v>1</v>
      </c>
      <c r="N162" s="92">
        <f t="shared" si="16"/>
        <v>0.44731307408840837</v>
      </c>
      <c r="O162" s="93">
        <f t="shared" si="17"/>
        <v>0</v>
      </c>
      <c r="P162" s="94">
        <f t="shared" si="18"/>
        <v>0.39654272914671429</v>
      </c>
      <c r="Q162" s="92">
        <f t="shared" si="19"/>
        <v>0</v>
      </c>
      <c r="R162" s="93">
        <f t="shared" si="20"/>
        <v>1</v>
      </c>
      <c r="S162" s="94">
        <f t="shared" si="21"/>
        <v>0.11350069533549924</v>
      </c>
      <c r="T162" s="92">
        <f t="shared" si="22"/>
        <v>0.5365091817565365</v>
      </c>
      <c r="U162" s="93">
        <f t="shared" si="23"/>
        <v>0</v>
      </c>
      <c r="V162" s="94">
        <f t="shared" si="24"/>
        <v>0.47561501657328986</v>
      </c>
      <c r="W162" s="92">
        <f t="shared" si="25"/>
        <v>1.5364239925246929E-2</v>
      </c>
      <c r="X162" s="93">
        <f t="shared" si="26"/>
        <v>0</v>
      </c>
      <c r="Y162" s="94">
        <f t="shared" si="27"/>
        <v>1.3620388010429963E-2</v>
      </c>
      <c r="Z162" s="92">
        <f t="shared" si="28"/>
        <v>0</v>
      </c>
      <c r="AA162" s="93">
        <f t="shared" si="29"/>
        <v>0</v>
      </c>
      <c r="AB162" s="94">
        <f t="shared" si="30"/>
        <v>0</v>
      </c>
      <c r="AC162" s="92">
        <f t="shared" si="31"/>
        <v>8.1350422980822719E-4</v>
      </c>
      <c r="AD162" s="93">
        <f t="shared" si="32"/>
        <v>0</v>
      </c>
      <c r="AE162" s="94">
        <f t="shared" si="33"/>
        <v>7.2117093406662356E-4</v>
      </c>
      <c r="AF162" s="4">
        <f t="shared" si="34"/>
        <v>1</v>
      </c>
    </row>
    <row r="163" spans="10:32">
      <c r="J163" s="86" t="s">
        <v>173</v>
      </c>
      <c r="K163" s="92">
        <f t="shared" si="13"/>
        <v>1</v>
      </c>
      <c r="L163" s="93">
        <f t="shared" si="14"/>
        <v>1</v>
      </c>
      <c r="M163" s="94">
        <f t="shared" si="15"/>
        <v>1</v>
      </c>
      <c r="N163" s="92">
        <f t="shared" si="16"/>
        <v>0.43178376578347644</v>
      </c>
      <c r="O163" s="93">
        <f t="shared" si="17"/>
        <v>0</v>
      </c>
      <c r="P163" s="94">
        <f t="shared" si="18"/>
        <v>0.39176925456044853</v>
      </c>
      <c r="Q163" s="92">
        <f t="shared" si="19"/>
        <v>0</v>
      </c>
      <c r="R163" s="93">
        <f t="shared" si="20"/>
        <v>1</v>
      </c>
      <c r="S163" s="94">
        <f t="shared" si="21"/>
        <v>9.2672569915687161E-2</v>
      </c>
      <c r="T163" s="92">
        <f t="shared" si="22"/>
        <v>0.55256873640780191</v>
      </c>
      <c r="U163" s="93">
        <f t="shared" si="23"/>
        <v>0</v>
      </c>
      <c r="V163" s="94">
        <f t="shared" si="24"/>
        <v>0.50136077154982694</v>
      </c>
      <c r="W163" s="92">
        <f t="shared" si="25"/>
        <v>1.4846534590354378E-2</v>
      </c>
      <c r="X163" s="93">
        <f t="shared" si="26"/>
        <v>0</v>
      </c>
      <c r="Y163" s="94">
        <f t="shared" si="27"/>
        <v>1.3470668075524094E-2</v>
      </c>
      <c r="Z163" s="92">
        <f t="shared" si="28"/>
        <v>0</v>
      </c>
      <c r="AA163" s="93">
        <f t="shared" si="29"/>
        <v>0</v>
      </c>
      <c r="AB163" s="94">
        <f t="shared" si="30"/>
        <v>0</v>
      </c>
      <c r="AC163" s="92">
        <f t="shared" si="31"/>
        <v>8.0096321836722027E-4</v>
      </c>
      <c r="AD163" s="93">
        <f t="shared" si="32"/>
        <v>0</v>
      </c>
      <c r="AE163" s="94">
        <f t="shared" si="33"/>
        <v>7.2673589851319023E-4</v>
      </c>
      <c r="AF163" s="4">
        <f t="shared" si="34"/>
        <v>0.99999999999999989</v>
      </c>
    </row>
    <row r="164" spans="10:32">
      <c r="J164" s="86" t="s">
        <v>174</v>
      </c>
      <c r="K164" s="92">
        <f t="shared" si="13"/>
        <v>1</v>
      </c>
      <c r="L164" s="93">
        <f t="shared" si="14"/>
        <v>1</v>
      </c>
      <c r="M164" s="94">
        <f t="shared" si="15"/>
        <v>1</v>
      </c>
      <c r="N164" s="92">
        <f t="shared" si="16"/>
        <v>0.43324066698694658</v>
      </c>
      <c r="O164" s="93">
        <f t="shared" si="17"/>
        <v>0</v>
      </c>
      <c r="P164" s="94">
        <f t="shared" si="18"/>
        <v>0.39549208060902841</v>
      </c>
      <c r="Q164" s="92">
        <f t="shared" si="19"/>
        <v>0</v>
      </c>
      <c r="R164" s="93">
        <f t="shared" si="20"/>
        <v>1</v>
      </c>
      <c r="S164" s="94">
        <f t="shared" si="21"/>
        <v>8.7130754923003512E-2</v>
      </c>
      <c r="T164" s="92">
        <f t="shared" si="22"/>
        <v>0.55214014497265684</v>
      </c>
      <c r="U164" s="93">
        <f t="shared" si="23"/>
        <v>0</v>
      </c>
      <c r="V164" s="94">
        <f t="shared" si="24"/>
        <v>0.50403175731789274</v>
      </c>
      <c r="W164" s="92">
        <f t="shared" si="25"/>
        <v>1.3825064356456839E-2</v>
      </c>
      <c r="X164" s="93">
        <f t="shared" si="26"/>
        <v>0</v>
      </c>
      <c r="Y164" s="94">
        <f t="shared" si="27"/>
        <v>1.2620476062219648E-2</v>
      </c>
      <c r="Z164" s="92">
        <f t="shared" si="28"/>
        <v>0</v>
      </c>
      <c r="AA164" s="93">
        <f t="shared" si="29"/>
        <v>0</v>
      </c>
      <c r="AB164" s="94">
        <f t="shared" si="30"/>
        <v>0</v>
      </c>
      <c r="AC164" s="92">
        <f t="shared" si="31"/>
        <v>7.9412368393964644E-4</v>
      </c>
      <c r="AD164" s="93">
        <f t="shared" si="32"/>
        <v>0</v>
      </c>
      <c r="AE164" s="94">
        <f t="shared" si="33"/>
        <v>7.2493108785574845E-4</v>
      </c>
      <c r="AF164" s="4">
        <f t="shared" si="34"/>
        <v>1</v>
      </c>
    </row>
    <row r="165" spans="10:32">
      <c r="J165" s="87" t="s">
        <v>175</v>
      </c>
      <c r="K165" s="95">
        <f t="shared" si="13"/>
        <v>1</v>
      </c>
      <c r="L165" s="96">
        <f t="shared" si="14"/>
        <v>1</v>
      </c>
      <c r="M165" s="97">
        <f t="shared" si="15"/>
        <v>1</v>
      </c>
      <c r="N165" s="99">
        <f t="shared" si="16"/>
        <v>0.44243597336551149</v>
      </c>
      <c r="O165" s="100">
        <f t="shared" si="17"/>
        <v>0</v>
      </c>
      <c r="P165" s="98">
        <f t="shared" si="18"/>
        <v>0.40516386224829548</v>
      </c>
      <c r="Q165" s="95">
        <f t="shared" si="19"/>
        <v>0</v>
      </c>
      <c r="R165" s="96">
        <f t="shared" si="20"/>
        <v>1</v>
      </c>
      <c r="S165" s="97">
        <f t="shared" si="21"/>
        <v>8.4242948948511961E-2</v>
      </c>
      <c r="T165" s="99">
        <f t="shared" si="22"/>
        <v>0.54303608531314518</v>
      </c>
      <c r="U165" s="100">
        <f t="shared" si="23"/>
        <v>0</v>
      </c>
      <c r="V165" s="98">
        <f t="shared" si="24"/>
        <v>0.49728912410091008</v>
      </c>
      <c r="W165" s="95">
        <f t="shared" si="25"/>
        <v>1.3729338514607644E-2</v>
      </c>
      <c r="X165" s="96">
        <f t="shared" si="26"/>
        <v>0</v>
      </c>
      <c r="Y165" s="97">
        <f t="shared" si="27"/>
        <v>1.2572738551024712E-2</v>
      </c>
      <c r="Z165" s="95">
        <f t="shared" si="28"/>
        <v>0</v>
      </c>
      <c r="AA165" s="96">
        <f t="shared" si="29"/>
        <v>0</v>
      </c>
      <c r="AB165" s="97">
        <f t="shared" si="30"/>
        <v>0</v>
      </c>
      <c r="AC165" s="95">
        <f t="shared" si="31"/>
        <v>7.9860280673572752E-4</v>
      </c>
      <c r="AD165" s="96">
        <f t="shared" si="32"/>
        <v>0</v>
      </c>
      <c r="AE165" s="97">
        <f t="shared" si="33"/>
        <v>7.3132615125775125E-4</v>
      </c>
      <c r="AF165" s="4">
        <f t="shared" si="34"/>
        <v>1</v>
      </c>
    </row>
  </sheetData>
  <mergeCells count="29">
    <mergeCell ref="AI1:AR1"/>
    <mergeCell ref="A75:E75"/>
    <mergeCell ref="K34:M34"/>
    <mergeCell ref="A32:G32"/>
    <mergeCell ref="A35:G35"/>
    <mergeCell ref="A36:A37"/>
    <mergeCell ref="B36:G36"/>
    <mergeCell ref="A45:G45"/>
    <mergeCell ref="A48:E48"/>
    <mergeCell ref="N34:P34"/>
    <mergeCell ref="K1:T1"/>
    <mergeCell ref="E1:G1"/>
    <mergeCell ref="A61:E61"/>
    <mergeCell ref="A64:E64"/>
    <mergeCell ref="A2:G2"/>
    <mergeCell ref="A3:A4"/>
    <mergeCell ref="B3:G3"/>
    <mergeCell ref="AC34:AE34"/>
    <mergeCell ref="Z34:AB34"/>
    <mergeCell ref="W34:Y34"/>
    <mergeCell ref="T34:V34"/>
    <mergeCell ref="Q34:S34"/>
    <mergeCell ref="AC103:AE103"/>
    <mergeCell ref="K103:M103"/>
    <mergeCell ref="N103:P103"/>
    <mergeCell ref="Q103:S103"/>
    <mergeCell ref="T103:V103"/>
    <mergeCell ref="W103:Y103"/>
    <mergeCell ref="Z103:AB103"/>
  </mergeCells>
  <hyperlinks>
    <hyperlink ref="B1" r:id="rId1" xr:uid="{CB7600A6-DAEE-4944-ACAF-3C6DCD685464}"/>
    <hyperlink ref="AJ2" r:id="rId2" location="data-downloads" xr:uid="{FA219722-5557-4128-8131-98DCF8A81921}"/>
  </hyperlinks>
  <pageMargins left="0.7" right="0.7" top="0.75" bottom="0.75" header="0.3" footer="0.3"/>
  <pageSetup paperSize="9" orientation="portrait" r:id="rId3"/>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0C40C-3AED-4875-81B9-C8FEF9A2D120}">
  <dimension ref="A1:AM60"/>
  <sheetViews>
    <sheetView topLeftCell="A35" zoomScale="90" zoomScaleNormal="90" workbookViewId="0">
      <selection sqref="A1:J1"/>
    </sheetView>
  </sheetViews>
  <sheetFormatPr defaultRowHeight="15"/>
  <cols>
    <col min="3" max="14" width="16.85546875" bestFit="1" customWidth="1"/>
    <col min="15" max="23" width="15.28515625" bestFit="1" customWidth="1"/>
    <col min="24" max="24" width="11.5703125" customWidth="1"/>
    <col min="30" max="30" width="15.85546875" customWidth="1"/>
    <col min="32" max="32" width="42.5703125" customWidth="1"/>
    <col min="33" max="33" width="14" customWidth="1"/>
    <col min="34" max="34" width="13.7109375" customWidth="1"/>
    <col min="35" max="35" width="12.85546875" customWidth="1"/>
    <col min="36" max="36" width="12.42578125" customWidth="1"/>
    <col min="37" max="37" width="11.85546875" customWidth="1"/>
    <col min="38" max="38" width="13" customWidth="1"/>
    <col min="39" max="39" width="11.28515625" customWidth="1"/>
  </cols>
  <sheetData>
    <row r="1" spans="1:39" ht="31.5">
      <c r="A1" s="478" t="s">
        <v>185</v>
      </c>
      <c r="B1" s="478"/>
      <c r="C1" s="478"/>
      <c r="D1" s="478"/>
      <c r="E1" s="478"/>
      <c r="F1" s="478"/>
      <c r="G1" s="478"/>
      <c r="H1" s="478"/>
      <c r="I1" s="478"/>
      <c r="J1" s="478"/>
      <c r="AC1" s="478" t="s">
        <v>1024</v>
      </c>
      <c r="AD1" s="478"/>
      <c r="AE1" s="478"/>
      <c r="AF1" s="478"/>
      <c r="AG1" s="478"/>
      <c r="AH1" s="478"/>
      <c r="AI1" s="478"/>
      <c r="AJ1" s="478"/>
      <c r="AK1" s="478"/>
      <c r="AL1" s="478"/>
    </row>
    <row r="2" spans="1:39">
      <c r="B2" t="s">
        <v>1029</v>
      </c>
    </row>
    <row r="3" spans="1:39">
      <c r="A3" t="s">
        <v>257</v>
      </c>
      <c r="B3" s="59" t="s">
        <v>1030</v>
      </c>
      <c r="AC3" t="s">
        <v>257</v>
      </c>
      <c r="AD3" t="s">
        <v>1193</v>
      </c>
    </row>
    <row r="4" spans="1:39">
      <c r="B4" t="s">
        <v>1031</v>
      </c>
      <c r="AC4" s="59" t="s">
        <v>1194</v>
      </c>
    </row>
    <row r="5" spans="1:39" ht="18.75">
      <c r="B5" t="s">
        <v>1032</v>
      </c>
      <c r="AC5" s="490" t="s">
        <v>1116</v>
      </c>
      <c r="AD5" s="483"/>
      <c r="AE5" s="483"/>
      <c r="AF5" s="483"/>
      <c r="AG5" s="483"/>
    </row>
    <row r="6" spans="1:39" ht="17.25">
      <c r="B6" t="s">
        <v>1033</v>
      </c>
      <c r="AC6" s="491" t="s">
        <v>1117</v>
      </c>
      <c r="AD6" s="483"/>
      <c r="AE6" s="483"/>
      <c r="AF6" s="483"/>
      <c r="AG6" s="483"/>
    </row>
    <row r="7" spans="1:39">
      <c r="C7">
        <v>2001</v>
      </c>
      <c r="D7">
        <v>2002</v>
      </c>
      <c r="E7">
        <v>2003</v>
      </c>
      <c r="F7">
        <v>2004</v>
      </c>
      <c r="G7">
        <v>2005</v>
      </c>
      <c r="H7">
        <v>2006</v>
      </c>
      <c r="I7">
        <v>2007</v>
      </c>
      <c r="J7">
        <v>2008</v>
      </c>
      <c r="K7">
        <v>2009</v>
      </c>
      <c r="L7">
        <v>2010</v>
      </c>
      <c r="M7">
        <v>2011</v>
      </c>
      <c r="N7">
        <v>2012</v>
      </c>
      <c r="O7">
        <v>2013</v>
      </c>
      <c r="P7">
        <v>2014</v>
      </c>
      <c r="Q7">
        <v>2015</v>
      </c>
      <c r="R7">
        <v>2016</v>
      </c>
      <c r="S7">
        <v>2017</v>
      </c>
      <c r="T7">
        <v>2018</v>
      </c>
      <c r="U7">
        <v>2019</v>
      </c>
      <c r="V7">
        <v>2020</v>
      </c>
      <c r="W7">
        <v>2021</v>
      </c>
      <c r="X7" s="162" t="s">
        <v>1086</v>
      </c>
      <c r="AC7" s="483" t="s">
        <v>1118</v>
      </c>
      <c r="AD7" s="483"/>
      <c r="AE7" s="483"/>
      <c r="AF7" s="483"/>
      <c r="AG7" s="483"/>
    </row>
    <row r="8" spans="1:39">
      <c r="B8" t="s">
        <v>1034</v>
      </c>
      <c r="C8" s="160">
        <v>1514241</v>
      </c>
      <c r="D8" s="160">
        <v>1145713</v>
      </c>
      <c r="E8" s="160">
        <v>1081323</v>
      </c>
      <c r="F8" s="160">
        <v>1511787</v>
      </c>
      <c r="G8" s="160">
        <v>1454014</v>
      </c>
      <c r="H8" s="160">
        <v>1425023</v>
      </c>
      <c r="I8" s="160">
        <v>1323560</v>
      </c>
      <c r="J8" s="160">
        <v>1477015</v>
      </c>
      <c r="K8" s="160">
        <v>1860363</v>
      </c>
      <c r="L8" s="160">
        <v>2151094</v>
      </c>
      <c r="M8" s="160">
        <v>2148926</v>
      </c>
      <c r="N8" s="160">
        <v>2052086</v>
      </c>
      <c r="O8" s="160">
        <v>1631584</v>
      </c>
      <c r="P8" s="160">
        <v>1501758</v>
      </c>
      <c r="Q8" s="160">
        <v>1177390</v>
      </c>
      <c r="R8" s="160">
        <v>932122</v>
      </c>
      <c r="S8" s="160">
        <v>959068</v>
      </c>
      <c r="T8" s="160">
        <v>901641</v>
      </c>
      <c r="U8" s="160">
        <v>974702</v>
      </c>
      <c r="V8" s="160">
        <v>1020870</v>
      </c>
      <c r="W8" s="160">
        <v>1042288</v>
      </c>
      <c r="X8" s="161">
        <f t="shared" ref="X8:X39" si="0">U8/$U$59</f>
        <v>1.3809545168070462E-3</v>
      </c>
      <c r="Y8" t="s">
        <v>1087</v>
      </c>
      <c r="AC8" s="483" t="s">
        <v>1119</v>
      </c>
      <c r="AD8" s="483"/>
      <c r="AE8" s="483"/>
      <c r="AF8" s="483"/>
      <c r="AG8" s="483"/>
    </row>
    <row r="9" spans="1:39">
      <c r="B9" t="s">
        <v>1035</v>
      </c>
      <c r="C9" s="160">
        <v>19363851</v>
      </c>
      <c r="D9" s="160">
        <v>18931293</v>
      </c>
      <c r="E9" s="160">
        <v>20117555</v>
      </c>
      <c r="F9" s="160">
        <v>22270612</v>
      </c>
      <c r="G9" s="160">
        <v>21338682</v>
      </c>
      <c r="H9" s="160">
        <v>18829862</v>
      </c>
      <c r="I9" s="160">
        <v>19327303</v>
      </c>
      <c r="J9" s="160">
        <v>20611379</v>
      </c>
      <c r="K9" s="160">
        <v>18796190</v>
      </c>
      <c r="L9" s="160">
        <v>19914940</v>
      </c>
      <c r="M9" s="160">
        <v>19071050</v>
      </c>
      <c r="N9" s="160">
        <v>19321139</v>
      </c>
      <c r="O9" s="160">
        <v>18620017</v>
      </c>
      <c r="P9" s="160">
        <v>16362945</v>
      </c>
      <c r="Q9" s="160">
        <v>13190832</v>
      </c>
      <c r="R9" s="160">
        <v>9642974</v>
      </c>
      <c r="S9" s="160">
        <v>12860658</v>
      </c>
      <c r="T9" s="160">
        <v>14783117</v>
      </c>
      <c r="U9" s="160">
        <v>14124189</v>
      </c>
      <c r="V9" s="160">
        <v>12151396</v>
      </c>
      <c r="W9" s="160">
        <v>9338467</v>
      </c>
      <c r="X9" s="161">
        <f t="shared" si="0"/>
        <v>2.0011103491925118E-2</v>
      </c>
      <c r="Y9" t="s">
        <v>1088</v>
      </c>
      <c r="AE9">
        <v>2019</v>
      </c>
    </row>
    <row r="10" spans="1:39">
      <c r="B10" t="s">
        <v>1036</v>
      </c>
      <c r="C10" s="160">
        <v>14362</v>
      </c>
      <c r="D10" s="160">
        <v>13783</v>
      </c>
      <c r="E10" s="160">
        <v>7564</v>
      </c>
      <c r="F10" s="160">
        <v>7328</v>
      </c>
      <c r="G10" s="160">
        <v>2563</v>
      </c>
      <c r="H10" s="160">
        <v>22752</v>
      </c>
      <c r="I10" s="160">
        <v>82677</v>
      </c>
      <c r="J10" s="160">
        <v>69181</v>
      </c>
      <c r="K10" s="160">
        <v>4638</v>
      </c>
      <c r="L10" s="160">
        <v>32301</v>
      </c>
      <c r="M10" s="160">
        <v>133347</v>
      </c>
      <c r="N10" s="160">
        <v>98121</v>
      </c>
      <c r="O10" s="160">
        <v>58578</v>
      </c>
      <c r="P10" s="160">
        <v>93989</v>
      </c>
      <c r="Q10" s="160">
        <v>91462</v>
      </c>
      <c r="R10" s="160">
        <v>49415</v>
      </c>
      <c r="S10" s="160">
        <v>42738</v>
      </c>
      <c r="T10" s="160"/>
      <c r="U10" s="160"/>
      <c r="V10" s="160"/>
      <c r="W10" s="160"/>
      <c r="X10" s="161">
        <f t="shared" si="0"/>
        <v>0</v>
      </c>
      <c r="AE10" s="174" t="s">
        <v>1120</v>
      </c>
      <c r="AF10" s="174" t="s">
        <v>1121</v>
      </c>
      <c r="AG10" s="174" t="s">
        <v>1109</v>
      </c>
      <c r="AH10" s="174" t="s">
        <v>1108</v>
      </c>
      <c r="AI10" s="174" t="s">
        <v>1103</v>
      </c>
      <c r="AJ10" s="174" t="s">
        <v>1091</v>
      </c>
      <c r="AK10" s="174" t="s">
        <v>1093</v>
      </c>
      <c r="AL10" s="174" t="s">
        <v>1098</v>
      </c>
      <c r="AM10" s="174" t="s">
        <v>1092</v>
      </c>
    </row>
    <row r="11" spans="1:39">
      <c r="B11" t="s">
        <v>1037</v>
      </c>
      <c r="C11" s="160">
        <v>13417524</v>
      </c>
      <c r="D11" s="160">
        <v>12804057</v>
      </c>
      <c r="E11" s="160">
        <v>12059094</v>
      </c>
      <c r="F11" s="160">
        <v>12730829</v>
      </c>
      <c r="G11" s="160">
        <v>12071576</v>
      </c>
      <c r="H11" s="160">
        <v>8216255</v>
      </c>
      <c r="I11" s="160">
        <v>7982584</v>
      </c>
      <c r="J11" s="160">
        <v>8024973</v>
      </c>
      <c r="K11" s="160">
        <v>7474029</v>
      </c>
      <c r="L11" s="160">
        <v>7752277</v>
      </c>
      <c r="M11" s="160">
        <v>8110942</v>
      </c>
      <c r="N11" s="160">
        <v>7493276</v>
      </c>
      <c r="O11" s="160">
        <v>7602722</v>
      </c>
      <c r="P11" s="160">
        <v>8050607</v>
      </c>
      <c r="Q11" s="160">
        <v>6804555</v>
      </c>
      <c r="R11" s="160">
        <v>5422850</v>
      </c>
      <c r="S11" s="160">
        <v>6221392</v>
      </c>
      <c r="T11" s="160">
        <v>6550417</v>
      </c>
      <c r="U11" s="160">
        <v>3842508</v>
      </c>
      <c r="V11" s="160"/>
      <c r="W11" s="160"/>
      <c r="X11" s="161">
        <f t="shared" si="0"/>
        <v>5.4440524164998221E-3</v>
      </c>
      <c r="Y11" t="s">
        <v>1089</v>
      </c>
      <c r="AE11" t="s">
        <v>1122</v>
      </c>
      <c r="AF11" t="s">
        <v>1123</v>
      </c>
      <c r="AG11">
        <v>39428044</v>
      </c>
      <c r="AH11">
        <v>79325606</v>
      </c>
      <c r="AI11">
        <v>799888848</v>
      </c>
      <c r="AJ11">
        <v>889540088</v>
      </c>
      <c r="AK11">
        <v>218494732</v>
      </c>
      <c r="AL11">
        <v>51925448</v>
      </c>
      <c r="AM11">
        <v>381132281</v>
      </c>
    </row>
    <row r="12" spans="1:39">
      <c r="B12" t="s">
        <v>1038</v>
      </c>
      <c r="C12" s="160"/>
      <c r="D12" s="160"/>
      <c r="E12" s="160"/>
      <c r="F12" s="160"/>
      <c r="G12" s="160"/>
      <c r="H12" s="160"/>
      <c r="I12" s="160"/>
      <c r="J12" s="160"/>
      <c r="K12" s="160"/>
      <c r="L12" s="160"/>
      <c r="M12" s="160"/>
      <c r="N12" s="160"/>
      <c r="O12" s="160"/>
      <c r="P12" s="160"/>
      <c r="Q12" s="160"/>
      <c r="R12" s="160"/>
      <c r="S12" s="160"/>
      <c r="T12" s="160"/>
      <c r="U12" s="160"/>
      <c r="V12" s="160"/>
      <c r="W12" s="160"/>
      <c r="X12" s="161">
        <f t="shared" si="0"/>
        <v>0</v>
      </c>
      <c r="AE12" t="s">
        <v>1124</v>
      </c>
      <c r="AF12" t="s">
        <v>1125</v>
      </c>
      <c r="AG12">
        <v>32994023</v>
      </c>
      <c r="AH12">
        <v>66623995</v>
      </c>
      <c r="AI12">
        <v>723435885</v>
      </c>
      <c r="AJ12">
        <v>804262061</v>
      </c>
      <c r="AK12">
        <v>189624049</v>
      </c>
      <c r="AL12">
        <v>44278971</v>
      </c>
      <c r="AM12">
        <v>345006653</v>
      </c>
    </row>
    <row r="13" spans="1:39">
      <c r="B13" t="s">
        <v>1039</v>
      </c>
      <c r="C13" s="160">
        <v>33371705</v>
      </c>
      <c r="D13" s="160">
        <v>35103060</v>
      </c>
      <c r="E13" s="160">
        <v>35831185</v>
      </c>
      <c r="F13" s="160">
        <v>39870097</v>
      </c>
      <c r="G13" s="160">
        <v>38509970</v>
      </c>
      <c r="H13" s="160">
        <v>36321783</v>
      </c>
      <c r="I13" s="160">
        <v>36383903</v>
      </c>
      <c r="J13" s="160">
        <v>32028460</v>
      </c>
      <c r="K13" s="160">
        <v>28267207</v>
      </c>
      <c r="L13" s="160">
        <v>25162526</v>
      </c>
      <c r="M13" s="160">
        <v>26889632</v>
      </c>
      <c r="N13" s="160">
        <v>28566094</v>
      </c>
      <c r="O13" s="160">
        <v>24236286</v>
      </c>
      <c r="P13" s="160">
        <v>24007495</v>
      </c>
      <c r="Q13" s="160">
        <v>18878915</v>
      </c>
      <c r="R13" s="160">
        <v>12634136</v>
      </c>
      <c r="S13" s="160">
        <v>15046510</v>
      </c>
      <c r="T13" s="160">
        <v>14025508</v>
      </c>
      <c r="U13" s="160">
        <v>12868122</v>
      </c>
      <c r="V13" s="160">
        <v>10056334</v>
      </c>
      <c r="W13" s="160">
        <v>11874792</v>
      </c>
      <c r="X13" s="161">
        <f t="shared" si="0"/>
        <v>1.8231511989022411E-2</v>
      </c>
      <c r="Y13" t="s">
        <v>1090</v>
      </c>
      <c r="AE13" t="s">
        <v>1126</v>
      </c>
      <c r="AF13" t="s">
        <v>1127</v>
      </c>
      <c r="AG13">
        <v>651608</v>
      </c>
      <c r="AH13">
        <v>340402</v>
      </c>
      <c r="AI13">
        <v>3284776</v>
      </c>
      <c r="AJ13">
        <v>4566628</v>
      </c>
      <c r="AK13">
        <v>2701785</v>
      </c>
      <c r="AL13">
        <v>1796018</v>
      </c>
      <c r="AM13">
        <v>2976670</v>
      </c>
    </row>
    <row r="14" spans="1:39">
      <c r="B14" t="s">
        <v>1040</v>
      </c>
      <c r="C14" s="160"/>
      <c r="D14" s="160"/>
      <c r="E14" s="160"/>
      <c r="F14" s="160"/>
      <c r="G14" s="160"/>
      <c r="H14" s="160"/>
      <c r="I14" s="160"/>
      <c r="J14" s="160"/>
      <c r="K14" s="160"/>
      <c r="L14" s="160"/>
      <c r="M14" s="160"/>
      <c r="N14" s="160"/>
      <c r="O14" s="160"/>
      <c r="P14" s="160"/>
      <c r="Q14" s="160"/>
      <c r="R14" s="160"/>
      <c r="S14" s="160"/>
      <c r="T14" s="160"/>
      <c r="U14" s="160"/>
      <c r="V14" s="160"/>
      <c r="W14" s="160"/>
      <c r="X14" s="161">
        <f t="shared" si="0"/>
        <v>0</v>
      </c>
      <c r="AE14" t="s">
        <v>1128</v>
      </c>
      <c r="AF14" t="s">
        <v>1129</v>
      </c>
      <c r="AG14">
        <v>6178703</v>
      </c>
      <c r="AH14">
        <v>8386593</v>
      </c>
      <c r="AI14">
        <v>10300067</v>
      </c>
      <c r="AJ14">
        <v>1795260</v>
      </c>
      <c r="AK14">
        <v>1907134</v>
      </c>
      <c r="AL14">
        <v>1724778</v>
      </c>
      <c r="AM14">
        <v>1189015</v>
      </c>
    </row>
    <row r="15" spans="1:39">
      <c r="B15" t="s">
        <v>1041</v>
      </c>
      <c r="C15" s="160"/>
      <c r="D15" s="160"/>
      <c r="E15" s="160"/>
      <c r="F15" s="160"/>
      <c r="G15" s="160"/>
      <c r="H15" s="160"/>
      <c r="I15" s="160"/>
      <c r="J15" s="160"/>
      <c r="K15" s="160"/>
      <c r="L15" s="160"/>
      <c r="M15" s="160"/>
      <c r="N15" s="160"/>
      <c r="O15" s="160"/>
      <c r="P15" s="160"/>
      <c r="Q15" s="160"/>
      <c r="R15" s="160"/>
      <c r="S15" s="160"/>
      <c r="T15" s="160"/>
      <c r="U15" s="160"/>
      <c r="V15" s="160"/>
      <c r="W15" s="160"/>
      <c r="X15" s="161">
        <f t="shared" si="0"/>
        <v>0</v>
      </c>
      <c r="AE15" t="s">
        <v>1130</v>
      </c>
      <c r="AF15" t="s">
        <v>1131</v>
      </c>
      <c r="AG15">
        <v>1023001</v>
      </c>
      <c r="AH15">
        <v>2198131</v>
      </c>
      <c r="AI15">
        <v>12500173</v>
      </c>
      <c r="AJ15">
        <v>14929691</v>
      </c>
      <c r="AK15">
        <v>3695145</v>
      </c>
      <c r="AL15">
        <v>1134369</v>
      </c>
      <c r="AM15">
        <v>7063349</v>
      </c>
    </row>
    <row r="16" spans="1:39">
      <c r="B16" t="s">
        <v>1042</v>
      </c>
      <c r="C16" s="160"/>
      <c r="D16" s="160"/>
      <c r="E16" s="160"/>
      <c r="F16" s="160"/>
      <c r="G16" s="160"/>
      <c r="H16" s="160"/>
      <c r="I16" s="160"/>
      <c r="J16" s="160"/>
      <c r="K16" s="160"/>
      <c r="L16" s="160"/>
      <c r="M16" s="160"/>
      <c r="N16" s="160"/>
      <c r="O16" s="160"/>
      <c r="P16" s="160"/>
      <c r="Q16" s="160"/>
      <c r="R16" s="160"/>
      <c r="S16" s="160"/>
      <c r="T16" s="160"/>
      <c r="U16" s="160"/>
      <c r="V16" s="160"/>
      <c r="W16" s="160"/>
      <c r="X16" s="161">
        <f t="shared" si="0"/>
        <v>0</v>
      </c>
      <c r="AE16" t="s">
        <v>1132</v>
      </c>
      <c r="AF16" t="s">
        <v>1133</v>
      </c>
      <c r="AG16">
        <v>2309327</v>
      </c>
      <c r="AH16">
        <v>3910080</v>
      </c>
      <c r="AI16">
        <v>31369320</v>
      </c>
      <c r="AJ16">
        <v>30170328</v>
      </c>
      <c r="AK16">
        <v>8226958</v>
      </c>
      <c r="AL16">
        <v>2856369</v>
      </c>
      <c r="AM16">
        <v>17081829</v>
      </c>
    </row>
    <row r="17" spans="2:39">
      <c r="B17" t="s">
        <v>1043</v>
      </c>
      <c r="C17" s="160"/>
      <c r="D17" s="160"/>
      <c r="E17" s="160"/>
      <c r="F17" s="160"/>
      <c r="G17" s="160"/>
      <c r="H17" s="160"/>
      <c r="I17" s="160"/>
      <c r="J17" s="160"/>
      <c r="K17" s="160"/>
      <c r="L17" s="160"/>
      <c r="M17" s="160"/>
      <c r="N17" s="160"/>
      <c r="O17" s="160"/>
      <c r="P17" s="160"/>
      <c r="Q17" s="160"/>
      <c r="R17" s="160"/>
      <c r="S17" s="160"/>
      <c r="T17" s="160"/>
      <c r="U17" s="160"/>
      <c r="V17" s="160"/>
      <c r="W17" s="160"/>
      <c r="X17" s="161">
        <f t="shared" si="0"/>
        <v>0</v>
      </c>
      <c r="AE17" t="s">
        <v>1134</v>
      </c>
      <c r="AF17" t="s">
        <v>1135</v>
      </c>
      <c r="AG17">
        <v>2873236</v>
      </c>
      <c r="AH17">
        <v>7479864</v>
      </c>
      <c r="AI17">
        <v>96514670</v>
      </c>
      <c r="AJ17">
        <v>111315357</v>
      </c>
      <c r="AK17">
        <v>39769383</v>
      </c>
      <c r="AL17">
        <v>3058706</v>
      </c>
      <c r="AM17">
        <v>99540382</v>
      </c>
    </row>
    <row r="18" spans="2:39">
      <c r="B18" t="s">
        <v>1044</v>
      </c>
      <c r="C18" s="160"/>
      <c r="D18" s="160"/>
      <c r="E18" s="160"/>
      <c r="F18" s="160"/>
      <c r="G18" s="160"/>
      <c r="H18" s="160"/>
      <c r="I18" s="160"/>
      <c r="J18" s="160"/>
      <c r="K18" s="160"/>
      <c r="L18" s="160"/>
      <c r="M18" s="160"/>
      <c r="N18" s="160"/>
      <c r="O18" s="160"/>
      <c r="P18" s="160"/>
      <c r="Q18" s="160"/>
      <c r="R18" s="160"/>
      <c r="S18" s="160"/>
      <c r="T18" s="160"/>
      <c r="U18" s="160"/>
      <c r="V18" s="160"/>
      <c r="W18" s="160"/>
      <c r="X18" s="161">
        <f t="shared" si="0"/>
        <v>0</v>
      </c>
      <c r="AE18" t="s">
        <v>1136</v>
      </c>
      <c r="AF18" t="s">
        <v>1137</v>
      </c>
      <c r="AG18">
        <v>569863</v>
      </c>
      <c r="AH18">
        <v>3608265</v>
      </c>
      <c r="AI18">
        <v>46408322</v>
      </c>
      <c r="AJ18">
        <v>54669190</v>
      </c>
      <c r="AK18">
        <v>22103388</v>
      </c>
      <c r="AL18">
        <v>1093093</v>
      </c>
      <c r="AM18">
        <v>58825221</v>
      </c>
    </row>
    <row r="19" spans="2:39">
      <c r="B19" t="s">
        <v>1045</v>
      </c>
      <c r="C19" s="160"/>
      <c r="D19" s="160"/>
      <c r="E19" s="160"/>
      <c r="F19" s="160"/>
      <c r="G19" s="160"/>
      <c r="H19" s="160"/>
      <c r="I19" s="160"/>
      <c r="J19" s="160"/>
      <c r="K19" s="160"/>
      <c r="L19" s="160"/>
      <c r="M19" s="160"/>
      <c r="N19" s="160"/>
      <c r="O19" s="160"/>
      <c r="P19" s="160"/>
      <c r="Q19" s="160"/>
      <c r="R19" s="160"/>
      <c r="S19" s="160"/>
      <c r="T19" s="160"/>
      <c r="U19" s="160"/>
      <c r="V19" s="160"/>
      <c r="W19" s="160"/>
      <c r="X19" s="161">
        <f t="shared" si="0"/>
        <v>0</v>
      </c>
      <c r="AE19" t="s">
        <v>1138</v>
      </c>
      <c r="AF19" t="s">
        <v>1139</v>
      </c>
      <c r="AG19">
        <v>2303373</v>
      </c>
      <c r="AH19">
        <v>3871599</v>
      </c>
      <c r="AI19">
        <v>50106348</v>
      </c>
      <c r="AJ19">
        <v>56646166</v>
      </c>
      <c r="AK19">
        <v>17665994</v>
      </c>
      <c r="AL19">
        <v>1965612</v>
      </c>
      <c r="AM19">
        <v>40715160</v>
      </c>
    </row>
    <row r="20" spans="2:39">
      <c r="B20" t="s">
        <v>1046</v>
      </c>
      <c r="C20" s="160"/>
      <c r="D20" s="160"/>
      <c r="E20" s="160"/>
      <c r="F20" s="160"/>
      <c r="G20" s="160"/>
      <c r="H20" s="160"/>
      <c r="I20" s="160"/>
      <c r="J20" s="160"/>
      <c r="K20" s="160"/>
      <c r="L20" s="160"/>
      <c r="M20" s="160"/>
      <c r="N20" s="160"/>
      <c r="O20" s="160"/>
      <c r="P20" s="160"/>
      <c r="Q20" s="160"/>
      <c r="R20" s="160"/>
      <c r="S20" s="160"/>
      <c r="T20" s="160"/>
      <c r="U20" s="160"/>
      <c r="V20" s="160"/>
      <c r="W20" s="160"/>
      <c r="X20" s="161">
        <f t="shared" si="0"/>
        <v>0</v>
      </c>
      <c r="AE20" t="s">
        <v>1140</v>
      </c>
      <c r="AF20" t="s">
        <v>1141</v>
      </c>
      <c r="AG20">
        <v>1537423</v>
      </c>
      <c r="AH20">
        <v>4025276</v>
      </c>
      <c r="AI20">
        <v>45468596</v>
      </c>
      <c r="AJ20">
        <v>68008626</v>
      </c>
      <c r="AK20">
        <v>16233714</v>
      </c>
      <c r="AL20">
        <v>2920878</v>
      </c>
      <c r="AM20">
        <v>21985544</v>
      </c>
    </row>
    <row r="21" spans="2:39">
      <c r="B21" t="s">
        <v>1047</v>
      </c>
      <c r="C21" s="160"/>
      <c r="D21" s="160"/>
      <c r="E21" s="160"/>
      <c r="F21" s="160"/>
      <c r="G21" s="160"/>
      <c r="H21" s="160"/>
      <c r="I21" s="160"/>
      <c r="J21" s="160"/>
      <c r="K21" s="160"/>
      <c r="L21" s="160"/>
      <c r="M21" s="160"/>
      <c r="N21" s="160"/>
      <c r="O21" s="160"/>
      <c r="P21" s="160"/>
      <c r="Q21" s="160"/>
      <c r="R21" s="160"/>
      <c r="S21" s="160"/>
      <c r="T21" s="160"/>
      <c r="U21" s="160"/>
      <c r="V21" s="160"/>
      <c r="W21" s="160"/>
      <c r="X21" s="161">
        <f t="shared" si="0"/>
        <v>0</v>
      </c>
      <c r="AE21" t="s">
        <v>1142</v>
      </c>
      <c r="AF21" t="s">
        <v>1143</v>
      </c>
      <c r="AG21">
        <v>2122061</v>
      </c>
      <c r="AH21">
        <v>5206241</v>
      </c>
      <c r="AI21">
        <v>39999967</v>
      </c>
      <c r="AJ21">
        <v>44295418</v>
      </c>
      <c r="AK21">
        <v>12619789</v>
      </c>
      <c r="AL21">
        <v>3401701</v>
      </c>
      <c r="AM21">
        <v>20286666</v>
      </c>
    </row>
    <row r="22" spans="2:39">
      <c r="B22" t="s">
        <v>1048</v>
      </c>
      <c r="C22" s="160">
        <v>33783442</v>
      </c>
      <c r="D22" s="160">
        <v>33314366</v>
      </c>
      <c r="E22" s="160">
        <v>31640024</v>
      </c>
      <c r="F22" s="160">
        <v>31852986</v>
      </c>
      <c r="G22" s="160">
        <v>32013963</v>
      </c>
      <c r="H22" s="160">
        <v>32728800</v>
      </c>
      <c r="I22" s="160">
        <v>32445245</v>
      </c>
      <c r="J22" s="160">
        <v>32918044</v>
      </c>
      <c r="K22" s="160">
        <v>33748428</v>
      </c>
      <c r="L22" s="160">
        <v>33241392</v>
      </c>
      <c r="M22" s="160">
        <v>37770397</v>
      </c>
      <c r="N22" s="160">
        <v>48486048</v>
      </c>
      <c r="O22" s="160">
        <v>52147193</v>
      </c>
      <c r="P22" s="160">
        <v>57969300</v>
      </c>
      <c r="Q22" s="160">
        <v>56101030</v>
      </c>
      <c r="R22" s="160">
        <v>43422136</v>
      </c>
      <c r="S22" s="160">
        <v>48204145</v>
      </c>
      <c r="T22" s="160">
        <v>49563455</v>
      </c>
      <c r="U22" s="160">
        <v>45852915</v>
      </c>
      <c r="V22" s="160">
        <v>31577859</v>
      </c>
      <c r="W22" s="160">
        <v>36613857</v>
      </c>
      <c r="X22" s="163">
        <f t="shared" si="0"/>
        <v>6.4964255821799446E-2</v>
      </c>
      <c r="Y22" t="s">
        <v>1091</v>
      </c>
      <c r="Z22" s="160">
        <v>4</v>
      </c>
      <c r="AE22" t="s">
        <v>1144</v>
      </c>
      <c r="AF22" t="s">
        <v>1145</v>
      </c>
      <c r="AG22">
        <v>3722042</v>
      </c>
      <c r="AH22">
        <v>2201525</v>
      </c>
      <c r="AI22">
        <v>30752038</v>
      </c>
      <c r="AJ22">
        <v>36177462</v>
      </c>
      <c r="AK22">
        <v>10377517</v>
      </c>
      <c r="AL22">
        <v>2270657</v>
      </c>
      <c r="AM22">
        <v>13327669</v>
      </c>
    </row>
    <row r="23" spans="2:39">
      <c r="B23" t="s">
        <v>1049</v>
      </c>
      <c r="C23" s="160">
        <v>36737851</v>
      </c>
      <c r="D23" s="160">
        <v>35336634</v>
      </c>
      <c r="E23" s="160">
        <v>35354948</v>
      </c>
      <c r="F23" s="160">
        <v>35109641</v>
      </c>
      <c r="G23" s="160">
        <v>34457358</v>
      </c>
      <c r="H23" s="160">
        <v>35119060</v>
      </c>
      <c r="I23" s="160">
        <v>35003099</v>
      </c>
      <c r="J23" s="160">
        <v>35893112</v>
      </c>
      <c r="K23" s="160">
        <v>35655272</v>
      </c>
      <c r="L23" s="160">
        <v>34949969</v>
      </c>
      <c r="M23" s="160">
        <v>37425683</v>
      </c>
      <c r="N23" s="160">
        <v>36720174</v>
      </c>
      <c r="O23" s="160">
        <v>39101834</v>
      </c>
      <c r="P23" s="160">
        <v>39266977</v>
      </c>
      <c r="Q23" s="160">
        <v>34295444</v>
      </c>
      <c r="R23" s="160">
        <v>28766705</v>
      </c>
      <c r="S23" s="160">
        <v>31471867</v>
      </c>
      <c r="T23" s="160">
        <v>34598207</v>
      </c>
      <c r="U23" s="160">
        <v>31558652</v>
      </c>
      <c r="V23" s="160">
        <v>19942445</v>
      </c>
      <c r="W23" s="160">
        <v>19470436</v>
      </c>
      <c r="X23" s="165">
        <f t="shared" si="0"/>
        <v>4.4712192058436039E-2</v>
      </c>
      <c r="Y23" t="s">
        <v>1092</v>
      </c>
      <c r="Z23" s="160">
        <v>7</v>
      </c>
      <c r="AE23" t="s">
        <v>1146</v>
      </c>
      <c r="AF23" t="s">
        <v>1147</v>
      </c>
      <c r="AG23">
        <v>646506</v>
      </c>
      <c r="AH23">
        <v>1408679</v>
      </c>
      <c r="AI23">
        <v>46083558</v>
      </c>
      <c r="AJ23">
        <v>30679402</v>
      </c>
      <c r="AK23">
        <v>4900054</v>
      </c>
      <c r="AL23">
        <v>1142728</v>
      </c>
      <c r="AM23">
        <v>6341583</v>
      </c>
    </row>
    <row r="24" spans="2:39">
      <c r="B24" t="s">
        <v>1050</v>
      </c>
      <c r="C24" s="160">
        <v>176064</v>
      </c>
      <c r="D24" s="160">
        <v>204648</v>
      </c>
      <c r="E24" s="160">
        <v>153652</v>
      </c>
      <c r="F24" s="160">
        <v>70650</v>
      </c>
      <c r="G24" s="160">
        <v>170658</v>
      </c>
      <c r="H24" s="160">
        <v>425997</v>
      </c>
      <c r="I24" s="160">
        <v>420436</v>
      </c>
      <c r="J24" s="160">
        <v>229246</v>
      </c>
      <c r="K24" s="160">
        <v>184812</v>
      </c>
      <c r="L24" s="160">
        <v>132691</v>
      </c>
      <c r="M24" s="160">
        <v>37257</v>
      </c>
      <c r="N24" s="160">
        <v>15864</v>
      </c>
      <c r="O24" s="160">
        <v>22150</v>
      </c>
      <c r="P24" s="160">
        <v>66366</v>
      </c>
      <c r="Q24" s="160">
        <v>199199</v>
      </c>
      <c r="R24" s="160">
        <v>26788</v>
      </c>
      <c r="S24" s="160"/>
      <c r="T24" s="160"/>
      <c r="U24" s="160"/>
      <c r="V24" s="160"/>
      <c r="W24" s="160"/>
      <c r="X24" s="161">
        <f t="shared" si="0"/>
        <v>0</v>
      </c>
      <c r="AE24" t="s">
        <v>1148</v>
      </c>
      <c r="AF24" t="s">
        <v>1149</v>
      </c>
      <c r="AG24">
        <v>5628857</v>
      </c>
      <c r="AH24">
        <v>11447566</v>
      </c>
      <c r="AI24">
        <v>153056542</v>
      </c>
      <c r="AJ24">
        <v>205691071</v>
      </c>
      <c r="AK24">
        <v>36829207</v>
      </c>
      <c r="AL24">
        <v>10212193</v>
      </c>
      <c r="AM24">
        <v>62958495</v>
      </c>
    </row>
    <row r="25" spans="2:39">
      <c r="B25" t="s">
        <v>1051</v>
      </c>
      <c r="C25" s="160">
        <v>133834374</v>
      </c>
      <c r="D25" s="160">
        <v>124141999</v>
      </c>
      <c r="E25" s="160">
        <v>112805618</v>
      </c>
      <c r="F25" s="160">
        <v>114243649</v>
      </c>
      <c r="G25" s="160">
        <v>119733923</v>
      </c>
      <c r="H25" s="160">
        <v>120847953</v>
      </c>
      <c r="I25" s="160">
        <v>115280302</v>
      </c>
      <c r="J25" s="160">
        <v>120322708</v>
      </c>
      <c r="K25" s="160">
        <v>107338054</v>
      </c>
      <c r="L25" s="160">
        <v>104960118</v>
      </c>
      <c r="M25" s="160">
        <v>108766150</v>
      </c>
      <c r="N25" s="160">
        <v>90861804</v>
      </c>
      <c r="O25" s="160">
        <v>80379779</v>
      </c>
      <c r="P25" s="160">
        <v>77334723</v>
      </c>
      <c r="Q25" s="160">
        <v>61424961</v>
      </c>
      <c r="R25" s="160">
        <v>42867898</v>
      </c>
      <c r="S25" s="160">
        <v>41784412</v>
      </c>
      <c r="T25" s="160">
        <v>39567024</v>
      </c>
      <c r="U25" s="160">
        <v>36005701</v>
      </c>
      <c r="V25" s="160">
        <v>24245038</v>
      </c>
      <c r="W25" s="160">
        <v>26425787</v>
      </c>
      <c r="X25" s="163">
        <f t="shared" si="0"/>
        <v>5.1012756131365258E-2</v>
      </c>
      <c r="Y25" t="s">
        <v>1093</v>
      </c>
      <c r="Z25" s="160">
        <v>5</v>
      </c>
      <c r="AE25" t="s">
        <v>1150</v>
      </c>
      <c r="AF25" t="s">
        <v>1151</v>
      </c>
      <c r="AG25">
        <v>1147941</v>
      </c>
      <c r="AH25">
        <v>2840239</v>
      </c>
      <c r="AI25">
        <v>54118517</v>
      </c>
      <c r="AJ25">
        <v>91441514</v>
      </c>
      <c r="AK25">
        <v>12883461</v>
      </c>
      <c r="AL25">
        <v>2814998</v>
      </c>
      <c r="AM25">
        <v>23155958</v>
      </c>
    </row>
    <row r="26" spans="2:39">
      <c r="B26" t="s">
        <v>1052</v>
      </c>
      <c r="C26" s="160">
        <v>3715136</v>
      </c>
      <c r="D26" s="160">
        <v>3802509</v>
      </c>
      <c r="E26" s="160">
        <v>4028110</v>
      </c>
      <c r="F26" s="160">
        <v>3805488</v>
      </c>
      <c r="G26" s="160">
        <v>4160962</v>
      </c>
      <c r="H26" s="160">
        <v>4114016</v>
      </c>
      <c r="I26" s="160">
        <v>3126586</v>
      </c>
      <c r="J26" s="160">
        <v>3843243</v>
      </c>
      <c r="K26" s="160">
        <v>3657416</v>
      </c>
      <c r="L26" s="160">
        <v>3944542</v>
      </c>
      <c r="M26" s="160">
        <v>3864700</v>
      </c>
      <c r="N26" s="160">
        <v>3971129</v>
      </c>
      <c r="O26" s="160">
        <v>2809771</v>
      </c>
      <c r="P26" s="160">
        <v>2604888</v>
      </c>
      <c r="Q26" s="160">
        <v>3438728</v>
      </c>
      <c r="R26" s="160">
        <v>2797656</v>
      </c>
      <c r="S26" s="160">
        <v>2078567</v>
      </c>
      <c r="T26" s="160">
        <v>1483241</v>
      </c>
      <c r="U26" s="160">
        <v>1537669</v>
      </c>
      <c r="V26" s="160">
        <v>676582</v>
      </c>
      <c r="W26" s="160">
        <v>300093</v>
      </c>
      <c r="X26" s="161">
        <f t="shared" si="0"/>
        <v>2.1785642698016151E-3</v>
      </c>
      <c r="Y26" t="s">
        <v>1094</v>
      </c>
      <c r="AE26" t="s">
        <v>1152</v>
      </c>
      <c r="AF26" t="s">
        <v>1153</v>
      </c>
      <c r="AG26">
        <v>4480916</v>
      </c>
      <c r="AH26">
        <v>8607327</v>
      </c>
      <c r="AI26">
        <v>98938025</v>
      </c>
      <c r="AJ26">
        <v>114249557</v>
      </c>
      <c r="AK26">
        <v>23945747</v>
      </c>
      <c r="AL26">
        <v>7397195</v>
      </c>
      <c r="AM26">
        <v>39802537</v>
      </c>
    </row>
    <row r="27" spans="2:39">
      <c r="B27" t="s">
        <v>1053</v>
      </c>
      <c r="C27" s="160"/>
      <c r="D27" s="160"/>
      <c r="E27" s="160"/>
      <c r="F27" s="160"/>
      <c r="G27" s="160"/>
      <c r="H27" s="160"/>
      <c r="I27" s="160"/>
      <c r="J27" s="160"/>
      <c r="K27" s="160"/>
      <c r="L27" s="160"/>
      <c r="M27" s="160"/>
      <c r="N27" s="160"/>
      <c r="O27" s="160"/>
      <c r="P27" s="160"/>
      <c r="Q27" s="160"/>
      <c r="R27" s="160"/>
      <c r="S27" s="160"/>
      <c r="T27" s="160"/>
      <c r="U27" s="160"/>
      <c r="V27" s="160"/>
      <c r="W27" s="160"/>
      <c r="X27" s="161">
        <f t="shared" si="0"/>
        <v>0</v>
      </c>
      <c r="AE27" t="s">
        <v>1154</v>
      </c>
      <c r="AF27" t="s">
        <v>1155</v>
      </c>
      <c r="AG27">
        <v>2032526</v>
      </c>
      <c r="AH27">
        <v>6381135</v>
      </c>
      <c r="AI27">
        <v>107350522</v>
      </c>
      <c r="AJ27">
        <v>122251031</v>
      </c>
      <c r="AK27">
        <v>18685104</v>
      </c>
      <c r="AL27">
        <v>4099492</v>
      </c>
      <c r="AM27">
        <v>33278801</v>
      </c>
    </row>
    <row r="28" spans="2:39">
      <c r="B28" t="s">
        <v>1054</v>
      </c>
      <c r="C28" s="160">
        <v>4643998</v>
      </c>
      <c r="D28" s="160">
        <v>5147305</v>
      </c>
      <c r="E28" s="160">
        <v>5055769</v>
      </c>
      <c r="F28" s="160">
        <v>5224941</v>
      </c>
      <c r="G28" s="160">
        <v>5183453</v>
      </c>
      <c r="H28" s="160">
        <v>5054022</v>
      </c>
      <c r="I28" s="160">
        <v>2301185</v>
      </c>
      <c r="J28" s="160">
        <v>2859965</v>
      </c>
      <c r="K28" s="160">
        <v>2305459</v>
      </c>
      <c r="L28" s="160">
        <v>2585156</v>
      </c>
      <c r="M28" s="160">
        <v>2936758</v>
      </c>
      <c r="N28" s="160">
        <v>2283341</v>
      </c>
      <c r="O28" s="160">
        <v>1925291</v>
      </c>
      <c r="P28" s="160">
        <v>1977928</v>
      </c>
      <c r="Q28" s="160">
        <v>1921869</v>
      </c>
      <c r="R28" s="160">
        <v>1615746</v>
      </c>
      <c r="S28" s="160">
        <v>1808384</v>
      </c>
      <c r="T28" s="160">
        <v>1298108</v>
      </c>
      <c r="U28" s="160">
        <v>1471031</v>
      </c>
      <c r="V28" s="160">
        <v>1154156</v>
      </c>
      <c r="W28" s="160">
        <v>1262988</v>
      </c>
      <c r="X28" s="161">
        <f t="shared" si="0"/>
        <v>2.0841517754279625E-3</v>
      </c>
      <c r="Y28" t="s">
        <v>1095</v>
      </c>
      <c r="AE28" t="s">
        <v>1156</v>
      </c>
      <c r="AF28" t="s">
        <v>1157</v>
      </c>
      <c r="AG28">
        <v>1337556</v>
      </c>
      <c r="AH28">
        <v>3394651</v>
      </c>
      <c r="AI28">
        <v>61087012</v>
      </c>
      <c r="AJ28">
        <v>75416993</v>
      </c>
      <c r="AK28">
        <v>9093571</v>
      </c>
      <c r="AL28">
        <v>2721557</v>
      </c>
      <c r="AM28">
        <v>17058436</v>
      </c>
    </row>
    <row r="29" spans="2:39">
      <c r="B29" t="s">
        <v>1055</v>
      </c>
      <c r="C29" s="160"/>
      <c r="D29" s="160"/>
      <c r="E29" s="160"/>
      <c r="F29" s="160"/>
      <c r="G29" s="160"/>
      <c r="H29" s="160"/>
      <c r="I29" s="160"/>
      <c r="J29" s="160"/>
      <c r="K29" s="160"/>
      <c r="L29" s="160"/>
      <c r="M29" s="160"/>
      <c r="N29" s="160"/>
      <c r="O29" s="160"/>
      <c r="P29" s="160"/>
      <c r="Q29" s="160"/>
      <c r="R29" s="160"/>
      <c r="S29" s="160"/>
      <c r="T29" s="160"/>
      <c r="U29" s="160"/>
      <c r="V29" s="160"/>
      <c r="W29" s="160"/>
      <c r="X29" s="161">
        <f t="shared" si="0"/>
        <v>0</v>
      </c>
      <c r="AE29" t="s">
        <v>1158</v>
      </c>
      <c r="AF29" t="s">
        <v>1159</v>
      </c>
      <c r="AG29">
        <v>122138</v>
      </c>
      <c r="AH29">
        <v>844095</v>
      </c>
      <c r="AI29">
        <v>24944903</v>
      </c>
      <c r="AJ29">
        <v>15941741</v>
      </c>
      <c r="AK29">
        <v>2930813</v>
      </c>
      <c r="AL29">
        <v>236318</v>
      </c>
      <c r="AM29">
        <v>4892556</v>
      </c>
    </row>
    <row r="30" spans="2:39">
      <c r="B30" t="s">
        <v>1056</v>
      </c>
      <c r="C30" s="160"/>
      <c r="D30" s="160"/>
      <c r="E30" s="160"/>
      <c r="F30" s="160"/>
      <c r="G30" s="160"/>
      <c r="H30" s="160"/>
      <c r="I30" s="160"/>
      <c r="J30" s="160"/>
      <c r="K30" s="160"/>
      <c r="L30" s="160"/>
      <c r="M30" s="160"/>
      <c r="N30" s="160"/>
      <c r="O30" s="160"/>
      <c r="P30" s="160"/>
      <c r="Q30" s="160"/>
      <c r="R30" s="160"/>
      <c r="S30" s="160"/>
      <c r="T30" s="160"/>
      <c r="U30" s="160"/>
      <c r="V30" s="160"/>
      <c r="W30" s="160"/>
      <c r="X30" s="161">
        <f t="shared" si="0"/>
        <v>0</v>
      </c>
      <c r="AE30" t="s">
        <v>1160</v>
      </c>
      <c r="AF30" t="s">
        <v>1161</v>
      </c>
      <c r="AG30">
        <v>572832</v>
      </c>
      <c r="AH30">
        <v>2142389</v>
      </c>
      <c r="AI30">
        <v>21318607</v>
      </c>
      <c r="AJ30">
        <v>30892298</v>
      </c>
      <c r="AK30">
        <v>6660719</v>
      </c>
      <c r="AL30">
        <v>1141617</v>
      </c>
      <c r="AM30">
        <v>11327808</v>
      </c>
    </row>
    <row r="31" spans="2:39">
      <c r="B31" t="s">
        <v>1057</v>
      </c>
      <c r="C31" s="160"/>
      <c r="D31" s="160"/>
      <c r="E31" s="160"/>
      <c r="F31" s="160"/>
      <c r="G31" s="160"/>
      <c r="H31" s="160"/>
      <c r="I31" s="160"/>
      <c r="J31" s="160"/>
      <c r="K31" s="160"/>
      <c r="L31" s="160"/>
      <c r="M31" s="160"/>
      <c r="N31" s="160"/>
      <c r="O31" s="160"/>
      <c r="P31" s="160"/>
      <c r="Q31" s="160"/>
      <c r="R31" s="160"/>
      <c r="S31" s="160"/>
      <c r="T31" s="160"/>
      <c r="U31" s="160"/>
      <c r="V31" s="160"/>
      <c r="W31" s="160"/>
      <c r="X31" s="161">
        <f t="shared" si="0"/>
        <v>0</v>
      </c>
      <c r="AE31" t="s">
        <v>1162</v>
      </c>
      <c r="AF31" t="s">
        <v>1163</v>
      </c>
      <c r="AG31">
        <v>1909583</v>
      </c>
      <c r="AH31">
        <v>8941091</v>
      </c>
      <c r="AI31">
        <v>100007424</v>
      </c>
      <c r="AJ31">
        <v>77369193</v>
      </c>
      <c r="AK31">
        <v>20855662</v>
      </c>
      <c r="AL31">
        <v>5715558</v>
      </c>
      <c r="AM31">
        <v>36536353</v>
      </c>
    </row>
    <row r="32" spans="2:39">
      <c r="B32" t="s">
        <v>1058</v>
      </c>
      <c r="C32" s="160">
        <v>366435</v>
      </c>
      <c r="D32" s="160">
        <v>248016</v>
      </c>
      <c r="E32" s="160">
        <v>533441</v>
      </c>
      <c r="F32" s="160">
        <v>578065</v>
      </c>
      <c r="G32" s="160">
        <v>597618</v>
      </c>
      <c r="H32" s="160">
        <v>394100</v>
      </c>
      <c r="I32" s="160">
        <v>236107</v>
      </c>
      <c r="J32" s="160">
        <v>247049</v>
      </c>
      <c r="K32" s="160">
        <v>452456</v>
      </c>
      <c r="L32" s="160">
        <v>458477</v>
      </c>
      <c r="M32" s="160">
        <v>464738</v>
      </c>
      <c r="N32" s="160">
        <v>421587</v>
      </c>
      <c r="O32" s="160">
        <v>413703</v>
      </c>
      <c r="P32" s="160">
        <v>362813</v>
      </c>
      <c r="Q32" s="160">
        <v>138206</v>
      </c>
      <c r="R32" s="160">
        <v>233898</v>
      </c>
      <c r="S32" s="160">
        <v>244345</v>
      </c>
      <c r="T32" s="160">
        <v>258902</v>
      </c>
      <c r="U32" s="160">
        <v>189273</v>
      </c>
      <c r="V32" s="160">
        <v>158739</v>
      </c>
      <c r="W32" s="160">
        <v>44162</v>
      </c>
      <c r="X32" s="161">
        <f t="shared" si="0"/>
        <v>2.6816135009430581E-4</v>
      </c>
      <c r="Y32" t="s">
        <v>1096</v>
      </c>
      <c r="AE32" t="s">
        <v>1164</v>
      </c>
      <c r="AF32" t="s">
        <v>1165</v>
      </c>
      <c r="AG32">
        <v>132320</v>
      </c>
      <c r="AH32">
        <v>459235</v>
      </c>
      <c r="AI32">
        <v>20316214</v>
      </c>
      <c r="AJ32">
        <v>13523188</v>
      </c>
      <c r="AK32">
        <v>1558037</v>
      </c>
      <c r="AL32">
        <v>291035</v>
      </c>
      <c r="AM32">
        <v>4094681</v>
      </c>
    </row>
    <row r="33" spans="2:39">
      <c r="B33" t="s">
        <v>1059</v>
      </c>
      <c r="C33" s="160">
        <v>603827</v>
      </c>
      <c r="D33" s="160">
        <v>2305262</v>
      </c>
      <c r="E33" s="160">
        <v>3695385</v>
      </c>
      <c r="F33" s="160">
        <v>3586363</v>
      </c>
      <c r="G33" s="160">
        <v>3555351</v>
      </c>
      <c r="H33" s="160">
        <v>3797455</v>
      </c>
      <c r="I33" s="160">
        <v>3545266</v>
      </c>
      <c r="J33" s="160">
        <v>2841512</v>
      </c>
      <c r="K33" s="160">
        <v>3439987</v>
      </c>
      <c r="L33" s="160">
        <v>4003505</v>
      </c>
      <c r="M33" s="160">
        <v>2746744</v>
      </c>
      <c r="N33" s="160">
        <v>2952818</v>
      </c>
      <c r="O33" s="160">
        <v>3575069</v>
      </c>
      <c r="P33" s="160">
        <v>3737100</v>
      </c>
      <c r="Q33" s="160">
        <v>3143392</v>
      </c>
      <c r="R33" s="160">
        <v>2869740</v>
      </c>
      <c r="S33" s="160">
        <v>2603668</v>
      </c>
      <c r="T33" s="160">
        <v>2939738</v>
      </c>
      <c r="U33" s="160">
        <v>2697331</v>
      </c>
      <c r="V33" s="160">
        <v>2587165</v>
      </c>
      <c r="W33" s="160">
        <v>3200580</v>
      </c>
      <c r="X33" s="161">
        <f t="shared" si="0"/>
        <v>3.8215694928025869E-3</v>
      </c>
      <c r="Y33" t="s">
        <v>1097</v>
      </c>
      <c r="AE33" t="s">
        <v>1166</v>
      </c>
      <c r="AF33" t="s">
        <v>1167</v>
      </c>
      <c r="AG33">
        <v>1777263</v>
      </c>
      <c r="AH33">
        <v>8481856</v>
      </c>
      <c r="AI33">
        <v>79691210</v>
      </c>
      <c r="AJ33">
        <v>63846005</v>
      </c>
      <c r="AK33">
        <v>19297625</v>
      </c>
      <c r="AL33">
        <v>5424524</v>
      </c>
      <c r="AM33">
        <v>32441671</v>
      </c>
    </row>
    <row r="34" spans="2:39">
      <c r="B34" t="s">
        <v>1060</v>
      </c>
      <c r="C34" s="160">
        <v>39142820</v>
      </c>
      <c r="D34" s="160">
        <v>37385807</v>
      </c>
      <c r="E34" s="160">
        <v>36994098</v>
      </c>
      <c r="F34" s="160">
        <v>39988503</v>
      </c>
      <c r="G34" s="160">
        <v>40353984</v>
      </c>
      <c r="H34" s="160">
        <v>41822805</v>
      </c>
      <c r="I34" s="160">
        <v>43389833</v>
      </c>
      <c r="J34" s="160">
        <v>44785700</v>
      </c>
      <c r="K34" s="160">
        <v>39485837</v>
      </c>
      <c r="L34" s="160">
        <v>44732165</v>
      </c>
      <c r="M34" s="160">
        <v>42008238</v>
      </c>
      <c r="N34" s="160">
        <v>36693982</v>
      </c>
      <c r="O34" s="160">
        <v>42231483</v>
      </c>
      <c r="P34" s="160">
        <v>44562048</v>
      </c>
      <c r="Q34" s="160">
        <v>41864004</v>
      </c>
      <c r="R34" s="160">
        <v>32335656</v>
      </c>
      <c r="S34" s="160">
        <v>35231843</v>
      </c>
      <c r="T34" s="160">
        <v>38610140</v>
      </c>
      <c r="U34" s="160">
        <v>34467534</v>
      </c>
      <c r="V34" s="160">
        <v>26421553</v>
      </c>
      <c r="W34" s="160">
        <v>28579592</v>
      </c>
      <c r="X34" s="165">
        <f t="shared" si="0"/>
        <v>4.8833486296837841E-2</v>
      </c>
      <c r="Y34" t="s">
        <v>1098</v>
      </c>
      <c r="Z34" s="160">
        <v>6</v>
      </c>
      <c r="AE34" t="s">
        <v>1168</v>
      </c>
      <c r="AF34" t="s">
        <v>1169</v>
      </c>
      <c r="AG34">
        <v>1702113</v>
      </c>
      <c r="AH34">
        <v>3087628</v>
      </c>
      <c r="AI34">
        <v>29092633</v>
      </c>
      <c r="AJ34">
        <v>36963530</v>
      </c>
      <c r="AK34">
        <v>8095658</v>
      </c>
      <c r="AL34">
        <v>2756144</v>
      </c>
      <c r="AM34">
        <v>13924499</v>
      </c>
    </row>
    <row r="35" spans="2:39">
      <c r="B35" t="s">
        <v>1061</v>
      </c>
      <c r="C35" s="160"/>
      <c r="D35" s="160"/>
      <c r="E35" s="160"/>
      <c r="F35" s="160"/>
      <c r="G35" s="160"/>
      <c r="H35" s="160"/>
      <c r="I35" s="160"/>
      <c r="J35" s="160"/>
      <c r="K35" s="160"/>
      <c r="L35" s="160"/>
      <c r="M35" s="160"/>
      <c r="N35" s="160"/>
      <c r="O35" s="160"/>
      <c r="P35" s="160"/>
      <c r="Q35" s="160"/>
      <c r="R35" s="160"/>
      <c r="S35" s="160"/>
      <c r="T35" s="160"/>
      <c r="U35" s="160"/>
      <c r="V35" s="160"/>
      <c r="W35" s="160"/>
      <c r="X35" s="161">
        <f t="shared" si="0"/>
        <v>0</v>
      </c>
      <c r="AE35" t="s">
        <v>1170</v>
      </c>
      <c r="AF35" t="s">
        <v>1171</v>
      </c>
      <c r="AG35">
        <v>293281</v>
      </c>
      <c r="AH35">
        <v>439786</v>
      </c>
      <c r="AI35">
        <v>9016799</v>
      </c>
      <c r="AJ35">
        <v>10898435</v>
      </c>
      <c r="AK35">
        <v>1193564</v>
      </c>
      <c r="AL35">
        <v>670982</v>
      </c>
      <c r="AM35">
        <v>4228786</v>
      </c>
    </row>
    <row r="36" spans="2:39">
      <c r="B36" t="s">
        <v>1062</v>
      </c>
      <c r="C36" s="160">
        <v>30475417</v>
      </c>
      <c r="D36" s="160">
        <v>30798895</v>
      </c>
      <c r="E36" s="160">
        <v>30775437</v>
      </c>
      <c r="F36" s="160">
        <v>29942871</v>
      </c>
      <c r="G36" s="160">
        <v>29956259</v>
      </c>
      <c r="H36" s="160">
        <v>30411056</v>
      </c>
      <c r="I36" s="160">
        <v>29606266</v>
      </c>
      <c r="J36" s="160">
        <v>29627097</v>
      </c>
      <c r="K36" s="160">
        <v>29945292</v>
      </c>
      <c r="L36" s="160">
        <v>28948944</v>
      </c>
      <c r="M36" s="160">
        <v>28231419</v>
      </c>
      <c r="N36" s="160">
        <v>27528666</v>
      </c>
      <c r="O36" s="160">
        <v>27639060</v>
      </c>
      <c r="P36" s="160">
        <v>29157193</v>
      </c>
      <c r="Q36" s="160">
        <v>28801826</v>
      </c>
      <c r="R36" s="160">
        <v>28120859</v>
      </c>
      <c r="S36" s="160">
        <v>28787505</v>
      </c>
      <c r="T36" s="160">
        <v>29643430</v>
      </c>
      <c r="U36" s="160">
        <v>26996860</v>
      </c>
      <c r="V36" s="160">
        <v>26438192</v>
      </c>
      <c r="W36" s="160">
        <v>26512608</v>
      </c>
      <c r="X36" s="161">
        <f t="shared" si="0"/>
        <v>3.8249060488854514E-2</v>
      </c>
      <c r="Y36" t="s">
        <v>1099</v>
      </c>
      <c r="AE36" t="s">
        <v>1172</v>
      </c>
      <c r="AF36" t="s">
        <v>1173</v>
      </c>
      <c r="AG36">
        <v>1408832</v>
      </c>
      <c r="AH36">
        <v>2647842</v>
      </c>
      <c r="AI36">
        <v>20075834</v>
      </c>
      <c r="AJ36">
        <v>26065095</v>
      </c>
      <c r="AK36">
        <v>6902094</v>
      </c>
      <c r="AL36">
        <v>2085162</v>
      </c>
      <c r="AM36">
        <v>9695713</v>
      </c>
    </row>
    <row r="37" spans="2:39">
      <c r="B37" t="s">
        <v>1063</v>
      </c>
      <c r="C37" s="160"/>
      <c r="D37" s="160"/>
      <c r="E37" s="160"/>
      <c r="F37" s="160"/>
      <c r="G37" s="160"/>
      <c r="H37" s="160"/>
      <c r="I37" s="160"/>
      <c r="J37" s="160"/>
      <c r="K37" s="160"/>
      <c r="L37" s="160"/>
      <c r="M37" s="160"/>
      <c r="N37" s="160"/>
      <c r="O37" s="160"/>
      <c r="P37" s="160"/>
      <c r="Q37" s="160"/>
      <c r="R37" s="160"/>
      <c r="S37" s="160"/>
      <c r="T37" s="160"/>
      <c r="U37" s="160"/>
      <c r="V37" s="160"/>
      <c r="W37" s="160"/>
      <c r="X37" s="161">
        <f t="shared" si="0"/>
        <v>0</v>
      </c>
      <c r="AE37" t="s">
        <v>1174</v>
      </c>
      <c r="AF37" t="s">
        <v>1175</v>
      </c>
      <c r="AG37">
        <v>657036</v>
      </c>
      <c r="AH37">
        <v>1609785</v>
      </c>
      <c r="AI37">
        <v>17655599</v>
      </c>
      <c r="AJ37">
        <v>20049066</v>
      </c>
      <c r="AK37">
        <v>4726939</v>
      </c>
      <c r="AL37">
        <v>1189379</v>
      </c>
      <c r="AM37">
        <v>8515798</v>
      </c>
    </row>
    <row r="38" spans="2:39">
      <c r="B38" t="s">
        <v>1064</v>
      </c>
      <c r="C38" s="160"/>
      <c r="D38" s="160"/>
      <c r="E38" s="160"/>
      <c r="F38" s="160"/>
      <c r="G38" s="160"/>
      <c r="H38" s="160"/>
      <c r="I38" s="160"/>
      <c r="J38" s="160"/>
      <c r="K38" s="160"/>
      <c r="L38" s="160"/>
      <c r="M38" s="160"/>
      <c r="N38" s="160"/>
      <c r="O38" s="160"/>
      <c r="P38" s="160"/>
      <c r="Q38" s="160"/>
      <c r="R38" s="160"/>
      <c r="S38" s="160"/>
      <c r="T38" s="160"/>
      <c r="U38" s="160"/>
      <c r="V38" s="160"/>
      <c r="W38" s="160"/>
      <c r="X38" s="161">
        <f t="shared" si="0"/>
        <v>0</v>
      </c>
      <c r="AE38" t="s">
        <v>1176</v>
      </c>
      <c r="AF38" t="s">
        <v>1177</v>
      </c>
      <c r="AG38">
        <v>6434021</v>
      </c>
      <c r="AH38">
        <v>12701611</v>
      </c>
      <c r="AI38">
        <v>76452963</v>
      </c>
      <c r="AJ38">
        <v>85278027</v>
      </c>
      <c r="AK38">
        <v>28870682</v>
      </c>
      <c r="AL38">
        <v>7646477</v>
      </c>
      <c r="AM38">
        <v>36125628</v>
      </c>
    </row>
    <row r="39" spans="2:39">
      <c r="B39" t="s">
        <v>1065</v>
      </c>
      <c r="C39" s="160"/>
      <c r="D39" s="160"/>
      <c r="E39" s="160"/>
      <c r="F39" s="160"/>
      <c r="G39" s="160"/>
      <c r="H39" s="160"/>
      <c r="I39" s="160"/>
      <c r="J39" s="160"/>
      <c r="K39" s="160"/>
      <c r="L39" s="160"/>
      <c r="M39" s="160"/>
      <c r="N39" s="160"/>
      <c r="O39" s="160"/>
      <c r="P39" s="160"/>
      <c r="Q39" s="160"/>
      <c r="R39" s="160"/>
      <c r="S39" s="160"/>
      <c r="T39" s="160"/>
      <c r="U39" s="160"/>
      <c r="V39" s="160"/>
      <c r="W39" s="160"/>
      <c r="X39" s="161">
        <f t="shared" si="0"/>
        <v>0</v>
      </c>
      <c r="AE39" t="s">
        <v>1178</v>
      </c>
      <c r="AF39" s="175" t="s">
        <v>1179</v>
      </c>
      <c r="AG39" t="s">
        <v>1178</v>
      </c>
      <c r="AH39" t="s">
        <v>1178</v>
      </c>
      <c r="AI39" t="s">
        <v>1178</v>
      </c>
      <c r="AJ39" t="s">
        <v>1178</v>
      </c>
      <c r="AK39" t="s">
        <v>1178</v>
      </c>
      <c r="AL39" t="s">
        <v>1178</v>
      </c>
      <c r="AM39" t="s">
        <v>1178</v>
      </c>
    </row>
    <row r="40" spans="2:39">
      <c r="B40" t="s">
        <v>1066</v>
      </c>
      <c r="C40" s="160">
        <v>29617552</v>
      </c>
      <c r="D40" s="160">
        <v>28916344</v>
      </c>
      <c r="E40" s="160">
        <v>26388865</v>
      </c>
      <c r="F40" s="160">
        <v>27249951</v>
      </c>
      <c r="G40" s="160">
        <v>28518728</v>
      </c>
      <c r="H40" s="160">
        <v>25912523</v>
      </c>
      <c r="I40" s="160">
        <v>24450829</v>
      </c>
      <c r="J40" s="160">
        <v>25644851</v>
      </c>
      <c r="K40" s="160">
        <v>25124096</v>
      </c>
      <c r="L40" s="160">
        <v>20990588</v>
      </c>
      <c r="M40" s="160">
        <v>21922457</v>
      </c>
      <c r="N40" s="160">
        <v>22452275</v>
      </c>
      <c r="O40" s="160">
        <v>21968641</v>
      </c>
      <c r="P40" s="160">
        <v>21963311</v>
      </c>
      <c r="Q40" s="160">
        <v>19678796</v>
      </c>
      <c r="R40" s="160">
        <v>13341089</v>
      </c>
      <c r="S40" s="160">
        <v>13843683</v>
      </c>
      <c r="T40" s="160">
        <v>10792046</v>
      </c>
      <c r="U40" s="160">
        <v>14535660</v>
      </c>
      <c r="V40" s="160">
        <v>10249124</v>
      </c>
      <c r="W40" s="160">
        <v>9265492</v>
      </c>
      <c r="X40" s="161">
        <f t="shared" ref="X40:X59" si="1">U40/$U$59</f>
        <v>2.0594074221425122E-2</v>
      </c>
      <c r="Y40" t="s">
        <v>1100</v>
      </c>
      <c r="AE40" t="s">
        <v>1180</v>
      </c>
      <c r="AF40" t="s">
        <v>1181</v>
      </c>
      <c r="AG40">
        <v>6830310</v>
      </c>
      <c r="AH40">
        <v>8726995</v>
      </c>
      <c r="AI40">
        <v>13584843</v>
      </c>
      <c r="AJ40">
        <v>6361887</v>
      </c>
      <c r="AK40">
        <v>4608920</v>
      </c>
      <c r="AL40">
        <v>3520796</v>
      </c>
      <c r="AM40">
        <v>4165685</v>
      </c>
    </row>
    <row r="41" spans="2:39">
      <c r="B41" t="s">
        <v>1067</v>
      </c>
      <c r="C41" s="160"/>
      <c r="D41" s="160"/>
      <c r="E41" s="160"/>
      <c r="F41" s="160"/>
      <c r="G41" s="160"/>
      <c r="H41" s="160"/>
      <c r="I41" s="160"/>
      <c r="J41" s="160"/>
      <c r="K41" s="160"/>
      <c r="L41" s="160"/>
      <c r="M41" s="160"/>
      <c r="N41" s="160"/>
      <c r="O41" s="160"/>
      <c r="P41" s="160"/>
      <c r="Q41" s="160"/>
      <c r="R41" s="160"/>
      <c r="S41" s="160"/>
      <c r="T41" s="160"/>
      <c r="U41" s="160"/>
      <c r="V41" s="160"/>
      <c r="W41" s="160"/>
      <c r="X41" s="161">
        <f t="shared" si="1"/>
        <v>0</v>
      </c>
      <c r="AE41" t="s">
        <v>1182</v>
      </c>
      <c r="AF41" t="s">
        <v>1183</v>
      </c>
      <c r="AG41">
        <v>3659485</v>
      </c>
      <c r="AH41">
        <v>9231517</v>
      </c>
      <c r="AI41">
        <v>85468563</v>
      </c>
      <c r="AJ41">
        <v>112304043</v>
      </c>
      <c r="AK41">
        <v>28853503</v>
      </c>
      <c r="AL41">
        <v>6322578</v>
      </c>
      <c r="AM41">
        <v>42272210</v>
      </c>
    </row>
    <row r="42" spans="2:39">
      <c r="B42" t="s">
        <v>1068</v>
      </c>
      <c r="C42" s="160"/>
      <c r="D42" s="160"/>
      <c r="E42" s="160"/>
      <c r="F42" s="160"/>
      <c r="G42" s="160"/>
      <c r="H42" s="160"/>
      <c r="I42" s="160"/>
      <c r="J42" s="160"/>
      <c r="K42" s="160"/>
      <c r="L42" s="160"/>
      <c r="M42" s="160"/>
      <c r="N42" s="160"/>
      <c r="O42" s="160"/>
      <c r="P42" s="160"/>
      <c r="Q42" s="160"/>
      <c r="R42" s="160"/>
      <c r="S42" s="160"/>
      <c r="T42" s="160"/>
      <c r="U42" s="160"/>
      <c r="V42" s="160"/>
      <c r="W42" s="160"/>
      <c r="X42" s="161">
        <f t="shared" si="1"/>
        <v>0</v>
      </c>
      <c r="AE42" t="s">
        <v>1184</v>
      </c>
      <c r="AF42" t="s">
        <v>1185</v>
      </c>
      <c r="AG42">
        <v>4745043</v>
      </c>
      <c r="AH42">
        <v>4399656</v>
      </c>
      <c r="AI42">
        <v>43252211</v>
      </c>
      <c r="AJ42">
        <v>51107152</v>
      </c>
      <c r="AK42">
        <v>14072662</v>
      </c>
      <c r="AL42">
        <v>3405026</v>
      </c>
      <c r="AM42">
        <v>20391019</v>
      </c>
    </row>
    <row r="43" spans="2:39">
      <c r="B43" t="s">
        <v>1069</v>
      </c>
      <c r="C43" s="160">
        <v>25399693</v>
      </c>
      <c r="D43" s="160">
        <v>21157199</v>
      </c>
      <c r="E43" s="160">
        <v>22009261</v>
      </c>
      <c r="F43" s="160">
        <v>23221850</v>
      </c>
      <c r="G43" s="160">
        <v>24718239</v>
      </c>
      <c r="H43" s="160">
        <v>22722049</v>
      </c>
      <c r="I43" s="160">
        <v>22575386</v>
      </c>
      <c r="J43" s="160">
        <v>26250924</v>
      </c>
      <c r="K43" s="160">
        <v>27500563</v>
      </c>
      <c r="L43" s="160">
        <v>26706556</v>
      </c>
      <c r="M43" s="160">
        <v>28165714</v>
      </c>
      <c r="N43" s="160">
        <v>26327636</v>
      </c>
      <c r="O43" s="160">
        <v>25112837</v>
      </c>
      <c r="P43" s="160">
        <v>22252365</v>
      </c>
      <c r="Q43" s="160">
        <v>17040975</v>
      </c>
      <c r="R43" s="160">
        <v>12564129</v>
      </c>
      <c r="S43" s="160">
        <v>9488894</v>
      </c>
      <c r="T43" s="160">
        <v>8992771</v>
      </c>
      <c r="U43" s="160">
        <v>7779102</v>
      </c>
      <c r="V43" s="160">
        <v>3586505</v>
      </c>
      <c r="W43" s="160">
        <v>2759214</v>
      </c>
      <c r="X43" s="161">
        <f t="shared" si="1"/>
        <v>1.1021405561497491E-2</v>
      </c>
      <c r="Y43" t="s">
        <v>1101</v>
      </c>
      <c r="AE43" t="s">
        <v>1186</v>
      </c>
      <c r="AF43" t="s">
        <v>1187</v>
      </c>
      <c r="AG43">
        <v>3519743</v>
      </c>
      <c r="AH43">
        <v>8888543</v>
      </c>
      <c r="AI43">
        <v>142598228</v>
      </c>
      <c r="AJ43">
        <v>141994758</v>
      </c>
      <c r="AK43">
        <v>44669437</v>
      </c>
      <c r="AL43">
        <v>4201434</v>
      </c>
      <c r="AM43">
        <v>105881965</v>
      </c>
    </row>
    <row r="44" spans="2:39">
      <c r="B44" t="s">
        <v>1070</v>
      </c>
      <c r="C44" s="160">
        <v>1714449</v>
      </c>
      <c r="D44" s="160">
        <v>1406296</v>
      </c>
      <c r="E44" s="160">
        <v>1565216</v>
      </c>
      <c r="F44" s="160">
        <v>1792233</v>
      </c>
      <c r="G44" s="160">
        <v>1856497</v>
      </c>
      <c r="H44" s="160">
        <v>1998364</v>
      </c>
      <c r="I44" s="160">
        <v>1647935</v>
      </c>
      <c r="J44" s="160">
        <v>1463496</v>
      </c>
      <c r="K44" s="160">
        <v>956205</v>
      </c>
      <c r="L44" s="160">
        <v>1010411</v>
      </c>
      <c r="M44" s="160">
        <v>1144665</v>
      </c>
      <c r="N44" s="160">
        <v>1053973</v>
      </c>
      <c r="O44" s="160">
        <v>1135797</v>
      </c>
      <c r="P44" s="160">
        <v>904311</v>
      </c>
      <c r="Q44" s="160">
        <v>780199</v>
      </c>
      <c r="R44" s="160">
        <v>654220</v>
      </c>
      <c r="S44" s="160">
        <v>561345</v>
      </c>
      <c r="T44" s="160">
        <v>610047</v>
      </c>
      <c r="U44" s="160">
        <v>227341</v>
      </c>
      <c r="V44" s="160">
        <v>795</v>
      </c>
      <c r="W44" s="160">
        <v>505</v>
      </c>
      <c r="X44" s="161">
        <f t="shared" si="1"/>
        <v>3.2209596451575014E-4</v>
      </c>
      <c r="Y44" t="s">
        <v>1102</v>
      </c>
      <c r="AE44" t="s">
        <v>1188</v>
      </c>
      <c r="AF44" t="s">
        <v>1189</v>
      </c>
      <c r="AG44">
        <v>12012874</v>
      </c>
      <c r="AH44">
        <v>20116939</v>
      </c>
      <c r="AI44">
        <v>141468833</v>
      </c>
      <c r="AJ44">
        <v>147847572</v>
      </c>
      <c r="AK44">
        <v>52605260</v>
      </c>
      <c r="AL44">
        <v>9435870</v>
      </c>
      <c r="AM44">
        <v>120787896</v>
      </c>
    </row>
    <row r="45" spans="2:39">
      <c r="B45" t="s">
        <v>1071</v>
      </c>
      <c r="C45" s="160"/>
      <c r="D45" s="160"/>
      <c r="E45" s="160"/>
      <c r="F45" s="160"/>
      <c r="G45" s="160"/>
      <c r="H45" s="160"/>
      <c r="I45" s="160"/>
      <c r="J45" s="160"/>
      <c r="K45" s="160"/>
      <c r="L45" s="160"/>
      <c r="M45" s="160"/>
      <c r="N45" s="160"/>
      <c r="O45" s="160"/>
      <c r="P45" s="160"/>
      <c r="Q45" s="160"/>
      <c r="R45" s="160"/>
      <c r="S45" s="160"/>
      <c r="T45" s="160"/>
      <c r="U45" s="160"/>
      <c r="V45" s="160"/>
      <c r="W45" s="160"/>
      <c r="X45" s="161">
        <f t="shared" si="1"/>
        <v>0</v>
      </c>
      <c r="AE45" t="s">
        <v>1190</v>
      </c>
      <c r="AF45" t="s">
        <v>1191</v>
      </c>
      <c r="AG45">
        <v>20981149</v>
      </c>
      <c r="AH45">
        <v>46507056</v>
      </c>
      <c r="AI45">
        <v>581967052</v>
      </c>
      <c r="AJ45">
        <v>656414489</v>
      </c>
      <c r="AK45">
        <v>137018789</v>
      </c>
      <c r="AL45">
        <v>34843100</v>
      </c>
      <c r="AM45">
        <v>224218758</v>
      </c>
    </row>
    <row r="46" spans="2:39">
      <c r="B46" t="s">
        <v>1072</v>
      </c>
      <c r="C46" s="160">
        <v>74145764</v>
      </c>
      <c r="D46" s="160">
        <v>68393192</v>
      </c>
      <c r="E46" s="160">
        <v>63707881</v>
      </c>
      <c r="F46" s="160">
        <v>65995922</v>
      </c>
      <c r="G46" s="160">
        <v>67493812</v>
      </c>
      <c r="H46" s="160">
        <v>66028815</v>
      </c>
      <c r="I46" s="160">
        <v>65048039</v>
      </c>
      <c r="J46" s="160">
        <v>65413644</v>
      </c>
      <c r="K46" s="160">
        <v>57979452</v>
      </c>
      <c r="L46" s="160">
        <v>58593111</v>
      </c>
      <c r="M46" s="160">
        <v>59181827</v>
      </c>
      <c r="N46" s="160">
        <v>54718802</v>
      </c>
      <c r="O46" s="160">
        <v>54008748</v>
      </c>
      <c r="P46" s="160">
        <v>60909704</v>
      </c>
      <c r="Q46" s="160">
        <v>50030833</v>
      </c>
      <c r="R46" s="160">
        <v>45719786</v>
      </c>
      <c r="S46" s="160">
        <v>49085344</v>
      </c>
      <c r="T46" s="160">
        <v>49882892</v>
      </c>
      <c r="U46" s="160">
        <v>50052546</v>
      </c>
      <c r="V46" s="160">
        <v>36305058</v>
      </c>
      <c r="W46" s="160">
        <v>42459529</v>
      </c>
      <c r="X46" s="163">
        <f t="shared" si="1"/>
        <v>7.0914278904108591E-2</v>
      </c>
      <c r="Y46" t="s">
        <v>1103</v>
      </c>
      <c r="Z46" s="160">
        <v>3</v>
      </c>
    </row>
    <row r="47" spans="2:39">
      <c r="B47" t="s">
        <v>1073</v>
      </c>
      <c r="C47" s="160"/>
      <c r="D47" s="160"/>
      <c r="E47" s="160"/>
      <c r="F47" s="160"/>
      <c r="G47" s="160"/>
      <c r="H47" s="160"/>
      <c r="I47" s="160"/>
      <c r="J47" s="160"/>
      <c r="K47" s="160"/>
      <c r="L47" s="160"/>
      <c r="M47" s="160"/>
      <c r="N47" s="160"/>
      <c r="O47" s="160"/>
      <c r="P47" s="160"/>
      <c r="Q47" s="160"/>
      <c r="R47" s="160"/>
      <c r="S47" s="160"/>
      <c r="T47" s="160"/>
      <c r="U47" s="160"/>
      <c r="V47" s="160"/>
      <c r="W47" s="160"/>
      <c r="X47" s="161">
        <f t="shared" si="1"/>
        <v>0</v>
      </c>
      <c r="AF47" t="s">
        <v>1192</v>
      </c>
      <c r="AG47" s="123">
        <f>AG14/AG$11</f>
        <v>0.15670833176507565</v>
      </c>
      <c r="AH47" s="123">
        <f t="shared" ref="AH47:AM47" si="2">AH14/AH$11</f>
        <v>0.10572365498222604</v>
      </c>
      <c r="AI47" s="123">
        <f t="shared" si="2"/>
        <v>1.2876872862715546E-2</v>
      </c>
      <c r="AJ47" s="123">
        <f t="shared" si="2"/>
        <v>2.0181889767738044E-3</v>
      </c>
      <c r="AK47" s="123">
        <f t="shared" si="2"/>
        <v>8.7285125025348444E-3</v>
      </c>
      <c r="AL47" s="123">
        <f t="shared" si="2"/>
        <v>3.3216429832247187E-2</v>
      </c>
      <c r="AM47" s="123">
        <f t="shared" si="2"/>
        <v>3.1196911394655654E-3</v>
      </c>
    </row>
    <row r="48" spans="2:39">
      <c r="B48" t="s">
        <v>1074</v>
      </c>
      <c r="C48" s="160"/>
      <c r="D48" s="160"/>
      <c r="E48" s="160"/>
      <c r="F48" s="160"/>
      <c r="G48" s="160"/>
      <c r="H48" s="160"/>
      <c r="I48" s="160"/>
      <c r="J48" s="160"/>
      <c r="K48" s="160"/>
      <c r="L48" s="160"/>
      <c r="M48" s="160"/>
      <c r="N48" s="160"/>
      <c r="O48" s="160"/>
      <c r="P48" s="160"/>
      <c r="Q48" s="160"/>
      <c r="R48" s="160"/>
      <c r="S48" s="160"/>
      <c r="T48" s="160"/>
      <c r="U48" s="160"/>
      <c r="V48" s="160"/>
      <c r="W48" s="160"/>
      <c r="X48" s="161">
        <f t="shared" si="1"/>
        <v>0</v>
      </c>
    </row>
    <row r="49" spans="2:26">
      <c r="B49" t="s">
        <v>1075</v>
      </c>
      <c r="C49" s="160"/>
      <c r="D49" s="160"/>
      <c r="E49" s="160"/>
      <c r="F49" s="160"/>
      <c r="G49" s="160"/>
      <c r="H49" s="160"/>
      <c r="I49" s="160"/>
      <c r="J49" s="160"/>
      <c r="K49" s="160"/>
      <c r="L49" s="160"/>
      <c r="M49" s="160"/>
      <c r="N49" s="160"/>
      <c r="O49" s="160"/>
      <c r="P49" s="160"/>
      <c r="Q49" s="160"/>
      <c r="R49" s="160"/>
      <c r="S49" s="160"/>
      <c r="T49" s="160"/>
      <c r="U49" s="160"/>
      <c r="V49" s="160"/>
      <c r="W49" s="160"/>
      <c r="X49" s="161">
        <f t="shared" si="1"/>
        <v>0</v>
      </c>
    </row>
    <row r="50" spans="2:26">
      <c r="B50" t="s">
        <v>1076</v>
      </c>
      <c r="C50" s="160">
        <v>3324271</v>
      </c>
      <c r="D50" s="160">
        <v>3166033</v>
      </c>
      <c r="E50" s="160">
        <v>2564135</v>
      </c>
      <c r="F50" s="160">
        <v>2886638</v>
      </c>
      <c r="G50" s="160">
        <v>3216844</v>
      </c>
      <c r="H50" s="160">
        <v>2803944</v>
      </c>
      <c r="I50" s="160">
        <v>2654451</v>
      </c>
      <c r="J50" s="160">
        <v>2332776</v>
      </c>
      <c r="K50" s="160">
        <v>1996099</v>
      </c>
      <c r="L50" s="160">
        <v>1780178</v>
      </c>
      <c r="M50" s="160">
        <v>1547035</v>
      </c>
      <c r="N50" s="160">
        <v>1090247</v>
      </c>
      <c r="O50" s="160">
        <v>1098437</v>
      </c>
      <c r="P50" s="160">
        <v>839249</v>
      </c>
      <c r="Q50" s="160">
        <v>897484</v>
      </c>
      <c r="R50" s="160">
        <v>643981</v>
      </c>
      <c r="S50" s="160">
        <v>431112</v>
      </c>
      <c r="T50" s="160">
        <v>232030</v>
      </c>
      <c r="U50" s="160">
        <v>435923</v>
      </c>
      <c r="V50" s="160">
        <v>91871</v>
      </c>
      <c r="W50" s="160"/>
      <c r="X50" s="161">
        <f t="shared" si="1"/>
        <v>6.1761424089627195E-4</v>
      </c>
      <c r="Y50" t="s">
        <v>1104</v>
      </c>
    </row>
    <row r="51" spans="2:26">
      <c r="B51" t="s">
        <v>1077</v>
      </c>
      <c r="C51" s="160">
        <v>45042406</v>
      </c>
      <c r="D51" s="160">
        <v>45246622</v>
      </c>
      <c r="E51" s="160">
        <v>47516757</v>
      </c>
      <c r="F51" s="160">
        <v>45862826</v>
      </c>
      <c r="G51" s="160">
        <v>45938679</v>
      </c>
      <c r="H51" s="160">
        <v>45547617</v>
      </c>
      <c r="I51" s="160">
        <v>41948406</v>
      </c>
      <c r="J51" s="160">
        <v>39016927</v>
      </c>
      <c r="K51" s="160">
        <v>35093268</v>
      </c>
      <c r="L51" s="160">
        <v>40982001</v>
      </c>
      <c r="M51" s="160">
        <v>45903597</v>
      </c>
      <c r="N51" s="160">
        <v>44178225</v>
      </c>
      <c r="O51" s="160">
        <v>42850619</v>
      </c>
      <c r="P51" s="160">
        <v>43654013</v>
      </c>
      <c r="Q51" s="160">
        <v>35917966</v>
      </c>
      <c r="R51" s="160">
        <v>39000584</v>
      </c>
      <c r="S51" s="160">
        <v>36382244</v>
      </c>
      <c r="T51" s="160">
        <v>24822522</v>
      </c>
      <c r="U51" s="160">
        <v>23306690</v>
      </c>
      <c r="V51" s="160">
        <v>19682282</v>
      </c>
      <c r="W51" s="160">
        <v>17250400</v>
      </c>
      <c r="X51" s="161">
        <f t="shared" si="1"/>
        <v>3.302084003861859E-2</v>
      </c>
      <c r="Y51" t="s">
        <v>1105</v>
      </c>
    </row>
    <row r="52" spans="2:26">
      <c r="B52" t="s">
        <v>1078</v>
      </c>
      <c r="C52" s="160">
        <v>26966482</v>
      </c>
      <c r="D52" s="160">
        <v>25303737</v>
      </c>
      <c r="E52" s="160">
        <v>23069243</v>
      </c>
      <c r="F52" s="160">
        <v>21746089</v>
      </c>
      <c r="G52" s="160">
        <v>24521343</v>
      </c>
      <c r="H52" s="160">
        <v>26017697</v>
      </c>
      <c r="I52" s="160">
        <v>24306581</v>
      </c>
      <c r="J52" s="160">
        <v>24365168</v>
      </c>
      <c r="K52" s="160">
        <v>21717588</v>
      </c>
      <c r="L52" s="160">
        <v>19350951</v>
      </c>
      <c r="M52" s="160">
        <v>19648020</v>
      </c>
      <c r="N52" s="160">
        <v>17015919</v>
      </c>
      <c r="O52" s="160">
        <v>16976724</v>
      </c>
      <c r="P52" s="160">
        <v>17934416</v>
      </c>
      <c r="Q52" s="160">
        <v>14419078</v>
      </c>
      <c r="R52" s="160">
        <v>13966122</v>
      </c>
      <c r="S52" s="160">
        <v>14325737</v>
      </c>
      <c r="T52" s="160">
        <v>13618702</v>
      </c>
      <c r="U52" s="160">
        <v>14405360</v>
      </c>
      <c r="V52" s="160">
        <v>13163107</v>
      </c>
      <c r="W52" s="160">
        <v>12433831</v>
      </c>
      <c r="X52" s="161">
        <f t="shared" si="1"/>
        <v>2.0409465619472978E-2</v>
      </c>
      <c r="Y52" t="s">
        <v>1106</v>
      </c>
    </row>
    <row r="53" spans="2:26">
      <c r="B53" t="s">
        <v>1079</v>
      </c>
      <c r="C53" s="160">
        <v>32774024</v>
      </c>
      <c r="D53" s="160">
        <v>29956063</v>
      </c>
      <c r="E53" s="160">
        <v>31596312</v>
      </c>
      <c r="F53" s="160">
        <v>31420320</v>
      </c>
      <c r="G53" s="160">
        <v>27743396</v>
      </c>
      <c r="H53" s="160">
        <v>29739969</v>
      </c>
      <c r="I53" s="160">
        <v>25346083</v>
      </c>
      <c r="J53" s="160">
        <v>24712406</v>
      </c>
      <c r="K53" s="160">
        <v>21019178</v>
      </c>
      <c r="L53" s="160">
        <v>22385402</v>
      </c>
      <c r="M53" s="160">
        <v>22522668</v>
      </c>
      <c r="N53" s="160">
        <v>18965105</v>
      </c>
      <c r="O53" s="160">
        <v>16619072</v>
      </c>
      <c r="P53" s="160">
        <v>15059178</v>
      </c>
      <c r="Q53" s="160">
        <v>13914269</v>
      </c>
      <c r="R53" s="160">
        <v>12909687</v>
      </c>
      <c r="S53" s="160">
        <v>13201849</v>
      </c>
      <c r="T53" s="160">
        <v>12715239</v>
      </c>
      <c r="U53" s="160">
        <v>12297466</v>
      </c>
      <c r="V53" s="160">
        <v>9685355</v>
      </c>
      <c r="W53" s="160">
        <v>10690988</v>
      </c>
      <c r="X53" s="161">
        <f t="shared" si="1"/>
        <v>1.7423008486677036E-2</v>
      </c>
      <c r="Y53" t="s">
        <v>1107</v>
      </c>
    </row>
    <row r="54" spans="2:26">
      <c r="B54" t="s">
        <v>1080</v>
      </c>
      <c r="C54" s="160"/>
      <c r="D54" s="160"/>
      <c r="E54" s="160"/>
      <c r="F54" s="160"/>
      <c r="G54" s="160"/>
      <c r="H54" s="160"/>
      <c r="I54" s="160"/>
      <c r="J54" s="160"/>
      <c r="K54" s="160"/>
      <c r="L54" s="160"/>
      <c r="M54" s="160"/>
      <c r="N54" s="160"/>
      <c r="O54" s="160"/>
      <c r="P54" s="160"/>
      <c r="Q54" s="160"/>
      <c r="R54" s="160"/>
      <c r="S54" s="160"/>
      <c r="T54" s="160"/>
      <c r="U54" s="160"/>
      <c r="V54" s="160"/>
      <c r="W54" s="160"/>
      <c r="X54" s="161">
        <f t="shared" si="1"/>
        <v>0</v>
      </c>
    </row>
    <row r="55" spans="2:26">
      <c r="B55" t="s">
        <v>1081</v>
      </c>
      <c r="C55" s="160">
        <v>4624245</v>
      </c>
      <c r="D55" s="160">
        <v>5827162</v>
      </c>
      <c r="E55" s="160">
        <v>6231874</v>
      </c>
      <c r="F55" s="160">
        <v>5653221</v>
      </c>
      <c r="G55" s="160">
        <v>5265672</v>
      </c>
      <c r="H55" s="160">
        <v>2579549</v>
      </c>
      <c r="I55" s="160"/>
      <c r="J55" s="160"/>
      <c r="K55" s="160"/>
      <c r="L55" s="160"/>
      <c r="M55" s="160"/>
      <c r="N55" s="160"/>
      <c r="O55" s="160"/>
      <c r="P55" s="160"/>
      <c r="Q55" s="160"/>
      <c r="R55" s="160"/>
      <c r="S55" s="160"/>
      <c r="T55" s="160"/>
      <c r="U55" s="160"/>
      <c r="V55" s="160"/>
      <c r="W55" s="160"/>
      <c r="X55" s="161">
        <f t="shared" si="1"/>
        <v>0</v>
      </c>
    </row>
    <row r="56" spans="2:26">
      <c r="B56" t="s">
        <v>1082</v>
      </c>
      <c r="C56" s="160"/>
      <c r="D56" s="160"/>
      <c r="E56" s="160"/>
      <c r="F56" s="160"/>
      <c r="G56" s="160"/>
      <c r="H56" s="160"/>
      <c r="I56" s="160"/>
      <c r="J56" s="160"/>
      <c r="K56" s="160"/>
      <c r="L56" s="160"/>
      <c r="M56" s="160"/>
      <c r="N56" s="160"/>
      <c r="O56" s="160"/>
      <c r="P56" s="160"/>
      <c r="Q56" s="160"/>
      <c r="R56" s="160"/>
      <c r="S56" s="160"/>
      <c r="T56" s="160"/>
      <c r="U56" s="160"/>
      <c r="V56" s="160"/>
      <c r="W56" s="160"/>
      <c r="X56" s="161">
        <f t="shared" si="1"/>
        <v>0</v>
      </c>
    </row>
    <row r="57" spans="2:26">
      <c r="B57" t="s">
        <v>1083</v>
      </c>
      <c r="C57" s="160">
        <v>162415815</v>
      </c>
      <c r="D57" s="160">
        <v>150077736</v>
      </c>
      <c r="E57" s="160">
        <v>139711310</v>
      </c>
      <c r="F57" s="160">
        <v>147993201</v>
      </c>
      <c r="G57" s="160">
        <v>153649647</v>
      </c>
      <c r="H57" s="160">
        <v>152373615</v>
      </c>
      <c r="I57" s="160">
        <v>153479515</v>
      </c>
      <c r="J57" s="160">
        <v>157778087</v>
      </c>
      <c r="K57" s="160">
        <v>137127322</v>
      </c>
      <c r="L57" s="160">
        <v>135219749</v>
      </c>
      <c r="M57" s="160">
        <v>134661745</v>
      </c>
      <c r="N57" s="160">
        <v>120424758</v>
      </c>
      <c r="O57" s="160">
        <v>112786287</v>
      </c>
      <c r="P57" s="160">
        <v>112187373</v>
      </c>
      <c r="Q57" s="160">
        <v>95632900</v>
      </c>
      <c r="R57" s="160">
        <v>79757315</v>
      </c>
      <c r="S57" s="160">
        <v>92790774</v>
      </c>
      <c r="T57" s="160">
        <v>95364743</v>
      </c>
      <c r="U57" s="160">
        <v>93279116</v>
      </c>
      <c r="V57" s="160">
        <v>67227591</v>
      </c>
      <c r="W57" s="160">
        <v>78500650</v>
      </c>
      <c r="X57" s="163">
        <f t="shared" si="1"/>
        <v>0.13215753795926183</v>
      </c>
      <c r="Y57" t="s">
        <v>1108</v>
      </c>
      <c r="Z57" s="160">
        <v>2</v>
      </c>
    </row>
    <row r="58" spans="2:26">
      <c r="B58" t="s">
        <v>1084</v>
      </c>
      <c r="C58" s="160">
        <v>368749172</v>
      </c>
      <c r="D58" s="160">
        <v>373161336</v>
      </c>
      <c r="E58" s="160">
        <v>376269987</v>
      </c>
      <c r="F58" s="160">
        <v>396493092</v>
      </c>
      <c r="G58" s="160">
        <v>404318534</v>
      </c>
      <c r="H58" s="160">
        <v>446742253</v>
      </c>
      <c r="I58" s="160">
        <v>453568259</v>
      </c>
      <c r="J58" s="160">
        <v>467644168</v>
      </c>
      <c r="K58" s="160">
        <v>431106631</v>
      </c>
      <c r="L58" s="160">
        <v>442522372</v>
      </c>
      <c r="M58" s="160">
        <v>438673388</v>
      </c>
      <c r="N58" s="160">
        <v>401441611</v>
      </c>
      <c r="O58" s="160">
        <v>387923828</v>
      </c>
      <c r="P58" s="160">
        <v>395665099</v>
      </c>
      <c r="Q58" s="160">
        <v>375772504</v>
      </c>
      <c r="R58" s="160">
        <v>297218132</v>
      </c>
      <c r="S58" s="160">
        <v>316454445</v>
      </c>
      <c r="T58" s="160">
        <v>304187602</v>
      </c>
      <c r="U58" s="160">
        <v>276911907</v>
      </c>
      <c r="V58" s="160">
        <v>218555844</v>
      </c>
      <c r="W58" s="160">
        <v>238772511</v>
      </c>
      <c r="X58" s="163">
        <f t="shared" si="1"/>
        <v>0.39232785890385236</v>
      </c>
      <c r="Y58" t="s">
        <v>1109</v>
      </c>
      <c r="Z58" s="160">
        <v>1</v>
      </c>
    </row>
    <row r="59" spans="2:26">
      <c r="B59" t="s">
        <v>1085</v>
      </c>
      <c r="C59" s="160">
        <f t="shared" ref="C59:W59" si="3">SUM(C8:C58)</f>
        <v>1125934920</v>
      </c>
      <c r="D59" s="160">
        <f t="shared" si="3"/>
        <v>1093295067</v>
      </c>
      <c r="E59" s="160">
        <f t="shared" si="3"/>
        <v>1070764044</v>
      </c>
      <c r="F59" s="160">
        <f t="shared" si="3"/>
        <v>1111109153</v>
      </c>
      <c r="G59" s="160">
        <f t="shared" si="3"/>
        <v>1130801725</v>
      </c>
      <c r="H59" s="160">
        <f t="shared" si="3"/>
        <v>1161997334</v>
      </c>
      <c r="I59" s="160">
        <f t="shared" si="3"/>
        <v>1145479836</v>
      </c>
      <c r="J59" s="160">
        <f t="shared" si="3"/>
        <v>1170401131</v>
      </c>
      <c r="K59" s="160">
        <f t="shared" si="3"/>
        <v>1072235842</v>
      </c>
      <c r="L59" s="160">
        <f t="shared" si="3"/>
        <v>1082511416</v>
      </c>
      <c r="M59" s="160">
        <f t="shared" si="3"/>
        <v>1093977097</v>
      </c>
      <c r="N59" s="160">
        <f t="shared" si="3"/>
        <v>1015134680</v>
      </c>
      <c r="O59" s="160">
        <f t="shared" si="3"/>
        <v>982875510</v>
      </c>
      <c r="P59" s="160">
        <f t="shared" si="3"/>
        <v>998425149</v>
      </c>
      <c r="Q59" s="160">
        <f t="shared" si="3"/>
        <v>895556817</v>
      </c>
      <c r="R59" s="160">
        <f t="shared" si="3"/>
        <v>727513624</v>
      </c>
      <c r="S59" s="160">
        <f t="shared" si="3"/>
        <v>773910529</v>
      </c>
      <c r="T59" s="160">
        <f t="shared" si="3"/>
        <v>755441522</v>
      </c>
      <c r="U59" s="160">
        <f t="shared" si="3"/>
        <v>705817598</v>
      </c>
      <c r="V59" s="160">
        <f t="shared" si="3"/>
        <v>534977861</v>
      </c>
      <c r="W59" s="160">
        <f t="shared" si="3"/>
        <v>576798770</v>
      </c>
      <c r="X59" s="164">
        <f t="shared" si="1"/>
        <v>1</v>
      </c>
      <c r="Y59" t="s">
        <v>9</v>
      </c>
    </row>
    <row r="60" spans="2:26">
      <c r="Z60" t="s">
        <v>1113</v>
      </c>
    </row>
  </sheetData>
  <mergeCells count="6">
    <mergeCell ref="A1:J1"/>
    <mergeCell ref="AC5:AG5"/>
    <mergeCell ref="AC6:AG6"/>
    <mergeCell ref="AC7:AG7"/>
    <mergeCell ref="AC8:AG8"/>
    <mergeCell ref="AC1:AL1"/>
  </mergeCells>
  <conditionalFormatting sqref="X8:X58">
    <cfRule type="cellIs" dxfId="0" priority="1" operator="greaterThan">
      <formula>0.04</formula>
    </cfRule>
  </conditionalFormatting>
  <hyperlinks>
    <hyperlink ref="B3" r:id="rId1" xr:uid="{AF266BE9-D110-440A-9C4B-C2317287C5AA}"/>
    <hyperlink ref="AC4" r:id="rId2" location="eyJhcHBpZCI6NzAsInN0ZXBzIjpbMSwyNCwyOSwyNSwzMSwyNiwyNywzMF0sImRhdGEiOltbIlRhYmxlSWQiLCI1MDEiXSxbIkNsYXNzaWZpY2F0aW9uIiwiTkFJQ1MiXSxbIk1ham9yX0FyZWEiLCI0Il0sWyJTdGF0ZSIsWyI1NjAwMCJdXSxbIkFyZWEiLFsiNTYwMDAiXV0sWyJTdGF0aXN0aWMiLFsiLTEiXV0sWyJVbml0X29mX21lYXN1cmUiLCJMZXZlbHMiXSxbIlllYXIiLFsiMjAxOSJdXSxbIlllYXJCZWdpbiIsIi0xIl0sWyJZZWFyX0VuZCIsIi0xIl1dfQ==" display="https://apps.bea.gov/itable/?ReqID=70&amp;step=1&amp;acrdn=5#eyJhcHBpZCI6NzAsInN0ZXBzIjpbMSwyNCwyOSwyNSwzMSwyNiwyNywzMF0sImRhdGEiOltbIlRhYmxlSWQiLCI1MDEiXSxbIkNsYXNzaWZpY2F0aW9uIiwiTkFJQ1MiXSxbIk1ham9yX0FyZWEiLCI0Il0sWyJTdGF0ZSIsWyI1NjAwMCJdXSxbIkFyZWEiLFsiNTYwMDAiXV0sWyJTdGF0aXN0aWMiLFsiLTEiXV0sWyJVbml0X29mX21lYXN1cmUiLCJMZXZlbHMiXSxbIlllYXIiLFsiMjAxOSJdXSxbIlllYXJCZWdpbiIsIi0xIl0sWyJZZWFyX0VuZCIsIi0xIl1dfQ==" xr:uid="{86B3D750-7655-4AD8-BFBF-10E1395F6ED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1C1E8-F935-4164-9D98-C51280477E2F}">
  <dimension ref="B1:AB71"/>
  <sheetViews>
    <sheetView workbookViewId="0">
      <selection activeCell="E7" sqref="E7"/>
    </sheetView>
  </sheetViews>
  <sheetFormatPr defaultRowHeight="15"/>
  <cols>
    <col min="2" max="2" width="24.140625" customWidth="1"/>
    <col min="18" max="18" width="18.42578125" customWidth="1"/>
  </cols>
  <sheetData>
    <row r="1" spans="2:28" ht="31.5">
      <c r="B1" s="478" t="s">
        <v>185</v>
      </c>
      <c r="C1" s="478"/>
      <c r="D1" s="478"/>
      <c r="E1" s="478"/>
      <c r="F1" s="478"/>
      <c r="G1" s="478"/>
      <c r="H1" s="478"/>
      <c r="I1" s="478"/>
      <c r="J1" s="478"/>
      <c r="K1" s="478"/>
      <c r="R1" s="478" t="s">
        <v>1024</v>
      </c>
      <c r="S1" s="478"/>
      <c r="T1" s="478"/>
      <c r="U1" s="478"/>
      <c r="V1" s="478"/>
      <c r="W1" s="478"/>
      <c r="X1" s="478"/>
      <c r="Y1" s="478"/>
      <c r="Z1" s="478"/>
      <c r="AA1" s="478"/>
    </row>
    <row r="2" spans="2:28">
      <c r="B2" t="s">
        <v>110</v>
      </c>
      <c r="C2" t="s">
        <v>1195</v>
      </c>
    </row>
    <row r="4" spans="2:28">
      <c r="R4" s="162" t="s">
        <v>1207</v>
      </c>
    </row>
    <row r="5" spans="2:28">
      <c r="B5" s="162" t="s">
        <v>1196</v>
      </c>
      <c r="C5" s="472">
        <v>2012</v>
      </c>
      <c r="D5" s="472"/>
      <c r="E5" s="472">
        <v>2015</v>
      </c>
      <c r="F5" s="472"/>
      <c r="G5" s="472">
        <v>2019</v>
      </c>
      <c r="H5" s="472"/>
      <c r="Q5" s="162"/>
      <c r="S5" s="493" t="s">
        <v>1217</v>
      </c>
      <c r="T5" s="494"/>
      <c r="U5" s="493" t="s">
        <v>1218</v>
      </c>
      <c r="V5" s="494"/>
      <c r="W5" s="493" t="s">
        <v>1205</v>
      </c>
      <c r="X5" s="494"/>
      <c r="Y5" s="495" t="s">
        <v>1220</v>
      </c>
      <c r="Z5" s="495" t="s">
        <v>1219</v>
      </c>
      <c r="AA5" s="493" t="s">
        <v>1196</v>
      </c>
      <c r="AB5" s="494"/>
    </row>
    <row r="6" spans="2:28">
      <c r="B6" s="177" t="s">
        <v>1199</v>
      </c>
      <c r="C6" s="177" t="s">
        <v>1197</v>
      </c>
      <c r="D6" t="s">
        <v>1198</v>
      </c>
      <c r="E6" s="177" t="s">
        <v>1197</v>
      </c>
      <c r="F6" t="s">
        <v>1198</v>
      </c>
      <c r="G6" s="177" t="s">
        <v>1197</v>
      </c>
      <c r="H6" t="s">
        <v>1198</v>
      </c>
      <c r="Q6" s="177"/>
      <c r="R6" s="177"/>
      <c r="S6" s="178" t="s">
        <v>1197</v>
      </c>
      <c r="T6" s="114" t="s">
        <v>1198</v>
      </c>
      <c r="U6" s="178" t="s">
        <v>1197</v>
      </c>
      <c r="V6" s="114" t="s">
        <v>1198</v>
      </c>
      <c r="W6" s="178" t="s">
        <v>1206</v>
      </c>
      <c r="X6" s="114" t="s">
        <v>1198</v>
      </c>
      <c r="Y6" s="496"/>
      <c r="Z6" s="496"/>
      <c r="AA6" s="178" t="s">
        <v>1197</v>
      </c>
      <c r="AB6" s="114" t="s">
        <v>1198</v>
      </c>
    </row>
    <row r="7" spans="2:28">
      <c r="B7" s="177" t="s">
        <v>1200</v>
      </c>
      <c r="C7">
        <v>96097</v>
      </c>
      <c r="D7">
        <v>24.4</v>
      </c>
      <c r="E7">
        <v>133451</v>
      </c>
      <c r="F7">
        <v>29.8</v>
      </c>
      <c r="G7">
        <v>156145</v>
      </c>
      <c r="H7">
        <v>28.3</v>
      </c>
      <c r="Q7" s="177"/>
      <c r="R7" s="179" t="s">
        <v>1208</v>
      </c>
      <c r="S7" s="179">
        <v>5676</v>
      </c>
      <c r="T7" s="180">
        <v>1.1000000000000001</v>
      </c>
      <c r="U7" s="179">
        <v>830</v>
      </c>
      <c r="V7" s="180">
        <v>0.8</v>
      </c>
      <c r="W7" s="179">
        <v>5011</v>
      </c>
      <c r="X7" s="180">
        <v>1</v>
      </c>
      <c r="Y7" s="181">
        <v>1869</v>
      </c>
      <c r="Z7" s="182">
        <f>Y7/W7</f>
        <v>0.37297944522051485</v>
      </c>
      <c r="AA7" s="179">
        <v>6145</v>
      </c>
      <c r="AB7" s="180">
        <v>1.1000000000000001</v>
      </c>
    </row>
    <row r="8" spans="2:28">
      <c r="R8" s="116" t="s">
        <v>1209</v>
      </c>
      <c r="S8" s="116">
        <v>879</v>
      </c>
      <c r="T8" s="114">
        <v>0.2</v>
      </c>
      <c r="U8" s="116">
        <v>197</v>
      </c>
      <c r="V8" s="114">
        <v>0.2</v>
      </c>
      <c r="W8" s="116">
        <v>2028</v>
      </c>
      <c r="X8" s="114">
        <v>0.4</v>
      </c>
      <c r="Y8">
        <v>1139</v>
      </c>
      <c r="Z8" s="183">
        <f t="shared" ref="Z8:Z16" si="0">Y8/W8</f>
        <v>0.56163708086785014</v>
      </c>
      <c r="AA8" s="116">
        <v>931</v>
      </c>
      <c r="AB8" s="114">
        <v>0.2</v>
      </c>
    </row>
    <row r="9" spans="2:28">
      <c r="C9" s="472" t="s">
        <v>1201</v>
      </c>
      <c r="D9" s="472"/>
      <c r="E9" s="472"/>
      <c r="F9" s="472"/>
      <c r="G9" s="472"/>
      <c r="H9" s="472"/>
      <c r="I9" s="472" t="s">
        <v>1202</v>
      </c>
      <c r="J9" s="472"/>
      <c r="K9" s="472"/>
      <c r="L9" s="472"/>
      <c r="M9" s="472"/>
      <c r="N9" s="472"/>
      <c r="R9" s="116" t="s">
        <v>1210</v>
      </c>
      <c r="S9" s="116">
        <v>98735</v>
      </c>
      <c r="T9" s="114">
        <v>18.7</v>
      </c>
      <c r="U9" s="116">
        <v>10193</v>
      </c>
      <c r="V9" s="114">
        <v>9.6</v>
      </c>
      <c r="W9" s="116">
        <v>41131</v>
      </c>
      <c r="X9" s="114">
        <v>8</v>
      </c>
      <c r="Y9">
        <v>15881</v>
      </c>
      <c r="Z9" s="183">
        <f t="shared" si="0"/>
        <v>0.38610780190124239</v>
      </c>
      <c r="AA9" s="116">
        <v>100479</v>
      </c>
      <c r="AB9" s="114">
        <v>18.2</v>
      </c>
    </row>
    <row r="10" spans="2:28">
      <c r="B10" s="162" t="s">
        <v>1204</v>
      </c>
      <c r="C10" s="472">
        <v>2012</v>
      </c>
      <c r="D10" s="472"/>
      <c r="E10" s="472">
        <v>2015</v>
      </c>
      <c r="F10" s="472"/>
      <c r="G10" s="472">
        <v>2019</v>
      </c>
      <c r="H10" s="472"/>
      <c r="I10" s="472">
        <v>2012</v>
      </c>
      <c r="J10" s="472"/>
      <c r="K10" s="472">
        <v>2015</v>
      </c>
      <c r="L10" s="472"/>
      <c r="M10" s="472">
        <v>2019</v>
      </c>
      <c r="N10" s="472"/>
      <c r="R10" s="116" t="s">
        <v>1211</v>
      </c>
      <c r="S10" s="116">
        <v>21013</v>
      </c>
      <c r="T10" s="114">
        <v>4</v>
      </c>
      <c r="U10" s="116">
        <v>7831</v>
      </c>
      <c r="V10" s="114">
        <v>7.4</v>
      </c>
      <c r="W10" s="116">
        <v>35005</v>
      </c>
      <c r="X10" s="114">
        <v>6.8</v>
      </c>
      <c r="Y10">
        <v>23281</v>
      </c>
      <c r="Z10" s="183">
        <f t="shared" si="0"/>
        <v>0.66507641765462078</v>
      </c>
      <c r="AA10" s="116">
        <v>22163</v>
      </c>
      <c r="AB10" s="114">
        <v>4</v>
      </c>
    </row>
    <row r="11" spans="2:28">
      <c r="B11" s="177"/>
      <c r="C11" s="177" t="s">
        <v>1197</v>
      </c>
      <c r="D11" t="s">
        <v>1198</v>
      </c>
      <c r="E11" s="177" t="s">
        <v>1197</v>
      </c>
      <c r="F11" t="s">
        <v>1198</v>
      </c>
      <c r="G11" s="177" t="s">
        <v>1197</v>
      </c>
      <c r="H11" t="s">
        <v>1198</v>
      </c>
      <c r="I11" s="177" t="s">
        <v>1197</v>
      </c>
      <c r="J11" t="s">
        <v>1198</v>
      </c>
      <c r="K11" s="177" t="s">
        <v>1197</v>
      </c>
      <c r="L11" t="s">
        <v>1198</v>
      </c>
      <c r="M11" s="177" t="s">
        <v>1197</v>
      </c>
      <c r="N11" t="s">
        <v>1198</v>
      </c>
      <c r="R11" s="116" t="s">
        <v>1212</v>
      </c>
      <c r="S11" s="116">
        <v>6820</v>
      </c>
      <c r="T11" s="114">
        <v>1.3</v>
      </c>
      <c r="U11" s="116">
        <v>1114</v>
      </c>
      <c r="V11" s="114">
        <v>1.1000000000000001</v>
      </c>
      <c r="W11" s="116">
        <v>6593</v>
      </c>
      <c r="X11" s="114">
        <v>1.3</v>
      </c>
      <c r="Y11">
        <v>2968</v>
      </c>
      <c r="Z11" s="183">
        <f t="shared" si="0"/>
        <v>0.45017442742302444</v>
      </c>
      <c r="AA11" s="116">
        <v>7126</v>
      </c>
      <c r="AB11" s="114">
        <v>1.3</v>
      </c>
    </row>
    <row r="12" spans="2:28">
      <c r="B12" s="177" t="s">
        <v>1203</v>
      </c>
      <c r="C12">
        <v>38948</v>
      </c>
      <c r="D12">
        <v>43.2</v>
      </c>
      <c r="E12">
        <v>71084</v>
      </c>
      <c r="F12">
        <v>45.3</v>
      </c>
      <c r="G12">
        <v>90902</v>
      </c>
      <c r="H12">
        <v>44.6</v>
      </c>
      <c r="I12">
        <v>51838</v>
      </c>
      <c r="J12">
        <v>18.5</v>
      </c>
      <c r="K12">
        <v>51525</v>
      </c>
      <c r="L12">
        <v>19.100000000000001</v>
      </c>
      <c r="M12">
        <v>57068</v>
      </c>
      <c r="N12">
        <v>17.600000000000001</v>
      </c>
      <c r="R12" s="116" t="s">
        <v>1213</v>
      </c>
      <c r="S12" s="116">
        <v>106081</v>
      </c>
      <c r="T12" s="114">
        <v>20.100000000000001</v>
      </c>
      <c r="U12" s="116">
        <v>28692</v>
      </c>
      <c r="V12" s="114">
        <v>27</v>
      </c>
      <c r="W12" s="116">
        <v>150003</v>
      </c>
      <c r="X12" s="114">
        <v>29.1</v>
      </c>
      <c r="Y12">
        <v>88971</v>
      </c>
      <c r="Z12" s="183">
        <f t="shared" si="0"/>
        <v>0.59312813743725123</v>
      </c>
      <c r="AA12" s="116">
        <v>109414</v>
      </c>
      <c r="AB12" s="114">
        <v>19.8</v>
      </c>
    </row>
    <row r="13" spans="2:28">
      <c r="R13" s="116" t="s">
        <v>1214</v>
      </c>
      <c r="S13" s="116">
        <v>44869</v>
      </c>
      <c r="T13" s="114">
        <v>8.5</v>
      </c>
      <c r="U13" s="116">
        <v>14766</v>
      </c>
      <c r="V13" s="114">
        <v>14</v>
      </c>
      <c r="W13" s="116">
        <v>69965</v>
      </c>
      <c r="X13" s="114">
        <v>13.6</v>
      </c>
      <c r="Y13">
        <v>44441</v>
      </c>
      <c r="Z13" s="183">
        <f t="shared" si="0"/>
        <v>0.63518902308297009</v>
      </c>
      <c r="AA13" s="116">
        <v>46974</v>
      </c>
      <c r="AB13" s="114">
        <v>8.5</v>
      </c>
    </row>
    <row r="14" spans="2:28">
      <c r="R14" s="185" t="s">
        <v>1215</v>
      </c>
      <c r="S14" s="185">
        <v>137307</v>
      </c>
      <c r="T14" s="186">
        <v>26</v>
      </c>
      <c r="U14" s="185">
        <v>19749</v>
      </c>
      <c r="V14" s="186">
        <v>18.7</v>
      </c>
      <c r="W14" s="185">
        <v>94804</v>
      </c>
      <c r="X14" s="186">
        <v>18.399999999999999</v>
      </c>
      <c r="Y14" s="187">
        <v>49696</v>
      </c>
      <c r="Z14" s="188">
        <f t="shared" si="0"/>
        <v>0.52419729125353365</v>
      </c>
      <c r="AA14" s="185">
        <v>146928</v>
      </c>
      <c r="AB14" s="186">
        <v>26.6</v>
      </c>
    </row>
    <row r="15" spans="2:28">
      <c r="B15" t="s">
        <v>1205</v>
      </c>
      <c r="C15" s="472">
        <v>2012</v>
      </c>
      <c r="D15" s="472"/>
      <c r="E15" s="472">
        <v>2015</v>
      </c>
      <c r="F15" s="472"/>
      <c r="G15" s="472">
        <v>2019</v>
      </c>
      <c r="H15" s="472"/>
      <c r="R15" s="116" t="s">
        <v>1216</v>
      </c>
      <c r="S15" s="116">
        <v>106158</v>
      </c>
      <c r="T15" s="114">
        <v>20.100000000000001</v>
      </c>
      <c r="U15" s="116">
        <v>22467</v>
      </c>
      <c r="V15" s="114">
        <v>21.2</v>
      </c>
      <c r="W15" s="116">
        <v>110319</v>
      </c>
      <c r="X15" s="114">
        <v>21.4</v>
      </c>
      <c r="Y15">
        <v>57954</v>
      </c>
      <c r="Z15" s="183">
        <f t="shared" si="0"/>
        <v>0.52533108530715467</v>
      </c>
      <c r="AA15" s="116">
        <v>111903</v>
      </c>
      <c r="AB15" s="114">
        <v>20.3</v>
      </c>
    </row>
    <row r="16" spans="2:28">
      <c r="B16" s="177"/>
      <c r="C16" s="177" t="s">
        <v>1206</v>
      </c>
      <c r="D16" t="s">
        <v>1198</v>
      </c>
      <c r="E16" s="177" t="s">
        <v>1206</v>
      </c>
      <c r="F16" t="s">
        <v>1198</v>
      </c>
      <c r="G16" s="177" t="s">
        <v>1206</v>
      </c>
      <c r="H16" t="s">
        <v>1198</v>
      </c>
      <c r="R16" s="117" t="s">
        <v>44</v>
      </c>
      <c r="S16" s="117">
        <f>SUM(S7:S15)</f>
        <v>527538</v>
      </c>
      <c r="T16" s="115">
        <f t="shared" ref="T16:Y16" si="1">SUM(T7:T15)</f>
        <v>100</v>
      </c>
      <c r="U16" s="117">
        <f t="shared" si="1"/>
        <v>105839</v>
      </c>
      <c r="V16" s="115">
        <f t="shared" si="1"/>
        <v>100</v>
      </c>
      <c r="W16" s="117">
        <f t="shared" si="1"/>
        <v>514859</v>
      </c>
      <c r="X16" s="115">
        <f t="shared" si="1"/>
        <v>100</v>
      </c>
      <c r="Y16" s="115">
        <f t="shared" si="1"/>
        <v>286200</v>
      </c>
      <c r="Z16" s="184">
        <f t="shared" si="0"/>
        <v>0.55588034782338469</v>
      </c>
      <c r="AA16" s="117">
        <f t="shared" ref="AA16" si="2">SUM(AA7:AA15)</f>
        <v>552063</v>
      </c>
      <c r="AB16" s="115">
        <f t="shared" ref="AB16" si="3">SUM(AB7:AB15)</f>
        <v>100</v>
      </c>
    </row>
    <row r="17" spans="2:19">
      <c r="B17" s="177" t="s">
        <v>1200</v>
      </c>
      <c r="C17">
        <v>91605</v>
      </c>
      <c r="D17" s="4">
        <v>0.17</v>
      </c>
      <c r="E17">
        <v>110818</v>
      </c>
      <c r="F17" s="4">
        <v>0.217</v>
      </c>
      <c r="G17" s="177">
        <v>108717</v>
      </c>
      <c r="H17" s="124">
        <v>0.21099999999999999</v>
      </c>
    </row>
    <row r="19" spans="2:19">
      <c r="Q19" t="s">
        <v>257</v>
      </c>
      <c r="R19" t="s">
        <v>1221</v>
      </c>
    </row>
    <row r="20" spans="2:19">
      <c r="R20" t="s">
        <v>1222</v>
      </c>
    </row>
    <row r="21" spans="2:19">
      <c r="R21" t="s">
        <v>1223</v>
      </c>
    </row>
    <row r="22" spans="2:19">
      <c r="R22" t="s">
        <v>1224</v>
      </c>
    </row>
    <row r="24" spans="2:19">
      <c r="R24" t="s">
        <v>1225</v>
      </c>
    </row>
    <row r="25" spans="2:19">
      <c r="Q25" s="187" t="s">
        <v>0</v>
      </c>
      <c r="R25" t="s">
        <v>1226</v>
      </c>
    </row>
    <row r="26" spans="2:19">
      <c r="S26" t="s">
        <v>1227</v>
      </c>
    </row>
    <row r="27" spans="2:19">
      <c r="R27" s="185" t="s">
        <v>1215</v>
      </c>
      <c r="S27" s="4">
        <v>0.81</v>
      </c>
    </row>
    <row r="28" spans="2:19">
      <c r="R28" s="116" t="s">
        <v>1216</v>
      </c>
      <c r="S28" s="4">
        <v>0.11</v>
      </c>
    </row>
    <row r="29" spans="2:19">
      <c r="R29" t="s">
        <v>1211</v>
      </c>
      <c r="S29" s="4">
        <v>0.06</v>
      </c>
    </row>
    <row r="30" spans="2:19">
      <c r="R30" s="116" t="s">
        <v>1212</v>
      </c>
      <c r="S30" s="4">
        <v>0.02</v>
      </c>
    </row>
    <row r="32" spans="2:19">
      <c r="Q32" t="s">
        <v>0</v>
      </c>
      <c r="R32" s="59" t="s">
        <v>1229</v>
      </c>
    </row>
    <row r="34" spans="17:20">
      <c r="R34" t="s">
        <v>1230</v>
      </c>
    </row>
    <row r="35" spans="17:20">
      <c r="R35" t="s">
        <v>1231</v>
      </c>
      <c r="S35" s="4">
        <v>0.8</v>
      </c>
    </row>
    <row r="36" spans="17:20">
      <c r="R36" t="s">
        <v>1232</v>
      </c>
      <c r="S36" s="4">
        <v>0.2</v>
      </c>
      <c r="T36" s="59"/>
    </row>
    <row r="37" spans="17:20">
      <c r="R37" t="s">
        <v>1233</v>
      </c>
      <c r="S37" s="4">
        <v>7.0000000000000007E-2</v>
      </c>
    </row>
    <row r="38" spans="17:20">
      <c r="R38" t="s">
        <v>1234</v>
      </c>
      <c r="S38" s="4">
        <v>0.7</v>
      </c>
    </row>
    <row r="40" spans="17:20">
      <c r="Q40">
        <v>2016</v>
      </c>
      <c r="R40" t="s">
        <v>1236</v>
      </c>
      <c r="S40" s="151">
        <v>0.27800000000000002</v>
      </c>
    </row>
    <row r="41" spans="17:20">
      <c r="R41" t="s">
        <v>1230</v>
      </c>
      <c r="S41" s="151">
        <v>0.22500000000000001</v>
      </c>
    </row>
    <row r="42" spans="17:20">
      <c r="Q42" t="s">
        <v>110</v>
      </c>
      <c r="R42" t="s">
        <v>1235</v>
      </c>
    </row>
    <row r="52" spans="2:10">
      <c r="B52" t="s">
        <v>110</v>
      </c>
      <c r="C52" t="s">
        <v>1613</v>
      </c>
    </row>
    <row r="53" spans="2:10">
      <c r="B53" s="492" t="s">
        <v>1588</v>
      </c>
      <c r="C53" s="492"/>
      <c r="D53" s="492"/>
      <c r="E53" s="275"/>
      <c r="F53" s="284">
        <v>2014</v>
      </c>
      <c r="G53" s="284">
        <v>2015</v>
      </c>
      <c r="H53" s="284">
        <v>2016</v>
      </c>
      <c r="I53" s="284">
        <v>2017</v>
      </c>
      <c r="J53" s="284">
        <v>2018</v>
      </c>
    </row>
    <row r="54" spans="2:10">
      <c r="B54" s="277" t="s">
        <v>1596</v>
      </c>
      <c r="C54" s="274"/>
      <c r="D54" s="274"/>
      <c r="E54" s="275"/>
      <c r="F54" s="285">
        <f>SUM(F55:F58)</f>
        <v>263898</v>
      </c>
      <c r="G54" s="285">
        <f t="shared" ref="G54:J54" si="4">SUM(G55:G58)</f>
        <v>254104</v>
      </c>
      <c r="H54" s="285">
        <f t="shared" si="4"/>
        <v>252575</v>
      </c>
      <c r="I54" s="285">
        <f t="shared" si="4"/>
        <v>254286</v>
      </c>
      <c r="J54" s="285">
        <f t="shared" si="4"/>
        <v>255117</v>
      </c>
    </row>
    <row r="55" spans="2:10">
      <c r="B55" s="278" t="s">
        <v>1597</v>
      </c>
      <c r="C55" s="279"/>
      <c r="D55" s="279" t="s">
        <v>1598</v>
      </c>
      <c r="E55" s="275"/>
      <c r="F55" s="276">
        <v>3517</v>
      </c>
      <c r="G55" s="276">
        <v>3395</v>
      </c>
      <c r="H55" s="276">
        <v>2635</v>
      </c>
      <c r="I55" s="276">
        <v>2886</v>
      </c>
      <c r="J55" s="276">
        <v>3317</v>
      </c>
    </row>
    <row r="56" spans="2:10" ht="17.25">
      <c r="B56" s="278" t="s">
        <v>1611</v>
      </c>
      <c r="C56" s="279"/>
      <c r="D56" s="279" t="s">
        <v>1338</v>
      </c>
      <c r="E56" s="275"/>
      <c r="F56" s="276">
        <v>255000</v>
      </c>
      <c r="G56" s="276">
        <v>246000</v>
      </c>
      <c r="H56" s="276">
        <v>244000</v>
      </c>
      <c r="I56" s="276">
        <v>246000</v>
      </c>
      <c r="J56" s="276">
        <v>246000</v>
      </c>
    </row>
    <row r="57" spans="2:10" ht="17.25">
      <c r="B57" s="278" t="s">
        <v>1612</v>
      </c>
      <c r="C57" s="279"/>
      <c r="D57" s="279" t="s">
        <v>1338</v>
      </c>
      <c r="E57" s="275"/>
      <c r="F57" s="276">
        <v>3400</v>
      </c>
      <c r="G57" s="276">
        <v>2700</v>
      </c>
      <c r="H57" s="276">
        <v>4000</v>
      </c>
      <c r="I57" s="276">
        <v>3500</v>
      </c>
      <c r="J57" s="276">
        <v>3900</v>
      </c>
    </row>
    <row r="58" spans="2:10">
      <c r="B58" s="277" t="s">
        <v>1599</v>
      </c>
      <c r="C58" s="279"/>
      <c r="D58" s="279" t="s">
        <v>1338</v>
      </c>
      <c r="E58" s="275"/>
      <c r="F58" s="276">
        <v>1981</v>
      </c>
      <c r="G58" s="276">
        <v>2009</v>
      </c>
      <c r="H58" s="276">
        <v>1940</v>
      </c>
      <c r="I58" s="276">
        <v>1900</v>
      </c>
      <c r="J58" s="276">
        <v>1900</v>
      </c>
    </row>
    <row r="59" spans="2:10">
      <c r="B59" s="277" t="s">
        <v>1590</v>
      </c>
      <c r="C59" s="279"/>
      <c r="D59" s="279" t="s">
        <v>1591</v>
      </c>
      <c r="E59" s="275"/>
      <c r="F59" s="276">
        <v>1184</v>
      </c>
      <c r="G59" s="276">
        <v>1464</v>
      </c>
      <c r="H59" s="276">
        <v>901</v>
      </c>
      <c r="I59" s="276">
        <v>822</v>
      </c>
      <c r="J59" s="276">
        <v>685</v>
      </c>
    </row>
    <row r="60" spans="2:10">
      <c r="B60" s="277" t="s">
        <v>1600</v>
      </c>
      <c r="C60" s="279"/>
      <c r="D60" s="279"/>
      <c r="E60" s="275"/>
      <c r="F60" s="276"/>
      <c r="G60" s="276"/>
      <c r="H60" s="276"/>
      <c r="I60" s="276"/>
      <c r="J60" s="276"/>
    </row>
    <row r="61" spans="2:10">
      <c r="B61" s="278" t="s">
        <v>1601</v>
      </c>
      <c r="C61" s="279"/>
      <c r="D61" s="279" t="s">
        <v>1592</v>
      </c>
      <c r="E61" s="275"/>
      <c r="F61" s="280">
        <v>924</v>
      </c>
      <c r="G61" s="280">
        <v>738</v>
      </c>
      <c r="H61" s="280">
        <v>403</v>
      </c>
      <c r="I61" s="280">
        <v>324</v>
      </c>
      <c r="J61" s="280">
        <v>247</v>
      </c>
    </row>
    <row r="62" spans="2:10">
      <c r="B62" s="278" t="s">
        <v>1602</v>
      </c>
      <c r="C62" s="279"/>
      <c r="D62" s="279"/>
      <c r="E62" s="275"/>
      <c r="F62" s="276"/>
      <c r="G62" s="276"/>
      <c r="H62" s="276"/>
      <c r="I62" s="276"/>
      <c r="J62" s="276"/>
    </row>
    <row r="63" spans="2:10">
      <c r="B63" s="281" t="s">
        <v>1603</v>
      </c>
      <c r="C63" s="279"/>
      <c r="D63" s="279" t="s">
        <v>1338</v>
      </c>
      <c r="E63" s="275"/>
      <c r="F63" s="276">
        <v>51974</v>
      </c>
      <c r="G63" s="276">
        <v>46483</v>
      </c>
      <c r="H63" s="276">
        <v>56547</v>
      </c>
      <c r="I63" s="276">
        <v>57000</v>
      </c>
      <c r="J63" s="276">
        <v>57000</v>
      </c>
    </row>
    <row r="64" spans="2:10">
      <c r="B64" s="281" t="s">
        <v>1604</v>
      </c>
      <c r="C64" s="279"/>
      <c r="D64" s="279" t="s">
        <v>1338</v>
      </c>
      <c r="E64" s="275"/>
      <c r="F64" s="276">
        <v>49440</v>
      </c>
      <c r="G64" s="276">
        <v>47623</v>
      </c>
      <c r="H64" s="276">
        <v>54797</v>
      </c>
      <c r="I64" s="276">
        <v>55000</v>
      </c>
      <c r="J64" s="276">
        <v>55000</v>
      </c>
    </row>
    <row r="65" spans="2:10">
      <c r="B65" s="281" t="s">
        <v>1605</v>
      </c>
      <c r="C65" s="279"/>
      <c r="D65" s="279" t="s">
        <v>1338</v>
      </c>
      <c r="E65" s="275"/>
      <c r="F65" s="276">
        <v>12886</v>
      </c>
      <c r="G65" s="276">
        <v>18168</v>
      </c>
      <c r="H65" s="276">
        <v>17533</v>
      </c>
      <c r="I65" s="276">
        <v>18000</v>
      </c>
      <c r="J65" s="276">
        <v>18000</v>
      </c>
    </row>
    <row r="66" spans="2:10">
      <c r="B66" s="281" t="s">
        <v>1606</v>
      </c>
      <c r="C66" s="279"/>
      <c r="D66" s="279" t="s">
        <v>1338</v>
      </c>
      <c r="E66" s="275"/>
      <c r="F66" s="276">
        <v>3448</v>
      </c>
      <c r="G66" s="276">
        <v>3548</v>
      </c>
      <c r="H66" s="276">
        <v>3602</v>
      </c>
      <c r="I66" s="276">
        <v>3600</v>
      </c>
      <c r="J66" s="276">
        <v>3600</v>
      </c>
    </row>
    <row r="67" spans="2:10">
      <c r="B67" s="281" t="s">
        <v>1607</v>
      </c>
      <c r="C67" s="279"/>
      <c r="D67" s="279" t="s">
        <v>1338</v>
      </c>
      <c r="E67" s="275"/>
      <c r="F67" s="276">
        <v>2494</v>
      </c>
      <c r="G67" s="276">
        <v>3689</v>
      </c>
      <c r="H67" s="276">
        <v>3526</v>
      </c>
      <c r="I67" s="276">
        <v>3500</v>
      </c>
      <c r="J67" s="276">
        <v>3500</v>
      </c>
    </row>
    <row r="68" spans="2:10">
      <c r="B68" s="281" t="s">
        <v>1608</v>
      </c>
      <c r="C68" s="279"/>
      <c r="D68" s="279" t="s">
        <v>1338</v>
      </c>
      <c r="E68" s="275"/>
      <c r="F68" s="276">
        <v>20806</v>
      </c>
      <c r="G68" s="276">
        <v>25248</v>
      </c>
      <c r="H68" s="276">
        <v>24009</v>
      </c>
      <c r="I68" s="276">
        <v>24000</v>
      </c>
      <c r="J68" s="276">
        <v>24000</v>
      </c>
    </row>
    <row r="69" spans="2:10">
      <c r="B69" s="281" t="s">
        <v>1609</v>
      </c>
      <c r="C69" s="279"/>
      <c r="D69" s="279" t="s">
        <v>1338</v>
      </c>
      <c r="E69" s="275"/>
      <c r="F69" s="276">
        <v>4023</v>
      </c>
      <c r="G69" s="276">
        <v>3636</v>
      </c>
      <c r="H69" s="276">
        <v>4401</v>
      </c>
      <c r="I69" s="276">
        <v>4400</v>
      </c>
      <c r="J69" s="276">
        <v>4400</v>
      </c>
    </row>
    <row r="70" spans="2:10">
      <c r="B70" s="282" t="s">
        <v>44</v>
      </c>
      <c r="C70" s="279"/>
      <c r="D70" s="279" t="s">
        <v>1338</v>
      </c>
      <c r="E70" s="275"/>
      <c r="F70" s="283">
        <v>145000</v>
      </c>
      <c r="G70" s="283">
        <v>148000</v>
      </c>
      <c r="H70" s="283">
        <v>164000</v>
      </c>
      <c r="I70" s="283">
        <v>166000</v>
      </c>
      <c r="J70" s="283">
        <v>166000</v>
      </c>
    </row>
    <row r="71" spans="2:10">
      <c r="B71" s="277" t="s">
        <v>1610</v>
      </c>
      <c r="C71" s="279"/>
      <c r="D71" s="279"/>
      <c r="E71" s="275"/>
      <c r="F71" s="276">
        <v>566</v>
      </c>
      <c r="G71" s="276">
        <v>448</v>
      </c>
      <c r="H71" s="276">
        <v>382</v>
      </c>
      <c r="I71" s="276">
        <v>310</v>
      </c>
      <c r="J71" s="276">
        <v>196</v>
      </c>
    </row>
  </sheetData>
  <mergeCells count="23">
    <mergeCell ref="G15:H15"/>
    <mergeCell ref="AA5:AB5"/>
    <mergeCell ref="Y5:Y6"/>
    <mergeCell ref="Z5:Z6"/>
    <mergeCell ref="S5:T5"/>
    <mergeCell ref="U5:V5"/>
    <mergeCell ref="W5:X5"/>
    <mergeCell ref="B53:D53"/>
    <mergeCell ref="R1:AA1"/>
    <mergeCell ref="B1:K1"/>
    <mergeCell ref="C5:D5"/>
    <mergeCell ref="E5:F5"/>
    <mergeCell ref="G5:H5"/>
    <mergeCell ref="C10:D10"/>
    <mergeCell ref="E10:F10"/>
    <mergeCell ref="G10:H10"/>
    <mergeCell ref="C9:H9"/>
    <mergeCell ref="I9:N9"/>
    <mergeCell ref="I10:J10"/>
    <mergeCell ref="K10:L10"/>
    <mergeCell ref="M10:N10"/>
    <mergeCell ref="C15:D15"/>
    <mergeCell ref="E15:F15"/>
  </mergeCells>
  <hyperlinks>
    <hyperlink ref="R32" r:id="rId1" xr:uid="{23D2512D-0B83-4F48-9F4F-2C1297F3DAA9}"/>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7B6D0-C015-41DB-83CB-1CAC23E048FE}">
  <dimension ref="A1:T51"/>
  <sheetViews>
    <sheetView topLeftCell="C15" workbookViewId="0">
      <selection activeCell="M24" sqref="M24"/>
    </sheetView>
  </sheetViews>
  <sheetFormatPr defaultRowHeight="15"/>
  <cols>
    <col min="2" max="2" width="23.85546875" customWidth="1"/>
    <col min="6" max="6" width="11.5703125" bestFit="1" customWidth="1"/>
  </cols>
  <sheetData>
    <row r="1" spans="1:20" ht="26.25">
      <c r="E1" s="498" t="s">
        <v>1245</v>
      </c>
      <c r="F1" s="498"/>
      <c r="G1" s="498"/>
      <c r="H1" s="498"/>
      <c r="I1" s="498"/>
      <c r="J1" s="498"/>
    </row>
    <row r="2" spans="1:20">
      <c r="B2" t="s">
        <v>1239</v>
      </c>
    </row>
    <row r="3" spans="1:20">
      <c r="B3" t="s">
        <v>257</v>
      </c>
      <c r="C3" s="59" t="s">
        <v>1238</v>
      </c>
      <c r="O3" t="s">
        <v>1341</v>
      </c>
      <c r="R3" s="59" t="s">
        <v>1343</v>
      </c>
    </row>
    <row r="4" spans="1:20">
      <c r="O4" t="s">
        <v>1334</v>
      </c>
      <c r="P4">
        <v>2014</v>
      </c>
      <c r="Q4">
        <v>2015</v>
      </c>
      <c r="R4">
        <v>2016</v>
      </c>
      <c r="S4">
        <v>2017</v>
      </c>
      <c r="T4">
        <v>2018</v>
      </c>
    </row>
    <row r="5" spans="1:20">
      <c r="C5">
        <v>2017</v>
      </c>
      <c r="D5">
        <v>2018</v>
      </c>
      <c r="E5">
        <v>2019</v>
      </c>
      <c r="O5" t="s">
        <v>1335</v>
      </c>
      <c r="P5" s="203">
        <v>60815</v>
      </c>
      <c r="Q5" s="203">
        <v>60329</v>
      </c>
      <c r="R5" s="203">
        <v>57579</v>
      </c>
      <c r="S5" s="203">
        <v>53494</v>
      </c>
      <c r="T5" s="203">
        <v>51817</v>
      </c>
    </row>
    <row r="6" spans="1:20">
      <c r="B6" t="s">
        <v>1240</v>
      </c>
      <c r="C6" s="124">
        <v>6.9000000000000006E-2</v>
      </c>
      <c r="O6" t="s">
        <v>1247</v>
      </c>
      <c r="P6" s="203">
        <v>63877</v>
      </c>
      <c r="Q6" s="203">
        <v>63128</v>
      </c>
      <c r="R6" s="203">
        <v>60246</v>
      </c>
      <c r="S6" s="203">
        <v>61160</v>
      </c>
      <c r="T6" s="203">
        <v>58571</v>
      </c>
    </row>
    <row r="7" spans="1:20">
      <c r="B7" t="s">
        <v>1241</v>
      </c>
      <c r="C7">
        <v>59</v>
      </c>
      <c r="O7" t="s">
        <v>1342</v>
      </c>
      <c r="P7" s="203">
        <v>12288</v>
      </c>
      <c r="Q7" s="203">
        <v>12985</v>
      </c>
      <c r="R7" s="203">
        <v>13204</v>
      </c>
      <c r="S7" s="203">
        <v>12481</v>
      </c>
      <c r="T7" s="203">
        <v>12040</v>
      </c>
    </row>
    <row r="8" spans="1:20">
      <c r="B8" t="s">
        <v>1242</v>
      </c>
      <c r="E8">
        <v>73000</v>
      </c>
      <c r="O8" t="s">
        <v>44</v>
      </c>
      <c r="P8" s="286">
        <f>SUM(P5:P7)</f>
        <v>136980</v>
      </c>
      <c r="Q8" s="286">
        <f t="shared" ref="Q8:T8" si="0">SUM(Q5:Q7)</f>
        <v>136442</v>
      </c>
      <c r="R8" s="286">
        <f t="shared" si="0"/>
        <v>131029</v>
      </c>
      <c r="S8" s="286">
        <f t="shared" si="0"/>
        <v>127135</v>
      </c>
      <c r="T8" s="286">
        <f t="shared" si="0"/>
        <v>122428</v>
      </c>
    </row>
    <row r="9" spans="1:20">
      <c r="B9" t="s">
        <v>1243</v>
      </c>
      <c r="E9" s="124">
        <v>4.2000000000000003E-2</v>
      </c>
    </row>
    <row r="10" spans="1:20">
      <c r="B10" t="s">
        <v>1319</v>
      </c>
    </row>
    <row r="11" spans="1:20">
      <c r="B11" t="s">
        <v>110</v>
      </c>
      <c r="C11" s="59" t="s">
        <v>1244</v>
      </c>
    </row>
    <row r="12" spans="1:20">
      <c r="B12" t="s">
        <v>1245</v>
      </c>
      <c r="C12">
        <v>2015</v>
      </c>
      <c r="D12">
        <v>2016</v>
      </c>
      <c r="E12">
        <v>2017</v>
      </c>
      <c r="F12">
        <v>2018</v>
      </c>
      <c r="G12">
        <v>2019</v>
      </c>
      <c r="H12">
        <v>2020</v>
      </c>
      <c r="I12">
        <v>2021</v>
      </c>
    </row>
    <row r="13" spans="1:20">
      <c r="B13" t="s">
        <v>1246</v>
      </c>
      <c r="C13">
        <v>65.069999999999993</v>
      </c>
      <c r="D13">
        <v>66.48</v>
      </c>
      <c r="E13">
        <v>56.82</v>
      </c>
      <c r="F13">
        <v>63.68</v>
      </c>
      <c r="G13">
        <v>64.06</v>
      </c>
      <c r="H13">
        <v>48.16</v>
      </c>
      <c r="I13">
        <v>49.51</v>
      </c>
    </row>
    <row r="14" spans="1:20">
      <c r="B14" t="s">
        <v>1247</v>
      </c>
      <c r="F14">
        <v>58.6</v>
      </c>
    </row>
    <row r="15" spans="1:20">
      <c r="B15" t="s">
        <v>44</v>
      </c>
      <c r="C15" s="121"/>
      <c r="D15" s="121"/>
      <c r="E15" s="193">
        <v>127.07599999999999</v>
      </c>
      <c r="F15" s="121">
        <f>F14+F13</f>
        <v>122.28</v>
      </c>
      <c r="G15" s="121">
        <v>112.40900000000001</v>
      </c>
      <c r="H15" s="121">
        <v>100.697</v>
      </c>
      <c r="I15" s="121">
        <v>107.64</v>
      </c>
      <c r="J15" s="59" t="s">
        <v>1257</v>
      </c>
    </row>
    <row r="16" spans="1:20">
      <c r="A16" t="s">
        <v>1250</v>
      </c>
      <c r="C16" t="s">
        <v>110</v>
      </c>
      <c r="D16" s="59" t="s">
        <v>1251</v>
      </c>
    </row>
    <row r="17" spans="1:10">
      <c r="H17" t="s">
        <v>228</v>
      </c>
      <c r="I17" t="s">
        <v>0</v>
      </c>
    </row>
    <row r="18" spans="1:10">
      <c r="B18" t="s">
        <v>1252</v>
      </c>
      <c r="F18">
        <v>51.3</v>
      </c>
      <c r="G18" s="157">
        <v>56.807000000000002</v>
      </c>
      <c r="H18" s="148">
        <f>F18/$F$15</f>
        <v>0.41952894995093226</v>
      </c>
      <c r="I18" s="59" t="s">
        <v>1256</v>
      </c>
    </row>
    <row r="19" spans="1:10">
      <c r="B19" t="s">
        <v>1253</v>
      </c>
      <c r="F19">
        <v>12.1</v>
      </c>
      <c r="H19" s="148">
        <f t="shared" ref="H19:H23" si="1">F19/$F$15</f>
        <v>9.8953222113182859E-2</v>
      </c>
    </row>
    <row r="20" spans="1:10">
      <c r="B20" t="s">
        <v>1254</v>
      </c>
      <c r="G20" s="157">
        <v>7.2560000000000002</v>
      </c>
      <c r="H20" s="148">
        <f t="shared" si="1"/>
        <v>0</v>
      </c>
      <c r="I20" s="59" t="s">
        <v>1256</v>
      </c>
    </row>
    <row r="21" spans="1:10">
      <c r="B21" t="s">
        <v>1248</v>
      </c>
      <c r="F21">
        <v>44.3</v>
      </c>
      <c r="H21" s="148">
        <f t="shared" si="1"/>
        <v>0.36228328426561984</v>
      </c>
    </row>
    <row r="22" spans="1:10">
      <c r="B22" t="s">
        <v>1249</v>
      </c>
      <c r="F22">
        <v>6.5</v>
      </c>
      <c r="H22" s="148">
        <f t="shared" si="1"/>
        <v>5.3156689564932941E-2</v>
      </c>
    </row>
    <row r="23" spans="1:10">
      <c r="B23" t="s">
        <v>1255</v>
      </c>
      <c r="F23">
        <v>6.8</v>
      </c>
      <c r="H23" s="148">
        <f t="shared" si="1"/>
        <v>5.5610075237160612E-2</v>
      </c>
    </row>
    <row r="25" spans="1:10">
      <c r="A25" t="s">
        <v>1261</v>
      </c>
    </row>
    <row r="26" spans="1:10" ht="26.25">
      <c r="A26" t="s">
        <v>1262</v>
      </c>
      <c r="E26" s="498" t="s">
        <v>1327</v>
      </c>
      <c r="F26" s="498"/>
      <c r="G26" s="498"/>
      <c r="H26" s="498"/>
      <c r="I26" s="498"/>
      <c r="J26" s="498"/>
    </row>
    <row r="28" spans="1:10">
      <c r="A28" t="s">
        <v>1263</v>
      </c>
    </row>
    <row r="29" spans="1:10">
      <c r="A29" s="59" t="s">
        <v>1264</v>
      </c>
      <c r="D29" s="198" t="s">
        <v>1306</v>
      </c>
      <c r="E29" s="198" t="s">
        <v>1307</v>
      </c>
    </row>
    <row r="30" spans="1:10">
      <c r="D30" s="198"/>
      <c r="E30" s="199" t="s">
        <v>1308</v>
      </c>
    </row>
    <row r="31" spans="1:10">
      <c r="A31" s="196" t="s">
        <v>1265</v>
      </c>
      <c r="B31" s="196" t="s">
        <v>1121</v>
      </c>
      <c r="D31" s="198" t="s">
        <v>1309</v>
      </c>
      <c r="E31" s="198" t="s">
        <v>1310</v>
      </c>
    </row>
    <row r="32" spans="1:10" ht="30">
      <c r="A32" s="197" t="s">
        <v>1266</v>
      </c>
      <c r="B32" s="197" t="s">
        <v>1267</v>
      </c>
      <c r="D32" s="198" t="s">
        <v>1312</v>
      </c>
      <c r="E32" s="198" t="s">
        <v>1313</v>
      </c>
    </row>
    <row r="33" spans="1:11">
      <c r="A33" s="197" t="s">
        <v>1268</v>
      </c>
      <c r="B33" s="197" t="s">
        <v>1269</v>
      </c>
      <c r="D33" s="198" t="s">
        <v>1314</v>
      </c>
      <c r="E33" s="198" t="s">
        <v>1315</v>
      </c>
    </row>
    <row r="34" spans="1:11">
      <c r="A34" s="197" t="s">
        <v>1270</v>
      </c>
      <c r="B34" s="197" t="s">
        <v>1271</v>
      </c>
      <c r="D34" s="198" t="s">
        <v>110</v>
      </c>
      <c r="E34" s="59" t="s">
        <v>1326</v>
      </c>
    </row>
    <row r="35" spans="1:11" ht="60">
      <c r="A35" s="197" t="s">
        <v>1272</v>
      </c>
      <c r="B35" s="197" t="s">
        <v>1273</v>
      </c>
      <c r="F35" s="497" t="s">
        <v>1316</v>
      </c>
      <c r="G35" s="497" t="s">
        <v>1265</v>
      </c>
      <c r="H35" s="200" t="s">
        <v>1268</v>
      </c>
      <c r="I35" s="200" t="s">
        <v>44</v>
      </c>
      <c r="J35" s="200" t="s">
        <v>1325</v>
      </c>
      <c r="K35" s="200" t="s">
        <v>1324</v>
      </c>
    </row>
    <row r="36" spans="1:11" ht="45">
      <c r="A36" s="197" t="s">
        <v>1274</v>
      </c>
      <c r="B36" s="197" t="s">
        <v>1275</v>
      </c>
      <c r="F36" s="497"/>
      <c r="G36" s="497"/>
      <c r="H36" s="200" t="s">
        <v>198</v>
      </c>
      <c r="I36" s="200">
        <v>2019</v>
      </c>
      <c r="J36" s="200">
        <v>2019</v>
      </c>
      <c r="K36" s="200">
        <v>2019</v>
      </c>
    </row>
    <row r="37" spans="1:11" ht="30">
      <c r="A37" s="197" t="s">
        <v>1276</v>
      </c>
      <c r="B37" s="197" t="s">
        <v>1277</v>
      </c>
      <c r="F37" s="497"/>
      <c r="G37" s="497"/>
      <c r="H37" s="200" t="s">
        <v>1317</v>
      </c>
      <c r="I37" s="200" t="s">
        <v>1317</v>
      </c>
      <c r="J37" s="200" t="s">
        <v>77</v>
      </c>
      <c r="K37" s="200" t="s">
        <v>77</v>
      </c>
    </row>
    <row r="38" spans="1:11" ht="45">
      <c r="A38" s="197" t="s">
        <v>1278</v>
      </c>
      <c r="B38" s="197" t="s">
        <v>1279</v>
      </c>
      <c r="F38" s="198" t="s">
        <v>1318</v>
      </c>
      <c r="G38" s="198" t="s">
        <v>1319</v>
      </c>
      <c r="H38" s="201">
        <v>28393</v>
      </c>
      <c r="I38" s="201">
        <v>2011356</v>
      </c>
      <c r="J38" s="148">
        <f>H38/I38</f>
        <v>1.4116347379578752E-2</v>
      </c>
      <c r="K38">
        <v>100</v>
      </c>
    </row>
    <row r="39" spans="1:11" ht="30">
      <c r="A39" s="197" t="s">
        <v>1280</v>
      </c>
      <c r="B39" s="197" t="s">
        <v>1281</v>
      </c>
      <c r="F39" s="198" t="s">
        <v>1320</v>
      </c>
      <c r="G39" s="198" t="s">
        <v>1321</v>
      </c>
      <c r="H39" s="201">
        <v>1561</v>
      </c>
      <c r="I39" s="201">
        <v>121330</v>
      </c>
      <c r="J39" s="148">
        <f t="shared" ref="J39:J40" si="2">H39/I39</f>
        <v>1.2865738069727191E-2</v>
      </c>
      <c r="K39">
        <v>6</v>
      </c>
    </row>
    <row r="40" spans="1:11" ht="30">
      <c r="A40" s="197" t="s">
        <v>1282</v>
      </c>
      <c r="B40" s="197" t="s">
        <v>1283</v>
      </c>
      <c r="F40" s="198" t="s">
        <v>1322</v>
      </c>
      <c r="G40" s="198" t="s">
        <v>1323</v>
      </c>
      <c r="H40" s="201">
        <v>15027</v>
      </c>
      <c r="I40" s="201">
        <v>243089</v>
      </c>
      <c r="J40" s="148">
        <f t="shared" si="2"/>
        <v>6.181686542788855E-2</v>
      </c>
      <c r="K40">
        <v>12.1</v>
      </c>
    </row>
    <row r="41" spans="1:11" ht="30">
      <c r="A41" s="197" t="s">
        <v>1284</v>
      </c>
      <c r="B41" s="197" t="s">
        <v>1285</v>
      </c>
    </row>
    <row r="42" spans="1:11" ht="30">
      <c r="A42" s="197" t="s">
        <v>1286</v>
      </c>
      <c r="B42" s="197" t="s">
        <v>1287</v>
      </c>
    </row>
    <row r="43" spans="1:11">
      <c r="A43" s="197" t="s">
        <v>1288</v>
      </c>
      <c r="B43" s="197" t="s">
        <v>1289</v>
      </c>
    </row>
    <row r="44" spans="1:11" ht="30">
      <c r="A44" s="197" t="s">
        <v>1290</v>
      </c>
      <c r="B44" s="197" t="s">
        <v>1291</v>
      </c>
    </row>
    <row r="45" spans="1:11" ht="30">
      <c r="A45" s="197" t="s">
        <v>1292</v>
      </c>
      <c r="B45" s="197" t="s">
        <v>1293</v>
      </c>
    </row>
    <row r="46" spans="1:11" ht="45">
      <c r="A46" s="197" t="s">
        <v>1294</v>
      </c>
      <c r="B46" s="197" t="s">
        <v>1295</v>
      </c>
    </row>
    <row r="47" spans="1:11">
      <c r="A47" s="197" t="s">
        <v>1296</v>
      </c>
      <c r="B47" s="197" t="s">
        <v>1297</v>
      </c>
    </row>
    <row r="48" spans="1:11" ht="30">
      <c r="A48" s="197" t="s">
        <v>1298</v>
      </c>
      <c r="B48" s="197" t="s">
        <v>1299</v>
      </c>
    </row>
    <row r="49" spans="1:2" ht="30">
      <c r="A49" s="197" t="s">
        <v>1300</v>
      </c>
      <c r="B49" s="197" t="s">
        <v>1301</v>
      </c>
    </row>
    <row r="50" spans="1:2">
      <c r="A50" s="197" t="s">
        <v>1302</v>
      </c>
      <c r="B50" s="197" t="s">
        <v>1303</v>
      </c>
    </row>
    <row r="51" spans="1:2" ht="90">
      <c r="A51" s="197" t="s">
        <v>1304</v>
      </c>
      <c r="B51" s="197" t="s">
        <v>1305</v>
      </c>
    </row>
  </sheetData>
  <mergeCells count="4">
    <mergeCell ref="F35:F37"/>
    <mergeCell ref="G35:G37"/>
    <mergeCell ref="E26:J26"/>
    <mergeCell ref="E1:J1"/>
  </mergeCells>
  <hyperlinks>
    <hyperlink ref="C3" r:id="rId1" xr:uid="{FEF1BF9B-7CDB-4885-8B49-52428055D4E9}"/>
    <hyperlink ref="I18" r:id="rId2" location=":~:text=Najwi%C4%99cej%20w%C4%99gla%20kamiennego%20wydobyto%20w,samym%20okresie%207%2C256%20mln%20ton.&amp;text=Szacuje%20si%C4%99%2C%20%C5%BCe%20od%20rozpocz%C4%99cia,9%20mln%20ton%20w%C4%99gla%20kamiennego." display="https://polskieradio24.pl/42/273/artykul/3080462,wegiel-jest-kluczowym-surowcem-w-polsce-szybko-sie-to-nie-zmieni#:~:text=Najwi%C4%99cej%20w%C4%99gla%20kamiennego%20wydobyto%20w,samym%20okresie%207%2C256%20mln%20ton.&amp;text=Szacuje%20si%C4%99%2C%20%C5%BCe%20od%20rozpocz%C4%99cia,9%20mln%20ton%20w%C4%99gla%20kamiennego." xr:uid="{E2995C9E-7650-45A6-88DD-B0ADD6ED63F1}"/>
    <hyperlink ref="I20" r:id="rId3" location=":~:text=Najwi%C4%99cej%20w%C4%99gla%20kamiennego%20wydobyto%20w,samym%20okresie%207%2C256%20mln%20ton.&amp;text=Szacuje%20si%C4%99%2C%20%C5%BCe%20od%20rozpocz%C4%99cia,9%20mln%20ton%20w%C4%99gla%20kamiennego." display="https://polskieradio24.pl/42/273/artykul/3080462,wegiel-jest-kluczowym-surowcem-w-polsce-szybko-sie-to-nie-zmieni#:~:text=Najwi%C4%99cej%20w%C4%99gla%20kamiennego%20wydobyto%20w,samym%20okresie%207%2C256%20mln%20ton.&amp;text=Szacuje%20si%C4%99%2C%20%C5%BCe%20od%20rozpocz%C4%99cia,9%20mln%20ton%20w%C4%99gla%20kamiennego." xr:uid="{ABF07BF3-CCF6-4D8D-8CA3-A7980B3F4D8E}"/>
    <hyperlink ref="C11" r:id="rId4" xr:uid="{9D2F0B4D-F26D-4D64-A91B-77A5FE88B062}"/>
    <hyperlink ref="D16" r:id="rId5" xr:uid="{0D5FE045-7BD3-4B79-8029-5DC1F478760E}"/>
    <hyperlink ref="J15" r:id="rId6" xr:uid="{ABA2D580-3872-481A-8D88-E2D45726CF7C}"/>
    <hyperlink ref="E34" r:id="rId7" xr:uid="{1045A973-26A5-4B98-B3A3-F81E4A5252EA}"/>
    <hyperlink ref="A29" r:id="rId8" xr:uid="{A6C156AA-220A-48BA-A597-48B01A78B6D7}"/>
    <hyperlink ref="R3" r:id="rId9" location="pl" xr:uid="{12A7474E-3369-4B63-BB75-6331F370A0A3}"/>
  </hyperlinks>
  <pageMargins left="0.7" right="0.7" top="0.75" bottom="0.75" header="0.3" footer="0.3"/>
  <pageSetup paperSize="9" orientation="portrait"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89F25-36C5-40A4-A28E-D61EA0D8541B}">
  <dimension ref="A1:AG411"/>
  <sheetViews>
    <sheetView topLeftCell="B2" workbookViewId="0">
      <selection activeCell="B1" sqref="B1:K1"/>
    </sheetView>
  </sheetViews>
  <sheetFormatPr defaultRowHeight="15"/>
  <cols>
    <col min="2" max="2" width="28.28515625" customWidth="1"/>
    <col min="3" max="3" width="15.7109375" customWidth="1"/>
    <col min="4" max="24" width="16.7109375" customWidth="1"/>
  </cols>
  <sheetData>
    <row r="1" spans="1:33" ht="31.5">
      <c r="A1" s="59"/>
      <c r="B1" s="478" t="s">
        <v>185</v>
      </c>
      <c r="C1" s="478"/>
      <c r="D1" s="478"/>
      <c r="E1" s="478"/>
      <c r="F1" s="478"/>
      <c r="G1" s="478"/>
      <c r="H1" s="478"/>
      <c r="I1" s="478"/>
      <c r="J1" s="478"/>
      <c r="K1" s="478"/>
    </row>
    <row r="2" spans="1:33">
      <c r="A2" t="s">
        <v>1329</v>
      </c>
    </row>
    <row r="3" spans="1:33">
      <c r="A3" t="s">
        <v>1328</v>
      </c>
    </row>
    <row r="5" spans="1:33">
      <c r="B5" t="s">
        <v>1340</v>
      </c>
      <c r="C5" s="59" t="s">
        <v>1339</v>
      </c>
    </row>
    <row r="6" spans="1:33">
      <c r="B6" t="s">
        <v>110</v>
      </c>
      <c r="C6" t="s">
        <v>1337</v>
      </c>
      <c r="T6" t="s">
        <v>257</v>
      </c>
      <c r="U6" s="59" t="s">
        <v>1344</v>
      </c>
    </row>
    <row r="7" spans="1:33" ht="15" customHeight="1">
      <c r="B7" s="202" t="s">
        <v>1336</v>
      </c>
      <c r="C7">
        <v>2003</v>
      </c>
      <c r="D7">
        <v>2004</v>
      </c>
      <c r="E7">
        <v>2005</v>
      </c>
      <c r="F7">
        <v>2006</v>
      </c>
      <c r="G7">
        <v>2007</v>
      </c>
      <c r="H7">
        <v>2008</v>
      </c>
      <c r="I7">
        <v>2009</v>
      </c>
      <c r="J7">
        <v>2010</v>
      </c>
      <c r="K7">
        <v>2011</v>
      </c>
      <c r="L7">
        <v>2012</v>
      </c>
      <c r="M7">
        <v>2013</v>
      </c>
      <c r="N7">
        <v>2014</v>
      </c>
      <c r="O7">
        <v>2015</v>
      </c>
      <c r="P7">
        <v>2016</v>
      </c>
      <c r="Q7">
        <v>2017</v>
      </c>
      <c r="R7">
        <v>2018</v>
      </c>
      <c r="T7">
        <v>2020</v>
      </c>
      <c r="U7">
        <v>2021</v>
      </c>
    </row>
    <row r="8" spans="1:33">
      <c r="B8" s="202" t="s">
        <v>1335</v>
      </c>
      <c r="C8">
        <v>80.807000000000002</v>
      </c>
      <c r="D8">
        <v>83.064999999999998</v>
      </c>
      <c r="E8">
        <v>82.787999999999997</v>
      </c>
      <c r="F8">
        <v>91.546999999999997</v>
      </c>
      <c r="G8">
        <v>94.013999999999996</v>
      </c>
      <c r="H8">
        <v>106.29600000000001</v>
      </c>
      <c r="I8">
        <v>91.042000000000002</v>
      </c>
      <c r="J8">
        <v>99.284999999999997</v>
      </c>
      <c r="K8">
        <v>103.015</v>
      </c>
      <c r="L8">
        <v>112.78</v>
      </c>
      <c r="M8">
        <v>107.694</v>
      </c>
      <c r="N8">
        <v>102.378</v>
      </c>
      <c r="O8">
        <v>97.072000000000003</v>
      </c>
      <c r="P8">
        <v>92.824700000000007</v>
      </c>
      <c r="Q8">
        <v>107.8918</v>
      </c>
      <c r="R8">
        <v>114.1366</v>
      </c>
    </row>
    <row r="9" spans="1:33">
      <c r="B9" s="202" t="s">
        <v>1247</v>
      </c>
      <c r="C9">
        <v>4.0990000000000002</v>
      </c>
      <c r="D9">
        <v>3.81</v>
      </c>
      <c r="E9">
        <v>3.798</v>
      </c>
      <c r="F9">
        <v>4.7729999999999997</v>
      </c>
      <c r="G9">
        <v>4.37</v>
      </c>
      <c r="H9">
        <v>4.7770000000000001</v>
      </c>
      <c r="I9">
        <v>5.0839999999999996</v>
      </c>
      <c r="J9">
        <v>7.2830000000000004</v>
      </c>
      <c r="K9">
        <v>8.3680000000000003</v>
      </c>
      <c r="L9">
        <v>7.7480000000000002</v>
      </c>
      <c r="M9">
        <v>6.69</v>
      </c>
      <c r="N9">
        <v>6.8940000000000001</v>
      </c>
      <c r="O9">
        <v>5.5259999999999998</v>
      </c>
      <c r="P9">
        <v>5.7504</v>
      </c>
      <c r="Q9">
        <v>6.0949999999999998</v>
      </c>
      <c r="R9">
        <v>6.5606999999999998</v>
      </c>
    </row>
    <row r="10" spans="1:33">
      <c r="B10" s="202" t="s">
        <v>44</v>
      </c>
      <c r="C10">
        <f>C8+C9</f>
        <v>84.906000000000006</v>
      </c>
      <c r="D10">
        <f t="shared" ref="D10:F10" si="0">D8+D9</f>
        <v>86.875</v>
      </c>
      <c r="E10">
        <f t="shared" si="0"/>
        <v>86.585999999999999</v>
      </c>
      <c r="F10">
        <f t="shared" si="0"/>
        <v>96.32</v>
      </c>
      <c r="G10">
        <f t="shared" ref="G10" si="1">G8+G9</f>
        <v>98.384</v>
      </c>
      <c r="H10">
        <f t="shared" ref="H10" si="2">H8+H9</f>
        <v>111.07300000000001</v>
      </c>
      <c r="I10">
        <f t="shared" ref="I10" si="3">I8+I9</f>
        <v>96.126000000000005</v>
      </c>
      <c r="J10">
        <f t="shared" ref="J10" si="4">J8+J9</f>
        <v>106.568</v>
      </c>
      <c r="K10">
        <f t="shared" ref="K10" si="5">K8+K9</f>
        <v>111.383</v>
      </c>
      <c r="L10">
        <f t="shared" ref="L10" si="6">L8+L9</f>
        <v>120.52800000000001</v>
      </c>
      <c r="M10">
        <f t="shared" ref="M10" si="7">M8+M9</f>
        <v>114.384</v>
      </c>
      <c r="N10">
        <f>N8+N9</f>
        <v>109.27200000000001</v>
      </c>
      <c r="O10">
        <f t="shared" ref="O10:R10" si="8">O8+O9</f>
        <v>102.598</v>
      </c>
      <c r="P10">
        <f t="shared" si="8"/>
        <v>98.575100000000006</v>
      </c>
      <c r="Q10">
        <f t="shared" si="8"/>
        <v>113.9868</v>
      </c>
      <c r="R10">
        <f t="shared" si="8"/>
        <v>120.6973</v>
      </c>
      <c r="T10">
        <v>107.2</v>
      </c>
      <c r="U10">
        <v>111.7</v>
      </c>
    </row>
    <row r="11" spans="1:33">
      <c r="H11" s="162" t="s">
        <v>1347</v>
      </c>
      <c r="I11">
        <v>2009</v>
      </c>
    </row>
    <row r="12" spans="1:33">
      <c r="H12" t="s">
        <v>1330</v>
      </c>
      <c r="I12">
        <v>50</v>
      </c>
    </row>
    <row r="13" spans="1:33">
      <c r="H13" t="s">
        <v>1331</v>
      </c>
      <c r="I13">
        <v>95</v>
      </c>
      <c r="U13" s="59" t="s">
        <v>1555</v>
      </c>
    </row>
    <row r="14" spans="1:33">
      <c r="H14" t="s">
        <v>1332</v>
      </c>
      <c r="I14">
        <v>10</v>
      </c>
      <c r="T14" s="501" t="s">
        <v>1522</v>
      </c>
      <c r="U14" s="502"/>
      <c r="V14" s="502"/>
      <c r="W14" s="502"/>
      <c r="X14" s="502"/>
      <c r="Y14" s="502"/>
      <c r="Z14" s="502"/>
      <c r="AA14" s="502"/>
      <c r="AB14" s="502"/>
      <c r="AC14" s="502"/>
      <c r="AD14" s="502"/>
      <c r="AE14" s="502"/>
      <c r="AF14" s="502"/>
    </row>
    <row r="15" spans="1:33">
      <c r="H15" t="s">
        <v>1346</v>
      </c>
      <c r="I15">
        <v>1</v>
      </c>
      <c r="T15" s="238"/>
      <c r="U15" s="239"/>
      <c r="V15" s="238"/>
      <c r="W15" s="238"/>
      <c r="X15" s="238"/>
      <c r="Y15" s="238"/>
      <c r="Z15" s="238"/>
      <c r="AA15" s="238"/>
      <c r="AB15" s="238"/>
      <c r="AC15" s="238"/>
      <c r="AD15" s="238"/>
      <c r="AE15" s="238"/>
      <c r="AF15" s="238"/>
    </row>
    <row r="16" spans="1:33" ht="22.5">
      <c r="H16" t="s">
        <v>1345</v>
      </c>
      <c r="I16">
        <v>6.5</v>
      </c>
      <c r="T16" s="253"/>
      <c r="U16" s="253" t="s">
        <v>1523</v>
      </c>
      <c r="V16" s="254" t="s">
        <v>1524</v>
      </c>
      <c r="W16" s="253" t="s">
        <v>1525</v>
      </c>
      <c r="X16" s="253" t="s">
        <v>1526</v>
      </c>
      <c r="Y16" s="253" t="s">
        <v>1527</v>
      </c>
      <c r="Z16" s="253" t="s">
        <v>1528</v>
      </c>
      <c r="AA16" s="253" t="s">
        <v>1529</v>
      </c>
      <c r="AB16" s="253" t="s">
        <v>1530</v>
      </c>
      <c r="AC16" s="253" t="s">
        <v>1531</v>
      </c>
      <c r="AD16" s="253" t="s">
        <v>1532</v>
      </c>
      <c r="AE16" s="253" t="s">
        <v>1533</v>
      </c>
      <c r="AF16" s="255" t="s">
        <v>1534</v>
      </c>
      <c r="AG16" s="256" t="s">
        <v>1227</v>
      </c>
    </row>
    <row r="17" spans="2:33" ht="34.5">
      <c r="H17" t="s">
        <v>1333</v>
      </c>
      <c r="I17">
        <f>SUM(I12:I16)*0.6</f>
        <v>97.5</v>
      </c>
      <c r="T17" s="240" t="s">
        <v>1535</v>
      </c>
      <c r="U17" s="241" t="s">
        <v>1178</v>
      </c>
      <c r="V17" s="242" t="s">
        <v>1178</v>
      </c>
      <c r="W17" s="242" t="s">
        <v>1178</v>
      </c>
      <c r="X17" s="242" t="s">
        <v>1178</v>
      </c>
      <c r="Y17" s="242" t="s">
        <v>1178</v>
      </c>
      <c r="Z17" s="242" t="s">
        <v>1178</v>
      </c>
      <c r="AA17" s="242" t="s">
        <v>1178</v>
      </c>
      <c r="AB17" s="242" t="s">
        <v>1178</v>
      </c>
      <c r="AC17" s="242" t="s">
        <v>1178</v>
      </c>
      <c r="AD17" s="242" t="s">
        <v>1178</v>
      </c>
      <c r="AE17" s="242" t="s">
        <v>1178</v>
      </c>
      <c r="AF17" s="242" t="s">
        <v>1178</v>
      </c>
    </row>
    <row r="18" spans="2:33" ht="31.5">
      <c r="B18" s="478" t="s">
        <v>1024</v>
      </c>
      <c r="C18" s="478"/>
      <c r="D18" s="478"/>
      <c r="E18" s="478"/>
      <c r="F18" s="478"/>
      <c r="G18" s="478"/>
      <c r="H18" s="478"/>
      <c r="I18" s="478"/>
      <c r="J18" s="478"/>
      <c r="K18" s="478"/>
      <c r="T18" s="243" t="s">
        <v>1484</v>
      </c>
      <c r="U18" s="244">
        <v>10126.200000000001</v>
      </c>
      <c r="V18" s="244">
        <v>20284</v>
      </c>
      <c r="W18" s="244">
        <v>31075.8</v>
      </c>
      <c r="X18" s="244">
        <v>40232.1</v>
      </c>
      <c r="Y18" s="244">
        <v>49127.9</v>
      </c>
      <c r="Z18" s="244">
        <v>57355.4</v>
      </c>
      <c r="AA18" s="244">
        <v>66390.7</v>
      </c>
      <c r="AB18" s="244">
        <v>76460.2</v>
      </c>
      <c r="AC18" s="244">
        <v>86665.5</v>
      </c>
      <c r="AD18" s="244">
        <v>96793.8</v>
      </c>
      <c r="AE18" s="245">
        <v>106844.6</v>
      </c>
      <c r="AF18" s="245">
        <v>117982.3</v>
      </c>
    </row>
    <row r="19" spans="2:33">
      <c r="T19" s="243" t="s">
        <v>1499</v>
      </c>
      <c r="U19" s="244" t="s">
        <v>1536</v>
      </c>
      <c r="V19" s="244" t="s">
        <v>1536</v>
      </c>
      <c r="W19" s="244" t="s">
        <v>1536</v>
      </c>
      <c r="X19" s="244" t="s">
        <v>1536</v>
      </c>
      <c r="Y19" s="244" t="s">
        <v>1536</v>
      </c>
      <c r="Z19" s="244">
        <v>3984.7</v>
      </c>
      <c r="AA19" s="244">
        <v>4676.2</v>
      </c>
      <c r="AB19" s="244">
        <v>5458</v>
      </c>
      <c r="AC19" s="244">
        <v>6290.8</v>
      </c>
      <c r="AD19" s="244">
        <v>7258.6</v>
      </c>
      <c r="AE19" s="245">
        <v>8062.5</v>
      </c>
      <c r="AF19" s="245">
        <v>8812.9</v>
      </c>
      <c r="AG19" s="123">
        <f>AF19/$AF$18</f>
        <v>7.4696797739999973E-2</v>
      </c>
    </row>
    <row r="20" spans="2:33">
      <c r="B20" t="s">
        <v>257</v>
      </c>
      <c r="T20" s="246" t="s">
        <v>1537</v>
      </c>
      <c r="U20" s="244">
        <v>50.1</v>
      </c>
      <c r="V20" s="244">
        <v>102.9</v>
      </c>
      <c r="W20" s="244">
        <v>155.69999999999999</v>
      </c>
      <c r="X20" s="244">
        <v>208.5</v>
      </c>
      <c r="Y20" s="244">
        <v>248.1</v>
      </c>
      <c r="Z20" s="244">
        <v>287.8</v>
      </c>
      <c r="AA20" s="244">
        <v>327.39999999999998</v>
      </c>
      <c r="AB20" s="244">
        <v>358.8</v>
      </c>
      <c r="AC20" s="244">
        <v>390.1</v>
      </c>
      <c r="AD20" s="244">
        <v>421.5</v>
      </c>
      <c r="AE20" s="245">
        <v>473.5</v>
      </c>
      <c r="AF20" s="245">
        <v>525.5</v>
      </c>
      <c r="AG20" s="123">
        <f t="shared" ref="AG20:AG26" si="9">AF20/$AF$18</f>
        <v>4.4540579391993546E-3</v>
      </c>
    </row>
    <row r="21" spans="2:33">
      <c r="B21" s="59" t="s">
        <v>1475</v>
      </c>
      <c r="T21" s="243" t="s">
        <v>1538</v>
      </c>
      <c r="U21" s="244">
        <v>3.1</v>
      </c>
      <c r="V21" s="244">
        <v>10.7</v>
      </c>
      <c r="W21" s="244">
        <v>18.3</v>
      </c>
      <c r="X21" s="244">
        <v>25.9</v>
      </c>
      <c r="Y21" s="244">
        <v>28.9</v>
      </c>
      <c r="Z21" s="244">
        <v>31.8</v>
      </c>
      <c r="AA21" s="244">
        <v>34.799999999999997</v>
      </c>
      <c r="AB21" s="244">
        <v>35.6</v>
      </c>
      <c r="AC21" s="244">
        <v>36.299999999999997</v>
      </c>
      <c r="AD21" s="244">
        <v>37.1</v>
      </c>
      <c r="AE21" s="245">
        <v>37.9</v>
      </c>
      <c r="AF21" s="245">
        <v>38.6</v>
      </c>
      <c r="AG21" s="123">
        <f t="shared" si="9"/>
        <v>3.2716771922568048E-4</v>
      </c>
    </row>
    <row r="22" spans="2:33" ht="15.75" thickBot="1">
      <c r="B22" t="s">
        <v>1327</v>
      </c>
      <c r="T22" s="246" t="s">
        <v>1539</v>
      </c>
      <c r="U22" s="244">
        <v>7.5</v>
      </c>
      <c r="V22" s="244">
        <v>31.2</v>
      </c>
      <c r="W22" s="244">
        <v>54.9</v>
      </c>
      <c r="X22" s="244">
        <v>78.599999999999994</v>
      </c>
      <c r="Y22" s="244">
        <v>84.3</v>
      </c>
      <c r="Z22" s="244">
        <v>90.1</v>
      </c>
      <c r="AA22" s="244">
        <v>95.8</v>
      </c>
      <c r="AB22" s="244">
        <v>107</v>
      </c>
      <c r="AC22" s="244">
        <v>118.3</v>
      </c>
      <c r="AD22" s="244">
        <v>129.5</v>
      </c>
      <c r="AE22" s="245">
        <v>137.9</v>
      </c>
      <c r="AF22" s="245">
        <v>146.4</v>
      </c>
      <c r="AG22" s="123">
        <f t="shared" si="9"/>
        <v>1.2408640957160524E-3</v>
      </c>
    </row>
    <row r="23" spans="2:33" ht="15.75" thickBot="1">
      <c r="B23" s="503"/>
      <c r="C23" s="204" t="s">
        <v>1333</v>
      </c>
      <c r="D23" s="509" t="s">
        <v>1349</v>
      </c>
      <c r="E23" s="510"/>
      <c r="F23" s="510"/>
      <c r="G23" s="510"/>
      <c r="T23" s="246" t="s">
        <v>1540</v>
      </c>
      <c r="U23" s="244">
        <v>2934.6</v>
      </c>
      <c r="V23" s="244">
        <v>6333.9</v>
      </c>
      <c r="W23" s="244">
        <v>9634</v>
      </c>
      <c r="X23" s="244">
        <v>12897.1</v>
      </c>
      <c r="Y23" s="244">
        <v>16076.2</v>
      </c>
      <c r="Z23" s="244">
        <v>18361.400000000001</v>
      </c>
      <c r="AA23" s="244">
        <v>21319.4</v>
      </c>
      <c r="AB23" s="244">
        <v>24730.7</v>
      </c>
      <c r="AC23" s="244">
        <v>28220.1</v>
      </c>
      <c r="AD23" s="244">
        <v>31435.200000000001</v>
      </c>
      <c r="AE23" s="245">
        <v>35035.300000000003</v>
      </c>
      <c r="AF23" s="245">
        <v>38334.9</v>
      </c>
      <c r="AG23" s="123">
        <f t="shared" si="9"/>
        <v>0.32492077201410718</v>
      </c>
    </row>
    <row r="24" spans="2:33" ht="23.25" thickBot="1">
      <c r="B24" s="504"/>
      <c r="C24" s="205" t="s">
        <v>1348</v>
      </c>
      <c r="D24" s="509" t="s">
        <v>1350</v>
      </c>
      <c r="E24" s="512"/>
      <c r="F24" s="206" t="s">
        <v>1351</v>
      </c>
      <c r="G24" s="207" t="s">
        <v>1352</v>
      </c>
      <c r="T24" s="246" t="s">
        <v>1541</v>
      </c>
      <c r="U24" s="244">
        <v>6276.7</v>
      </c>
      <c r="V24" s="244">
        <v>12262.6</v>
      </c>
      <c r="W24" s="244">
        <v>18911.099999999999</v>
      </c>
      <c r="X24" s="244">
        <v>24138.3</v>
      </c>
      <c r="Y24" s="244">
        <v>29248</v>
      </c>
      <c r="Z24" s="244">
        <v>33881.300000000003</v>
      </c>
      <c r="AA24" s="244">
        <v>39012.300000000003</v>
      </c>
      <c r="AB24" s="244">
        <v>44634.3</v>
      </c>
      <c r="AC24" s="244">
        <v>50269.7</v>
      </c>
      <c r="AD24" s="244">
        <v>56005.9</v>
      </c>
      <c r="AE24" s="245">
        <v>61464.9</v>
      </c>
      <c r="AF24" s="245">
        <v>68388.100000000006</v>
      </c>
      <c r="AG24" s="123">
        <f t="shared" si="9"/>
        <v>0.57964711655900936</v>
      </c>
    </row>
    <row r="25" spans="2:33">
      <c r="B25" s="208" t="s">
        <v>1353</v>
      </c>
      <c r="C25" s="209" t="s">
        <v>1354</v>
      </c>
      <c r="D25" s="511" t="s">
        <v>1355</v>
      </c>
      <c r="E25" s="511"/>
      <c r="F25" s="209" t="s">
        <v>1356</v>
      </c>
      <c r="G25" s="209" t="s">
        <v>1357</v>
      </c>
      <c r="T25" s="247" t="s">
        <v>1514</v>
      </c>
      <c r="U25" s="244" t="s">
        <v>1536</v>
      </c>
      <c r="V25" s="244" t="s">
        <v>1536</v>
      </c>
      <c r="W25" s="244" t="s">
        <v>1536</v>
      </c>
      <c r="X25" s="244" t="s">
        <v>1536</v>
      </c>
      <c r="Y25" s="244" t="s">
        <v>1536</v>
      </c>
      <c r="Z25" s="244">
        <v>698.9</v>
      </c>
      <c r="AA25" s="244">
        <v>905</v>
      </c>
      <c r="AB25" s="244">
        <v>1116</v>
      </c>
      <c r="AC25" s="244">
        <v>1320.4</v>
      </c>
      <c r="AD25" s="244">
        <v>1486.2</v>
      </c>
      <c r="AE25" s="245">
        <v>1612.9</v>
      </c>
      <c r="AF25" s="245">
        <v>1716</v>
      </c>
      <c r="AG25" s="123">
        <f t="shared" si="9"/>
        <v>1.4544554564540613E-2</v>
      </c>
    </row>
    <row r="26" spans="2:33" ht="22.5">
      <c r="B26" s="210" t="s">
        <v>1358</v>
      </c>
      <c r="C26" s="209" t="s">
        <v>1359</v>
      </c>
      <c r="D26" s="499" t="s">
        <v>1360</v>
      </c>
      <c r="E26" s="499"/>
      <c r="F26" s="209" t="s">
        <v>1361</v>
      </c>
      <c r="G26" s="209" t="s">
        <v>1362</v>
      </c>
      <c r="T26" s="246" t="s">
        <v>1542</v>
      </c>
      <c r="U26" s="244">
        <v>854.2</v>
      </c>
      <c r="V26" s="244">
        <v>1542.7</v>
      </c>
      <c r="W26" s="244">
        <v>2301.8000000000002</v>
      </c>
      <c r="X26" s="244">
        <v>2883.7</v>
      </c>
      <c r="Y26" s="244">
        <v>3442.3</v>
      </c>
      <c r="Z26" s="244">
        <v>19.5</v>
      </c>
      <c r="AA26" s="244">
        <v>19.8</v>
      </c>
      <c r="AB26" s="244">
        <v>19.8</v>
      </c>
      <c r="AC26" s="244">
        <v>19.8</v>
      </c>
      <c r="AD26" s="244">
        <v>19.8</v>
      </c>
      <c r="AE26" s="245">
        <v>19.8</v>
      </c>
      <c r="AF26" s="245">
        <v>19.8</v>
      </c>
      <c r="AG26" s="123">
        <f t="shared" si="9"/>
        <v>1.6782178343700707E-4</v>
      </c>
    </row>
    <row r="27" spans="2:33">
      <c r="B27" s="210" t="s">
        <v>1363</v>
      </c>
      <c r="C27" s="209" t="s">
        <v>1364</v>
      </c>
      <c r="D27" s="499" t="s">
        <v>1365</v>
      </c>
      <c r="E27" s="499"/>
      <c r="F27" s="209" t="s">
        <v>1366</v>
      </c>
      <c r="G27" s="209" t="s">
        <v>1367</v>
      </c>
      <c r="T27" s="248"/>
      <c r="U27" s="249"/>
      <c r="V27" s="242"/>
      <c r="W27" s="242"/>
      <c r="X27" s="242"/>
      <c r="Y27" s="242"/>
      <c r="Z27" s="242"/>
      <c r="AA27" s="242"/>
      <c r="AB27" s="242"/>
      <c r="AC27" s="242"/>
      <c r="AD27" s="242"/>
      <c r="AE27" s="242"/>
      <c r="AF27" s="242"/>
    </row>
    <row r="28" spans="2:33" ht="34.5">
      <c r="B28" s="211" t="s">
        <v>1368</v>
      </c>
      <c r="C28" s="209" t="s">
        <v>1369</v>
      </c>
      <c r="D28" s="499" t="s">
        <v>1370</v>
      </c>
      <c r="E28" s="499"/>
      <c r="F28" s="209" t="s">
        <v>1371</v>
      </c>
      <c r="G28" s="209" t="s">
        <v>1372</v>
      </c>
      <c r="T28" s="240" t="s">
        <v>1543</v>
      </c>
      <c r="U28" s="241"/>
      <c r="V28" s="242"/>
      <c r="W28" s="242"/>
      <c r="X28" s="242"/>
      <c r="Y28" s="242"/>
      <c r="Z28" s="242"/>
      <c r="AA28" s="242"/>
      <c r="AB28" s="242"/>
      <c r="AC28" s="242"/>
      <c r="AD28" s="242"/>
      <c r="AE28" s="2"/>
      <c r="AF28" s="242"/>
    </row>
    <row r="29" spans="2:33">
      <c r="B29" s="211" t="s">
        <v>1373</v>
      </c>
      <c r="C29" s="209" t="s">
        <v>1374</v>
      </c>
      <c r="D29" s="499" t="s">
        <v>1375</v>
      </c>
      <c r="E29" s="499"/>
      <c r="F29" s="209" t="s">
        <v>1376</v>
      </c>
      <c r="G29" s="209" t="s">
        <v>1377</v>
      </c>
      <c r="T29" s="243" t="s">
        <v>1484</v>
      </c>
      <c r="U29" s="244">
        <v>9767.6</v>
      </c>
      <c r="V29" s="244">
        <v>19551.3</v>
      </c>
      <c r="W29" s="244">
        <v>30013.3</v>
      </c>
      <c r="X29" s="244">
        <v>38882.1</v>
      </c>
      <c r="Y29" s="244">
        <v>47436.9</v>
      </c>
      <c r="Z29" s="244">
        <v>55341.8</v>
      </c>
      <c r="AA29" s="244">
        <v>64063.1</v>
      </c>
      <c r="AB29" s="244">
        <v>73733.899999999994</v>
      </c>
      <c r="AC29" s="244">
        <v>83583.5</v>
      </c>
      <c r="AD29" s="244">
        <v>96793.8</v>
      </c>
      <c r="AE29" s="245">
        <v>103086.9</v>
      </c>
      <c r="AF29" s="245">
        <v>113931.4</v>
      </c>
      <c r="AG29" s="123"/>
    </row>
    <row r="30" spans="2:33" ht="22.5">
      <c r="B30" s="211" t="s">
        <v>1378</v>
      </c>
      <c r="C30" s="209" t="s">
        <v>1379</v>
      </c>
      <c r="D30" s="499" t="s">
        <v>1380</v>
      </c>
      <c r="E30" s="499"/>
      <c r="F30" s="209" t="s">
        <v>1381</v>
      </c>
      <c r="G30" s="209" t="s">
        <v>1382</v>
      </c>
      <c r="T30" s="243" t="s">
        <v>1499</v>
      </c>
      <c r="U30" s="244" t="s">
        <v>1536</v>
      </c>
      <c r="V30" s="244" t="s">
        <v>1536</v>
      </c>
      <c r="W30" s="244" t="s">
        <v>1536</v>
      </c>
      <c r="X30" s="244" t="s">
        <v>1536</v>
      </c>
      <c r="Y30" s="244" t="s">
        <v>1536</v>
      </c>
      <c r="Z30" s="244">
        <v>3984.7</v>
      </c>
      <c r="AA30" s="244">
        <v>4676.2</v>
      </c>
      <c r="AB30" s="244">
        <v>5458</v>
      </c>
      <c r="AC30" s="244">
        <v>6290.8</v>
      </c>
      <c r="AD30" s="244">
        <v>7258.6</v>
      </c>
      <c r="AE30" s="245">
        <v>8062.5</v>
      </c>
      <c r="AF30" s="245">
        <v>8812.9</v>
      </c>
      <c r="AG30" s="123">
        <f>AF30/$AF$29</f>
        <v>7.7352687669948753E-2</v>
      </c>
    </row>
    <row r="31" spans="2:33" ht="33.75">
      <c r="B31" s="211" t="s">
        <v>1383</v>
      </c>
      <c r="C31" s="209" t="s">
        <v>1384</v>
      </c>
      <c r="D31" s="499" t="s">
        <v>1385</v>
      </c>
      <c r="E31" s="499"/>
      <c r="F31" s="209" t="s">
        <v>1386</v>
      </c>
      <c r="G31" s="209" t="s">
        <v>1387</v>
      </c>
      <c r="T31" s="246" t="s">
        <v>1537</v>
      </c>
      <c r="U31" s="244">
        <v>50.1</v>
      </c>
      <c r="V31" s="244">
        <v>102.9</v>
      </c>
      <c r="W31" s="244">
        <v>155.69999999999999</v>
      </c>
      <c r="X31" s="244">
        <v>208.5</v>
      </c>
      <c r="Y31" s="244">
        <v>248.1</v>
      </c>
      <c r="Z31" s="244">
        <v>287.8</v>
      </c>
      <c r="AA31" s="244">
        <v>327.39999999999998</v>
      </c>
      <c r="AB31" s="244">
        <v>358.8</v>
      </c>
      <c r="AC31" s="244">
        <v>390.1</v>
      </c>
      <c r="AD31" s="244">
        <v>421.5</v>
      </c>
      <c r="AE31" s="245">
        <v>473.5</v>
      </c>
      <c r="AF31" s="245">
        <v>525.5</v>
      </c>
      <c r="AG31" s="123">
        <f t="shared" ref="AG31:AG37" si="10">AF31/$AF$29</f>
        <v>4.6124246695818712E-3</v>
      </c>
    </row>
    <row r="32" spans="2:33">
      <c r="B32" s="210" t="s">
        <v>1277</v>
      </c>
      <c r="C32" s="209" t="s">
        <v>1388</v>
      </c>
      <c r="D32" s="499" t="s">
        <v>1389</v>
      </c>
      <c r="E32" s="499"/>
      <c r="F32" s="209" t="s">
        <v>1390</v>
      </c>
      <c r="G32" s="209" t="s">
        <v>1391</v>
      </c>
      <c r="T32" s="243" t="s">
        <v>1538</v>
      </c>
      <c r="U32" s="244">
        <v>3.1</v>
      </c>
      <c r="V32" s="244">
        <v>10.7</v>
      </c>
      <c r="W32" s="244">
        <v>18.3</v>
      </c>
      <c r="X32" s="244">
        <v>25.9</v>
      </c>
      <c r="Y32" s="244">
        <v>28.9</v>
      </c>
      <c r="Z32" s="244">
        <v>31.8</v>
      </c>
      <c r="AA32" s="244">
        <v>34.799999999999997</v>
      </c>
      <c r="AB32" s="244">
        <v>35.6</v>
      </c>
      <c r="AC32" s="244">
        <v>36.299999999999997</v>
      </c>
      <c r="AD32" s="244">
        <v>37.1</v>
      </c>
      <c r="AE32" s="245">
        <v>37.9</v>
      </c>
      <c r="AF32" s="245">
        <v>38.6</v>
      </c>
      <c r="AG32" s="123">
        <f t="shared" si="10"/>
        <v>3.3880036583417745E-4</v>
      </c>
    </row>
    <row r="33" spans="2:33">
      <c r="B33" s="208" t="s">
        <v>1392</v>
      </c>
      <c r="C33" s="209" t="s">
        <v>1393</v>
      </c>
      <c r="D33" s="499" t="s">
        <v>1394</v>
      </c>
      <c r="E33" s="499"/>
      <c r="F33" s="209" t="s">
        <v>1395</v>
      </c>
      <c r="G33" s="209" t="s">
        <v>1396</v>
      </c>
      <c r="T33" s="246" t="s">
        <v>1539</v>
      </c>
      <c r="U33" s="244">
        <v>7.5</v>
      </c>
      <c r="V33" s="244">
        <v>31.2</v>
      </c>
      <c r="W33" s="244">
        <v>54.9</v>
      </c>
      <c r="X33" s="244">
        <v>78.599999999999994</v>
      </c>
      <c r="Y33" s="244">
        <v>84.3</v>
      </c>
      <c r="Z33" s="244">
        <v>90.1</v>
      </c>
      <c r="AA33" s="244">
        <v>95.8</v>
      </c>
      <c r="AB33" s="244">
        <v>107</v>
      </c>
      <c r="AC33" s="244">
        <v>118.3</v>
      </c>
      <c r="AD33" s="244">
        <v>129.5</v>
      </c>
      <c r="AE33" s="245">
        <v>137.9</v>
      </c>
      <c r="AF33" s="245">
        <v>146.4</v>
      </c>
      <c r="AG33" s="123">
        <f t="shared" si="10"/>
        <v>1.284983770935844E-3</v>
      </c>
    </row>
    <row r="34" spans="2:33" ht="22.5">
      <c r="B34" s="210" t="s">
        <v>1397</v>
      </c>
      <c r="C34" s="209" t="s">
        <v>1398</v>
      </c>
      <c r="D34" s="499" t="s">
        <v>1399</v>
      </c>
      <c r="E34" s="499"/>
      <c r="F34" s="209" t="s">
        <v>1400</v>
      </c>
      <c r="G34" s="209" t="s">
        <v>1401</v>
      </c>
      <c r="T34" s="246" t="s">
        <v>1540</v>
      </c>
      <c r="U34" s="244">
        <v>2576</v>
      </c>
      <c r="V34" s="244">
        <v>5601.2</v>
      </c>
      <c r="W34" s="244">
        <v>8571.5</v>
      </c>
      <c r="X34" s="244">
        <v>11547.1</v>
      </c>
      <c r="Y34" s="244">
        <v>14385.2</v>
      </c>
      <c r="Z34" s="244">
        <v>16347.8</v>
      </c>
      <c r="AA34" s="244">
        <v>18991.8</v>
      </c>
      <c r="AB34" s="244">
        <v>22004.400000000001</v>
      </c>
      <c r="AC34" s="244">
        <v>25138.1</v>
      </c>
      <c r="AD34" s="244">
        <v>31435.200000000001</v>
      </c>
      <c r="AE34" s="245">
        <v>31277.599999999999</v>
      </c>
      <c r="AF34" s="245">
        <v>34284</v>
      </c>
      <c r="AG34" s="148">
        <f t="shared" si="10"/>
        <v>0.30091792078391033</v>
      </c>
    </row>
    <row r="35" spans="2:33">
      <c r="B35" s="210" t="s">
        <v>1402</v>
      </c>
      <c r="C35" s="209" t="s">
        <v>1403</v>
      </c>
      <c r="D35" s="499" t="s">
        <v>1404</v>
      </c>
      <c r="E35" s="499"/>
      <c r="F35" s="209" t="s">
        <v>1405</v>
      </c>
      <c r="G35" s="209" t="s">
        <v>1406</v>
      </c>
      <c r="T35" s="246" t="s">
        <v>1541</v>
      </c>
      <c r="U35" s="244">
        <v>6276.7</v>
      </c>
      <c r="V35" s="244">
        <v>12262.6</v>
      </c>
      <c r="W35" s="244">
        <v>18911.099999999999</v>
      </c>
      <c r="X35" s="244">
        <v>24138.3</v>
      </c>
      <c r="Y35" s="244">
        <v>29248</v>
      </c>
      <c r="Z35" s="244">
        <v>33881.300000000003</v>
      </c>
      <c r="AA35" s="244">
        <v>39012.300000000003</v>
      </c>
      <c r="AB35" s="244">
        <v>44634.3</v>
      </c>
      <c r="AC35" s="244">
        <v>50269.7</v>
      </c>
      <c r="AD35" s="244">
        <v>56005.9</v>
      </c>
      <c r="AE35" s="245">
        <v>61464.9</v>
      </c>
      <c r="AF35" s="245">
        <v>68388.100000000006</v>
      </c>
      <c r="AG35" s="148">
        <f t="shared" si="10"/>
        <v>0.60025682120995627</v>
      </c>
    </row>
    <row r="36" spans="2:33">
      <c r="B36" s="210" t="s">
        <v>1407</v>
      </c>
      <c r="C36" s="209" t="s">
        <v>1408</v>
      </c>
      <c r="D36" s="499" t="s">
        <v>1409</v>
      </c>
      <c r="E36" s="499"/>
      <c r="F36" s="209" t="s">
        <v>1410</v>
      </c>
      <c r="G36" s="209" t="s">
        <v>1411</v>
      </c>
      <c r="T36" s="247" t="s">
        <v>1514</v>
      </c>
      <c r="U36" s="244" t="s">
        <v>1536</v>
      </c>
      <c r="V36" s="244" t="s">
        <v>1536</v>
      </c>
      <c r="W36" s="244" t="s">
        <v>1536</v>
      </c>
      <c r="X36" s="244" t="s">
        <v>1536</v>
      </c>
      <c r="Y36" s="244" t="s">
        <v>1536</v>
      </c>
      <c r="Z36" s="244">
        <v>698.9</v>
      </c>
      <c r="AA36" s="244">
        <v>905</v>
      </c>
      <c r="AB36" s="244">
        <v>1116</v>
      </c>
      <c r="AC36" s="244">
        <v>1320.4</v>
      </c>
      <c r="AD36" s="244">
        <v>1486.2</v>
      </c>
      <c r="AE36" s="245">
        <v>1612.9</v>
      </c>
      <c r="AF36" s="245">
        <v>1716</v>
      </c>
      <c r="AG36" s="123">
        <f t="shared" si="10"/>
        <v>1.5061695019985711E-2</v>
      </c>
    </row>
    <row r="37" spans="2:33" ht="22.5">
      <c r="B37" s="210" t="s">
        <v>1285</v>
      </c>
      <c r="C37" s="209" t="s">
        <v>1412</v>
      </c>
      <c r="D37" s="499" t="s">
        <v>1413</v>
      </c>
      <c r="E37" s="499"/>
      <c r="F37" s="209" t="s">
        <v>1414</v>
      </c>
      <c r="G37" s="209" t="s">
        <v>1415</v>
      </c>
      <c r="T37" s="246" t="s">
        <v>1542</v>
      </c>
      <c r="U37" s="244">
        <v>854.2</v>
      </c>
      <c r="V37" s="244">
        <v>1542.7</v>
      </c>
      <c r="W37" s="244">
        <v>2301.8000000000002</v>
      </c>
      <c r="X37" s="244">
        <v>2883.7</v>
      </c>
      <c r="Y37" s="244">
        <v>3442.3</v>
      </c>
      <c r="Z37" s="244">
        <v>19.5</v>
      </c>
      <c r="AA37" s="244">
        <v>19.8</v>
      </c>
      <c r="AB37" s="244">
        <v>19.8</v>
      </c>
      <c r="AC37" s="244">
        <v>19.8</v>
      </c>
      <c r="AD37" s="244">
        <v>19.8</v>
      </c>
      <c r="AE37" s="245">
        <v>19.8</v>
      </c>
      <c r="AF37" s="245">
        <v>19.8</v>
      </c>
      <c r="AG37" s="123">
        <f t="shared" si="10"/>
        <v>1.7378878869214284E-4</v>
      </c>
    </row>
    <row r="38" spans="2:33">
      <c r="B38" s="210" t="s">
        <v>1416</v>
      </c>
      <c r="C38" s="209" t="s">
        <v>1417</v>
      </c>
      <c r="D38" s="499" t="s">
        <v>1418</v>
      </c>
      <c r="E38" s="499"/>
      <c r="F38" s="209" t="s">
        <v>1419</v>
      </c>
      <c r="G38" s="209" t="s">
        <v>1420</v>
      </c>
      <c r="T38" s="248"/>
      <c r="U38" s="249"/>
      <c r="V38" s="242"/>
      <c r="W38" s="242"/>
      <c r="X38" s="242"/>
      <c r="Y38" s="242"/>
      <c r="Z38" s="242"/>
      <c r="AA38" s="242"/>
      <c r="AB38" s="242"/>
      <c r="AC38" s="242"/>
      <c r="AD38" s="242"/>
      <c r="AE38" s="242"/>
      <c r="AF38" s="242"/>
    </row>
    <row r="39" spans="2:33" ht="23.25">
      <c r="B39" s="210" t="s">
        <v>1421</v>
      </c>
      <c r="C39" s="209" t="s">
        <v>1422</v>
      </c>
      <c r="D39" s="499" t="s">
        <v>1423</v>
      </c>
      <c r="E39" s="499"/>
      <c r="F39" s="209" t="s">
        <v>1424</v>
      </c>
      <c r="G39" s="209" t="s">
        <v>1425</v>
      </c>
      <c r="T39" s="240" t="s">
        <v>1544</v>
      </c>
      <c r="U39" s="241"/>
      <c r="V39" s="242"/>
      <c r="W39" s="242"/>
      <c r="X39" s="242"/>
      <c r="Y39" s="242"/>
      <c r="Z39" s="242"/>
      <c r="AA39" s="242"/>
      <c r="AB39" s="242"/>
      <c r="AC39" s="242"/>
      <c r="AD39" s="242"/>
      <c r="AE39" s="242"/>
      <c r="AF39" s="242"/>
    </row>
    <row r="40" spans="2:33" ht="22.5">
      <c r="B40" s="210" t="s">
        <v>1426</v>
      </c>
      <c r="C40" s="209" t="s">
        <v>1427</v>
      </c>
      <c r="D40" s="499" t="s">
        <v>1428</v>
      </c>
      <c r="E40" s="499"/>
      <c r="F40" s="209" t="s">
        <v>1429</v>
      </c>
      <c r="G40" s="209" t="s">
        <v>1430</v>
      </c>
      <c r="T40" s="250" t="s">
        <v>1484</v>
      </c>
      <c r="U40" s="244">
        <v>7867.7</v>
      </c>
      <c r="V40" s="244">
        <v>15021.6</v>
      </c>
      <c r="W40" s="244">
        <v>22735.3</v>
      </c>
      <c r="X40" s="244">
        <v>29542.3</v>
      </c>
      <c r="Y40" s="244">
        <v>37147.4</v>
      </c>
      <c r="Z40" s="244">
        <v>43042</v>
      </c>
      <c r="AA40" s="244">
        <v>49928.2</v>
      </c>
      <c r="AB40" s="244">
        <v>56092.9</v>
      </c>
      <c r="AC40" s="244">
        <v>61860.6</v>
      </c>
      <c r="AD40" s="244">
        <v>68402.600000000006</v>
      </c>
      <c r="AE40" s="245">
        <v>76127.199999999997</v>
      </c>
      <c r="AF40" s="245">
        <v>84139</v>
      </c>
    </row>
    <row r="41" spans="2:33">
      <c r="B41" s="210" t="s">
        <v>1431</v>
      </c>
      <c r="C41" s="209" t="s">
        <v>1432</v>
      </c>
      <c r="D41" s="499" t="s">
        <v>1433</v>
      </c>
      <c r="E41" s="499"/>
      <c r="F41" s="209" t="s">
        <v>1434</v>
      </c>
      <c r="G41" s="209" t="s">
        <v>1435</v>
      </c>
      <c r="T41" s="246" t="s">
        <v>1545</v>
      </c>
      <c r="U41" s="244">
        <v>416.9</v>
      </c>
      <c r="V41" s="244">
        <v>805.9</v>
      </c>
      <c r="W41" s="244">
        <v>1233.5</v>
      </c>
      <c r="X41" s="244">
        <v>1644.8</v>
      </c>
      <c r="Y41" s="244">
        <v>2075.1999999999998</v>
      </c>
      <c r="Z41" s="244">
        <v>2487.6999999999998</v>
      </c>
      <c r="AA41" s="244">
        <v>2916</v>
      </c>
      <c r="AB41" s="244">
        <v>3337.1</v>
      </c>
      <c r="AC41" s="244">
        <v>3710.4</v>
      </c>
      <c r="AD41" s="244">
        <v>4132.8</v>
      </c>
      <c r="AE41" s="245">
        <v>4546</v>
      </c>
      <c r="AF41" s="245">
        <v>4967.6000000000004</v>
      </c>
    </row>
    <row r="42" spans="2:33">
      <c r="B42" s="210" t="s">
        <v>1436</v>
      </c>
      <c r="C42" s="499" t="s">
        <v>1438</v>
      </c>
      <c r="D42" s="499" t="s">
        <v>1439</v>
      </c>
      <c r="E42" s="499"/>
      <c r="F42" s="499" t="s">
        <v>1440</v>
      </c>
      <c r="G42" s="499" t="s">
        <v>1441</v>
      </c>
      <c r="T42" s="246" t="s">
        <v>1546</v>
      </c>
      <c r="U42" s="244">
        <v>4562.2</v>
      </c>
      <c r="V42" s="244">
        <v>8730.4</v>
      </c>
      <c r="W42" s="244">
        <v>13183.7</v>
      </c>
      <c r="X42" s="244">
        <v>16938.3</v>
      </c>
      <c r="Y42" s="244">
        <v>21281.7</v>
      </c>
      <c r="Z42" s="244">
        <v>24069.200000000001</v>
      </c>
      <c r="AA42" s="244">
        <v>27710</v>
      </c>
      <c r="AB42" s="244">
        <v>30602.7</v>
      </c>
      <c r="AC42" s="244">
        <v>33899</v>
      </c>
      <c r="AD42" s="244">
        <v>37617.9</v>
      </c>
      <c r="AE42" s="245">
        <v>42118.8</v>
      </c>
      <c r="AF42" s="245">
        <v>46832.3</v>
      </c>
    </row>
    <row r="43" spans="2:33" ht="22.5">
      <c r="B43" s="210" t="s">
        <v>1437</v>
      </c>
      <c r="C43" s="499"/>
      <c r="D43" s="499"/>
      <c r="E43" s="499"/>
      <c r="F43" s="499"/>
      <c r="G43" s="499"/>
      <c r="T43" s="246" t="s">
        <v>1547</v>
      </c>
      <c r="U43" s="244">
        <v>1142.9000000000001</v>
      </c>
      <c r="V43" s="244">
        <v>2135</v>
      </c>
      <c r="W43" s="244">
        <v>3234.1</v>
      </c>
      <c r="X43" s="244">
        <v>4164.3</v>
      </c>
      <c r="Y43" s="244">
        <v>5243.9</v>
      </c>
      <c r="Z43" s="244">
        <v>6232.6</v>
      </c>
      <c r="AA43" s="244">
        <v>7278</v>
      </c>
      <c r="AB43" s="244">
        <v>8362.7000000000007</v>
      </c>
      <c r="AC43" s="244">
        <v>8734.5</v>
      </c>
      <c r="AD43" s="244">
        <v>9332.7000000000007</v>
      </c>
      <c r="AE43" s="245">
        <v>10410.299999999999</v>
      </c>
      <c r="AF43" s="245">
        <v>11526.6</v>
      </c>
    </row>
    <row r="44" spans="2:33">
      <c r="B44" s="210" t="s">
        <v>1297</v>
      </c>
      <c r="C44" s="209" t="s">
        <v>1442</v>
      </c>
      <c r="D44" s="499" t="s">
        <v>1443</v>
      </c>
      <c r="E44" s="499"/>
      <c r="F44" s="209" t="s">
        <v>1444</v>
      </c>
      <c r="G44" s="209" t="s">
        <v>1445</v>
      </c>
      <c r="T44" s="246" t="s">
        <v>1539</v>
      </c>
      <c r="U44" s="244">
        <v>1.5</v>
      </c>
      <c r="V44" s="244">
        <v>2.7</v>
      </c>
      <c r="W44" s="244">
        <v>4</v>
      </c>
      <c r="X44" s="244">
        <v>5.3</v>
      </c>
      <c r="Y44" s="244">
        <v>6.6</v>
      </c>
      <c r="Z44" s="244">
        <v>7.7</v>
      </c>
      <c r="AA44" s="244">
        <v>8.8000000000000007</v>
      </c>
      <c r="AB44" s="244">
        <v>9.8000000000000007</v>
      </c>
      <c r="AC44" s="244">
        <v>10.7</v>
      </c>
      <c r="AD44" s="244">
        <v>12.1</v>
      </c>
      <c r="AE44" s="245">
        <v>13.3</v>
      </c>
      <c r="AF44" s="245">
        <v>14.5</v>
      </c>
    </row>
    <row r="45" spans="2:33">
      <c r="B45" s="210" t="s">
        <v>1446</v>
      </c>
      <c r="C45" s="209" t="s">
        <v>1447</v>
      </c>
      <c r="D45" s="499" t="s">
        <v>1448</v>
      </c>
      <c r="E45" s="499"/>
      <c r="F45" s="209" t="s">
        <v>1449</v>
      </c>
      <c r="G45" s="209" t="s">
        <v>1450</v>
      </c>
      <c r="T45" s="246" t="s">
        <v>1548</v>
      </c>
      <c r="U45" s="244">
        <v>345.4</v>
      </c>
      <c r="V45" s="244">
        <v>668.1</v>
      </c>
      <c r="W45" s="244">
        <v>1017.6</v>
      </c>
      <c r="X45" s="244">
        <v>1356.7</v>
      </c>
      <c r="Y45" s="244">
        <v>1697.5</v>
      </c>
      <c r="Z45" s="244">
        <v>2024.1</v>
      </c>
      <c r="AA45" s="244">
        <v>2356.8000000000002</v>
      </c>
      <c r="AB45" s="244">
        <v>2693.8</v>
      </c>
      <c r="AC45" s="244">
        <v>3019.3</v>
      </c>
      <c r="AD45" s="244">
        <v>3355</v>
      </c>
      <c r="AE45" s="245">
        <v>3684.1</v>
      </c>
      <c r="AF45" s="245">
        <v>4020.4</v>
      </c>
    </row>
    <row r="46" spans="2:33">
      <c r="B46" s="210" t="s">
        <v>1301</v>
      </c>
      <c r="C46" s="209" t="s">
        <v>1451</v>
      </c>
      <c r="D46" s="499" t="s">
        <v>1452</v>
      </c>
      <c r="E46" s="499"/>
      <c r="F46" s="209" t="s">
        <v>1453</v>
      </c>
      <c r="G46" s="209" t="s">
        <v>1454</v>
      </c>
      <c r="T46" s="246" t="s">
        <v>1549</v>
      </c>
      <c r="U46" s="244">
        <v>1398.8</v>
      </c>
      <c r="V46" s="244">
        <v>2679.5</v>
      </c>
      <c r="W46" s="244">
        <v>4062.4</v>
      </c>
      <c r="X46" s="244">
        <v>5432.9</v>
      </c>
      <c r="Y46" s="244">
        <v>6842.4</v>
      </c>
      <c r="Z46" s="244">
        <v>8220.7999999999993</v>
      </c>
      <c r="AA46" s="244">
        <v>9658.6</v>
      </c>
      <c r="AB46" s="244">
        <v>11086.8</v>
      </c>
      <c r="AC46" s="244">
        <v>12486.7</v>
      </c>
      <c r="AD46" s="244">
        <v>13952.1</v>
      </c>
      <c r="AE46" s="245">
        <v>15354.7</v>
      </c>
      <c r="AF46" s="245">
        <v>16777.599999999999</v>
      </c>
    </row>
    <row r="47" spans="2:33">
      <c r="B47" s="210" t="s">
        <v>1455</v>
      </c>
      <c r="C47" s="209" t="s">
        <v>1456</v>
      </c>
      <c r="D47" s="499" t="s">
        <v>1457</v>
      </c>
      <c r="E47" s="499"/>
      <c r="F47" s="209" t="s">
        <v>1458</v>
      </c>
      <c r="G47" s="209" t="s">
        <v>1459</v>
      </c>
      <c r="T47" s="248"/>
      <c r="U47" s="249"/>
      <c r="V47" s="242"/>
      <c r="W47" s="242"/>
      <c r="X47" s="242"/>
      <c r="Y47" s="242"/>
      <c r="Z47" s="242"/>
      <c r="AA47" s="242"/>
      <c r="AB47" s="244"/>
      <c r="AC47" s="242"/>
      <c r="AD47" s="242"/>
      <c r="AE47" s="242"/>
      <c r="AF47" s="242"/>
    </row>
    <row r="48" spans="2:33" ht="68.25">
      <c r="B48" s="210" t="s">
        <v>1460</v>
      </c>
      <c r="C48" s="209" t="s">
        <v>1461</v>
      </c>
      <c r="D48" s="499" t="s">
        <v>1462</v>
      </c>
      <c r="E48" s="499"/>
      <c r="F48" s="209" t="s">
        <v>1463</v>
      </c>
      <c r="G48" s="209" t="s">
        <v>1464</v>
      </c>
      <c r="T48" s="251" t="s">
        <v>1550</v>
      </c>
      <c r="U48" s="241"/>
      <c r="V48" s="242"/>
      <c r="W48" s="242"/>
      <c r="X48" s="242"/>
      <c r="Y48" s="242"/>
      <c r="Z48" s="242"/>
      <c r="AA48" s="242"/>
      <c r="AB48" s="242"/>
      <c r="AC48" s="242"/>
      <c r="AD48" s="242"/>
      <c r="AE48" s="242"/>
      <c r="AF48" s="242"/>
    </row>
    <row r="49" spans="2:32">
      <c r="B49" s="499"/>
      <c r="C49" s="499"/>
      <c r="D49" s="499"/>
      <c r="E49" s="499"/>
      <c r="F49" s="499"/>
      <c r="G49" s="499"/>
      <c r="T49" s="250" t="s">
        <v>1484</v>
      </c>
      <c r="U49" s="244">
        <v>6714.3</v>
      </c>
      <c r="V49" s="244">
        <v>12866.3</v>
      </c>
      <c r="W49" s="244">
        <v>19470.3</v>
      </c>
      <c r="X49" s="244">
        <v>25337</v>
      </c>
      <c r="Y49" s="244">
        <v>31852.6</v>
      </c>
      <c r="Z49" s="244">
        <v>36749.9</v>
      </c>
      <c r="AA49" s="244">
        <v>42581.8</v>
      </c>
      <c r="AB49" s="244">
        <v>47653.5</v>
      </c>
      <c r="AC49" s="244">
        <v>53046.1</v>
      </c>
      <c r="AD49" s="244">
        <v>58981.2</v>
      </c>
      <c r="AE49" s="245">
        <v>65620.899999999994</v>
      </c>
      <c r="AF49" s="245">
        <v>72508.3</v>
      </c>
    </row>
    <row r="50" spans="2:32" ht="15.75" thickBot="1">
      <c r="B50" s="500" t="s">
        <v>1465</v>
      </c>
      <c r="C50" s="500"/>
      <c r="D50" s="500"/>
      <c r="E50" s="500"/>
      <c r="F50" s="500"/>
      <c r="G50" s="500"/>
      <c r="T50" s="246" t="s">
        <v>1545</v>
      </c>
      <c r="U50" s="244">
        <v>395.5</v>
      </c>
      <c r="V50" s="244">
        <v>765.7</v>
      </c>
      <c r="W50" s="244">
        <v>1172.5</v>
      </c>
      <c r="X50" s="244">
        <v>1563.7</v>
      </c>
      <c r="Y50" s="244">
        <v>1973.6</v>
      </c>
      <c r="Z50" s="244">
        <v>2367.1999999999998</v>
      </c>
      <c r="AA50" s="244">
        <v>2775.9</v>
      </c>
      <c r="AB50" s="244">
        <v>3177.9</v>
      </c>
      <c r="AC50" s="244">
        <v>3536.8</v>
      </c>
      <c r="AD50" s="244">
        <v>3940.2</v>
      </c>
      <c r="AE50" s="245">
        <v>4335.6000000000004</v>
      </c>
      <c r="AF50" s="245">
        <v>4738.7</v>
      </c>
    </row>
    <row r="51" spans="2:32" ht="15.75" thickBot="1">
      <c r="B51" s="503"/>
      <c r="C51" s="505" t="s">
        <v>1333</v>
      </c>
      <c r="D51" s="506"/>
      <c r="E51" s="509" t="s">
        <v>1349</v>
      </c>
      <c r="F51" s="510"/>
      <c r="G51" s="510"/>
      <c r="T51" s="246" t="s">
        <v>1546</v>
      </c>
      <c r="U51" s="244">
        <v>4562.2</v>
      </c>
      <c r="V51" s="244">
        <v>8730.4</v>
      </c>
      <c r="W51" s="244">
        <v>13183.7</v>
      </c>
      <c r="X51" s="244">
        <v>16938.3</v>
      </c>
      <c r="Y51" s="244">
        <v>21281.7</v>
      </c>
      <c r="Z51" s="244">
        <v>24069.200000000001</v>
      </c>
      <c r="AA51" s="244">
        <v>27710</v>
      </c>
      <c r="AB51" s="244">
        <v>30602.7</v>
      </c>
      <c r="AC51" s="244">
        <v>33899</v>
      </c>
      <c r="AD51" s="244">
        <v>37617.9</v>
      </c>
      <c r="AE51" s="245">
        <v>42118.8</v>
      </c>
      <c r="AF51" s="245">
        <v>46832.3</v>
      </c>
    </row>
    <row r="52" spans="2:32" ht="23.25" thickBot="1">
      <c r="B52" s="504"/>
      <c r="C52" s="507" t="s">
        <v>1348</v>
      </c>
      <c r="D52" s="508"/>
      <c r="E52" s="205" t="s">
        <v>1350</v>
      </c>
      <c r="F52" s="206" t="s">
        <v>1351</v>
      </c>
      <c r="G52" s="207" t="s">
        <v>1352</v>
      </c>
      <c r="T52" s="246" t="s">
        <v>1547</v>
      </c>
      <c r="U52" s="244">
        <v>13.5</v>
      </c>
      <c r="V52" s="244">
        <v>24.9</v>
      </c>
      <c r="W52" s="244">
        <v>37.799999999999997</v>
      </c>
      <c r="X52" s="244">
        <v>50.2</v>
      </c>
      <c r="Y52" s="244">
        <v>63.3</v>
      </c>
      <c r="Z52" s="244">
        <v>75.7</v>
      </c>
      <c r="AA52" s="244">
        <v>88.6</v>
      </c>
      <c r="AB52" s="244">
        <v>101.1</v>
      </c>
      <c r="AC52" s="244">
        <v>113.9</v>
      </c>
      <c r="AD52" s="244">
        <v>126.2</v>
      </c>
      <c r="AE52" s="245">
        <v>138.19999999999999</v>
      </c>
      <c r="AF52" s="245">
        <v>150.69999999999999</v>
      </c>
    </row>
    <row r="53" spans="2:32">
      <c r="B53" s="208" t="s">
        <v>1466</v>
      </c>
      <c r="C53" s="511" t="s">
        <v>1467</v>
      </c>
      <c r="D53" s="511"/>
      <c r="E53" s="209" t="s">
        <v>1468</v>
      </c>
      <c r="F53" s="209" t="s">
        <v>1469</v>
      </c>
      <c r="G53" s="209" t="s">
        <v>1470</v>
      </c>
      <c r="T53" s="246" t="s">
        <v>1548</v>
      </c>
      <c r="U53" s="244">
        <v>345.4</v>
      </c>
      <c r="V53" s="244">
        <v>668.1</v>
      </c>
      <c r="W53" s="244">
        <v>1017.6</v>
      </c>
      <c r="X53" s="244">
        <v>1356.7</v>
      </c>
      <c r="Y53" s="244">
        <v>1697.5</v>
      </c>
      <c r="Z53" s="244">
        <v>2024.1</v>
      </c>
      <c r="AA53" s="244">
        <v>2356.8000000000002</v>
      </c>
      <c r="AB53" s="244">
        <v>2693.8</v>
      </c>
      <c r="AC53" s="244">
        <v>3019.3</v>
      </c>
      <c r="AD53" s="244">
        <v>3355</v>
      </c>
      <c r="AE53" s="245">
        <v>3684.1</v>
      </c>
      <c r="AF53" s="245">
        <v>4020.4</v>
      </c>
    </row>
    <row r="54" spans="2:32">
      <c r="B54" s="212" t="s">
        <v>1471</v>
      </c>
      <c r="C54" s="499" t="s">
        <v>1472</v>
      </c>
      <c r="D54" s="499"/>
      <c r="E54" s="209" t="s">
        <v>1311</v>
      </c>
      <c r="F54" s="209" t="s">
        <v>1311</v>
      </c>
      <c r="G54" s="209" t="s">
        <v>1311</v>
      </c>
      <c r="T54" s="246" t="s">
        <v>1549</v>
      </c>
      <c r="U54" s="244">
        <v>1397.7</v>
      </c>
      <c r="V54" s="244">
        <v>2677.2</v>
      </c>
      <c r="W54" s="244">
        <v>4058.7</v>
      </c>
      <c r="X54" s="244">
        <v>5428.1</v>
      </c>
      <c r="Y54" s="244">
        <v>6836.4</v>
      </c>
      <c r="Z54" s="244">
        <v>8213.7999999999993</v>
      </c>
      <c r="AA54" s="244">
        <v>9650.5</v>
      </c>
      <c r="AB54" s="244">
        <v>11078</v>
      </c>
      <c r="AC54" s="244">
        <v>12477.1</v>
      </c>
      <c r="AD54" s="244">
        <v>13941.9</v>
      </c>
      <c r="AE54" s="245">
        <v>15344.2</v>
      </c>
      <c r="AF54" s="245">
        <v>16766.2</v>
      </c>
    </row>
    <row r="55" spans="2:32" ht="15.75" thickBot="1">
      <c r="B55" s="213" t="s">
        <v>1473</v>
      </c>
      <c r="C55" s="500" t="s">
        <v>1474</v>
      </c>
      <c r="D55" s="500"/>
      <c r="E55" s="214" t="s">
        <v>1311</v>
      </c>
      <c r="F55" s="214" t="s">
        <v>1311</v>
      </c>
      <c r="G55" s="214" t="s">
        <v>1311</v>
      </c>
      <c r="T55" s="248"/>
      <c r="U55" s="249"/>
      <c r="V55" s="242"/>
      <c r="W55" s="242"/>
      <c r="X55" s="242"/>
      <c r="Y55" s="242"/>
      <c r="Z55" s="242"/>
      <c r="AA55" s="242"/>
      <c r="AB55" s="244"/>
      <c r="AC55" s="242"/>
      <c r="AD55" s="242"/>
      <c r="AE55" s="242"/>
      <c r="AF55" s="242"/>
    </row>
    <row r="56" spans="2:32" ht="23.25">
      <c r="T56" s="240" t="s">
        <v>1551</v>
      </c>
      <c r="U56" s="241"/>
      <c r="V56" s="242"/>
      <c r="W56" s="242"/>
      <c r="X56" s="242"/>
      <c r="Y56" s="242"/>
      <c r="Z56" s="242"/>
      <c r="AA56" s="242"/>
      <c r="AB56" s="242"/>
      <c r="AC56" s="242"/>
      <c r="AD56" s="242"/>
      <c r="AE56" s="242"/>
      <c r="AF56" s="242"/>
    </row>
    <row r="57" spans="2:32">
      <c r="B57" s="237" t="s">
        <v>1520</v>
      </c>
      <c r="C57" s="232"/>
      <c r="T57" s="250" t="s">
        <v>1484</v>
      </c>
      <c r="U57" s="244">
        <v>1153.4000000000001</v>
      </c>
      <c r="V57" s="244">
        <v>2155.3000000000002</v>
      </c>
      <c r="W57" s="244">
        <v>3265</v>
      </c>
      <c r="X57" s="244">
        <v>4205.3</v>
      </c>
      <c r="Y57" s="244">
        <v>5294.8</v>
      </c>
      <c r="Z57" s="244">
        <v>6292.1</v>
      </c>
      <c r="AA57" s="244">
        <v>7346.4</v>
      </c>
      <c r="AB57" s="244">
        <v>8439.4</v>
      </c>
      <c r="AC57" s="244">
        <v>8814.5</v>
      </c>
      <c r="AD57" s="244">
        <v>9421.4</v>
      </c>
      <c r="AE57" s="245">
        <v>10506.3</v>
      </c>
      <c r="AF57" s="245">
        <v>11630.7</v>
      </c>
    </row>
    <row r="58" spans="2:32">
      <c r="B58" s="215" t="s">
        <v>1476</v>
      </c>
      <c r="C58" s="216"/>
      <c r="D58" s="216"/>
      <c r="E58" s="216"/>
      <c r="F58" s="216"/>
      <c r="G58" s="216"/>
      <c r="H58" s="216"/>
      <c r="I58" s="216"/>
      <c r="J58" s="216"/>
      <c r="K58" s="216"/>
      <c r="L58" s="216"/>
      <c r="M58" s="216"/>
      <c r="N58" s="216"/>
      <c r="O58" s="216"/>
      <c r="P58" s="216"/>
      <c r="Q58" s="216"/>
      <c r="R58" s="216"/>
      <c r="S58" s="216"/>
      <c r="T58" s="246" t="s">
        <v>1545</v>
      </c>
      <c r="U58" s="252" t="s">
        <v>1552</v>
      </c>
      <c r="V58" s="252" t="s">
        <v>1552</v>
      </c>
      <c r="W58" s="252" t="s">
        <v>1552</v>
      </c>
      <c r="X58" s="252" t="s">
        <v>1552</v>
      </c>
      <c r="Y58" s="252" t="s">
        <v>1552</v>
      </c>
      <c r="Z58" s="252" t="s">
        <v>1552</v>
      </c>
      <c r="AA58" s="252" t="s">
        <v>1552</v>
      </c>
      <c r="AB58" s="252" t="s">
        <v>1552</v>
      </c>
      <c r="AC58" s="252" t="s">
        <v>1552</v>
      </c>
      <c r="AD58" s="252" t="s">
        <v>1552</v>
      </c>
      <c r="AE58" s="252" t="s">
        <v>1552</v>
      </c>
      <c r="AF58" s="249" t="s">
        <v>1552</v>
      </c>
    </row>
    <row r="59" spans="2:32" ht="23.25" thickBot="1">
      <c r="B59" s="217"/>
      <c r="C59" s="218"/>
      <c r="D59" s="218"/>
      <c r="E59" s="219"/>
      <c r="F59" s="219"/>
      <c r="G59" s="219"/>
      <c r="H59" s="219"/>
      <c r="I59" s="219"/>
      <c r="J59" s="219"/>
      <c r="K59" s="219"/>
      <c r="L59" s="219"/>
      <c r="M59" s="219"/>
      <c r="N59" s="217"/>
      <c r="O59" s="217"/>
      <c r="P59" s="217"/>
      <c r="Q59" s="217"/>
      <c r="R59" s="217"/>
      <c r="S59" s="217"/>
      <c r="T59" s="246" t="s">
        <v>1547</v>
      </c>
      <c r="U59" s="244">
        <v>1129.4000000000001</v>
      </c>
      <c r="V59" s="244">
        <v>2110.1</v>
      </c>
      <c r="W59" s="244">
        <v>3196.3</v>
      </c>
      <c r="X59" s="244">
        <v>4114.1000000000004</v>
      </c>
      <c r="Y59" s="244">
        <v>5180.6000000000004</v>
      </c>
      <c r="Z59" s="244">
        <v>6156.9</v>
      </c>
      <c r="AA59" s="244">
        <v>7189.4</v>
      </c>
      <c r="AB59" s="244">
        <v>8261.6</v>
      </c>
      <c r="AC59" s="244">
        <v>8620.6</v>
      </c>
      <c r="AD59" s="244">
        <v>9206.5</v>
      </c>
      <c r="AE59" s="245">
        <v>10272.1</v>
      </c>
      <c r="AF59" s="245">
        <v>11375.9</v>
      </c>
    </row>
    <row r="60" spans="2:32" ht="64.5" thickBot="1">
      <c r="B60" s="220"/>
      <c r="C60" s="221" t="s">
        <v>44</v>
      </c>
      <c r="D60" s="222" t="s">
        <v>1477</v>
      </c>
      <c r="E60" s="221" t="s">
        <v>1478</v>
      </c>
      <c r="F60" s="220" t="s">
        <v>1479</v>
      </c>
      <c r="G60" s="229" t="s">
        <v>1519</v>
      </c>
      <c r="H60" s="221" t="s">
        <v>1480</v>
      </c>
      <c r="I60" s="220" t="s">
        <v>1481</v>
      </c>
      <c r="J60" s="220" t="s">
        <v>1275</v>
      </c>
      <c r="K60" s="220" t="s">
        <v>1277</v>
      </c>
      <c r="L60" s="220" t="s">
        <v>1279</v>
      </c>
      <c r="M60" s="220" t="s">
        <v>1482</v>
      </c>
      <c r="N60" s="220" t="s">
        <v>1283</v>
      </c>
      <c r="O60" s="220" t="s">
        <v>1483</v>
      </c>
      <c r="P60" s="220" t="s">
        <v>1287</v>
      </c>
      <c r="Q60" s="220" t="s">
        <v>1289</v>
      </c>
      <c r="R60" s="220" t="s">
        <v>1291</v>
      </c>
      <c r="S60" s="220" t="s">
        <v>1293</v>
      </c>
      <c r="T60" s="246" t="s">
        <v>1539</v>
      </c>
      <c r="U60" s="244">
        <v>1.5</v>
      </c>
      <c r="V60" s="244">
        <v>2.7</v>
      </c>
      <c r="W60" s="244">
        <v>4</v>
      </c>
      <c r="X60" s="244">
        <v>5.3</v>
      </c>
      <c r="Y60" s="244">
        <v>6.6</v>
      </c>
      <c r="Z60" s="244">
        <v>7.7</v>
      </c>
      <c r="AA60" s="244">
        <v>8.8000000000000007</v>
      </c>
      <c r="AB60" s="244">
        <v>9.8000000000000007</v>
      </c>
      <c r="AC60" s="244">
        <v>10.7</v>
      </c>
      <c r="AD60" s="244">
        <v>12.1</v>
      </c>
      <c r="AE60" s="245">
        <v>13.3</v>
      </c>
      <c r="AF60" s="245">
        <v>14.5</v>
      </c>
    </row>
    <row r="61" spans="2:32">
      <c r="B61" s="223" t="s">
        <v>1484</v>
      </c>
      <c r="C61" s="224"/>
      <c r="D61" s="224"/>
      <c r="E61" s="224"/>
      <c r="F61" s="224"/>
      <c r="H61" s="224"/>
      <c r="I61" s="224"/>
      <c r="J61" s="224"/>
      <c r="K61" s="224"/>
      <c r="L61" s="224"/>
      <c r="M61" s="224"/>
      <c r="N61" s="224"/>
      <c r="O61" s="224"/>
      <c r="P61" s="224"/>
      <c r="Q61" s="224"/>
      <c r="R61" s="224"/>
      <c r="S61" s="224"/>
      <c r="T61" s="246" t="s">
        <v>1549</v>
      </c>
      <c r="U61" s="252" t="s">
        <v>1552</v>
      </c>
      <c r="V61" s="252" t="s">
        <v>1552</v>
      </c>
      <c r="W61" s="252" t="s">
        <v>1552</v>
      </c>
      <c r="X61" s="252" t="s">
        <v>1552</v>
      </c>
      <c r="Y61" s="252" t="s">
        <v>1552</v>
      </c>
      <c r="Z61" s="252" t="s">
        <v>1552</v>
      </c>
      <c r="AA61" s="252" t="s">
        <v>1552</v>
      </c>
      <c r="AB61" s="252" t="s">
        <v>1552</v>
      </c>
      <c r="AC61" s="252" t="s">
        <v>1552</v>
      </c>
      <c r="AD61" s="252" t="s">
        <v>1552</v>
      </c>
      <c r="AE61" s="252" t="s">
        <v>1552</v>
      </c>
      <c r="AF61" s="249" t="s">
        <v>1552</v>
      </c>
    </row>
    <row r="62" spans="2:32">
      <c r="B62" s="225" t="s">
        <v>1485</v>
      </c>
      <c r="C62" s="224">
        <f t="shared" ref="C62:F73" si="11">C84+C103+C122+C141+C337+C179+C160+C201+C220+C239+C258+C277+C296+C315+C356+C375+C394</f>
        <v>24857119.199999999</v>
      </c>
      <c r="D62" s="224">
        <f t="shared" si="11"/>
        <v>606063.79999999993</v>
      </c>
      <c r="E62" s="224">
        <f t="shared" si="11"/>
        <v>7734525.7000000002</v>
      </c>
      <c r="F62" s="224">
        <f t="shared" si="11"/>
        <v>4189830.2999999993</v>
      </c>
      <c r="G62" s="230">
        <f>F62/C62</f>
        <v>0.16855655179864928</v>
      </c>
      <c r="H62" s="224">
        <f t="shared" ref="H62:S62" si="12">H84+H103+H122+H141+H337+H179+H160+H201+H220+H239+H258+H277+H296+H315+H356+H375+H394</f>
        <v>2992380.3000000003</v>
      </c>
      <c r="I62" s="224">
        <f t="shared" si="12"/>
        <v>478744.8</v>
      </c>
      <c r="J62" s="224">
        <f t="shared" si="12"/>
        <v>73570.299999999988</v>
      </c>
      <c r="K62" s="224">
        <f t="shared" si="12"/>
        <v>1143145.6000000001</v>
      </c>
      <c r="L62" s="224">
        <f t="shared" si="12"/>
        <v>3724434.4</v>
      </c>
      <c r="M62" s="224">
        <f t="shared" si="12"/>
        <v>1981913.5999999999</v>
      </c>
      <c r="N62" s="224">
        <f t="shared" si="12"/>
        <v>213917.80000000002</v>
      </c>
      <c r="O62" s="224">
        <f t="shared" si="12"/>
        <v>415941.2</v>
      </c>
      <c r="P62" s="224">
        <f t="shared" si="12"/>
        <v>956795.4</v>
      </c>
      <c r="Q62" s="224">
        <f t="shared" si="12"/>
        <v>1890753.5</v>
      </c>
      <c r="R62" s="224">
        <f t="shared" si="12"/>
        <v>1151532.0999999999</v>
      </c>
      <c r="S62" s="224">
        <f t="shared" si="12"/>
        <v>571370.30000000005</v>
      </c>
      <c r="T62" s="248"/>
      <c r="U62" s="249"/>
      <c r="V62" s="242"/>
      <c r="W62" s="242"/>
      <c r="X62" s="242"/>
      <c r="Y62" s="242"/>
      <c r="Z62" s="242"/>
      <c r="AA62" s="242"/>
      <c r="AB62" s="242"/>
      <c r="AC62" s="242"/>
      <c r="AD62" s="242"/>
      <c r="AE62" s="242"/>
      <c r="AF62" s="242"/>
    </row>
    <row r="63" spans="2:32" ht="34.5">
      <c r="B63" s="225" t="s">
        <v>1486</v>
      </c>
      <c r="C63" s="224">
        <f t="shared" si="11"/>
        <v>39767105.700000003</v>
      </c>
      <c r="D63" s="224">
        <f t="shared" si="11"/>
        <v>1658959.4</v>
      </c>
      <c r="E63" s="224">
        <f t="shared" si="11"/>
        <v>11838387.499999998</v>
      </c>
      <c r="F63" s="224">
        <f t="shared" si="11"/>
        <v>6337465.7000000002</v>
      </c>
      <c r="G63" s="230">
        <f t="shared" ref="G63:G126" si="13">F63/C63</f>
        <v>0.1593645197065473</v>
      </c>
      <c r="H63" s="224">
        <f t="shared" ref="H63:S63" si="14">H85+H104+H123+H142+H338+H180+H161+H202+H221+H240+H259+H278+H297+H316+H357+H376+H395</f>
        <v>4698754.6000000006</v>
      </c>
      <c r="I63" s="224">
        <f t="shared" si="14"/>
        <v>691792.00000000012</v>
      </c>
      <c r="J63" s="224">
        <f t="shared" si="14"/>
        <v>110375.2</v>
      </c>
      <c r="K63" s="224">
        <f t="shared" si="14"/>
        <v>2122497.1</v>
      </c>
      <c r="L63" s="224">
        <f t="shared" si="14"/>
        <v>6075568.5000000009</v>
      </c>
      <c r="M63" s="224">
        <f t="shared" si="14"/>
        <v>3056881.6</v>
      </c>
      <c r="N63" s="224">
        <f t="shared" si="14"/>
        <v>335352.80000000005</v>
      </c>
      <c r="O63" s="224">
        <f t="shared" si="14"/>
        <v>661763.5</v>
      </c>
      <c r="P63" s="224">
        <f t="shared" si="14"/>
        <v>1435397.5000000002</v>
      </c>
      <c r="Q63" s="224">
        <f t="shared" si="14"/>
        <v>2777846.0999999996</v>
      </c>
      <c r="R63" s="224">
        <f t="shared" si="14"/>
        <v>1599410.7</v>
      </c>
      <c r="S63" s="224">
        <f t="shared" si="14"/>
        <v>859362</v>
      </c>
      <c r="T63" s="240" t="s">
        <v>1553</v>
      </c>
      <c r="U63" s="241"/>
      <c r="V63" s="242"/>
      <c r="W63" s="242"/>
      <c r="X63" s="242"/>
      <c r="Y63" s="242"/>
      <c r="Z63" s="242"/>
      <c r="AA63" s="242"/>
      <c r="AB63" s="242"/>
      <c r="AC63" s="242"/>
      <c r="AD63" s="242"/>
      <c r="AE63" s="242"/>
      <c r="AF63" s="242"/>
    </row>
    <row r="64" spans="2:32">
      <c r="B64" s="225">
        <v>2018</v>
      </c>
      <c r="C64" s="224">
        <f t="shared" si="11"/>
        <v>61819536.399999999</v>
      </c>
      <c r="D64" s="224">
        <f t="shared" si="11"/>
        <v>2717499.1</v>
      </c>
      <c r="E64" s="224">
        <f t="shared" si="11"/>
        <v>17421280.900000002</v>
      </c>
      <c r="F64" s="224">
        <f t="shared" si="11"/>
        <v>9204650.0000000019</v>
      </c>
      <c r="G64" s="230">
        <f t="shared" si="13"/>
        <v>0.14889548734952987</v>
      </c>
      <c r="H64" s="224">
        <f t="shared" ref="H64:S64" si="15">H86+H105+H124+H143+H339+H181+H162+H203+H222+H241+H260+H279+H298+H317+H358+H377+H396</f>
        <v>7065121.5999999996</v>
      </c>
      <c r="I64" s="224">
        <f t="shared" si="15"/>
        <v>995420.49999999988</v>
      </c>
      <c r="J64" s="224">
        <f t="shared" si="15"/>
        <v>156088.79999999999</v>
      </c>
      <c r="K64" s="224">
        <f t="shared" si="15"/>
        <v>3285914.9</v>
      </c>
      <c r="L64" s="224">
        <f t="shared" si="15"/>
        <v>10366506.1</v>
      </c>
      <c r="M64" s="224">
        <f t="shared" si="15"/>
        <v>5065480.5000000009</v>
      </c>
      <c r="N64" s="224">
        <f t="shared" si="15"/>
        <v>703857.50000000012</v>
      </c>
      <c r="O64" s="224">
        <f t="shared" si="15"/>
        <v>1182681.5999999999</v>
      </c>
      <c r="P64" s="224">
        <f t="shared" si="15"/>
        <v>2048002.7999999998</v>
      </c>
      <c r="Q64" s="224">
        <f t="shared" si="15"/>
        <v>4793647.7</v>
      </c>
      <c r="R64" s="224">
        <f t="shared" si="15"/>
        <v>2742926.9000000004</v>
      </c>
      <c r="S64" s="224">
        <f t="shared" si="15"/>
        <v>1371432.8</v>
      </c>
      <c r="T64" s="250" t="s">
        <v>1484</v>
      </c>
      <c r="U64" s="244">
        <v>5266.8</v>
      </c>
      <c r="V64" s="244">
        <v>10010.6</v>
      </c>
      <c r="W64" s="244">
        <v>15111.6</v>
      </c>
      <c r="X64" s="244">
        <v>19445.900000000001</v>
      </c>
      <c r="Y64" s="244">
        <v>24401.200000000001</v>
      </c>
      <c r="Z64" s="244">
        <v>28191.200000000001</v>
      </c>
      <c r="AA64" s="244">
        <v>32556.1</v>
      </c>
      <c r="AB64" s="244">
        <v>36687.699999999997</v>
      </c>
      <c r="AC64" s="244">
        <v>39673.199999999997</v>
      </c>
      <c r="AD64" s="244">
        <v>43366.8</v>
      </c>
      <c r="AE64" s="245">
        <v>47394.5</v>
      </c>
      <c r="AF64" s="245">
        <v>52687.1</v>
      </c>
    </row>
    <row r="65" spans="2:32">
      <c r="B65" s="225" t="s">
        <v>1487</v>
      </c>
      <c r="C65" s="224">
        <f t="shared" si="11"/>
        <v>13180857.199999999</v>
      </c>
      <c r="D65" s="224">
        <f t="shared" si="11"/>
        <v>274580.59999999998</v>
      </c>
      <c r="E65" s="224">
        <f t="shared" si="11"/>
        <v>4064140.0000000009</v>
      </c>
      <c r="F65" s="224">
        <f t="shared" si="11"/>
        <v>2125713.3999999994</v>
      </c>
      <c r="G65" s="230">
        <f t="shared" si="13"/>
        <v>0.16127277367059251</v>
      </c>
      <c r="H65" s="224">
        <f t="shared" ref="H65:S65" si="16">H87+H106+H125+H144+H340+H182+H163+H204+H223+H242+H261+H280+H299+H318+H359+H378+H397</f>
        <v>1631421.7</v>
      </c>
      <c r="I65" s="224">
        <f t="shared" si="16"/>
        <v>265181.8</v>
      </c>
      <c r="J65" s="224">
        <f t="shared" si="16"/>
        <v>41823.100000000006</v>
      </c>
      <c r="K65" s="224">
        <f t="shared" si="16"/>
        <v>444065.39999999997</v>
      </c>
      <c r="L65" s="224">
        <f t="shared" si="16"/>
        <v>1941902.0999999999</v>
      </c>
      <c r="M65" s="224">
        <f t="shared" si="16"/>
        <v>1084730.3</v>
      </c>
      <c r="N65" s="224">
        <f t="shared" si="16"/>
        <v>141712.10000000003</v>
      </c>
      <c r="O65" s="224">
        <f t="shared" si="16"/>
        <v>208549.09999999998</v>
      </c>
      <c r="P65" s="224">
        <f t="shared" si="16"/>
        <v>511343.6</v>
      </c>
      <c r="Q65" s="224">
        <f t="shared" si="16"/>
        <v>1036448.8999999999</v>
      </c>
      <c r="R65" s="224">
        <f t="shared" si="16"/>
        <v>713415.70000000007</v>
      </c>
      <c r="S65" s="224">
        <f t="shared" si="16"/>
        <v>322876.20000000007</v>
      </c>
      <c r="T65" s="246" t="s">
        <v>1545</v>
      </c>
      <c r="U65" s="244">
        <v>511</v>
      </c>
      <c r="V65" s="244">
        <v>1020.8</v>
      </c>
      <c r="W65" s="244">
        <v>1516.4</v>
      </c>
      <c r="X65" s="244">
        <v>1991.2</v>
      </c>
      <c r="Y65" s="244">
        <v>2475.9</v>
      </c>
      <c r="Z65" s="244">
        <v>2948.6</v>
      </c>
      <c r="AA65" s="244">
        <v>3384.9</v>
      </c>
      <c r="AB65" s="244">
        <v>3859.3</v>
      </c>
      <c r="AC65" s="244">
        <v>4265.1000000000004</v>
      </c>
      <c r="AD65" s="244">
        <v>4760</v>
      </c>
      <c r="AE65" s="245">
        <v>5205.3</v>
      </c>
      <c r="AF65" s="245">
        <v>5713.6</v>
      </c>
    </row>
    <row r="66" spans="2:32">
      <c r="B66" s="225" t="s">
        <v>1488</v>
      </c>
      <c r="C66" s="224">
        <f t="shared" si="11"/>
        <v>27908618.100000005</v>
      </c>
      <c r="D66" s="224">
        <f t="shared" si="11"/>
        <v>678911.8</v>
      </c>
      <c r="E66" s="224">
        <f t="shared" si="11"/>
        <v>8650663.2000000011</v>
      </c>
      <c r="F66" s="224">
        <f t="shared" si="11"/>
        <v>4783751.8</v>
      </c>
      <c r="G66" s="230">
        <f t="shared" si="13"/>
        <v>0.17140769144710891</v>
      </c>
      <c r="H66" s="224">
        <f t="shared" ref="H66:S66" si="17">H88+H107+H126+H145+H341+H183+H164+H205+H224+H243+H262+H281+H300+H319+H360+H379+H398</f>
        <v>3318029.3999999994</v>
      </c>
      <c r="I66" s="224">
        <f t="shared" si="17"/>
        <v>468374.99999999994</v>
      </c>
      <c r="J66" s="224">
        <f t="shared" si="17"/>
        <v>80507</v>
      </c>
      <c r="K66" s="224">
        <f t="shared" si="17"/>
        <v>1302045.1000000001</v>
      </c>
      <c r="L66" s="224">
        <f t="shared" si="17"/>
        <v>4234904.3999999994</v>
      </c>
      <c r="M66" s="224">
        <f t="shared" si="17"/>
        <v>2239738.5999999996</v>
      </c>
      <c r="N66" s="224">
        <f t="shared" si="17"/>
        <v>238068.2</v>
      </c>
      <c r="O66" s="224">
        <f t="shared" si="17"/>
        <v>450723.5</v>
      </c>
      <c r="P66" s="224">
        <f t="shared" si="17"/>
        <v>911233.20000000007</v>
      </c>
      <c r="Q66" s="224">
        <f t="shared" si="17"/>
        <v>2036667.7</v>
      </c>
      <c r="R66" s="224">
        <f t="shared" si="17"/>
        <v>1276206.8</v>
      </c>
      <c r="S66" s="224">
        <f t="shared" si="17"/>
        <v>653226.30000000005</v>
      </c>
      <c r="T66" s="246" t="s">
        <v>1546</v>
      </c>
      <c r="U66" s="244">
        <v>2428.3000000000002</v>
      </c>
      <c r="V66" s="244">
        <v>4627.5</v>
      </c>
      <c r="W66" s="244">
        <v>6974.5</v>
      </c>
      <c r="X66" s="244">
        <v>8953.6</v>
      </c>
      <c r="Y66" s="244">
        <v>11237.3</v>
      </c>
      <c r="Z66" s="244">
        <v>12565.9</v>
      </c>
      <c r="AA66" s="244">
        <v>14389.3</v>
      </c>
      <c r="AB66" s="244">
        <v>15813.8</v>
      </c>
      <c r="AC66" s="244">
        <v>17465.8</v>
      </c>
      <c r="AD66" s="244">
        <v>19406.599999999999</v>
      </c>
      <c r="AE66" s="245">
        <v>20838.2</v>
      </c>
      <c r="AF66" s="245">
        <v>23327.8</v>
      </c>
    </row>
    <row r="67" spans="2:32" ht="22.5">
      <c r="B67" s="225" t="s">
        <v>1489</v>
      </c>
      <c r="C67" s="224">
        <f t="shared" si="11"/>
        <v>44297912.100000001</v>
      </c>
      <c r="D67" s="224">
        <f t="shared" si="11"/>
        <v>1897182.5000000005</v>
      </c>
      <c r="E67" s="224">
        <f t="shared" si="11"/>
        <v>12937664.399999999</v>
      </c>
      <c r="F67" s="224">
        <f t="shared" si="11"/>
        <v>6944960.4000000013</v>
      </c>
      <c r="G67" s="230">
        <f t="shared" si="13"/>
        <v>0.1567785042401581</v>
      </c>
      <c r="H67" s="224">
        <f t="shared" ref="H67:S67" si="18">H89+H108+H127+H146+H342+H184+H165+H206+H225+H244+H263+H282+H301+H320+H361+H380+H399</f>
        <v>5164537.7</v>
      </c>
      <c r="I67" s="224">
        <f t="shared" si="18"/>
        <v>708187</v>
      </c>
      <c r="J67" s="224">
        <f t="shared" si="18"/>
        <v>119979.29999999999</v>
      </c>
      <c r="K67" s="224">
        <f t="shared" si="18"/>
        <v>2466720.2000000002</v>
      </c>
      <c r="L67" s="224">
        <f t="shared" si="18"/>
        <v>6888603.1000000006</v>
      </c>
      <c r="M67" s="224">
        <f t="shared" si="18"/>
        <v>3414175.3</v>
      </c>
      <c r="N67" s="224">
        <f t="shared" si="18"/>
        <v>371547</v>
      </c>
      <c r="O67" s="224">
        <f t="shared" si="18"/>
        <v>718114.1</v>
      </c>
      <c r="P67" s="224">
        <f t="shared" si="18"/>
        <v>1414379.8</v>
      </c>
      <c r="Q67" s="224">
        <f t="shared" si="18"/>
        <v>3009926.9999999995</v>
      </c>
      <c r="R67" s="224">
        <f t="shared" si="18"/>
        <v>1747535.2999999998</v>
      </c>
      <c r="S67" s="224">
        <f t="shared" si="18"/>
        <v>976872</v>
      </c>
      <c r="T67" s="246" t="s">
        <v>1547</v>
      </c>
      <c r="U67" s="244">
        <v>1972.6</v>
      </c>
      <c r="V67" s="244">
        <v>3687.1</v>
      </c>
      <c r="W67" s="244">
        <v>5610</v>
      </c>
      <c r="X67" s="244">
        <v>7166</v>
      </c>
      <c r="Y67" s="244">
        <v>9032.7999999999993</v>
      </c>
      <c r="Z67" s="244">
        <v>10711.2</v>
      </c>
      <c r="AA67" s="244">
        <v>12500.7</v>
      </c>
      <c r="AB67" s="244">
        <v>14437.1</v>
      </c>
      <c r="AC67" s="244">
        <v>15079.8</v>
      </c>
      <c r="AD67" s="244">
        <v>16018.4</v>
      </c>
      <c r="AE67" s="245">
        <v>17850.2</v>
      </c>
      <c r="AF67" s="245">
        <v>19817.5</v>
      </c>
    </row>
    <row r="68" spans="2:32" s="236" customFormat="1">
      <c r="B68" s="233">
        <v>2019</v>
      </c>
      <c r="C68" s="234">
        <f t="shared" si="11"/>
        <v>69532626.500000015</v>
      </c>
      <c r="D68" s="234">
        <f t="shared" si="11"/>
        <v>3105560.6999999997</v>
      </c>
      <c r="E68" s="234">
        <f t="shared" si="11"/>
        <v>19154492.499999996</v>
      </c>
      <c r="F68" s="234">
        <f t="shared" si="11"/>
        <v>10032109.499999998</v>
      </c>
      <c r="G68" s="235">
        <f t="shared" si="13"/>
        <v>0.14427916799604854</v>
      </c>
      <c r="H68" s="234">
        <f t="shared" ref="H68:S68" si="19">H90+H109+H128+H147+H343+H185+H166+H207+H226+H245+H264+H283+H302+H321+H362+H381+H400</f>
        <v>7972864.0999999968</v>
      </c>
      <c r="I68" s="234">
        <f t="shared" si="19"/>
        <v>980795.20000000007</v>
      </c>
      <c r="J68" s="234">
        <f t="shared" si="19"/>
        <v>168723.7</v>
      </c>
      <c r="K68" s="234">
        <f t="shared" si="19"/>
        <v>3811296.8000000003</v>
      </c>
      <c r="L68" s="234">
        <f t="shared" si="19"/>
        <v>11788364</v>
      </c>
      <c r="M68" s="234">
        <f t="shared" si="19"/>
        <v>5589850.5999999996</v>
      </c>
      <c r="N68" s="234">
        <f t="shared" si="19"/>
        <v>793329.6</v>
      </c>
      <c r="O68" s="234">
        <f t="shared" si="19"/>
        <v>1349561.9</v>
      </c>
      <c r="P68" s="234">
        <f t="shared" si="19"/>
        <v>2233384.1999999997</v>
      </c>
      <c r="Q68" s="234">
        <f t="shared" si="19"/>
        <v>5222690.9000000004</v>
      </c>
      <c r="R68" s="234">
        <f t="shared" si="19"/>
        <v>3062749.9000000004</v>
      </c>
      <c r="S68" s="234">
        <f t="shared" si="19"/>
        <v>1600314.9</v>
      </c>
      <c r="T68" s="246" t="s">
        <v>1539</v>
      </c>
      <c r="U68" s="244">
        <v>25.8</v>
      </c>
      <c r="V68" s="244">
        <v>48.7</v>
      </c>
      <c r="W68" s="244">
        <v>73.7</v>
      </c>
      <c r="X68" s="244">
        <v>97.8</v>
      </c>
      <c r="Y68" s="244">
        <v>122.8</v>
      </c>
      <c r="Z68" s="244">
        <v>146.80000000000001</v>
      </c>
      <c r="AA68" s="244">
        <v>171.2</v>
      </c>
      <c r="AB68" s="244">
        <v>181.2</v>
      </c>
      <c r="AC68" s="244">
        <v>202</v>
      </c>
      <c r="AD68" s="244">
        <v>228.4</v>
      </c>
      <c r="AE68" s="245">
        <v>252.9</v>
      </c>
      <c r="AF68" s="245">
        <v>277.7</v>
      </c>
    </row>
    <row r="69" spans="2:32">
      <c r="B69" s="225" t="s">
        <v>1490</v>
      </c>
      <c r="C69" s="224">
        <f t="shared" si="11"/>
        <v>15093342.399999999</v>
      </c>
      <c r="D69" s="224">
        <f t="shared" si="11"/>
        <v>336754.60000000003</v>
      </c>
      <c r="E69" s="224">
        <f t="shared" si="11"/>
        <v>4540678.7</v>
      </c>
      <c r="F69" s="224">
        <f t="shared" si="11"/>
        <v>2247848.0999999996</v>
      </c>
      <c r="G69" s="230">
        <f t="shared" si="13"/>
        <v>0.14892977581956929</v>
      </c>
      <c r="H69" s="224">
        <f t="shared" ref="H69:S69" si="20">H91+H110+H129+H148+H344+H186+H167+H208+H227+H246+H265+H284+H303+H322+H363+H382+H401</f>
        <v>1953607.4999999998</v>
      </c>
      <c r="I69" s="224">
        <f t="shared" si="20"/>
        <v>291412.09999999998</v>
      </c>
      <c r="J69" s="224">
        <f t="shared" si="20"/>
        <v>47811</v>
      </c>
      <c r="K69" s="224">
        <f t="shared" si="20"/>
        <v>602371.20000000019</v>
      </c>
      <c r="L69" s="224">
        <f t="shared" si="20"/>
        <v>2256099.9999999995</v>
      </c>
      <c r="M69" s="224">
        <f t="shared" si="20"/>
        <v>1188676.2000000002</v>
      </c>
      <c r="N69" s="224">
        <f t="shared" si="20"/>
        <v>152402.6</v>
      </c>
      <c r="O69" s="224">
        <f t="shared" si="20"/>
        <v>258400.69999999998</v>
      </c>
      <c r="P69" s="224">
        <f t="shared" si="20"/>
        <v>710435.5</v>
      </c>
      <c r="Q69" s="224">
        <f t="shared" si="20"/>
        <v>1159483.8</v>
      </c>
      <c r="R69" s="224">
        <f t="shared" si="20"/>
        <v>812417.49999999988</v>
      </c>
      <c r="S69" s="224">
        <f t="shared" si="20"/>
        <v>376034.8</v>
      </c>
      <c r="T69" s="246" t="s">
        <v>1548</v>
      </c>
      <c r="U69" s="244">
        <v>56</v>
      </c>
      <c r="V69" s="244">
        <v>107.5</v>
      </c>
      <c r="W69" s="244">
        <v>157.30000000000001</v>
      </c>
      <c r="X69" s="244">
        <v>205.5</v>
      </c>
      <c r="Y69" s="244">
        <v>252.8</v>
      </c>
      <c r="Z69" s="244">
        <v>301.5</v>
      </c>
      <c r="AA69" s="244">
        <v>350.6</v>
      </c>
      <c r="AB69" s="244">
        <v>399.6</v>
      </c>
      <c r="AC69" s="244">
        <v>442.4</v>
      </c>
      <c r="AD69" s="244">
        <v>488.8</v>
      </c>
      <c r="AE69" s="245">
        <v>536.1</v>
      </c>
      <c r="AF69" s="245">
        <v>585.79999999999995</v>
      </c>
    </row>
    <row r="70" spans="2:32">
      <c r="B70" s="225" t="s">
        <v>1491</v>
      </c>
      <c r="C70" s="224">
        <f t="shared" si="11"/>
        <v>28399592.699999999</v>
      </c>
      <c r="D70" s="224">
        <f t="shared" si="11"/>
        <v>803610.79999999993</v>
      </c>
      <c r="E70" s="224">
        <f t="shared" si="11"/>
        <v>8732162.0999999996</v>
      </c>
      <c r="F70" s="224">
        <f t="shared" si="11"/>
        <v>4360628.2</v>
      </c>
      <c r="G70" s="230">
        <f t="shared" si="13"/>
        <v>0.15354544855849289</v>
      </c>
      <c r="H70" s="224">
        <f t="shared" ref="H70:S70" si="21">H92+H111+H130+H149+H345+H187+H168+H209+H228+H247+H266+H285+H304+H323+H364+H383+H402</f>
        <v>3754421.2999999993</v>
      </c>
      <c r="I70" s="224">
        <f t="shared" si="21"/>
        <v>527181</v>
      </c>
      <c r="J70" s="224">
        <f t="shared" si="21"/>
        <v>89931.6</v>
      </c>
      <c r="K70" s="224">
        <f t="shared" si="21"/>
        <v>1541538.3</v>
      </c>
      <c r="L70" s="224">
        <f t="shared" si="21"/>
        <v>4100980.6</v>
      </c>
      <c r="M70" s="224">
        <f t="shared" si="21"/>
        <v>2095568.2999999998</v>
      </c>
      <c r="N70" s="224">
        <f t="shared" si="21"/>
        <v>245804.40000000002</v>
      </c>
      <c r="O70" s="224">
        <f t="shared" si="21"/>
        <v>545152.29999999993</v>
      </c>
      <c r="P70" s="224">
        <f t="shared" si="21"/>
        <v>1002073.5</v>
      </c>
      <c r="Q70" s="224">
        <f t="shared" si="21"/>
        <v>2111233.6</v>
      </c>
      <c r="R70" s="224">
        <f t="shared" si="21"/>
        <v>1336789.2</v>
      </c>
      <c r="S70" s="224">
        <f t="shared" si="21"/>
        <v>710217.50000000012</v>
      </c>
      <c r="T70" s="246" t="s">
        <v>1549</v>
      </c>
      <c r="U70" s="244">
        <v>255.9</v>
      </c>
      <c r="V70" s="244">
        <v>488.1</v>
      </c>
      <c r="W70" s="244">
        <v>735.1</v>
      </c>
      <c r="X70" s="244">
        <v>973.5</v>
      </c>
      <c r="Y70" s="244">
        <v>1216</v>
      </c>
      <c r="Z70" s="244">
        <v>1448.2</v>
      </c>
      <c r="AA70" s="244">
        <v>1685.1</v>
      </c>
      <c r="AB70" s="244">
        <v>1920.5</v>
      </c>
      <c r="AC70" s="244">
        <v>2139.6999999999998</v>
      </c>
      <c r="AD70" s="244">
        <v>2384.3000000000002</v>
      </c>
      <c r="AE70" s="245">
        <v>2620.5</v>
      </c>
      <c r="AF70" s="245">
        <v>2862.4</v>
      </c>
    </row>
    <row r="71" spans="2:32" ht="22.5">
      <c r="B71" s="225" t="s">
        <v>1492</v>
      </c>
      <c r="C71" s="224">
        <f t="shared" si="11"/>
        <v>45803255.199999988</v>
      </c>
      <c r="D71" s="224">
        <f t="shared" si="11"/>
        <v>2327245.9000000004</v>
      </c>
      <c r="E71" s="224">
        <f t="shared" si="11"/>
        <v>13233038</v>
      </c>
      <c r="F71" s="224">
        <f t="shared" si="11"/>
        <v>6396554.6000000006</v>
      </c>
      <c r="G71" s="230">
        <f t="shared" si="13"/>
        <v>0.1396528384733669</v>
      </c>
      <c r="H71" s="224">
        <f t="shared" ref="H71:S71" si="22">H93+H112+H131+H150+H346+H188+H169+H210+H229+H248+H267+H286+H305+H324+H365+H384+H403</f>
        <v>5888918.1999999993</v>
      </c>
      <c r="I71" s="224">
        <f t="shared" si="22"/>
        <v>811005.20000000007</v>
      </c>
      <c r="J71" s="224">
        <f t="shared" si="22"/>
        <v>136560</v>
      </c>
      <c r="K71" s="224">
        <f t="shared" si="22"/>
        <v>2779881.4000000004</v>
      </c>
      <c r="L71" s="224">
        <f t="shared" si="22"/>
        <v>6679859.7000000002</v>
      </c>
      <c r="M71" s="224">
        <f t="shared" si="22"/>
        <v>3062637.1</v>
      </c>
      <c r="N71" s="224">
        <f t="shared" si="22"/>
        <v>355351.3</v>
      </c>
      <c r="O71" s="224">
        <f t="shared" si="22"/>
        <v>838282.60000000009</v>
      </c>
      <c r="P71" s="224">
        <f t="shared" si="22"/>
        <v>1707961.6999999997</v>
      </c>
      <c r="Q71" s="224">
        <f t="shared" si="22"/>
        <v>3690174.3</v>
      </c>
      <c r="R71" s="224">
        <f t="shared" si="22"/>
        <v>1776295.3</v>
      </c>
      <c r="S71" s="224">
        <f t="shared" si="22"/>
        <v>984796.89999999991</v>
      </c>
      <c r="T71" s="246" t="s">
        <v>1542</v>
      </c>
      <c r="U71" s="244">
        <v>17.2</v>
      </c>
      <c r="V71" s="244">
        <v>30.9</v>
      </c>
      <c r="W71" s="244">
        <v>44.6</v>
      </c>
      <c r="X71" s="244">
        <v>58.3</v>
      </c>
      <c r="Y71" s="244">
        <v>63.6</v>
      </c>
      <c r="Z71" s="244">
        <v>69</v>
      </c>
      <c r="AA71" s="244">
        <v>74.3</v>
      </c>
      <c r="AB71" s="244">
        <v>76.3</v>
      </c>
      <c r="AC71" s="244">
        <v>78.3</v>
      </c>
      <c r="AD71" s="244">
        <v>80.3</v>
      </c>
      <c r="AE71" s="245">
        <v>91.3</v>
      </c>
      <c r="AF71" s="245">
        <v>102.3</v>
      </c>
    </row>
    <row r="72" spans="2:32">
      <c r="B72" s="225">
        <v>2020</v>
      </c>
      <c r="C72" s="224">
        <f t="shared" si="11"/>
        <v>70649033.200000003</v>
      </c>
      <c r="D72" s="224">
        <f t="shared" si="11"/>
        <v>3808889.1000000006</v>
      </c>
      <c r="E72" s="224">
        <f t="shared" si="11"/>
        <v>19098171.399999999</v>
      </c>
      <c r="F72" s="224">
        <f t="shared" si="11"/>
        <v>8596835.5</v>
      </c>
      <c r="G72" s="230">
        <f t="shared" si="13"/>
        <v>0.12168369630286745</v>
      </c>
      <c r="H72" s="224">
        <f t="shared" ref="H72:S72" si="23">H94+H113+H132+H151+H347+H189+H170+H211+H230+H249+H268+H287+H306+H325+H366+H385+H404</f>
        <v>9235617.5999999996</v>
      </c>
      <c r="I72" s="224">
        <f t="shared" si="23"/>
        <v>1097125.0999999999</v>
      </c>
      <c r="J72" s="224">
        <f t="shared" si="23"/>
        <v>168593.2</v>
      </c>
      <c r="K72" s="224">
        <f t="shared" si="23"/>
        <v>4285102.3</v>
      </c>
      <c r="L72" s="224">
        <f t="shared" si="23"/>
        <v>12166037.6</v>
      </c>
      <c r="M72" s="224">
        <f t="shared" si="23"/>
        <v>4824663.8</v>
      </c>
      <c r="N72" s="224">
        <f t="shared" si="23"/>
        <v>722736</v>
      </c>
      <c r="O72" s="224">
        <f t="shared" si="23"/>
        <v>1670561</v>
      </c>
      <c r="P72" s="224">
        <f t="shared" si="23"/>
        <v>2376245.1</v>
      </c>
      <c r="Q72" s="224">
        <f t="shared" si="23"/>
        <v>5147649</v>
      </c>
      <c r="R72" s="224">
        <f t="shared" si="23"/>
        <v>2919937.4</v>
      </c>
      <c r="S72" s="224">
        <f t="shared" si="23"/>
        <v>1609821</v>
      </c>
      <c r="T72" s="248"/>
      <c r="U72" s="249"/>
      <c r="V72" s="242"/>
      <c r="W72" s="242"/>
      <c r="X72" s="242"/>
      <c r="Y72" s="242"/>
      <c r="Z72" s="242"/>
      <c r="AA72" s="242"/>
      <c r="AB72" s="242"/>
      <c r="AC72" s="242"/>
      <c r="AD72" s="242"/>
      <c r="AE72" s="242"/>
      <c r="AF72" s="242"/>
    </row>
    <row r="73" spans="2:32" ht="23.25">
      <c r="B73" s="225" t="s">
        <v>1493</v>
      </c>
      <c r="C73" s="224">
        <f t="shared" si="11"/>
        <v>15938671.499999998</v>
      </c>
      <c r="D73" s="224">
        <f t="shared" si="11"/>
        <v>397251.6</v>
      </c>
      <c r="E73" s="224">
        <f t="shared" si="11"/>
        <v>5112711.8999999994</v>
      </c>
      <c r="F73" s="224">
        <f t="shared" si="11"/>
        <v>2373035.5999999996</v>
      </c>
      <c r="G73" s="230">
        <f t="shared" si="13"/>
        <v>0.14888540741930717</v>
      </c>
      <c r="H73" s="224">
        <f t="shared" ref="H73:P73" si="24">H95+H114+H133+H152+H348+H190+H171+H212+H231+H250+H269+H288+H307+H326+H367+H386+H405</f>
        <v>2360000.8000000003</v>
      </c>
      <c r="I73" s="224">
        <f t="shared" si="24"/>
        <v>326108.59999999998</v>
      </c>
      <c r="J73" s="224">
        <f t="shared" si="24"/>
        <v>53566.899999999994</v>
      </c>
      <c r="K73" s="224">
        <f t="shared" si="24"/>
        <v>682917.70000000007</v>
      </c>
      <c r="L73" s="224">
        <f t="shared" si="24"/>
        <v>2371895.2000000002</v>
      </c>
      <c r="M73" s="224">
        <f t="shared" si="24"/>
        <v>1077190.9000000001</v>
      </c>
      <c r="N73" s="224">
        <f t="shared" si="24"/>
        <v>159972.4</v>
      </c>
      <c r="O73" s="224">
        <f t="shared" si="24"/>
        <v>289248.89999999997</v>
      </c>
      <c r="P73" s="224">
        <f t="shared" si="24"/>
        <v>633709.9</v>
      </c>
      <c r="Q73" s="224">
        <f t="shared" ref="Q73:S73" si="25">Q95+Q114+Q133+Q152+Q348+Q190+Q171+Q212+Q231+Q250+Q269+Q288+Q307+Q326+Q367+Q386+Q405</f>
        <v>1253990.1000000001</v>
      </c>
      <c r="R73" s="224">
        <f t="shared" si="25"/>
        <v>853046.60000000009</v>
      </c>
      <c r="S73" s="224">
        <f t="shared" si="25"/>
        <v>360014.89999999991</v>
      </c>
      <c r="T73" s="240" t="s">
        <v>1554</v>
      </c>
      <c r="U73" s="241"/>
      <c r="V73" s="242"/>
      <c r="W73" s="242"/>
      <c r="X73" s="242"/>
      <c r="Y73" s="242"/>
      <c r="Z73" s="242"/>
      <c r="AA73" s="242"/>
      <c r="AB73" s="242"/>
      <c r="AC73" s="242"/>
      <c r="AD73" s="242"/>
      <c r="AE73" s="242"/>
      <c r="AF73" s="242"/>
    </row>
    <row r="74" spans="2:32">
      <c r="B74" s="225" t="s">
        <v>1494</v>
      </c>
      <c r="C74" s="224">
        <f t="shared" ref="C74:F77" si="26">C96+C115+C134+C153+C349+C191+C172+C213+C232+C251+C270+C289+C308+C327+C368+C387+C406</f>
        <v>32265436.499999996</v>
      </c>
      <c r="D74" s="224">
        <f t="shared" si="26"/>
        <v>922684.19999999984</v>
      </c>
      <c r="E74" s="224">
        <f t="shared" si="26"/>
        <v>10206517.300000001</v>
      </c>
      <c r="F74" s="224">
        <f t="shared" si="26"/>
        <v>5013287.5999999996</v>
      </c>
      <c r="G74" s="230">
        <f t="shared" si="13"/>
        <v>0.15537640719659876</v>
      </c>
      <c r="H74" s="224">
        <f t="shared" ref="H74:P74" si="27">H96+H115+H134+H153+H349+H191+H172+H213+H232+H251+H270+H289+H308+H327+H368+H387+H406</f>
        <v>4506592.8</v>
      </c>
      <c r="I74" s="224">
        <f t="shared" si="27"/>
        <v>588070</v>
      </c>
      <c r="J74" s="224">
        <f t="shared" si="27"/>
        <v>98566.9</v>
      </c>
      <c r="K74" s="224">
        <f t="shared" si="27"/>
        <v>1736876.0999999999</v>
      </c>
      <c r="L74" s="224">
        <f t="shared" si="27"/>
        <v>4772050.6000000006</v>
      </c>
      <c r="M74" s="224">
        <f t="shared" si="27"/>
        <v>2116483.3000000003</v>
      </c>
      <c r="N74" s="224">
        <f t="shared" si="27"/>
        <v>267560.7</v>
      </c>
      <c r="O74" s="224">
        <f t="shared" si="27"/>
        <v>646314.69999999995</v>
      </c>
      <c r="P74" s="224">
        <f t="shared" si="27"/>
        <v>1159763.7</v>
      </c>
      <c r="Q74" s="224">
        <f t="shared" ref="Q74:S77" si="28">Q96+Q115+Q134+Q153+Q349+Q191+Q172+Q213+Q232+Q251+Q270+Q289+Q308+Q327+Q368+Q387+Q406</f>
        <v>2165642.1</v>
      </c>
      <c r="R74" s="224">
        <f t="shared" si="28"/>
        <v>1347193.5</v>
      </c>
      <c r="S74" s="224">
        <f t="shared" si="28"/>
        <v>638128.19999999995</v>
      </c>
      <c r="T74" s="250" t="s">
        <v>1484</v>
      </c>
      <c r="U74" s="244">
        <v>2156</v>
      </c>
      <c r="V74" s="244">
        <v>4034</v>
      </c>
      <c r="W74" s="244">
        <v>6131.9</v>
      </c>
      <c r="X74" s="244">
        <v>7853.9</v>
      </c>
      <c r="Y74" s="244">
        <v>9877.7999999999993</v>
      </c>
      <c r="Z74" s="244">
        <v>11708.4</v>
      </c>
      <c r="AA74" s="244">
        <v>13651.4</v>
      </c>
      <c r="AB74" s="244">
        <v>15721.8</v>
      </c>
      <c r="AC74" s="244">
        <v>16495.3</v>
      </c>
      <c r="AD74" s="244">
        <v>17589.7</v>
      </c>
      <c r="AE74" s="245">
        <v>19576.8</v>
      </c>
      <c r="AF74" s="245">
        <v>21703.200000000001</v>
      </c>
    </row>
    <row r="75" spans="2:32">
      <c r="B75" s="225" t="s">
        <v>1495</v>
      </c>
      <c r="C75" s="224">
        <f t="shared" si="26"/>
        <v>53029365.699999996</v>
      </c>
      <c r="D75" s="224">
        <f t="shared" si="26"/>
        <v>2709556.8</v>
      </c>
      <c r="E75" s="224">
        <f t="shared" si="26"/>
        <v>16182687.300000001</v>
      </c>
      <c r="F75" s="224">
        <f t="shared" si="26"/>
        <v>7864138.6999999983</v>
      </c>
      <c r="G75" s="230">
        <f t="shared" si="13"/>
        <v>0.14829780813312649</v>
      </c>
      <c r="H75" s="224">
        <f t="shared" ref="H75:P75" si="29">H97+H116+H135+H154+H350+H192+H173+H214+H233+H252+H271+H290+H309+H328+H369+H388+H407</f>
        <v>7272551.0000000019</v>
      </c>
      <c r="I75" s="224">
        <f t="shared" si="29"/>
        <v>894190.09999999986</v>
      </c>
      <c r="J75" s="224">
        <f t="shared" si="29"/>
        <v>151807.50000000003</v>
      </c>
      <c r="K75" s="224">
        <f t="shared" si="29"/>
        <v>3081495.4</v>
      </c>
      <c r="L75" s="224">
        <f t="shared" si="29"/>
        <v>7868609.0999999987</v>
      </c>
      <c r="M75" s="224">
        <f t="shared" si="29"/>
        <v>3278347</v>
      </c>
      <c r="N75" s="224">
        <f t="shared" si="29"/>
        <v>389647.00000000006</v>
      </c>
      <c r="O75" s="224">
        <f t="shared" si="29"/>
        <v>1019355.6</v>
      </c>
      <c r="P75" s="224">
        <f t="shared" si="29"/>
        <v>1820810.8</v>
      </c>
      <c r="Q75" s="224">
        <f t="shared" si="28"/>
        <v>3619929.3000000003</v>
      </c>
      <c r="R75" s="224">
        <f t="shared" si="28"/>
        <v>1790292.0999999999</v>
      </c>
      <c r="S75" s="224">
        <f t="shared" si="28"/>
        <v>963676.89999999991</v>
      </c>
      <c r="T75" s="246" t="s">
        <v>1545</v>
      </c>
      <c r="U75" s="244">
        <v>10.199999999999999</v>
      </c>
      <c r="V75" s="244">
        <v>19.899999999999999</v>
      </c>
      <c r="W75" s="244">
        <v>29.6</v>
      </c>
      <c r="X75" s="244">
        <v>39.299999999999997</v>
      </c>
      <c r="Y75" s="244">
        <v>48.1</v>
      </c>
      <c r="Z75" s="244">
        <v>56.9</v>
      </c>
      <c r="AA75" s="244">
        <v>65.7</v>
      </c>
      <c r="AB75" s="244">
        <v>73.5</v>
      </c>
      <c r="AC75" s="244">
        <v>81.3</v>
      </c>
      <c r="AD75" s="244">
        <v>89.1</v>
      </c>
      <c r="AE75" s="245">
        <v>94.8</v>
      </c>
      <c r="AF75" s="245">
        <v>100.6</v>
      </c>
    </row>
    <row r="76" spans="2:32">
      <c r="B76" s="225">
        <v>2021</v>
      </c>
      <c r="C76" s="224">
        <f t="shared" si="26"/>
        <v>83951587.899999991</v>
      </c>
      <c r="D76" s="224">
        <f t="shared" si="26"/>
        <v>4222766.5</v>
      </c>
      <c r="E76" s="224">
        <f t="shared" si="26"/>
        <v>24841595.100000005</v>
      </c>
      <c r="F76" s="224">
        <f t="shared" si="26"/>
        <v>11886878.4</v>
      </c>
      <c r="G76" s="230">
        <f t="shared" si="13"/>
        <v>0.14159206153621784</v>
      </c>
      <c r="H76" s="224">
        <f t="shared" ref="H76:P76" si="30">H98+H117+H136+H155+H351+H193+H174+H215+H234+H253+H272+H291+H310+H329+H370+H389+H408</f>
        <v>11424765.699999999</v>
      </c>
      <c r="I76" s="224">
        <f t="shared" si="30"/>
        <v>1310044.2999999998</v>
      </c>
      <c r="J76" s="224">
        <f t="shared" si="30"/>
        <v>219906.69999999998</v>
      </c>
      <c r="K76" s="224">
        <f t="shared" si="30"/>
        <v>4765552.3</v>
      </c>
      <c r="L76" s="224">
        <f t="shared" si="30"/>
        <v>14106194.600000001</v>
      </c>
      <c r="M76" s="224">
        <f t="shared" si="30"/>
        <v>5718757.0000000009</v>
      </c>
      <c r="N76" s="224">
        <f t="shared" si="30"/>
        <v>812752.2</v>
      </c>
      <c r="O76" s="224">
        <f t="shared" si="30"/>
        <v>1952156.7</v>
      </c>
      <c r="P76" s="224">
        <f t="shared" si="30"/>
        <v>2438216</v>
      </c>
      <c r="Q76" s="224">
        <f t="shared" si="28"/>
        <v>5486403.2000000002</v>
      </c>
      <c r="R76" s="224">
        <f t="shared" si="28"/>
        <v>3106546.6</v>
      </c>
      <c r="S76" s="224">
        <f t="shared" si="28"/>
        <v>1741828.4999999998</v>
      </c>
      <c r="T76" s="246" t="s">
        <v>1546</v>
      </c>
      <c r="U76" s="244">
        <v>0.2</v>
      </c>
      <c r="V76" s="244">
        <v>0.2</v>
      </c>
      <c r="W76" s="244">
        <v>0.2</v>
      </c>
      <c r="X76" s="244">
        <v>0.2</v>
      </c>
      <c r="Y76" s="244">
        <v>0.2</v>
      </c>
      <c r="Z76" s="244">
        <v>0.2</v>
      </c>
      <c r="AA76" s="244">
        <v>0.2</v>
      </c>
      <c r="AB76" s="244">
        <v>0.2</v>
      </c>
      <c r="AC76" s="244">
        <v>0.2</v>
      </c>
      <c r="AD76" s="244">
        <v>0.2</v>
      </c>
      <c r="AE76" s="245">
        <v>0.2</v>
      </c>
      <c r="AF76" s="245">
        <v>0.2</v>
      </c>
    </row>
    <row r="77" spans="2:32" ht="22.5">
      <c r="B77" s="225" t="s">
        <v>1496</v>
      </c>
      <c r="C77" s="224">
        <f t="shared" si="26"/>
        <v>19695592.799999997</v>
      </c>
      <c r="D77" s="224">
        <f t="shared" si="26"/>
        <v>468601.80000000005</v>
      </c>
      <c r="E77" s="224">
        <f t="shared" si="26"/>
        <v>6406076.1999999993</v>
      </c>
      <c r="F77" s="224">
        <f t="shared" si="26"/>
        <v>3082835.8000000003</v>
      </c>
      <c r="G77" s="230">
        <f t="shared" si="13"/>
        <v>0.15652414381759561</v>
      </c>
      <c r="H77" s="224">
        <f t="shared" ref="H77:P77" si="31">H99+H118+H137+H156+H352+H194+H175+H216+H235+H254+H273+H292+H311+H330+H371+H390+H409</f>
        <v>2907249.4000000004</v>
      </c>
      <c r="I77" s="224">
        <f t="shared" si="31"/>
        <v>355660.30000000005</v>
      </c>
      <c r="J77" s="224">
        <f t="shared" si="31"/>
        <v>60330.700000000004</v>
      </c>
      <c r="K77" s="224">
        <f t="shared" si="31"/>
        <v>775396.20000000007</v>
      </c>
      <c r="L77" s="224">
        <f t="shared" si="31"/>
        <v>2813396.2</v>
      </c>
      <c r="M77" s="224">
        <f t="shared" si="31"/>
        <v>1282344.0999999999</v>
      </c>
      <c r="N77" s="224">
        <f t="shared" si="31"/>
        <v>170742.59999999998</v>
      </c>
      <c r="O77" s="224">
        <f t="shared" si="31"/>
        <v>339517.89999999997</v>
      </c>
      <c r="P77" s="224">
        <f t="shared" si="31"/>
        <v>704703.1</v>
      </c>
      <c r="Q77" s="224">
        <f t="shared" si="28"/>
        <v>1466134.7999999998</v>
      </c>
      <c r="R77" s="224">
        <f t="shared" si="28"/>
        <v>903993.1</v>
      </c>
      <c r="S77" s="224">
        <f t="shared" si="28"/>
        <v>407960.4</v>
      </c>
      <c r="T77" s="246" t="s">
        <v>1547</v>
      </c>
      <c r="U77" s="244">
        <v>1966.2</v>
      </c>
      <c r="V77" s="244">
        <v>3675.1</v>
      </c>
      <c r="W77" s="244">
        <v>5592.2</v>
      </c>
      <c r="X77" s="244">
        <v>7142.9</v>
      </c>
      <c r="Y77" s="244">
        <v>9004.2999999999993</v>
      </c>
      <c r="Z77" s="244">
        <v>10678</v>
      </c>
      <c r="AA77" s="244">
        <v>12462.4</v>
      </c>
      <c r="AB77" s="244">
        <v>14393.7</v>
      </c>
      <c r="AC77" s="244">
        <v>15031.4</v>
      </c>
      <c r="AD77" s="244">
        <v>15964.8</v>
      </c>
      <c r="AE77" s="245">
        <v>17791.5</v>
      </c>
      <c r="AF77" s="245">
        <v>19753.8</v>
      </c>
    </row>
    <row r="78" spans="2:32">
      <c r="B78" s="225" t="s">
        <v>1497</v>
      </c>
      <c r="C78" s="224">
        <f t="shared" ref="C78:F79" si="32">C81+C100+C119+C138+C157+C176+C195+C198+C217+C236+C255+C274+C293+C312+C331+C334+C353+C372+C391+C410</f>
        <v>40034332.600000001</v>
      </c>
      <c r="D78" s="224">
        <f t="shared" si="32"/>
        <v>1109432.7</v>
      </c>
      <c r="E78" s="224">
        <f t="shared" si="32"/>
        <v>13170633.6</v>
      </c>
      <c r="F78" s="224">
        <f t="shared" si="32"/>
        <v>6863402.2000000002</v>
      </c>
      <c r="G78" s="230">
        <f t="shared" si="13"/>
        <v>0.17143790727261929</v>
      </c>
      <c r="H78" s="224">
        <f t="shared" ref="H78:S78" si="33">H81+H100+H119+H138+H157+H176+H195+H198+H217+H236+H255+H274+H293+H312+H331+H334+H353+H372+H391+H410</f>
        <v>5544062.8000000007</v>
      </c>
      <c r="I78" s="224">
        <f t="shared" si="33"/>
        <v>647705</v>
      </c>
      <c r="J78" s="224">
        <f t="shared" si="33"/>
        <v>115463.59999999998</v>
      </c>
      <c r="K78" s="224">
        <f t="shared" si="33"/>
        <v>1989877.2999999998</v>
      </c>
      <c r="L78" s="224">
        <f t="shared" si="33"/>
        <v>5668895.7000000011</v>
      </c>
      <c r="M78" s="224">
        <f t="shared" si="33"/>
        <v>2486663.6</v>
      </c>
      <c r="N78" s="224">
        <f t="shared" si="33"/>
        <v>303909.60000000003</v>
      </c>
      <c r="O78" s="224">
        <f t="shared" si="33"/>
        <v>750687.89999999991</v>
      </c>
      <c r="P78" s="224">
        <f t="shared" si="33"/>
        <v>1415092.8</v>
      </c>
      <c r="Q78" s="224">
        <f t="shared" si="33"/>
        <v>2574346.7000000002</v>
      </c>
      <c r="R78" s="224">
        <f t="shared" si="33"/>
        <v>1429395.7</v>
      </c>
      <c r="S78" s="224">
        <f t="shared" si="33"/>
        <v>762028.10000000009</v>
      </c>
      <c r="T78" s="246" t="s">
        <v>1539</v>
      </c>
      <c r="U78" s="244">
        <v>25.8</v>
      </c>
      <c r="V78" s="244">
        <v>48.7</v>
      </c>
      <c r="W78" s="244">
        <v>73.7</v>
      </c>
      <c r="X78" s="244">
        <v>97.8</v>
      </c>
      <c r="Y78" s="244">
        <v>122.8</v>
      </c>
      <c r="Z78" s="244">
        <v>146.80000000000001</v>
      </c>
      <c r="AA78" s="244">
        <v>171.2</v>
      </c>
      <c r="AB78" s="244">
        <v>181.2</v>
      </c>
      <c r="AC78" s="244">
        <v>202</v>
      </c>
      <c r="AD78" s="244">
        <v>228.4</v>
      </c>
      <c r="AE78" s="245">
        <v>252.9</v>
      </c>
      <c r="AF78" s="245">
        <v>277.7</v>
      </c>
    </row>
    <row r="79" spans="2:32">
      <c r="B79" s="225" t="s">
        <v>1498</v>
      </c>
      <c r="C79" s="224">
        <f t="shared" si="32"/>
        <v>65487797.899999984</v>
      </c>
      <c r="D79" s="224">
        <f t="shared" si="32"/>
        <v>3396125.2</v>
      </c>
      <c r="E79" s="224">
        <f t="shared" si="32"/>
        <v>20527934.300000004</v>
      </c>
      <c r="F79" s="224">
        <f t="shared" si="32"/>
        <v>10447491.4</v>
      </c>
      <c r="G79" s="230">
        <f t="shared" si="13"/>
        <v>0.15953340522998413</v>
      </c>
      <c r="H79" s="224">
        <f t="shared" ref="H79:S79" si="34">H82+H101+H120+H139+H158+H177+H196+H199+H218+H237+H256+H275+H294+H313+H332+H335+H354+H373+H392+H411</f>
        <v>8929638.5999999996</v>
      </c>
      <c r="I79" s="224">
        <f t="shared" si="34"/>
        <v>975239.6</v>
      </c>
      <c r="J79" s="224">
        <f t="shared" si="34"/>
        <v>175564.70000000004</v>
      </c>
      <c r="K79" s="224">
        <f t="shared" si="34"/>
        <v>3436765.0000000005</v>
      </c>
      <c r="L79" s="224">
        <f t="shared" si="34"/>
        <v>9304243.6999999993</v>
      </c>
      <c r="M79" s="224">
        <f t="shared" si="34"/>
        <v>3778785.4999999995</v>
      </c>
      <c r="N79" s="224">
        <f t="shared" si="34"/>
        <v>460970.70000000007</v>
      </c>
      <c r="O79" s="224">
        <f t="shared" si="34"/>
        <v>1159971.7000000002</v>
      </c>
      <c r="P79" s="224">
        <f t="shared" si="34"/>
        <v>2284550.7000000002</v>
      </c>
      <c r="Q79" s="224">
        <f t="shared" si="34"/>
        <v>4430798.4999999991</v>
      </c>
      <c r="R79" s="224">
        <f t="shared" si="34"/>
        <v>1935803.2</v>
      </c>
      <c r="S79" s="224">
        <f t="shared" si="34"/>
        <v>1230774.5999999999</v>
      </c>
      <c r="T79" s="246" t="s">
        <v>1549</v>
      </c>
      <c r="U79" s="244">
        <v>136.4</v>
      </c>
      <c r="V79" s="244">
        <v>259.2</v>
      </c>
      <c r="W79" s="244">
        <v>391.6</v>
      </c>
      <c r="X79" s="244">
        <v>515.4</v>
      </c>
      <c r="Y79" s="244">
        <v>638.79999999999995</v>
      </c>
      <c r="Z79" s="244">
        <v>757.5</v>
      </c>
      <c r="AA79" s="244">
        <v>877.6</v>
      </c>
      <c r="AB79" s="244">
        <v>996.9</v>
      </c>
      <c r="AC79" s="244">
        <v>1102.0999999999999</v>
      </c>
      <c r="AD79" s="244">
        <v>1226.9000000000001</v>
      </c>
      <c r="AE79" s="245">
        <v>1346.1</v>
      </c>
      <c r="AF79" s="245">
        <v>1468.6</v>
      </c>
    </row>
    <row r="80" spans="2:32" ht="22.5">
      <c r="B80" s="223" t="s">
        <v>1499</v>
      </c>
      <c r="C80" s="224"/>
      <c r="D80" s="224"/>
      <c r="E80" s="224"/>
      <c r="F80" s="224"/>
      <c r="G80" s="230" t="e">
        <f t="shared" si="13"/>
        <v>#DIV/0!</v>
      </c>
      <c r="H80" s="224"/>
      <c r="I80" s="224"/>
      <c r="J80" s="224"/>
      <c r="K80" s="224"/>
      <c r="L80" s="224"/>
      <c r="M80" s="224"/>
      <c r="N80" s="224"/>
      <c r="O80" s="224"/>
      <c r="P80" s="224"/>
      <c r="Q80" s="224"/>
      <c r="R80" s="224"/>
      <c r="S80" s="224"/>
      <c r="T80" s="246" t="s">
        <v>1542</v>
      </c>
      <c r="U80" s="244">
        <v>17.2</v>
      </c>
      <c r="V80" s="244">
        <v>30.9</v>
      </c>
      <c r="W80" s="244">
        <v>44.6</v>
      </c>
      <c r="X80" s="244">
        <v>58.3</v>
      </c>
      <c r="Y80" s="244">
        <v>63.6</v>
      </c>
      <c r="Z80" s="244">
        <v>69</v>
      </c>
      <c r="AA80" s="244">
        <v>74.3</v>
      </c>
      <c r="AB80" s="244">
        <v>76.3</v>
      </c>
      <c r="AC80" s="244">
        <v>78.3</v>
      </c>
      <c r="AD80" s="244">
        <v>80.3</v>
      </c>
      <c r="AE80" s="245">
        <v>91.3</v>
      </c>
      <c r="AF80" s="245">
        <v>102.3</v>
      </c>
    </row>
    <row r="81" spans="2:25">
      <c r="B81" s="225" t="s">
        <v>1497</v>
      </c>
      <c r="C81" s="224">
        <f>D81+E81+K81+L81+M81+N81+O81+P81+Q81+R81+S81+T81+U81+V81+W81+X81+Y81</f>
        <v>871120.8</v>
      </c>
      <c r="D81" s="224">
        <v>66929.7</v>
      </c>
      <c r="E81" s="224">
        <f>F81+H81+I81+J81</f>
        <v>327257.59999999998</v>
      </c>
      <c r="F81" s="224">
        <v>200680.2</v>
      </c>
      <c r="G81" s="230">
        <f t="shared" si="13"/>
        <v>0.2303701162915637</v>
      </c>
      <c r="H81" s="224">
        <v>121637.9</v>
      </c>
      <c r="I81" s="224">
        <v>3812.7</v>
      </c>
      <c r="J81" s="224">
        <v>1126.8</v>
      </c>
      <c r="K81" s="224">
        <v>37564.6</v>
      </c>
      <c r="L81" s="224">
        <v>80428.3</v>
      </c>
      <c r="M81" s="224">
        <v>53891.5</v>
      </c>
      <c r="N81" s="224">
        <v>4206</v>
      </c>
      <c r="O81" s="224">
        <v>3483</v>
      </c>
      <c r="P81" s="224">
        <v>13081.1</v>
      </c>
      <c r="Q81" s="224">
        <v>57026.400000000001</v>
      </c>
      <c r="R81" s="224">
        <v>12816.4</v>
      </c>
      <c r="S81" s="224">
        <v>5066.8999999999996</v>
      </c>
      <c r="T81" s="224">
        <v>37684.300000000003</v>
      </c>
      <c r="U81" s="224">
        <v>54120.2</v>
      </c>
      <c r="V81" s="224">
        <v>29566.6</v>
      </c>
      <c r="W81" s="224">
        <v>3703.3</v>
      </c>
      <c r="X81" s="224">
        <v>12950.4</v>
      </c>
      <c r="Y81" s="224">
        <v>71344.5</v>
      </c>
    </row>
    <row r="82" spans="2:25">
      <c r="B82" s="225" t="s">
        <v>1498</v>
      </c>
      <c r="C82" s="224">
        <f>D82+E82+K82+L82+M82+N82+O82+P82+Q82+R82+S82+T82+U82+V82+W82+X82+Y82</f>
        <v>1448281.8000000003</v>
      </c>
      <c r="D82" s="224">
        <v>149298.70000000001</v>
      </c>
      <c r="E82" s="224">
        <f>F82+H82+I82+J82</f>
        <v>538747.1</v>
      </c>
      <c r="F82" s="224">
        <v>316689.59999999998</v>
      </c>
      <c r="G82" s="230">
        <f t="shared" si="13"/>
        <v>0.21866573204192713</v>
      </c>
      <c r="H82" s="224">
        <v>204772.2</v>
      </c>
      <c r="I82" s="224">
        <v>13953.6</v>
      </c>
      <c r="J82" s="224">
        <v>3331.7</v>
      </c>
      <c r="K82" s="224">
        <v>74924.399999999994</v>
      </c>
      <c r="L82" s="224">
        <v>145700.70000000001</v>
      </c>
      <c r="M82" s="224">
        <v>72487.3</v>
      </c>
      <c r="N82" s="224">
        <v>6658</v>
      </c>
      <c r="O82" s="224">
        <v>4963.3999999999996</v>
      </c>
      <c r="P82" s="224">
        <v>20745</v>
      </c>
      <c r="Q82" s="224">
        <v>71782.3</v>
      </c>
      <c r="R82" s="224">
        <v>18930</v>
      </c>
      <c r="S82" s="224">
        <v>8185.4</v>
      </c>
      <c r="T82" s="224">
        <v>57823.4</v>
      </c>
      <c r="U82" s="224">
        <v>78257.8</v>
      </c>
      <c r="V82" s="224">
        <v>41960.1</v>
      </c>
      <c r="W82" s="224">
        <v>4775.1000000000004</v>
      </c>
      <c r="X82" s="224">
        <v>38625.5</v>
      </c>
      <c r="Y82" s="224">
        <v>114417.60000000001</v>
      </c>
    </row>
    <row r="83" spans="2:25">
      <c r="B83" s="223" t="s">
        <v>1500</v>
      </c>
      <c r="C83" s="224"/>
      <c r="D83" s="224"/>
      <c r="E83" s="224"/>
      <c r="F83" s="224"/>
      <c r="G83" s="230" t="e">
        <f t="shared" si="13"/>
        <v>#DIV/0!</v>
      </c>
      <c r="H83" s="224"/>
      <c r="I83" s="224"/>
      <c r="J83" s="224"/>
      <c r="K83" s="224"/>
      <c r="L83" s="224"/>
      <c r="M83" s="224"/>
      <c r="N83" s="224"/>
      <c r="O83" s="224"/>
      <c r="P83" s="224"/>
      <c r="Q83" s="224"/>
      <c r="R83" s="224"/>
      <c r="S83" s="224"/>
      <c r="T83" s="224"/>
      <c r="U83" s="224"/>
      <c r="V83" s="224"/>
      <c r="W83" s="224"/>
      <c r="X83" s="224"/>
      <c r="Y83" s="224"/>
    </row>
    <row r="84" spans="2:25">
      <c r="B84" s="225" t="s">
        <v>1485</v>
      </c>
      <c r="C84" s="224">
        <f t="shared" ref="C84:C101" si="35">D84+E84+K84+L84+M84+N84+O84+P84+Q84+R84+S84+T84+U84+V84+W84+X84+Y84</f>
        <v>625694</v>
      </c>
      <c r="D84" s="224">
        <v>39853.300000000003</v>
      </c>
      <c r="E84" s="224">
        <f t="shared" ref="E84:E101" si="36">F84+H84+I84+J84</f>
        <v>175209.19999999998</v>
      </c>
      <c r="F84" s="224">
        <v>22768.7</v>
      </c>
      <c r="G84" s="230">
        <f t="shared" si="13"/>
        <v>3.6389513084670783E-2</v>
      </c>
      <c r="H84" s="224">
        <v>134684.79999999999</v>
      </c>
      <c r="I84" s="224">
        <v>15371.3</v>
      </c>
      <c r="J84" s="224">
        <v>2384.4</v>
      </c>
      <c r="K84" s="224">
        <v>33062.6</v>
      </c>
      <c r="L84" s="224">
        <v>70759</v>
      </c>
      <c r="M84" s="224">
        <v>73835.899999999994</v>
      </c>
      <c r="N84" s="224">
        <v>6161.8</v>
      </c>
      <c r="O84" s="224">
        <v>4894.3</v>
      </c>
      <c r="P84" s="224">
        <v>14479.8</v>
      </c>
      <c r="Q84" s="224">
        <v>68961.8</v>
      </c>
      <c r="R84" s="224">
        <v>5482.8</v>
      </c>
      <c r="S84" s="224">
        <v>3973.9</v>
      </c>
      <c r="T84" s="224">
        <v>19740.3</v>
      </c>
      <c r="U84" s="224">
        <v>31371.9</v>
      </c>
      <c r="V84" s="224">
        <v>21037.1</v>
      </c>
      <c r="W84" s="224">
        <v>8284.9</v>
      </c>
      <c r="X84" s="224">
        <v>5592.3</v>
      </c>
      <c r="Y84" s="224">
        <v>42993.1</v>
      </c>
    </row>
    <row r="85" spans="2:25">
      <c r="B85" s="225" t="s">
        <v>1486</v>
      </c>
      <c r="C85" s="224">
        <f t="shared" si="35"/>
        <v>1074893.1000000001</v>
      </c>
      <c r="D85" s="224">
        <v>163951.4</v>
      </c>
      <c r="E85" s="224">
        <f t="shared" si="36"/>
        <v>268576.69999999995</v>
      </c>
      <c r="F85" s="224">
        <v>32516</v>
      </c>
      <c r="G85" s="230">
        <f t="shared" si="13"/>
        <v>3.0250450021495158E-2</v>
      </c>
      <c r="H85" s="224">
        <v>214227.3</v>
      </c>
      <c r="I85" s="224">
        <v>18609.599999999999</v>
      </c>
      <c r="J85" s="224">
        <v>3223.8</v>
      </c>
      <c r="K85" s="224">
        <v>64273.3</v>
      </c>
      <c r="L85" s="224">
        <v>111503.1</v>
      </c>
      <c r="M85" s="224">
        <v>109478.2</v>
      </c>
      <c r="N85" s="224">
        <v>9926.2000000000007</v>
      </c>
      <c r="O85" s="224">
        <v>8328.2999999999993</v>
      </c>
      <c r="P85" s="224">
        <v>20486</v>
      </c>
      <c r="Q85" s="224">
        <v>90286.5</v>
      </c>
      <c r="R85" s="224">
        <v>9626.5</v>
      </c>
      <c r="S85" s="224">
        <v>5944</v>
      </c>
      <c r="T85" s="224">
        <v>31743.599999999999</v>
      </c>
      <c r="U85" s="224">
        <v>52481</v>
      </c>
      <c r="V85" s="224">
        <v>32154.9</v>
      </c>
      <c r="W85" s="224">
        <v>13068.3</v>
      </c>
      <c r="X85" s="224">
        <v>9410.9</v>
      </c>
      <c r="Y85" s="224">
        <v>73654.2</v>
      </c>
    </row>
    <row r="86" spans="2:25">
      <c r="B86" s="225">
        <v>2018</v>
      </c>
      <c r="C86" s="224">
        <f t="shared" si="35"/>
        <v>1699883.9000000001</v>
      </c>
      <c r="D86" s="224">
        <v>246803</v>
      </c>
      <c r="E86" s="224">
        <f t="shared" si="36"/>
        <v>433099.3</v>
      </c>
      <c r="F86" s="224">
        <v>49565.3</v>
      </c>
      <c r="G86" s="230">
        <f t="shared" si="13"/>
        <v>2.9158050146836499E-2</v>
      </c>
      <c r="H86" s="224">
        <v>346989.5</v>
      </c>
      <c r="I86" s="224">
        <v>32014.1</v>
      </c>
      <c r="J86" s="224">
        <v>4530.3999999999996</v>
      </c>
      <c r="K86" s="224">
        <v>93070.9</v>
      </c>
      <c r="L86" s="224">
        <v>219634</v>
      </c>
      <c r="M86" s="224">
        <v>148962.6</v>
      </c>
      <c r="N86" s="224">
        <v>20657.599999999999</v>
      </c>
      <c r="O86" s="224">
        <v>12526.6</v>
      </c>
      <c r="P86" s="224">
        <v>29383.5</v>
      </c>
      <c r="Q86" s="224">
        <v>175007.3</v>
      </c>
      <c r="R86" s="224">
        <v>13941.4</v>
      </c>
      <c r="S86" s="224">
        <v>14247.3</v>
      </c>
      <c r="T86" s="224">
        <v>44400.7</v>
      </c>
      <c r="U86" s="224">
        <v>64599.7</v>
      </c>
      <c r="V86" s="224">
        <v>50391.4</v>
      </c>
      <c r="W86" s="224">
        <v>17222.599999999999</v>
      </c>
      <c r="X86" s="224">
        <v>15498.1</v>
      </c>
      <c r="Y86" s="224">
        <v>100437.9</v>
      </c>
    </row>
    <row r="87" spans="2:25">
      <c r="B87" s="225" t="s">
        <v>1487</v>
      </c>
      <c r="C87" s="224">
        <f t="shared" si="35"/>
        <v>333432.69999999995</v>
      </c>
      <c r="D87" s="224">
        <v>20530.3</v>
      </c>
      <c r="E87" s="224">
        <f t="shared" si="36"/>
        <v>108099.49999999999</v>
      </c>
      <c r="F87" s="224">
        <v>11797.9</v>
      </c>
      <c r="G87" s="230">
        <f t="shared" si="13"/>
        <v>3.5383152282304646E-2</v>
      </c>
      <c r="H87" s="224">
        <v>86480.4</v>
      </c>
      <c r="I87" s="224">
        <v>8860.2000000000007</v>
      </c>
      <c r="J87" s="224">
        <v>961</v>
      </c>
      <c r="K87" s="224">
        <v>6203.8</v>
      </c>
      <c r="L87" s="224">
        <v>29267.5</v>
      </c>
      <c r="M87" s="224">
        <v>33960.9</v>
      </c>
      <c r="N87" s="224">
        <v>3821.9</v>
      </c>
      <c r="O87" s="224">
        <v>2765.5</v>
      </c>
      <c r="P87" s="224">
        <v>7014.7</v>
      </c>
      <c r="Q87" s="224">
        <v>42066.7</v>
      </c>
      <c r="R87" s="224">
        <v>4255.3</v>
      </c>
      <c r="S87" s="224">
        <v>2155.3000000000002</v>
      </c>
      <c r="T87" s="224">
        <v>11327.6</v>
      </c>
      <c r="U87" s="224">
        <v>16096.9</v>
      </c>
      <c r="V87" s="224">
        <v>11765.3</v>
      </c>
      <c r="W87" s="224">
        <v>4645.8</v>
      </c>
      <c r="X87" s="224">
        <v>3729.2</v>
      </c>
      <c r="Y87" s="224">
        <v>25726.5</v>
      </c>
    </row>
    <row r="88" spans="2:25">
      <c r="B88" s="225" t="s">
        <v>1488</v>
      </c>
      <c r="C88" s="224">
        <f t="shared" si="35"/>
        <v>728582.2</v>
      </c>
      <c r="D88" s="224">
        <v>48709.3</v>
      </c>
      <c r="E88" s="224">
        <f t="shared" si="36"/>
        <v>215279.40000000002</v>
      </c>
      <c r="F88" s="224">
        <v>28099.1</v>
      </c>
      <c r="G88" s="230">
        <f t="shared" si="13"/>
        <v>3.8566821972867302E-2</v>
      </c>
      <c r="H88" s="224">
        <v>167790.1</v>
      </c>
      <c r="I88" s="224">
        <v>17059.099999999999</v>
      </c>
      <c r="J88" s="224">
        <v>2331.1</v>
      </c>
      <c r="K88" s="224">
        <v>35812.1</v>
      </c>
      <c r="L88" s="224">
        <v>85480.4</v>
      </c>
      <c r="M88" s="224">
        <v>81372.100000000006</v>
      </c>
      <c r="N88" s="224">
        <v>6461.3</v>
      </c>
      <c r="O88" s="224">
        <v>5051.3999999999996</v>
      </c>
      <c r="P88" s="224">
        <v>11365</v>
      </c>
      <c r="Q88" s="224">
        <v>72028.7</v>
      </c>
      <c r="R88" s="224">
        <v>6747</v>
      </c>
      <c r="S88" s="224">
        <v>5828.5</v>
      </c>
      <c r="T88" s="224">
        <v>25151.3</v>
      </c>
      <c r="U88" s="224">
        <v>33422.5</v>
      </c>
      <c r="V88" s="224">
        <v>22601.1</v>
      </c>
      <c r="W88" s="224">
        <v>11552.5</v>
      </c>
      <c r="X88" s="224">
        <v>6708.4</v>
      </c>
      <c r="Y88" s="224">
        <v>55011.199999999997</v>
      </c>
    </row>
    <row r="89" spans="2:25">
      <c r="B89" s="225" t="s">
        <v>1489</v>
      </c>
      <c r="C89" s="224">
        <f t="shared" si="35"/>
        <v>1224874.8000000003</v>
      </c>
      <c r="D89" s="224">
        <v>166776</v>
      </c>
      <c r="E89" s="224">
        <f t="shared" si="36"/>
        <v>312171.70000000007</v>
      </c>
      <c r="F89" s="224">
        <v>42970.9</v>
      </c>
      <c r="G89" s="230">
        <f t="shared" si="13"/>
        <v>3.5081871224716184E-2</v>
      </c>
      <c r="H89" s="224">
        <v>248638.5</v>
      </c>
      <c r="I89" s="224">
        <v>17552.900000000001</v>
      </c>
      <c r="J89" s="224">
        <v>3009.4</v>
      </c>
      <c r="K89" s="224">
        <v>81713.3</v>
      </c>
      <c r="L89" s="224">
        <v>123673.9</v>
      </c>
      <c r="M89" s="224">
        <v>122892.9</v>
      </c>
      <c r="N89" s="224">
        <v>9953.6</v>
      </c>
      <c r="O89" s="224">
        <v>8386.2999999999993</v>
      </c>
      <c r="P89" s="224">
        <v>15138.4</v>
      </c>
      <c r="Q89" s="224">
        <v>107675.9</v>
      </c>
      <c r="R89" s="224">
        <v>12574.5</v>
      </c>
      <c r="S89" s="224">
        <v>9492.5</v>
      </c>
      <c r="T89" s="224">
        <v>38611.800000000003</v>
      </c>
      <c r="U89" s="224">
        <v>55203.6</v>
      </c>
      <c r="V89" s="224">
        <v>33477.699999999997</v>
      </c>
      <c r="W89" s="224">
        <v>18341.7</v>
      </c>
      <c r="X89" s="224">
        <v>17597.400000000001</v>
      </c>
      <c r="Y89" s="224">
        <v>91193.600000000006</v>
      </c>
    </row>
    <row r="90" spans="2:25">
      <c r="B90" s="225">
        <v>2019</v>
      </c>
      <c r="C90" s="224">
        <f t="shared" si="35"/>
        <v>1933580.2000000002</v>
      </c>
      <c r="D90" s="224">
        <v>284170.7</v>
      </c>
      <c r="E90" s="224">
        <f t="shared" si="36"/>
        <v>508948</v>
      </c>
      <c r="F90" s="224">
        <v>66710.5</v>
      </c>
      <c r="G90" s="230">
        <f t="shared" si="13"/>
        <v>3.450102561041947E-2</v>
      </c>
      <c r="H90" s="224">
        <v>401601.5</v>
      </c>
      <c r="I90" s="224">
        <v>36456.300000000003</v>
      </c>
      <c r="J90" s="224">
        <v>4179.7</v>
      </c>
      <c r="K90" s="224">
        <v>116726.7</v>
      </c>
      <c r="L90" s="224">
        <v>228521.2</v>
      </c>
      <c r="M90" s="224">
        <v>162140.79999999999</v>
      </c>
      <c r="N90" s="224">
        <v>24662.400000000001</v>
      </c>
      <c r="O90" s="224">
        <v>13806.1</v>
      </c>
      <c r="P90" s="224">
        <v>30109.599999999999</v>
      </c>
      <c r="Q90" s="224">
        <v>183886.5</v>
      </c>
      <c r="R90" s="224">
        <v>15593.3</v>
      </c>
      <c r="S90" s="224">
        <v>10607.6</v>
      </c>
      <c r="T90" s="224">
        <v>55593.599999999999</v>
      </c>
      <c r="U90" s="224">
        <v>72316.3</v>
      </c>
      <c r="V90" s="224">
        <v>58392.9</v>
      </c>
      <c r="W90" s="224">
        <v>22184.799999999999</v>
      </c>
      <c r="X90" s="224">
        <v>22243.7</v>
      </c>
      <c r="Y90" s="224">
        <v>123676</v>
      </c>
    </row>
    <row r="91" spans="2:25">
      <c r="B91" s="225" t="s">
        <v>1490</v>
      </c>
      <c r="C91" s="224">
        <f t="shared" si="35"/>
        <v>393698.89999999997</v>
      </c>
      <c r="D91" s="224">
        <v>23349</v>
      </c>
      <c r="E91" s="224">
        <f t="shared" si="36"/>
        <v>138016</v>
      </c>
      <c r="F91" s="224">
        <v>17584.3</v>
      </c>
      <c r="G91" s="230">
        <f t="shared" si="13"/>
        <v>4.4664336120827368E-2</v>
      </c>
      <c r="H91" s="224">
        <v>109458.8</v>
      </c>
      <c r="I91" s="224">
        <v>9808.9</v>
      </c>
      <c r="J91" s="224">
        <v>1164</v>
      </c>
      <c r="K91" s="224">
        <v>9791.7999999999993</v>
      </c>
      <c r="L91" s="224">
        <v>35571.300000000003</v>
      </c>
      <c r="M91" s="224">
        <v>37077.4</v>
      </c>
      <c r="N91" s="224">
        <v>4161.5</v>
      </c>
      <c r="O91" s="224">
        <v>2639.7</v>
      </c>
      <c r="P91" s="224">
        <v>9577.7999999999993</v>
      </c>
      <c r="Q91" s="224">
        <v>46471.6</v>
      </c>
      <c r="R91" s="224">
        <v>3878.7</v>
      </c>
      <c r="S91" s="224">
        <v>3405.8</v>
      </c>
      <c r="T91" s="224">
        <v>13582.2</v>
      </c>
      <c r="U91" s="224">
        <v>19235.7</v>
      </c>
      <c r="V91" s="224">
        <v>13224.8</v>
      </c>
      <c r="W91" s="224">
        <v>3984.1</v>
      </c>
      <c r="X91" s="224">
        <v>4198.8</v>
      </c>
      <c r="Y91" s="224">
        <v>25532.7</v>
      </c>
    </row>
    <row r="92" spans="2:25">
      <c r="B92" s="225" t="s">
        <v>1491</v>
      </c>
      <c r="C92" s="224">
        <f t="shared" si="35"/>
        <v>814022.2</v>
      </c>
      <c r="D92" s="224">
        <v>60053</v>
      </c>
      <c r="E92" s="224">
        <f t="shared" si="36"/>
        <v>269023.10000000003</v>
      </c>
      <c r="F92" s="224">
        <v>39057.4</v>
      </c>
      <c r="G92" s="230">
        <f t="shared" si="13"/>
        <v>4.7980755316009815E-2</v>
      </c>
      <c r="H92" s="224">
        <v>206962.4</v>
      </c>
      <c r="I92" s="224">
        <v>20104.900000000001</v>
      </c>
      <c r="J92" s="224">
        <v>2898.4</v>
      </c>
      <c r="K92" s="224">
        <v>39183.1</v>
      </c>
      <c r="L92" s="224">
        <v>91031.1</v>
      </c>
      <c r="M92" s="224">
        <v>80471.600000000006</v>
      </c>
      <c r="N92" s="224">
        <v>6285.2</v>
      </c>
      <c r="O92" s="224">
        <v>5680.7</v>
      </c>
      <c r="P92" s="224">
        <v>13818.4</v>
      </c>
      <c r="Q92" s="224">
        <v>74960.800000000003</v>
      </c>
      <c r="R92" s="224">
        <v>6777.9</v>
      </c>
      <c r="S92" s="224">
        <v>6771.1</v>
      </c>
      <c r="T92" s="224">
        <v>29398</v>
      </c>
      <c r="U92" s="224">
        <v>43188.3</v>
      </c>
      <c r="V92" s="224">
        <v>25130.2</v>
      </c>
      <c r="W92" s="224">
        <v>8524.2999999999993</v>
      </c>
      <c r="X92" s="224">
        <v>7380.7</v>
      </c>
      <c r="Y92" s="224">
        <v>46344.7</v>
      </c>
    </row>
    <row r="93" spans="2:25">
      <c r="B93" s="225" t="s">
        <v>1492</v>
      </c>
      <c r="C93" s="224">
        <f t="shared" si="35"/>
        <v>1410163.2</v>
      </c>
      <c r="D93" s="224">
        <v>209001.60000000001</v>
      </c>
      <c r="E93" s="224">
        <f t="shared" si="36"/>
        <v>402103.2</v>
      </c>
      <c r="F93" s="224">
        <v>58731.199999999997</v>
      </c>
      <c r="G93" s="230">
        <f t="shared" si="13"/>
        <v>4.1648512739518376E-2</v>
      </c>
      <c r="H93" s="224">
        <v>317463.5</v>
      </c>
      <c r="I93" s="224">
        <v>22279.599999999999</v>
      </c>
      <c r="J93" s="224">
        <v>3628.9</v>
      </c>
      <c r="K93" s="224">
        <v>91141</v>
      </c>
      <c r="L93" s="224">
        <v>128072.4</v>
      </c>
      <c r="M93" s="224">
        <v>115779.9</v>
      </c>
      <c r="N93" s="224">
        <v>9700</v>
      </c>
      <c r="O93" s="224">
        <v>9024.1</v>
      </c>
      <c r="P93" s="224">
        <v>23081.599999999999</v>
      </c>
      <c r="Q93" s="224">
        <v>121605.1</v>
      </c>
      <c r="R93" s="224">
        <v>14745.3</v>
      </c>
      <c r="S93" s="224">
        <v>9109.7000000000007</v>
      </c>
      <c r="T93" s="224">
        <v>44439.7</v>
      </c>
      <c r="U93" s="224">
        <v>71127.600000000006</v>
      </c>
      <c r="V93" s="224">
        <v>39739.5</v>
      </c>
      <c r="W93" s="224">
        <v>16993.400000000001</v>
      </c>
      <c r="X93" s="224">
        <v>21917.200000000001</v>
      </c>
      <c r="Y93" s="224">
        <v>82581.899999999994</v>
      </c>
    </row>
    <row r="94" spans="2:25">
      <c r="B94" s="225">
        <v>2020</v>
      </c>
      <c r="C94" s="224">
        <f t="shared" si="35"/>
        <v>2283939.7999999998</v>
      </c>
      <c r="D94" s="224">
        <v>382975.9</v>
      </c>
      <c r="E94" s="224">
        <f t="shared" si="36"/>
        <v>659451.69999999995</v>
      </c>
      <c r="F94" s="224">
        <v>86672</v>
      </c>
      <c r="G94" s="230">
        <f t="shared" si="13"/>
        <v>3.7948460813196569E-2</v>
      </c>
      <c r="H94" s="224">
        <v>523355.2</v>
      </c>
      <c r="I94" s="224">
        <v>44825.8</v>
      </c>
      <c r="J94" s="224">
        <v>4598.7</v>
      </c>
      <c r="K94" s="224">
        <v>143110.70000000001</v>
      </c>
      <c r="L94" s="224">
        <v>243062.7</v>
      </c>
      <c r="M94" s="224">
        <v>160449</v>
      </c>
      <c r="N94" s="224">
        <v>18208.8</v>
      </c>
      <c r="O94" s="224">
        <v>15254.8</v>
      </c>
      <c r="P94" s="224">
        <v>33935.4</v>
      </c>
      <c r="Q94" s="224">
        <v>206904.3</v>
      </c>
      <c r="R94" s="224">
        <v>21085.1</v>
      </c>
      <c r="S94" s="224">
        <v>15952.2</v>
      </c>
      <c r="T94" s="224">
        <v>62567.199999999997</v>
      </c>
      <c r="U94" s="224">
        <v>102510.8</v>
      </c>
      <c r="V94" s="224">
        <v>60203</v>
      </c>
      <c r="W94" s="224">
        <v>22505.1</v>
      </c>
      <c r="X94" s="224">
        <v>17156.8</v>
      </c>
      <c r="Y94" s="224">
        <v>118606.3</v>
      </c>
    </row>
    <row r="95" spans="2:25">
      <c r="B95" s="225" t="s">
        <v>1493</v>
      </c>
      <c r="C95" s="224">
        <f t="shared" si="35"/>
        <v>454078.7</v>
      </c>
      <c r="D95" s="224">
        <v>30739.3</v>
      </c>
      <c r="E95" s="224">
        <f t="shared" si="36"/>
        <v>161612.5</v>
      </c>
      <c r="F95" s="224">
        <v>16301.4</v>
      </c>
      <c r="G95" s="230">
        <f t="shared" si="13"/>
        <v>3.5899944216718375E-2</v>
      </c>
      <c r="H95" s="224">
        <v>132423.1</v>
      </c>
      <c r="I95" s="224">
        <v>11688.1</v>
      </c>
      <c r="J95" s="224">
        <v>1199.9000000000001</v>
      </c>
      <c r="K95" s="224">
        <v>12683.7</v>
      </c>
      <c r="L95" s="224">
        <v>40705.199999999997</v>
      </c>
      <c r="M95" s="224">
        <v>33378.5</v>
      </c>
      <c r="N95" s="224">
        <v>5435.4</v>
      </c>
      <c r="O95" s="224">
        <v>3152.6</v>
      </c>
      <c r="P95" s="224">
        <v>7861.5</v>
      </c>
      <c r="Q95" s="224">
        <v>53835.5</v>
      </c>
      <c r="R95" s="224">
        <v>7096</v>
      </c>
      <c r="S95" s="224">
        <v>3333.4</v>
      </c>
      <c r="T95" s="224">
        <v>17566.7</v>
      </c>
      <c r="U95" s="224">
        <v>25522</v>
      </c>
      <c r="V95" s="224">
        <v>15218.8</v>
      </c>
      <c r="W95" s="224">
        <v>4664.1000000000004</v>
      </c>
      <c r="X95" s="224">
        <v>7012</v>
      </c>
      <c r="Y95" s="224">
        <v>24261.5</v>
      </c>
    </row>
    <row r="96" spans="2:25">
      <c r="B96" s="225" t="s">
        <v>1494</v>
      </c>
      <c r="C96" s="224">
        <f t="shared" si="35"/>
        <v>968414.7999999997</v>
      </c>
      <c r="D96" s="224">
        <v>75401</v>
      </c>
      <c r="E96" s="224">
        <f t="shared" si="36"/>
        <v>327593.89999999997</v>
      </c>
      <c r="F96" s="224">
        <v>32749.8</v>
      </c>
      <c r="G96" s="230">
        <f t="shared" si="13"/>
        <v>3.3817946607177019E-2</v>
      </c>
      <c r="H96" s="224">
        <v>267136.3</v>
      </c>
      <c r="I96" s="224">
        <v>24837.3</v>
      </c>
      <c r="J96" s="224">
        <v>2870.5</v>
      </c>
      <c r="K96" s="224">
        <v>41986</v>
      </c>
      <c r="L96" s="224">
        <v>102198.7</v>
      </c>
      <c r="M96" s="224">
        <v>78634.100000000006</v>
      </c>
      <c r="N96" s="224">
        <v>6892.1</v>
      </c>
      <c r="O96" s="224">
        <v>6775.2</v>
      </c>
      <c r="P96" s="224">
        <v>14250.2</v>
      </c>
      <c r="Q96" s="224">
        <v>91756.4</v>
      </c>
      <c r="R96" s="224">
        <v>7865.7</v>
      </c>
      <c r="S96" s="224">
        <v>7569.2</v>
      </c>
      <c r="T96" s="224">
        <v>34798.199999999997</v>
      </c>
      <c r="U96" s="224">
        <v>58726.1</v>
      </c>
      <c r="V96" s="224">
        <v>32270</v>
      </c>
      <c r="W96" s="224">
        <v>8591.4</v>
      </c>
      <c r="X96" s="224">
        <v>7705</v>
      </c>
      <c r="Y96" s="224">
        <v>65401.599999999999</v>
      </c>
    </row>
    <row r="97" spans="2:25">
      <c r="B97" s="225" t="s">
        <v>1495</v>
      </c>
      <c r="C97" s="224">
        <f t="shared" si="35"/>
        <v>1631830.6000000003</v>
      </c>
      <c r="D97" s="224">
        <v>255358.9</v>
      </c>
      <c r="E97" s="224">
        <f t="shared" si="36"/>
        <v>463067.69999999995</v>
      </c>
      <c r="F97" s="224">
        <v>45348.6</v>
      </c>
      <c r="G97" s="230">
        <f t="shared" si="13"/>
        <v>2.7790016929453331E-2</v>
      </c>
      <c r="H97" s="224">
        <v>386853</v>
      </c>
      <c r="I97" s="224">
        <v>27338.799999999999</v>
      </c>
      <c r="J97" s="224">
        <v>3527.3</v>
      </c>
      <c r="K97" s="224">
        <v>109363.5</v>
      </c>
      <c r="L97" s="224">
        <v>146296.70000000001</v>
      </c>
      <c r="M97" s="224">
        <v>119843.6</v>
      </c>
      <c r="N97" s="224">
        <v>9836.2999999999993</v>
      </c>
      <c r="O97" s="224">
        <v>9894.1</v>
      </c>
      <c r="P97" s="224">
        <v>23514.7</v>
      </c>
      <c r="Q97" s="224">
        <v>139921.9</v>
      </c>
      <c r="R97" s="224">
        <v>17378.599999999999</v>
      </c>
      <c r="S97" s="224">
        <v>11402.9</v>
      </c>
      <c r="T97" s="224">
        <v>52428.1</v>
      </c>
      <c r="U97" s="224">
        <v>86062.3</v>
      </c>
      <c r="V97" s="224">
        <v>46919.6</v>
      </c>
      <c r="W97" s="224">
        <v>17166.2</v>
      </c>
      <c r="X97" s="224">
        <v>14691.9</v>
      </c>
      <c r="Y97" s="224">
        <v>108683.6</v>
      </c>
    </row>
    <row r="98" spans="2:25">
      <c r="B98" s="225">
        <v>2021</v>
      </c>
      <c r="C98" s="224">
        <f t="shared" si="35"/>
        <v>2678123.0999999996</v>
      </c>
      <c r="D98" s="224">
        <v>443692.79999999999</v>
      </c>
      <c r="E98" s="224">
        <f t="shared" si="36"/>
        <v>757908.2</v>
      </c>
      <c r="F98" s="226">
        <v>88159.1</v>
      </c>
      <c r="G98" s="230">
        <f t="shared" si="13"/>
        <v>3.29182403900702E-2</v>
      </c>
      <c r="H98" s="226">
        <v>605571.80000000005</v>
      </c>
      <c r="I98" s="226">
        <v>59102.2</v>
      </c>
      <c r="J98" s="226">
        <v>5075.1000000000004</v>
      </c>
      <c r="K98" s="226">
        <v>165414.70000000001</v>
      </c>
      <c r="L98" s="226">
        <v>242525.8</v>
      </c>
      <c r="M98" s="226">
        <v>178862.7</v>
      </c>
      <c r="N98" s="226">
        <v>26709.200000000001</v>
      </c>
      <c r="O98" s="226">
        <v>16708.7</v>
      </c>
      <c r="P98" s="226">
        <v>34546</v>
      </c>
      <c r="Q98" s="226">
        <v>215604.8</v>
      </c>
      <c r="R98" s="226">
        <v>21434.1</v>
      </c>
      <c r="S98" s="226">
        <v>20614.400000000001</v>
      </c>
      <c r="T98" s="226">
        <v>70277.3</v>
      </c>
      <c r="U98" s="226">
        <v>161225.1</v>
      </c>
      <c r="V98" s="226">
        <v>92150.6</v>
      </c>
      <c r="W98" s="226">
        <v>29990.5</v>
      </c>
      <c r="X98" s="226">
        <v>57633.8</v>
      </c>
      <c r="Y98" s="226">
        <v>142824.4</v>
      </c>
    </row>
    <row r="99" spans="2:25">
      <c r="B99" s="225" t="s">
        <v>1496</v>
      </c>
      <c r="C99" s="224">
        <f t="shared" si="35"/>
        <v>562555.4</v>
      </c>
      <c r="D99" s="224">
        <v>35539.699999999997</v>
      </c>
      <c r="E99" s="224">
        <f t="shared" si="36"/>
        <v>209847.6</v>
      </c>
      <c r="F99" s="226">
        <v>22871.7</v>
      </c>
      <c r="G99" s="230">
        <f t="shared" si="13"/>
        <v>4.0656795757360073E-2</v>
      </c>
      <c r="H99" s="226">
        <v>172180.8</v>
      </c>
      <c r="I99" s="226">
        <v>13640.1</v>
      </c>
      <c r="J99" s="226">
        <v>1155</v>
      </c>
      <c r="K99" s="226">
        <v>18179</v>
      </c>
      <c r="L99" s="226">
        <v>45674.2</v>
      </c>
      <c r="M99" s="226">
        <v>42767.7</v>
      </c>
      <c r="N99" s="226">
        <v>3194.5</v>
      </c>
      <c r="O99" s="226">
        <v>3229.5</v>
      </c>
      <c r="P99" s="226">
        <v>8575</v>
      </c>
      <c r="Q99" s="226">
        <v>59969.8</v>
      </c>
      <c r="R99" s="226">
        <v>6953.1</v>
      </c>
      <c r="S99" s="226">
        <v>4503</v>
      </c>
      <c r="T99" s="226">
        <v>18926.900000000001</v>
      </c>
      <c r="U99" s="226">
        <v>33120.300000000003</v>
      </c>
      <c r="V99" s="226">
        <v>14926.5</v>
      </c>
      <c r="W99" s="226">
        <v>7200</v>
      </c>
      <c r="X99" s="226">
        <v>4116</v>
      </c>
      <c r="Y99" s="226">
        <v>45832.6</v>
      </c>
    </row>
    <row r="100" spans="2:25">
      <c r="B100" s="225" t="s">
        <v>1497</v>
      </c>
      <c r="C100" s="224">
        <f t="shared" si="35"/>
        <v>1192626.8000000003</v>
      </c>
      <c r="D100" s="224">
        <v>95433.7</v>
      </c>
      <c r="E100" s="224">
        <f t="shared" si="36"/>
        <v>392324.2</v>
      </c>
      <c r="F100" s="226">
        <v>49738.400000000001</v>
      </c>
      <c r="G100" s="230">
        <f t="shared" si="13"/>
        <v>4.1704915569564585E-2</v>
      </c>
      <c r="H100" s="226">
        <v>310558.2</v>
      </c>
      <c r="I100" s="226">
        <v>28667.8</v>
      </c>
      <c r="J100" s="226">
        <v>3359.8</v>
      </c>
      <c r="K100" s="226">
        <v>61018.9</v>
      </c>
      <c r="L100" s="226">
        <v>123779.4</v>
      </c>
      <c r="M100" s="226">
        <v>91935.4</v>
      </c>
      <c r="N100" s="226">
        <v>7396.3</v>
      </c>
      <c r="O100" s="226">
        <v>7286.4</v>
      </c>
      <c r="P100" s="226">
        <v>14986.3</v>
      </c>
      <c r="Q100" s="226">
        <v>98661.2</v>
      </c>
      <c r="R100" s="226">
        <v>8280.7000000000007</v>
      </c>
      <c r="S100" s="226">
        <v>8818</v>
      </c>
      <c r="T100" s="226">
        <v>39860.1</v>
      </c>
      <c r="U100" s="226">
        <v>74893.5</v>
      </c>
      <c r="V100" s="226">
        <v>35658</v>
      </c>
      <c r="W100" s="226">
        <v>13172.3</v>
      </c>
      <c r="X100" s="226">
        <v>21544.3</v>
      </c>
      <c r="Y100" s="226">
        <v>97578.1</v>
      </c>
    </row>
    <row r="101" spans="2:25">
      <c r="B101" s="225" t="s">
        <v>1498</v>
      </c>
      <c r="C101" s="224">
        <f t="shared" si="35"/>
        <v>2108293.1000000006</v>
      </c>
      <c r="D101" s="224">
        <v>377504</v>
      </c>
      <c r="E101" s="224">
        <f t="shared" si="36"/>
        <v>583193.5</v>
      </c>
      <c r="F101" s="226">
        <v>73510</v>
      </c>
      <c r="G101" s="230">
        <f t="shared" si="13"/>
        <v>3.4867068530461905E-2</v>
      </c>
      <c r="H101" s="226">
        <v>473351.2</v>
      </c>
      <c r="I101" s="226">
        <v>32259.3</v>
      </c>
      <c r="J101" s="226">
        <v>4073</v>
      </c>
      <c r="K101" s="226">
        <v>154985.60000000001</v>
      </c>
      <c r="L101" s="226">
        <v>163049.79999999999</v>
      </c>
      <c r="M101" s="226">
        <v>126626</v>
      </c>
      <c r="N101" s="226">
        <v>14494.2</v>
      </c>
      <c r="O101" s="226">
        <v>10335.299999999999</v>
      </c>
      <c r="P101" s="226">
        <v>24698.1</v>
      </c>
      <c r="Q101" s="226">
        <v>155273.20000000001</v>
      </c>
      <c r="R101" s="226">
        <v>19686.7</v>
      </c>
      <c r="S101" s="226">
        <v>16278.8</v>
      </c>
      <c r="T101" s="226">
        <v>62932.7</v>
      </c>
      <c r="U101" s="226">
        <v>114105.60000000001</v>
      </c>
      <c r="V101" s="226">
        <v>50177.7</v>
      </c>
      <c r="W101" s="226">
        <v>20199.099999999999</v>
      </c>
      <c r="X101" s="226">
        <v>48192.800000000003</v>
      </c>
      <c r="Y101" s="226">
        <v>166560</v>
      </c>
    </row>
    <row r="102" spans="2:25">
      <c r="B102" s="223" t="s">
        <v>1501</v>
      </c>
      <c r="C102" s="224"/>
      <c r="D102" s="224"/>
      <c r="E102" s="224"/>
      <c r="F102" s="224"/>
      <c r="G102" s="230" t="e">
        <f t="shared" si="13"/>
        <v>#DIV/0!</v>
      </c>
      <c r="H102" s="224"/>
      <c r="I102" s="224"/>
      <c r="J102" s="224"/>
      <c r="K102" s="224"/>
      <c r="L102" s="224"/>
      <c r="M102" s="224"/>
      <c r="N102" s="224"/>
      <c r="O102" s="224"/>
      <c r="P102" s="224"/>
      <c r="Q102" s="224"/>
      <c r="R102" s="224"/>
      <c r="S102" s="224"/>
      <c r="T102" s="224"/>
      <c r="U102" s="224"/>
      <c r="V102" s="224"/>
      <c r="W102" s="224"/>
      <c r="X102" s="224"/>
      <c r="Y102" s="224"/>
    </row>
    <row r="103" spans="2:25">
      <c r="B103" s="225" t="s">
        <v>1485</v>
      </c>
      <c r="C103" s="224">
        <f t="shared" ref="C103:C120" si="37">D103+E103+K103+L103+M103+N103+O103+P103+Q103+R103+S103+T103+U103+V103+W103+X103+Y103</f>
        <v>1198931.8999999999</v>
      </c>
      <c r="D103" s="224">
        <v>38752.699999999997</v>
      </c>
      <c r="E103" s="224">
        <f t="shared" ref="E103:E120" si="38">F103+H103+I103+J103</f>
        <v>523971.8</v>
      </c>
      <c r="F103" s="224">
        <v>316885</v>
      </c>
      <c r="G103" s="230">
        <f t="shared" si="13"/>
        <v>0.26430608777696218</v>
      </c>
      <c r="H103" s="224">
        <v>176044.5</v>
      </c>
      <c r="I103" s="224">
        <v>27904.3</v>
      </c>
      <c r="J103" s="224">
        <v>3138</v>
      </c>
      <c r="K103" s="224">
        <v>56209.7</v>
      </c>
      <c r="L103" s="224">
        <v>168837</v>
      </c>
      <c r="M103" s="224">
        <v>94744.9</v>
      </c>
      <c r="N103" s="224">
        <v>6308.1</v>
      </c>
      <c r="O103" s="224">
        <v>6431.3</v>
      </c>
      <c r="P103" s="224">
        <v>21610.6</v>
      </c>
      <c r="Q103" s="224">
        <v>82751.199999999997</v>
      </c>
      <c r="R103" s="224">
        <v>13438.6</v>
      </c>
      <c r="S103" s="224">
        <v>13171.3</v>
      </c>
      <c r="T103" s="224">
        <v>17148.3</v>
      </c>
      <c r="U103" s="224">
        <v>35538.5</v>
      </c>
      <c r="V103" s="224">
        <v>19028.900000000001</v>
      </c>
      <c r="W103" s="224">
        <v>5619.5</v>
      </c>
      <c r="X103" s="224">
        <v>6345.9</v>
      </c>
      <c r="Y103" s="224">
        <v>89023.6</v>
      </c>
    </row>
    <row r="104" spans="2:25">
      <c r="B104" s="225" t="s">
        <v>1486</v>
      </c>
      <c r="C104" s="224">
        <f t="shared" si="37"/>
        <v>1935314.5000000002</v>
      </c>
      <c r="D104" s="224">
        <v>93021.1</v>
      </c>
      <c r="E104" s="224">
        <f t="shared" si="38"/>
        <v>802494.7</v>
      </c>
      <c r="F104" s="224">
        <v>508477.3</v>
      </c>
      <c r="G104" s="230">
        <f t="shared" si="13"/>
        <v>0.26273626327917243</v>
      </c>
      <c r="H104" s="224">
        <v>241657.8</v>
      </c>
      <c r="I104" s="224">
        <v>47300</v>
      </c>
      <c r="J104" s="224">
        <v>5059.6000000000004</v>
      </c>
      <c r="K104" s="224">
        <v>104033.4</v>
      </c>
      <c r="L104" s="224">
        <v>303621.40000000002</v>
      </c>
      <c r="M104" s="224">
        <v>152527.70000000001</v>
      </c>
      <c r="N104" s="224">
        <v>10419.5</v>
      </c>
      <c r="O104" s="224">
        <v>9322.2999999999993</v>
      </c>
      <c r="P104" s="224">
        <v>29318</v>
      </c>
      <c r="Q104" s="224">
        <v>107944.1</v>
      </c>
      <c r="R104" s="224">
        <v>22708</v>
      </c>
      <c r="S104" s="224">
        <v>21597.1</v>
      </c>
      <c r="T104" s="224">
        <v>26745</v>
      </c>
      <c r="U104" s="224">
        <v>58028.9</v>
      </c>
      <c r="V104" s="224">
        <v>28603.3</v>
      </c>
      <c r="W104" s="224">
        <v>8304.7999999999993</v>
      </c>
      <c r="X104" s="224">
        <v>10647.5</v>
      </c>
      <c r="Y104" s="224">
        <v>145977.70000000001</v>
      </c>
    </row>
    <row r="105" spans="2:25">
      <c r="B105" s="225">
        <v>2018</v>
      </c>
      <c r="C105" s="224">
        <f t="shared" si="37"/>
        <v>2708455.399999999</v>
      </c>
      <c r="D105" s="224">
        <v>139751</v>
      </c>
      <c r="E105" s="224">
        <f t="shared" si="38"/>
        <v>988421.9</v>
      </c>
      <c r="F105" s="224">
        <v>578025</v>
      </c>
      <c r="G105" s="230">
        <f t="shared" si="13"/>
        <v>0.21341499660655303</v>
      </c>
      <c r="H105" s="224">
        <v>325072.90000000002</v>
      </c>
      <c r="I105" s="224">
        <v>74426.100000000006</v>
      </c>
      <c r="J105" s="224">
        <v>10897.9</v>
      </c>
      <c r="K105" s="224">
        <v>146113.70000000001</v>
      </c>
      <c r="L105" s="224">
        <v>448728.2</v>
      </c>
      <c r="M105" s="224">
        <v>245214.2</v>
      </c>
      <c r="N105" s="224">
        <v>27924.9</v>
      </c>
      <c r="O105" s="224">
        <v>16838.900000000001</v>
      </c>
      <c r="P105" s="224">
        <v>42291.8</v>
      </c>
      <c r="Q105" s="224">
        <v>219754.9</v>
      </c>
      <c r="R105" s="224">
        <v>43230.3</v>
      </c>
      <c r="S105" s="224">
        <v>26242.799999999999</v>
      </c>
      <c r="T105" s="224">
        <v>38092.6</v>
      </c>
      <c r="U105" s="224">
        <v>71076.3</v>
      </c>
      <c r="V105" s="224">
        <v>40419</v>
      </c>
      <c r="W105" s="224">
        <v>11926.6</v>
      </c>
      <c r="X105" s="224">
        <v>17491.5</v>
      </c>
      <c r="Y105" s="224">
        <v>184936.8</v>
      </c>
    </row>
    <row r="106" spans="2:25">
      <c r="B106" s="225" t="s">
        <v>1487</v>
      </c>
      <c r="C106" s="224">
        <f t="shared" si="37"/>
        <v>618779.09999999986</v>
      </c>
      <c r="D106" s="224">
        <v>19981</v>
      </c>
      <c r="E106" s="224">
        <f t="shared" si="38"/>
        <v>252352.1</v>
      </c>
      <c r="F106" s="224">
        <v>139063.20000000001</v>
      </c>
      <c r="G106" s="230">
        <f t="shared" si="13"/>
        <v>0.22473803656264416</v>
      </c>
      <c r="H106" s="224">
        <v>94267.1</v>
      </c>
      <c r="I106" s="224">
        <v>16580.8</v>
      </c>
      <c r="J106" s="224">
        <v>2441</v>
      </c>
      <c r="K106" s="224">
        <v>27614.2</v>
      </c>
      <c r="L106" s="224">
        <v>100222.5</v>
      </c>
      <c r="M106" s="224">
        <v>48090.6</v>
      </c>
      <c r="N106" s="224">
        <v>3820.8</v>
      </c>
      <c r="O106" s="224">
        <v>2930.4</v>
      </c>
      <c r="P106" s="224">
        <v>10557.1</v>
      </c>
      <c r="Q106" s="224">
        <v>35789.800000000003</v>
      </c>
      <c r="R106" s="224">
        <v>12348.5</v>
      </c>
      <c r="S106" s="224">
        <v>7345.2</v>
      </c>
      <c r="T106" s="224">
        <v>9774.6</v>
      </c>
      <c r="U106" s="224">
        <v>19437.2</v>
      </c>
      <c r="V106" s="224">
        <v>11178.2</v>
      </c>
      <c r="W106" s="224">
        <v>3289.9</v>
      </c>
      <c r="X106" s="224">
        <v>3295.4</v>
      </c>
      <c r="Y106" s="224">
        <v>50751.6</v>
      </c>
    </row>
    <row r="107" spans="2:25">
      <c r="B107" s="225" t="s">
        <v>1488</v>
      </c>
      <c r="C107" s="224">
        <f t="shared" si="37"/>
        <v>1383364.3</v>
      </c>
      <c r="D107" s="224">
        <v>45429.8</v>
      </c>
      <c r="E107" s="224">
        <f t="shared" si="38"/>
        <v>609869.6</v>
      </c>
      <c r="F107" s="224">
        <v>388213.1</v>
      </c>
      <c r="G107" s="230">
        <f t="shared" si="13"/>
        <v>0.28062969385576886</v>
      </c>
      <c r="H107" s="224">
        <v>189374.5</v>
      </c>
      <c r="I107" s="224">
        <v>27843</v>
      </c>
      <c r="J107" s="224">
        <v>4439</v>
      </c>
      <c r="K107" s="224">
        <v>59196.9</v>
      </c>
      <c r="L107" s="224">
        <v>186618.5</v>
      </c>
      <c r="M107" s="224">
        <v>118873.2</v>
      </c>
      <c r="N107" s="224">
        <v>6938.3</v>
      </c>
      <c r="O107" s="224">
        <v>6566.8</v>
      </c>
      <c r="P107" s="224">
        <v>17406.099999999999</v>
      </c>
      <c r="Q107" s="224">
        <v>91457.5</v>
      </c>
      <c r="R107" s="224">
        <v>16348.2</v>
      </c>
      <c r="S107" s="224">
        <v>14228</v>
      </c>
      <c r="T107" s="224">
        <v>20774.7</v>
      </c>
      <c r="U107" s="224">
        <v>39114.400000000001</v>
      </c>
      <c r="V107" s="224">
        <v>20840.099999999999</v>
      </c>
      <c r="W107" s="224">
        <v>10082.5</v>
      </c>
      <c r="X107" s="224">
        <v>8021.8</v>
      </c>
      <c r="Y107" s="224">
        <v>111597.9</v>
      </c>
    </row>
    <row r="108" spans="2:25">
      <c r="B108" s="225" t="s">
        <v>1489</v>
      </c>
      <c r="C108" s="224">
        <f t="shared" si="37"/>
        <v>2191111.3000000003</v>
      </c>
      <c r="D108" s="224">
        <v>101959.9</v>
      </c>
      <c r="E108" s="224">
        <f t="shared" si="38"/>
        <v>864854.29999999993</v>
      </c>
      <c r="F108" s="224">
        <v>559102.30000000005</v>
      </c>
      <c r="G108" s="230">
        <f t="shared" si="13"/>
        <v>0.25516837049765567</v>
      </c>
      <c r="H108" s="224">
        <v>252481.1</v>
      </c>
      <c r="I108" s="224">
        <v>46946.2</v>
      </c>
      <c r="J108" s="224">
        <v>6324.7</v>
      </c>
      <c r="K108" s="224">
        <v>117245</v>
      </c>
      <c r="L108" s="224">
        <v>335498.2</v>
      </c>
      <c r="M108" s="224">
        <v>189215.6</v>
      </c>
      <c r="N108" s="224">
        <v>13014.6</v>
      </c>
      <c r="O108" s="224">
        <v>9890.9</v>
      </c>
      <c r="P108" s="224">
        <v>23860.1</v>
      </c>
      <c r="Q108" s="224">
        <v>143632.5</v>
      </c>
      <c r="R108" s="224">
        <v>38255.800000000003</v>
      </c>
      <c r="S108" s="224">
        <v>21802.2</v>
      </c>
      <c r="T108" s="224">
        <v>31733.8</v>
      </c>
      <c r="U108" s="224">
        <v>62616.1</v>
      </c>
      <c r="V108" s="224">
        <v>30801.599999999999</v>
      </c>
      <c r="W108" s="224">
        <v>12991.2</v>
      </c>
      <c r="X108" s="224">
        <v>17606.900000000001</v>
      </c>
      <c r="Y108" s="224">
        <v>176132.6</v>
      </c>
    </row>
    <row r="109" spans="2:25">
      <c r="B109" s="225">
        <v>2019</v>
      </c>
      <c r="C109" s="224">
        <f t="shared" si="37"/>
        <v>2974420.9</v>
      </c>
      <c r="D109" s="224">
        <v>152072.70000000001</v>
      </c>
      <c r="E109" s="224">
        <f t="shared" si="38"/>
        <v>1047495.6</v>
      </c>
      <c r="F109" s="224">
        <v>627101.6</v>
      </c>
      <c r="G109" s="230">
        <f t="shared" si="13"/>
        <v>0.2108314932832808</v>
      </c>
      <c r="H109" s="224">
        <v>334656</v>
      </c>
      <c r="I109" s="224">
        <v>74214.600000000006</v>
      </c>
      <c r="J109" s="224">
        <v>11523.4</v>
      </c>
      <c r="K109" s="224">
        <v>160024.5</v>
      </c>
      <c r="L109" s="224">
        <v>516192.5</v>
      </c>
      <c r="M109" s="224">
        <v>302736.59999999998</v>
      </c>
      <c r="N109" s="224">
        <v>30825.3</v>
      </c>
      <c r="O109" s="224">
        <v>17599.400000000001</v>
      </c>
      <c r="P109" s="224">
        <v>47304.4</v>
      </c>
      <c r="Q109" s="224">
        <v>194210.8</v>
      </c>
      <c r="R109" s="224">
        <v>55916</v>
      </c>
      <c r="S109" s="224">
        <v>25947.5</v>
      </c>
      <c r="T109" s="224">
        <v>46425.9</v>
      </c>
      <c r="U109" s="224">
        <v>79207.100000000006</v>
      </c>
      <c r="V109" s="224">
        <v>46659.1</v>
      </c>
      <c r="W109" s="224">
        <v>14344.2</v>
      </c>
      <c r="X109" s="224">
        <v>26554.1</v>
      </c>
      <c r="Y109" s="224">
        <v>210905.2</v>
      </c>
    </row>
    <row r="110" spans="2:25">
      <c r="B110" s="225" t="s">
        <v>1490</v>
      </c>
      <c r="C110" s="224">
        <f t="shared" si="37"/>
        <v>661064.70000000007</v>
      </c>
      <c r="D110" s="224">
        <v>22091.3</v>
      </c>
      <c r="E110" s="224">
        <f t="shared" si="38"/>
        <v>252710.7</v>
      </c>
      <c r="F110" s="224">
        <v>144489.70000000001</v>
      </c>
      <c r="G110" s="230">
        <f t="shared" si="13"/>
        <v>0.21857119280457721</v>
      </c>
      <c r="H110" s="224">
        <v>88572</v>
      </c>
      <c r="I110" s="224">
        <v>16764.3</v>
      </c>
      <c r="J110" s="224">
        <v>2884.7</v>
      </c>
      <c r="K110" s="224">
        <v>31991.3</v>
      </c>
      <c r="L110" s="224">
        <v>112709</v>
      </c>
      <c r="M110" s="224">
        <v>50163.3</v>
      </c>
      <c r="N110" s="224">
        <v>4094</v>
      </c>
      <c r="O110" s="224">
        <v>3126.5</v>
      </c>
      <c r="P110" s="224">
        <v>15047.4</v>
      </c>
      <c r="Q110" s="224">
        <v>52447.3</v>
      </c>
      <c r="R110" s="224">
        <v>9227.5</v>
      </c>
      <c r="S110" s="224">
        <v>6188.5</v>
      </c>
      <c r="T110" s="224">
        <v>11342.4</v>
      </c>
      <c r="U110" s="224">
        <v>22943.4</v>
      </c>
      <c r="V110" s="224">
        <v>12579.4</v>
      </c>
      <c r="W110" s="224">
        <v>2212.5</v>
      </c>
      <c r="X110" s="224">
        <v>3917.7</v>
      </c>
      <c r="Y110" s="224">
        <v>48272.5</v>
      </c>
    </row>
    <row r="111" spans="2:25">
      <c r="B111" s="225" t="s">
        <v>1491</v>
      </c>
      <c r="C111" s="224">
        <f t="shared" si="37"/>
        <v>1285276.8000000003</v>
      </c>
      <c r="D111" s="224">
        <v>55502.9</v>
      </c>
      <c r="E111" s="224">
        <f t="shared" si="38"/>
        <v>550035</v>
      </c>
      <c r="F111" s="224">
        <v>333851.8</v>
      </c>
      <c r="G111" s="230">
        <f t="shared" si="13"/>
        <v>0.25975089568254861</v>
      </c>
      <c r="H111" s="224">
        <v>181336.5</v>
      </c>
      <c r="I111" s="224">
        <v>29706.9</v>
      </c>
      <c r="J111" s="224">
        <v>5139.8</v>
      </c>
      <c r="K111" s="224">
        <v>66248</v>
      </c>
      <c r="L111" s="224">
        <v>169553.1</v>
      </c>
      <c r="M111" s="224">
        <v>104451</v>
      </c>
      <c r="N111" s="224">
        <v>6813.5</v>
      </c>
      <c r="O111" s="224">
        <v>7130.3</v>
      </c>
      <c r="P111" s="224">
        <v>20672.900000000001</v>
      </c>
      <c r="Q111" s="224">
        <v>79640.100000000006</v>
      </c>
      <c r="R111" s="224">
        <v>12081.1</v>
      </c>
      <c r="S111" s="224">
        <v>13327.2</v>
      </c>
      <c r="T111" s="224">
        <v>24159.3</v>
      </c>
      <c r="U111" s="224">
        <v>51840.800000000003</v>
      </c>
      <c r="V111" s="224">
        <v>23388</v>
      </c>
      <c r="W111" s="224">
        <v>7924.5</v>
      </c>
      <c r="X111" s="224">
        <v>11667.8</v>
      </c>
      <c r="Y111" s="224">
        <v>80841.3</v>
      </c>
    </row>
    <row r="112" spans="2:25">
      <c r="B112" s="225" t="s">
        <v>1492</v>
      </c>
      <c r="C112" s="224">
        <f t="shared" si="37"/>
        <v>2124427.5</v>
      </c>
      <c r="D112" s="224">
        <v>129774.2</v>
      </c>
      <c r="E112" s="224">
        <f t="shared" si="38"/>
        <v>828477.20000000007</v>
      </c>
      <c r="F112" s="224">
        <v>498478.3</v>
      </c>
      <c r="G112" s="230">
        <f t="shared" si="13"/>
        <v>0.23464123863958641</v>
      </c>
      <c r="H112" s="224">
        <v>269564</v>
      </c>
      <c r="I112" s="224">
        <v>53545.8</v>
      </c>
      <c r="J112" s="224">
        <v>6889.1</v>
      </c>
      <c r="K112" s="224">
        <v>136992.20000000001</v>
      </c>
      <c r="L112" s="224">
        <v>321684.7</v>
      </c>
      <c r="M112" s="224">
        <v>154964.6</v>
      </c>
      <c r="N112" s="224">
        <v>12296.9</v>
      </c>
      <c r="O112" s="224">
        <v>10936.4</v>
      </c>
      <c r="P112" s="224">
        <v>35040.1</v>
      </c>
      <c r="Q112" s="224">
        <v>127849.1</v>
      </c>
      <c r="R112" s="224">
        <v>34646.1</v>
      </c>
      <c r="S112" s="224">
        <v>20140.400000000001</v>
      </c>
      <c r="T112" s="224">
        <v>36682.199999999997</v>
      </c>
      <c r="U112" s="224">
        <v>77385.399999999994</v>
      </c>
      <c r="V112" s="224">
        <v>34346.699999999997</v>
      </c>
      <c r="W112" s="224">
        <v>10936.1</v>
      </c>
      <c r="X112" s="224">
        <v>20329.400000000001</v>
      </c>
      <c r="Y112" s="224">
        <v>131945.79999999999</v>
      </c>
    </row>
    <row r="113" spans="2:25">
      <c r="B113" s="225">
        <v>2020</v>
      </c>
      <c r="C113" s="224">
        <f t="shared" si="37"/>
        <v>2956872.1999999997</v>
      </c>
      <c r="D113" s="224">
        <v>189251.5</v>
      </c>
      <c r="E113" s="224">
        <f t="shared" si="38"/>
        <v>958912.7</v>
      </c>
      <c r="F113" s="224">
        <v>549345.5</v>
      </c>
      <c r="G113" s="230">
        <f t="shared" si="13"/>
        <v>0.18578601401846181</v>
      </c>
      <c r="H113" s="224">
        <v>324550.59999999998</v>
      </c>
      <c r="I113" s="224">
        <v>74799.600000000006</v>
      </c>
      <c r="J113" s="224">
        <v>10217</v>
      </c>
      <c r="K113" s="224">
        <v>169917.1</v>
      </c>
      <c r="L113" s="224">
        <v>518569.9</v>
      </c>
      <c r="M113" s="224">
        <v>302434.40000000002</v>
      </c>
      <c r="N113" s="224">
        <v>30675.8</v>
      </c>
      <c r="O113" s="224">
        <v>20490.599999999999</v>
      </c>
      <c r="P113" s="224">
        <v>50281.599999999999</v>
      </c>
      <c r="Q113" s="224">
        <v>169370.2</v>
      </c>
      <c r="R113" s="224">
        <v>55498.7</v>
      </c>
      <c r="S113" s="224">
        <v>25670.5</v>
      </c>
      <c r="T113" s="224">
        <v>52041.9</v>
      </c>
      <c r="U113" s="224">
        <v>107895.8</v>
      </c>
      <c r="V113" s="224">
        <v>65905.399999999994</v>
      </c>
      <c r="W113" s="224">
        <v>12301.8</v>
      </c>
      <c r="X113" s="224">
        <v>64119.3</v>
      </c>
      <c r="Y113" s="224">
        <v>163535</v>
      </c>
    </row>
    <row r="114" spans="2:25">
      <c r="B114" s="225" t="s">
        <v>1493</v>
      </c>
      <c r="C114" s="224">
        <f t="shared" si="37"/>
        <v>686431.4</v>
      </c>
      <c r="D114" s="224">
        <v>28027.7</v>
      </c>
      <c r="E114" s="224">
        <f t="shared" si="38"/>
        <v>277370.7</v>
      </c>
      <c r="F114" s="224">
        <v>152052.9</v>
      </c>
      <c r="G114" s="230">
        <f t="shared" si="13"/>
        <v>0.2215121569322149</v>
      </c>
      <c r="H114" s="224">
        <v>102858.3</v>
      </c>
      <c r="I114" s="224">
        <v>19002.900000000001</v>
      </c>
      <c r="J114" s="224">
        <v>3456.6</v>
      </c>
      <c r="K114" s="224">
        <v>32154.6</v>
      </c>
      <c r="L114" s="224">
        <v>109578</v>
      </c>
      <c r="M114" s="224">
        <v>45657.7</v>
      </c>
      <c r="N114" s="224">
        <v>4319.7</v>
      </c>
      <c r="O114" s="224">
        <v>3771.1</v>
      </c>
      <c r="P114" s="224">
        <v>12973.1</v>
      </c>
      <c r="Q114" s="224">
        <v>48105.599999999999</v>
      </c>
      <c r="R114" s="224">
        <v>15401.3</v>
      </c>
      <c r="S114" s="224">
        <v>7098.1</v>
      </c>
      <c r="T114" s="224">
        <v>13363.7</v>
      </c>
      <c r="U114" s="224">
        <v>27619.4</v>
      </c>
      <c r="V114" s="224">
        <v>14155.8</v>
      </c>
      <c r="W114" s="224">
        <v>2073.5</v>
      </c>
      <c r="X114" s="224">
        <v>7374.3</v>
      </c>
      <c r="Y114" s="224">
        <v>37387.1</v>
      </c>
    </row>
    <row r="115" spans="2:25">
      <c r="B115" s="225" t="s">
        <v>1494</v>
      </c>
      <c r="C115" s="224">
        <f t="shared" si="37"/>
        <v>1467432.6</v>
      </c>
      <c r="D115" s="224">
        <v>63758.6</v>
      </c>
      <c r="E115" s="224">
        <f t="shared" si="38"/>
        <v>633200.1</v>
      </c>
      <c r="F115" s="224">
        <v>395911</v>
      </c>
      <c r="G115" s="230">
        <f t="shared" si="13"/>
        <v>0.26979842208766519</v>
      </c>
      <c r="H115" s="224">
        <v>197507.7</v>
      </c>
      <c r="I115" s="224">
        <v>33283.4</v>
      </c>
      <c r="J115" s="224">
        <v>6498</v>
      </c>
      <c r="K115" s="224">
        <v>71855.899999999994</v>
      </c>
      <c r="L115" s="224">
        <v>185586.5</v>
      </c>
      <c r="M115" s="224">
        <v>112069.1</v>
      </c>
      <c r="N115" s="224">
        <v>7282.9</v>
      </c>
      <c r="O115" s="224">
        <v>7823.2</v>
      </c>
      <c r="P115" s="224">
        <v>23306.6</v>
      </c>
      <c r="Q115" s="224">
        <v>88569.8</v>
      </c>
      <c r="R115" s="224">
        <v>15509.3</v>
      </c>
      <c r="S115" s="224">
        <v>16502.3</v>
      </c>
      <c r="T115" s="224">
        <v>27815.200000000001</v>
      </c>
      <c r="U115" s="224">
        <v>63585.8</v>
      </c>
      <c r="V115" s="224">
        <v>27622.799999999999</v>
      </c>
      <c r="W115" s="224">
        <v>6570.9</v>
      </c>
      <c r="X115" s="224">
        <v>13434</v>
      </c>
      <c r="Y115" s="224">
        <v>102939.6</v>
      </c>
    </row>
    <row r="116" spans="2:25">
      <c r="B116" s="225" t="s">
        <v>1495</v>
      </c>
      <c r="C116" s="224">
        <f t="shared" si="37"/>
        <v>2427190.3000000003</v>
      </c>
      <c r="D116" s="224">
        <v>129973.4</v>
      </c>
      <c r="E116" s="224">
        <f t="shared" si="38"/>
        <v>971581.6</v>
      </c>
      <c r="F116" s="224">
        <v>566281.9</v>
      </c>
      <c r="G116" s="230">
        <f t="shared" si="13"/>
        <v>0.23330758202189583</v>
      </c>
      <c r="H116" s="224">
        <v>338595.3</v>
      </c>
      <c r="I116" s="224">
        <v>58434.8</v>
      </c>
      <c r="J116" s="224">
        <v>8269.6</v>
      </c>
      <c r="K116" s="224">
        <v>138907.70000000001</v>
      </c>
      <c r="L116" s="224">
        <v>381949.5</v>
      </c>
      <c r="M116" s="224">
        <v>155907.29999999999</v>
      </c>
      <c r="N116" s="224">
        <v>12383.8</v>
      </c>
      <c r="O116" s="224">
        <v>12145.3</v>
      </c>
      <c r="P116" s="224">
        <v>36594.400000000001</v>
      </c>
      <c r="Q116" s="224">
        <v>122624</v>
      </c>
      <c r="R116" s="224">
        <v>41670</v>
      </c>
      <c r="S116" s="224">
        <v>25162.799999999999</v>
      </c>
      <c r="T116" s="224">
        <v>42599.6</v>
      </c>
      <c r="U116" s="224">
        <v>91306.4</v>
      </c>
      <c r="V116" s="224">
        <v>48355.1</v>
      </c>
      <c r="W116" s="224">
        <v>10943.4</v>
      </c>
      <c r="X116" s="224">
        <v>33932.9</v>
      </c>
      <c r="Y116" s="224">
        <v>171153.1</v>
      </c>
    </row>
    <row r="117" spans="2:25">
      <c r="B117" s="225">
        <v>2021</v>
      </c>
      <c r="C117" s="224">
        <f t="shared" si="37"/>
        <v>3586222.6</v>
      </c>
      <c r="D117" s="224">
        <v>214547.9</v>
      </c>
      <c r="E117" s="224">
        <f t="shared" si="38"/>
        <v>1340895.7000000002</v>
      </c>
      <c r="F117" s="226">
        <v>779385.3</v>
      </c>
      <c r="G117" s="230">
        <f t="shared" si="13"/>
        <v>0.21732764162492313</v>
      </c>
      <c r="H117" s="226">
        <v>456737</v>
      </c>
      <c r="I117" s="226">
        <v>86201.3</v>
      </c>
      <c r="J117" s="226">
        <v>18572.099999999999</v>
      </c>
      <c r="K117" s="226">
        <v>181706.4</v>
      </c>
      <c r="L117" s="226">
        <v>579549</v>
      </c>
      <c r="M117" s="226">
        <v>342691.7</v>
      </c>
      <c r="N117" s="226">
        <v>32012</v>
      </c>
      <c r="O117" s="226">
        <v>22902.6</v>
      </c>
      <c r="P117" s="226">
        <v>50419.3</v>
      </c>
      <c r="Q117" s="226">
        <v>190998.39999999999</v>
      </c>
      <c r="R117" s="226">
        <v>56992.5</v>
      </c>
      <c r="S117" s="226">
        <v>30730.9</v>
      </c>
      <c r="T117" s="226">
        <v>59094.7</v>
      </c>
      <c r="U117" s="226">
        <v>137721.1</v>
      </c>
      <c r="V117" s="226">
        <v>94166.8</v>
      </c>
      <c r="W117" s="226">
        <v>12689</v>
      </c>
      <c r="X117" s="226">
        <v>30732.1</v>
      </c>
      <c r="Y117" s="226">
        <v>208372.5</v>
      </c>
    </row>
    <row r="118" spans="2:25">
      <c r="B118" s="225" t="s">
        <v>1496</v>
      </c>
      <c r="C118" s="224">
        <f t="shared" si="37"/>
        <v>872196.6</v>
      </c>
      <c r="D118" s="224">
        <v>32221.9</v>
      </c>
      <c r="E118" s="224">
        <f t="shared" si="38"/>
        <v>366404.4</v>
      </c>
      <c r="F118" s="226">
        <v>184195.7</v>
      </c>
      <c r="G118" s="230">
        <f t="shared" si="13"/>
        <v>0.21118598719600606</v>
      </c>
      <c r="H118" s="226">
        <v>157103.5</v>
      </c>
      <c r="I118" s="226">
        <v>20098.7</v>
      </c>
      <c r="J118" s="226">
        <v>5006.5</v>
      </c>
      <c r="K118" s="226">
        <v>24790.799999999999</v>
      </c>
      <c r="L118" s="226">
        <v>121223.3</v>
      </c>
      <c r="M118" s="226">
        <v>59098.1</v>
      </c>
      <c r="N118" s="226">
        <v>4251</v>
      </c>
      <c r="O118" s="226">
        <v>4200.3</v>
      </c>
      <c r="P118" s="226">
        <v>13412.7</v>
      </c>
      <c r="Q118" s="226">
        <v>63085.8</v>
      </c>
      <c r="R118" s="226">
        <v>21283.200000000001</v>
      </c>
      <c r="S118" s="226">
        <v>7677.9</v>
      </c>
      <c r="T118" s="226">
        <v>16502.599999999999</v>
      </c>
      <c r="U118" s="226">
        <v>33464.800000000003</v>
      </c>
      <c r="V118" s="226">
        <v>13935</v>
      </c>
      <c r="W118" s="226">
        <v>2529.9</v>
      </c>
      <c r="X118" s="226">
        <v>14732.2</v>
      </c>
      <c r="Y118" s="226">
        <v>73382.7</v>
      </c>
    </row>
    <row r="119" spans="2:25">
      <c r="B119" s="225" t="s">
        <v>1497</v>
      </c>
      <c r="C119" s="224">
        <f t="shared" si="37"/>
        <v>1930583.1</v>
      </c>
      <c r="D119" s="224">
        <v>75963.199999999997</v>
      </c>
      <c r="E119" s="224">
        <f t="shared" si="38"/>
        <v>909446.89999999991</v>
      </c>
      <c r="F119" s="226">
        <v>512547.3</v>
      </c>
      <c r="G119" s="230">
        <f t="shared" si="13"/>
        <v>0.26548833873040739</v>
      </c>
      <c r="H119" s="226">
        <v>348860.3</v>
      </c>
      <c r="I119" s="226">
        <v>37903.199999999997</v>
      </c>
      <c r="J119" s="226">
        <v>10136.1</v>
      </c>
      <c r="K119" s="226">
        <v>79228.600000000006</v>
      </c>
      <c r="L119" s="226">
        <v>209913.4</v>
      </c>
      <c r="M119" s="226">
        <v>137942.70000000001</v>
      </c>
      <c r="N119" s="226">
        <v>9578.6</v>
      </c>
      <c r="O119" s="226">
        <v>9354.2999999999993</v>
      </c>
      <c r="P119" s="226">
        <v>24587.1</v>
      </c>
      <c r="Q119" s="226">
        <v>107177.7</v>
      </c>
      <c r="R119" s="226">
        <v>18288.5</v>
      </c>
      <c r="S119" s="226">
        <v>13693.1</v>
      </c>
      <c r="T119" s="226">
        <v>35345.199999999997</v>
      </c>
      <c r="U119" s="226">
        <v>83513.5</v>
      </c>
      <c r="V119" s="226">
        <v>32640.6</v>
      </c>
      <c r="W119" s="226">
        <v>7014.4</v>
      </c>
      <c r="X119" s="226">
        <v>10825</v>
      </c>
      <c r="Y119" s="226">
        <v>166070.29999999999</v>
      </c>
    </row>
    <row r="120" spans="2:25">
      <c r="B120" s="225" t="s">
        <v>1498</v>
      </c>
      <c r="C120" s="224">
        <f t="shared" si="37"/>
        <v>3009456.9999999991</v>
      </c>
      <c r="D120" s="224">
        <v>149684.4</v>
      </c>
      <c r="E120" s="224">
        <f t="shared" si="38"/>
        <v>1311143.3999999999</v>
      </c>
      <c r="F120" s="226">
        <v>697778.9</v>
      </c>
      <c r="G120" s="230">
        <f t="shared" si="13"/>
        <v>0.23186206016567115</v>
      </c>
      <c r="H120" s="226">
        <v>531756.4</v>
      </c>
      <c r="I120" s="226">
        <v>68088.7</v>
      </c>
      <c r="J120" s="226">
        <v>13519.4</v>
      </c>
      <c r="K120" s="226">
        <v>154132.1</v>
      </c>
      <c r="L120" s="226">
        <v>396066.2</v>
      </c>
      <c r="M120" s="226">
        <v>177946.6</v>
      </c>
      <c r="N120" s="226">
        <v>16831.8</v>
      </c>
      <c r="O120" s="226">
        <v>13608.4</v>
      </c>
      <c r="P120" s="226">
        <v>39228.6</v>
      </c>
      <c r="Q120" s="226">
        <v>161153.70000000001</v>
      </c>
      <c r="R120" s="226">
        <v>47710.400000000001</v>
      </c>
      <c r="S120" s="226">
        <v>25974.799999999999</v>
      </c>
      <c r="T120" s="226">
        <v>53497.8</v>
      </c>
      <c r="U120" s="226">
        <v>121921</v>
      </c>
      <c r="V120" s="226">
        <v>52791.6</v>
      </c>
      <c r="W120" s="226">
        <v>10949.8</v>
      </c>
      <c r="X120" s="226">
        <v>24553</v>
      </c>
      <c r="Y120" s="226">
        <v>252263.4</v>
      </c>
    </row>
    <row r="121" spans="2:25">
      <c r="B121" s="223" t="s">
        <v>1502</v>
      </c>
      <c r="C121" s="224"/>
      <c r="D121" s="224"/>
      <c r="E121" s="224"/>
      <c r="F121" s="224"/>
      <c r="G121" s="230" t="e">
        <f t="shared" si="13"/>
        <v>#DIV/0!</v>
      </c>
      <c r="H121" s="224"/>
      <c r="I121" s="224"/>
      <c r="J121" s="224"/>
      <c r="K121" s="224"/>
      <c r="L121" s="224"/>
      <c r="M121" s="224"/>
      <c r="N121" s="224"/>
      <c r="O121" s="224"/>
      <c r="P121" s="224"/>
      <c r="Q121" s="224"/>
      <c r="R121" s="224"/>
      <c r="S121" s="224"/>
      <c r="T121" s="224"/>
      <c r="U121" s="224"/>
      <c r="V121" s="224"/>
      <c r="W121" s="224"/>
      <c r="X121" s="224"/>
      <c r="Y121" s="224"/>
    </row>
    <row r="122" spans="2:25">
      <c r="B122" s="225" t="s">
        <v>1485</v>
      </c>
      <c r="C122" s="224">
        <f t="shared" ref="C122:C139" si="39">D122+E122+K122+L122+M122+N122+O122+P122+Q122+R122+S122+T122+U122+V122+W122+X122+Y122</f>
        <v>1090034.3</v>
      </c>
      <c r="D122" s="224">
        <v>97491.7</v>
      </c>
      <c r="E122" s="224">
        <f t="shared" ref="E122:E139" si="40">F122+H122+I122+J122</f>
        <v>271214.90000000002</v>
      </c>
      <c r="F122" s="224">
        <v>2956.6</v>
      </c>
      <c r="G122" s="230">
        <f t="shared" si="13"/>
        <v>2.7123917109764342E-3</v>
      </c>
      <c r="H122" s="224">
        <v>240204.9</v>
      </c>
      <c r="I122" s="224">
        <v>26107.4</v>
      </c>
      <c r="J122" s="224">
        <v>1946</v>
      </c>
      <c r="K122" s="224">
        <v>79448.600000000006</v>
      </c>
      <c r="L122" s="224">
        <v>118773.5</v>
      </c>
      <c r="M122" s="224">
        <v>179591.6</v>
      </c>
      <c r="N122" s="224">
        <v>10883.9</v>
      </c>
      <c r="O122" s="224">
        <v>8311.9</v>
      </c>
      <c r="P122" s="224">
        <v>17428.3</v>
      </c>
      <c r="Q122" s="224">
        <v>59986.9</v>
      </c>
      <c r="R122" s="224">
        <v>19774.5</v>
      </c>
      <c r="S122" s="224">
        <v>6704.5</v>
      </c>
      <c r="T122" s="224">
        <v>30713.9</v>
      </c>
      <c r="U122" s="224">
        <v>57384.2</v>
      </c>
      <c r="V122" s="224">
        <v>28250.6</v>
      </c>
      <c r="W122" s="224">
        <v>22514.6</v>
      </c>
      <c r="X122" s="224">
        <v>6659.9</v>
      </c>
      <c r="Y122" s="224">
        <v>74900.800000000003</v>
      </c>
    </row>
    <row r="123" spans="2:25">
      <c r="B123" s="225" t="s">
        <v>1486</v>
      </c>
      <c r="C123" s="224">
        <f t="shared" si="39"/>
        <v>1912177.5000000002</v>
      </c>
      <c r="D123" s="224">
        <v>258902.8</v>
      </c>
      <c r="E123" s="224">
        <f t="shared" si="40"/>
        <v>432582.2</v>
      </c>
      <c r="F123" s="224">
        <v>5030.1000000000004</v>
      </c>
      <c r="G123" s="230">
        <f t="shared" si="13"/>
        <v>2.6305612318940053E-3</v>
      </c>
      <c r="H123" s="224">
        <v>390376.9</v>
      </c>
      <c r="I123" s="224">
        <v>34331.199999999997</v>
      </c>
      <c r="J123" s="224">
        <v>2844</v>
      </c>
      <c r="K123" s="224">
        <v>201684.6</v>
      </c>
      <c r="L123" s="224">
        <v>192452.7</v>
      </c>
      <c r="M123" s="224">
        <v>246264.1</v>
      </c>
      <c r="N123" s="224">
        <v>18190.099999999999</v>
      </c>
      <c r="O123" s="224">
        <v>12459.6</v>
      </c>
      <c r="P123" s="224">
        <v>26670.9</v>
      </c>
      <c r="Q123" s="224">
        <v>101758.9</v>
      </c>
      <c r="R123" s="224">
        <v>29909</v>
      </c>
      <c r="S123" s="224">
        <v>8921.7000000000007</v>
      </c>
      <c r="T123" s="224">
        <v>48703.5</v>
      </c>
      <c r="U123" s="224">
        <v>100456.1</v>
      </c>
      <c r="V123" s="224">
        <v>51351.5</v>
      </c>
      <c r="W123" s="224">
        <v>32721.5</v>
      </c>
      <c r="X123" s="224">
        <v>18114.2</v>
      </c>
      <c r="Y123" s="224">
        <v>131034.1</v>
      </c>
    </row>
    <row r="124" spans="2:25">
      <c r="B124" s="225">
        <v>2018</v>
      </c>
      <c r="C124" s="224">
        <f t="shared" si="39"/>
        <v>2795116.9999999995</v>
      </c>
      <c r="D124" s="224">
        <v>436281.3</v>
      </c>
      <c r="E124" s="224">
        <f t="shared" si="40"/>
        <v>687218.49999999988</v>
      </c>
      <c r="F124" s="224">
        <v>7752.1</v>
      </c>
      <c r="G124" s="230">
        <f t="shared" si="13"/>
        <v>2.773443830794919E-3</v>
      </c>
      <c r="H124" s="224">
        <v>630514.19999999995</v>
      </c>
      <c r="I124" s="224">
        <v>44151</v>
      </c>
      <c r="J124" s="224">
        <v>4801.2</v>
      </c>
      <c r="K124" s="224">
        <v>242073.1</v>
      </c>
      <c r="L124" s="224">
        <v>279966</v>
      </c>
      <c r="M124" s="224">
        <v>360608.2</v>
      </c>
      <c r="N124" s="224">
        <v>21767.599999999999</v>
      </c>
      <c r="O124" s="224">
        <v>21189.599999999999</v>
      </c>
      <c r="P124" s="224">
        <v>37857.9</v>
      </c>
      <c r="Q124" s="224">
        <v>160280.6</v>
      </c>
      <c r="R124" s="224">
        <v>34226</v>
      </c>
      <c r="S124" s="224">
        <v>13424.8</v>
      </c>
      <c r="T124" s="224">
        <v>67593</v>
      </c>
      <c r="U124" s="224">
        <v>126120.9</v>
      </c>
      <c r="V124" s="224">
        <v>79023.899999999994</v>
      </c>
      <c r="W124" s="224">
        <v>43155.6</v>
      </c>
      <c r="X124" s="224">
        <v>19039.599999999999</v>
      </c>
      <c r="Y124" s="224">
        <v>165290.4</v>
      </c>
    </row>
    <row r="125" spans="2:25">
      <c r="B125" s="225" t="s">
        <v>1487</v>
      </c>
      <c r="C125" s="224">
        <f t="shared" si="39"/>
        <v>563347.6</v>
      </c>
      <c r="D125" s="224">
        <v>45606.8</v>
      </c>
      <c r="E125" s="224">
        <f t="shared" si="40"/>
        <v>149011.49999999997</v>
      </c>
      <c r="F125" s="224">
        <v>867.4</v>
      </c>
      <c r="G125" s="230">
        <f t="shared" si="13"/>
        <v>1.5397243194077688E-3</v>
      </c>
      <c r="H125" s="224">
        <v>135213.4</v>
      </c>
      <c r="I125" s="224">
        <v>11679.8</v>
      </c>
      <c r="J125" s="224">
        <v>1250.9000000000001</v>
      </c>
      <c r="K125" s="224">
        <v>35773</v>
      </c>
      <c r="L125" s="224">
        <v>51697.2</v>
      </c>
      <c r="M125" s="224">
        <v>71238.8</v>
      </c>
      <c r="N125" s="224">
        <v>5375.5</v>
      </c>
      <c r="O125" s="224">
        <v>3444.1</v>
      </c>
      <c r="P125" s="224">
        <v>8900.7999999999993</v>
      </c>
      <c r="Q125" s="224">
        <v>51532.2</v>
      </c>
      <c r="R125" s="224">
        <v>9475.1</v>
      </c>
      <c r="S125" s="224">
        <v>3352.2</v>
      </c>
      <c r="T125" s="224">
        <v>17520</v>
      </c>
      <c r="U125" s="224">
        <v>30333.8</v>
      </c>
      <c r="V125" s="224">
        <v>20333</v>
      </c>
      <c r="W125" s="224">
        <v>8635.7999999999993</v>
      </c>
      <c r="X125" s="224">
        <v>7584.2</v>
      </c>
      <c r="Y125" s="224">
        <v>43533.599999999999</v>
      </c>
    </row>
    <row r="126" spans="2:25">
      <c r="B126" s="225" t="s">
        <v>1488</v>
      </c>
      <c r="C126" s="224">
        <f t="shared" si="39"/>
        <v>1219064.3999999997</v>
      </c>
      <c r="D126" s="224">
        <v>101343.3</v>
      </c>
      <c r="E126" s="224">
        <f t="shared" si="40"/>
        <v>305165.3</v>
      </c>
      <c r="F126" s="224">
        <v>3391.8</v>
      </c>
      <c r="G126" s="230">
        <f t="shared" si="13"/>
        <v>2.7822976374340855E-3</v>
      </c>
      <c r="H126" s="224">
        <v>273684</v>
      </c>
      <c r="I126" s="224">
        <v>25802.9</v>
      </c>
      <c r="J126" s="224">
        <v>2286.6</v>
      </c>
      <c r="K126" s="224">
        <v>85014.5</v>
      </c>
      <c r="L126" s="224">
        <v>140463.4</v>
      </c>
      <c r="M126" s="224">
        <v>199973.2</v>
      </c>
      <c r="N126" s="224">
        <v>11078.2</v>
      </c>
      <c r="O126" s="224">
        <v>7545.4</v>
      </c>
      <c r="P126" s="224">
        <v>14889.7</v>
      </c>
      <c r="Q126" s="224">
        <v>75112.7</v>
      </c>
      <c r="R126" s="224">
        <v>16313.6</v>
      </c>
      <c r="S126" s="224">
        <v>7109.1</v>
      </c>
      <c r="T126" s="224">
        <v>38532.400000000001</v>
      </c>
      <c r="U126" s="224">
        <v>65260</v>
      </c>
      <c r="V126" s="224">
        <v>31252.7</v>
      </c>
      <c r="W126" s="224">
        <v>21315.3</v>
      </c>
      <c r="X126" s="224">
        <v>6639.2</v>
      </c>
      <c r="Y126" s="224">
        <v>92056.4</v>
      </c>
    </row>
    <row r="127" spans="2:25">
      <c r="B127" s="225" t="s">
        <v>1489</v>
      </c>
      <c r="C127" s="224">
        <f t="shared" si="39"/>
        <v>2124852.7999999998</v>
      </c>
      <c r="D127" s="224">
        <v>307153.09999999998</v>
      </c>
      <c r="E127" s="224">
        <f t="shared" si="40"/>
        <v>475508.4</v>
      </c>
      <c r="F127" s="224">
        <v>5458.6</v>
      </c>
      <c r="G127" s="230">
        <f t="shared" ref="G127:G190" si="41">F127/C127</f>
        <v>2.5689308925305322E-3</v>
      </c>
      <c r="H127" s="224">
        <v>432416.4</v>
      </c>
      <c r="I127" s="224">
        <v>34273.199999999997</v>
      </c>
      <c r="J127" s="224">
        <v>3360.2</v>
      </c>
      <c r="K127" s="224">
        <v>206423.2</v>
      </c>
      <c r="L127" s="224">
        <v>212029.3</v>
      </c>
      <c r="M127" s="224">
        <v>278211.40000000002</v>
      </c>
      <c r="N127" s="224">
        <v>18377.3</v>
      </c>
      <c r="O127" s="224">
        <v>10752.5</v>
      </c>
      <c r="P127" s="224">
        <v>19888.599999999999</v>
      </c>
      <c r="Q127" s="224">
        <v>124502.2</v>
      </c>
      <c r="R127" s="224">
        <v>21704.400000000001</v>
      </c>
      <c r="S127" s="224">
        <v>9538.7000000000007</v>
      </c>
      <c r="T127" s="224">
        <v>59122.2</v>
      </c>
      <c r="U127" s="224">
        <v>116581.7</v>
      </c>
      <c r="V127" s="224">
        <v>55690.5</v>
      </c>
      <c r="W127" s="224">
        <v>31301</v>
      </c>
      <c r="X127" s="224">
        <v>19853.8</v>
      </c>
      <c r="Y127" s="224">
        <v>158214.5</v>
      </c>
    </row>
    <row r="128" spans="2:25">
      <c r="B128" s="225">
        <v>2019</v>
      </c>
      <c r="C128" s="224">
        <f t="shared" si="39"/>
        <v>3246080.4000000004</v>
      </c>
      <c r="D128" s="224">
        <v>514593.7</v>
      </c>
      <c r="E128" s="224">
        <f t="shared" si="40"/>
        <v>740283.3</v>
      </c>
      <c r="F128" s="224">
        <v>9840.4</v>
      </c>
      <c r="G128" s="230">
        <f t="shared" si="41"/>
        <v>3.0314714324389497E-3</v>
      </c>
      <c r="H128" s="224">
        <v>680273.3</v>
      </c>
      <c r="I128" s="224">
        <v>45234.400000000001</v>
      </c>
      <c r="J128" s="224">
        <v>4935.2</v>
      </c>
      <c r="K128" s="224">
        <v>254871.1</v>
      </c>
      <c r="L128" s="224">
        <v>348540.2</v>
      </c>
      <c r="M128" s="224">
        <v>395598.1</v>
      </c>
      <c r="N128" s="224">
        <v>25767.599999999999</v>
      </c>
      <c r="O128" s="224">
        <v>19697</v>
      </c>
      <c r="P128" s="224">
        <v>39010</v>
      </c>
      <c r="Q128" s="224">
        <v>256487.7</v>
      </c>
      <c r="R128" s="224">
        <v>36180.9</v>
      </c>
      <c r="S128" s="224">
        <v>17118.599999999999</v>
      </c>
      <c r="T128" s="224">
        <v>86270</v>
      </c>
      <c r="U128" s="224">
        <v>146223.20000000001</v>
      </c>
      <c r="V128" s="224">
        <v>91277.9</v>
      </c>
      <c r="W128" s="224">
        <v>42894.8</v>
      </c>
      <c r="X128" s="224">
        <v>23620.2</v>
      </c>
      <c r="Y128" s="224">
        <v>207646.1</v>
      </c>
    </row>
    <row r="129" spans="2:25">
      <c r="B129" s="225" t="s">
        <v>1490</v>
      </c>
      <c r="C129" s="224">
        <f t="shared" si="39"/>
        <v>672211.60000000009</v>
      </c>
      <c r="D129" s="224">
        <v>52928.1</v>
      </c>
      <c r="E129" s="224">
        <f t="shared" si="40"/>
        <v>204203.5</v>
      </c>
      <c r="F129" s="224">
        <v>1255.5</v>
      </c>
      <c r="G129" s="230">
        <f t="shared" si="41"/>
        <v>1.8677154634046777E-3</v>
      </c>
      <c r="H129" s="224">
        <v>189140.7</v>
      </c>
      <c r="I129" s="224">
        <v>12339.8</v>
      </c>
      <c r="J129" s="224">
        <v>1467.5</v>
      </c>
      <c r="K129" s="224">
        <v>41819</v>
      </c>
      <c r="L129" s="224">
        <v>61036.6</v>
      </c>
      <c r="M129" s="224">
        <v>77118.7</v>
      </c>
      <c r="N129" s="224">
        <v>6391.9</v>
      </c>
      <c r="O129" s="224">
        <v>3642.9</v>
      </c>
      <c r="P129" s="224">
        <v>12409</v>
      </c>
      <c r="Q129" s="224">
        <v>47973.5</v>
      </c>
      <c r="R129" s="224">
        <v>6242.8</v>
      </c>
      <c r="S129" s="224">
        <v>3595.4</v>
      </c>
      <c r="T129" s="224">
        <v>21076.9</v>
      </c>
      <c r="U129" s="224">
        <v>42662.7</v>
      </c>
      <c r="V129" s="224">
        <v>26149.5</v>
      </c>
      <c r="W129" s="224">
        <v>9440.7999999999993</v>
      </c>
      <c r="X129" s="224">
        <v>11923.4</v>
      </c>
      <c r="Y129" s="224">
        <v>43596.9</v>
      </c>
    </row>
    <row r="130" spans="2:25">
      <c r="B130" s="225" t="s">
        <v>1491</v>
      </c>
      <c r="C130" s="224">
        <f t="shared" si="39"/>
        <v>1416569.3999999997</v>
      </c>
      <c r="D130" s="224">
        <v>125251.7</v>
      </c>
      <c r="E130" s="224">
        <f t="shared" si="40"/>
        <v>433296.1</v>
      </c>
      <c r="F130" s="224">
        <v>4777.2</v>
      </c>
      <c r="G130" s="230">
        <f t="shared" si="41"/>
        <v>3.3723727196140201E-3</v>
      </c>
      <c r="H130" s="224">
        <v>392427.7</v>
      </c>
      <c r="I130" s="224">
        <v>33483.1</v>
      </c>
      <c r="J130" s="224">
        <v>2608.1</v>
      </c>
      <c r="K130" s="224">
        <v>106609.7</v>
      </c>
      <c r="L130" s="224">
        <v>135916.79999999999</v>
      </c>
      <c r="M130" s="224">
        <v>190065.8</v>
      </c>
      <c r="N130" s="224">
        <v>10933.6</v>
      </c>
      <c r="O130" s="224">
        <v>8078.3</v>
      </c>
      <c r="P130" s="224">
        <v>16822.8</v>
      </c>
      <c r="Q130" s="224">
        <v>68222.899999999994</v>
      </c>
      <c r="R130" s="224">
        <v>13274.9</v>
      </c>
      <c r="S130" s="224">
        <v>7002.2</v>
      </c>
      <c r="T130" s="224">
        <v>41107.9</v>
      </c>
      <c r="U130" s="224">
        <v>94083.8</v>
      </c>
      <c r="V130" s="224">
        <v>44143.4</v>
      </c>
      <c r="W130" s="224">
        <v>14356.5</v>
      </c>
      <c r="X130" s="224">
        <v>26747.599999999999</v>
      </c>
      <c r="Y130" s="224">
        <v>80655.399999999994</v>
      </c>
    </row>
    <row r="131" spans="2:25">
      <c r="B131" s="225" t="s">
        <v>1492</v>
      </c>
      <c r="C131" s="224">
        <f t="shared" si="39"/>
        <v>2370279.2999999998</v>
      </c>
      <c r="D131" s="224">
        <v>372396</v>
      </c>
      <c r="E131" s="224">
        <f t="shared" si="40"/>
        <v>636773.20000000007</v>
      </c>
      <c r="F131" s="224">
        <v>5978.9</v>
      </c>
      <c r="G131" s="230">
        <f t="shared" si="41"/>
        <v>2.5224453506386356E-3</v>
      </c>
      <c r="H131" s="224">
        <v>582654.1</v>
      </c>
      <c r="I131" s="224">
        <v>43827.9</v>
      </c>
      <c r="J131" s="224">
        <v>4312.3</v>
      </c>
      <c r="K131" s="224">
        <v>230346.6</v>
      </c>
      <c r="L131" s="224">
        <v>204075.5</v>
      </c>
      <c r="M131" s="224">
        <v>233598.6</v>
      </c>
      <c r="N131" s="224">
        <v>17523.2</v>
      </c>
      <c r="O131" s="224">
        <v>11718.1</v>
      </c>
      <c r="P131" s="224">
        <v>28763.7</v>
      </c>
      <c r="Q131" s="224">
        <v>118702.9</v>
      </c>
      <c r="R131" s="224">
        <v>27539.200000000001</v>
      </c>
      <c r="S131" s="224">
        <v>9389.5</v>
      </c>
      <c r="T131" s="224">
        <v>63955.199999999997</v>
      </c>
      <c r="U131" s="224">
        <v>147523.4</v>
      </c>
      <c r="V131" s="224">
        <v>61577.9</v>
      </c>
      <c r="W131" s="224">
        <v>33964.300000000003</v>
      </c>
      <c r="X131" s="224">
        <v>33616.6</v>
      </c>
      <c r="Y131" s="224">
        <v>138815.4</v>
      </c>
    </row>
    <row r="132" spans="2:25">
      <c r="B132" s="225">
        <v>2020</v>
      </c>
      <c r="C132" s="224">
        <f t="shared" si="39"/>
        <v>3731039.4999999995</v>
      </c>
      <c r="D132" s="224">
        <v>568921.1</v>
      </c>
      <c r="E132" s="224">
        <f t="shared" si="40"/>
        <v>1008769.7999999999</v>
      </c>
      <c r="F132" s="224">
        <v>10374.1</v>
      </c>
      <c r="G132" s="230">
        <f t="shared" si="41"/>
        <v>2.780485170419665E-3</v>
      </c>
      <c r="H132" s="224">
        <v>932760.6</v>
      </c>
      <c r="I132" s="224">
        <v>60015.9</v>
      </c>
      <c r="J132" s="224">
        <v>5619.2</v>
      </c>
      <c r="K132" s="224">
        <v>277650</v>
      </c>
      <c r="L132" s="224">
        <v>444944.8</v>
      </c>
      <c r="M132" s="224">
        <v>354575.8</v>
      </c>
      <c r="N132" s="224">
        <v>25741.599999999999</v>
      </c>
      <c r="O132" s="224">
        <v>20847.099999999999</v>
      </c>
      <c r="P132" s="224">
        <v>38461.1</v>
      </c>
      <c r="Q132" s="224">
        <v>224877.2</v>
      </c>
      <c r="R132" s="224">
        <v>44215.8</v>
      </c>
      <c r="S132" s="224">
        <v>17683.3</v>
      </c>
      <c r="T132" s="224">
        <v>95890.4</v>
      </c>
      <c r="U132" s="224">
        <v>208520.7</v>
      </c>
      <c r="V132" s="224">
        <v>115933.9</v>
      </c>
      <c r="W132" s="224">
        <v>51151</v>
      </c>
      <c r="X132" s="224">
        <v>39080.800000000003</v>
      </c>
      <c r="Y132" s="224">
        <v>193775.1</v>
      </c>
    </row>
    <row r="133" spans="2:25">
      <c r="B133" s="225" t="s">
        <v>1493</v>
      </c>
      <c r="C133" s="224">
        <f t="shared" si="39"/>
        <v>806933.99999999988</v>
      </c>
      <c r="D133" s="224">
        <v>61648.3</v>
      </c>
      <c r="E133" s="224">
        <f t="shared" si="40"/>
        <v>261440.5</v>
      </c>
      <c r="F133" s="224">
        <v>1666.6</v>
      </c>
      <c r="G133" s="230">
        <f t="shared" si="41"/>
        <v>2.0653485910867558E-3</v>
      </c>
      <c r="H133" s="224">
        <v>243417</v>
      </c>
      <c r="I133" s="224">
        <v>14736.6</v>
      </c>
      <c r="J133" s="224">
        <v>1620.3</v>
      </c>
      <c r="K133" s="224">
        <v>46606.1</v>
      </c>
      <c r="L133" s="224">
        <v>72331.199999999997</v>
      </c>
      <c r="M133" s="224">
        <v>71543.5</v>
      </c>
      <c r="N133" s="224">
        <v>7356.5</v>
      </c>
      <c r="O133" s="224">
        <v>4477.8999999999996</v>
      </c>
      <c r="P133" s="224">
        <v>10018</v>
      </c>
      <c r="Q133" s="224">
        <v>80784.100000000006</v>
      </c>
      <c r="R133" s="224">
        <v>8121.2</v>
      </c>
      <c r="S133" s="224">
        <v>4928</v>
      </c>
      <c r="T133" s="224">
        <v>24741.9</v>
      </c>
      <c r="U133" s="224">
        <v>54889</v>
      </c>
      <c r="V133" s="224">
        <v>30331.599999999999</v>
      </c>
      <c r="W133" s="224">
        <v>14611.3</v>
      </c>
      <c r="X133" s="224">
        <v>10436.200000000001</v>
      </c>
      <c r="Y133" s="224">
        <v>42668.7</v>
      </c>
    </row>
    <row r="134" spans="2:25">
      <c r="B134" s="225" t="s">
        <v>1494</v>
      </c>
      <c r="C134" s="224">
        <f t="shared" si="39"/>
        <v>1726847.7</v>
      </c>
      <c r="D134" s="224">
        <v>138000.5</v>
      </c>
      <c r="E134" s="224">
        <f t="shared" si="40"/>
        <v>537587.1</v>
      </c>
      <c r="F134" s="224">
        <v>5346.2</v>
      </c>
      <c r="G134" s="230">
        <f t="shared" si="41"/>
        <v>3.0959302317164392E-3</v>
      </c>
      <c r="H134" s="224">
        <v>489317.1</v>
      </c>
      <c r="I134" s="224">
        <v>40186.9</v>
      </c>
      <c r="J134" s="224">
        <v>2736.9</v>
      </c>
      <c r="K134" s="224">
        <v>111982.5</v>
      </c>
      <c r="L134" s="224">
        <v>166450.29999999999</v>
      </c>
      <c r="M134" s="224">
        <v>197136.2</v>
      </c>
      <c r="N134" s="224">
        <v>10998.5</v>
      </c>
      <c r="O134" s="224">
        <v>9699.2999999999993</v>
      </c>
      <c r="P134" s="224">
        <v>19714.099999999999</v>
      </c>
      <c r="Q134" s="224">
        <v>107168.9</v>
      </c>
      <c r="R134" s="224">
        <v>14701.8</v>
      </c>
      <c r="S134" s="224">
        <v>7103.9</v>
      </c>
      <c r="T134" s="224">
        <v>51963.1</v>
      </c>
      <c r="U134" s="224">
        <v>129934.1</v>
      </c>
      <c r="V134" s="224">
        <v>57265.5</v>
      </c>
      <c r="W134" s="224">
        <v>23008.2</v>
      </c>
      <c r="X134" s="224">
        <v>27504.799999999999</v>
      </c>
      <c r="Y134" s="224">
        <v>116628.9</v>
      </c>
    </row>
    <row r="135" spans="2:25">
      <c r="B135" s="225" t="s">
        <v>1495</v>
      </c>
      <c r="C135" s="224">
        <f t="shared" si="39"/>
        <v>2895593.0000000005</v>
      </c>
      <c r="D135" s="224">
        <v>394154.3</v>
      </c>
      <c r="E135" s="224">
        <f t="shared" si="40"/>
        <v>804869</v>
      </c>
      <c r="F135" s="224">
        <v>8496.7999999999993</v>
      </c>
      <c r="G135" s="230">
        <f t="shared" si="41"/>
        <v>2.9343902958737633E-3</v>
      </c>
      <c r="H135" s="224">
        <v>737604</v>
      </c>
      <c r="I135" s="224">
        <v>54062.2</v>
      </c>
      <c r="J135" s="224">
        <v>4706</v>
      </c>
      <c r="K135" s="224">
        <v>243474.6</v>
      </c>
      <c r="L135" s="224">
        <v>252273.2</v>
      </c>
      <c r="M135" s="224">
        <v>260915.8</v>
      </c>
      <c r="N135" s="224">
        <v>18214</v>
      </c>
      <c r="O135" s="224">
        <v>13375.8</v>
      </c>
      <c r="P135" s="224">
        <v>29410.1</v>
      </c>
      <c r="Q135" s="224">
        <v>209385.4</v>
      </c>
      <c r="R135" s="224">
        <v>22770.2</v>
      </c>
      <c r="S135" s="224">
        <v>12011</v>
      </c>
      <c r="T135" s="224">
        <v>79254.399999999994</v>
      </c>
      <c r="U135" s="224">
        <v>202662.2</v>
      </c>
      <c r="V135" s="224">
        <v>78331.899999999994</v>
      </c>
      <c r="W135" s="224">
        <v>47730.9</v>
      </c>
      <c r="X135" s="224">
        <v>33896.5</v>
      </c>
      <c r="Y135" s="224">
        <v>192863.7</v>
      </c>
    </row>
    <row r="136" spans="2:25">
      <c r="B136" s="225">
        <v>2021</v>
      </c>
      <c r="C136" s="224">
        <f t="shared" si="39"/>
        <v>4606792.8</v>
      </c>
      <c r="D136" s="224">
        <v>620978.6</v>
      </c>
      <c r="E136" s="224">
        <f t="shared" si="40"/>
        <v>1198008.6999999997</v>
      </c>
      <c r="F136" s="226">
        <v>10710.9</v>
      </c>
      <c r="G136" s="230">
        <f t="shared" si="41"/>
        <v>2.3250231701325919E-3</v>
      </c>
      <c r="H136" s="226">
        <v>1113442.8999999999</v>
      </c>
      <c r="I136" s="226">
        <v>67361</v>
      </c>
      <c r="J136" s="226">
        <v>6493.9</v>
      </c>
      <c r="K136" s="226">
        <v>313095.2</v>
      </c>
      <c r="L136" s="226">
        <v>523431.9</v>
      </c>
      <c r="M136" s="226">
        <v>392546.9</v>
      </c>
      <c r="N136" s="226">
        <v>26032</v>
      </c>
      <c r="O136" s="226">
        <v>29103.599999999999</v>
      </c>
      <c r="P136" s="226">
        <v>38725.699999999997</v>
      </c>
      <c r="Q136" s="226">
        <v>286611.40000000002</v>
      </c>
      <c r="R136" s="226">
        <v>46551.8</v>
      </c>
      <c r="S136" s="226">
        <v>23510.799999999999</v>
      </c>
      <c r="T136" s="226">
        <v>111420.8</v>
      </c>
      <c r="U136" s="226">
        <v>305005</v>
      </c>
      <c r="V136" s="226">
        <v>172979.6</v>
      </c>
      <c r="W136" s="226">
        <v>244334.8</v>
      </c>
      <c r="X136" s="226">
        <v>28754.799999999999</v>
      </c>
      <c r="Y136" s="226">
        <v>245701.2</v>
      </c>
    </row>
    <row r="137" spans="2:25">
      <c r="B137" s="225" t="s">
        <v>1496</v>
      </c>
      <c r="C137" s="224">
        <f t="shared" si="39"/>
        <v>999990.60000000021</v>
      </c>
      <c r="D137" s="224">
        <v>71111</v>
      </c>
      <c r="E137" s="224">
        <f t="shared" si="40"/>
        <v>306985.40000000002</v>
      </c>
      <c r="F137" s="226">
        <v>1758.2</v>
      </c>
      <c r="G137" s="230">
        <f t="shared" si="41"/>
        <v>1.7582165272353558E-3</v>
      </c>
      <c r="H137" s="226">
        <v>287383.7</v>
      </c>
      <c r="I137" s="226">
        <v>16241.7</v>
      </c>
      <c r="J137" s="226">
        <v>1601.8</v>
      </c>
      <c r="K137" s="226">
        <v>54585</v>
      </c>
      <c r="L137" s="226">
        <v>80844.800000000003</v>
      </c>
      <c r="M137" s="226">
        <v>80079</v>
      </c>
      <c r="N137" s="226">
        <v>4365.8</v>
      </c>
      <c r="O137" s="226">
        <v>4420.8999999999996</v>
      </c>
      <c r="P137" s="226">
        <v>12089.9</v>
      </c>
      <c r="Q137" s="226">
        <v>87682.3</v>
      </c>
      <c r="R137" s="226">
        <v>7921.8</v>
      </c>
      <c r="S137" s="226">
        <v>4276.8999999999996</v>
      </c>
      <c r="T137" s="226">
        <v>32687.7</v>
      </c>
      <c r="U137" s="226">
        <v>71822.3</v>
      </c>
      <c r="V137" s="226">
        <v>27860</v>
      </c>
      <c r="W137" s="226">
        <v>61245.599999999999</v>
      </c>
      <c r="X137" s="226">
        <v>10540.9</v>
      </c>
      <c r="Y137" s="226">
        <v>81471.3</v>
      </c>
    </row>
    <row r="138" spans="2:25">
      <c r="B138" s="225" t="s">
        <v>1497</v>
      </c>
      <c r="C138" s="224">
        <f t="shared" si="39"/>
        <v>1737558.4</v>
      </c>
      <c r="D138" s="224">
        <v>108983.5</v>
      </c>
      <c r="E138" s="224">
        <f t="shared" si="40"/>
        <v>521520.19999999995</v>
      </c>
      <c r="F138" s="226">
        <v>3350.8</v>
      </c>
      <c r="G138" s="230">
        <f t="shared" si="41"/>
        <v>1.9284531673870648E-3</v>
      </c>
      <c r="H138" s="226">
        <v>483628</v>
      </c>
      <c r="I138" s="226">
        <v>32495.599999999999</v>
      </c>
      <c r="J138" s="226">
        <v>2045.8</v>
      </c>
      <c r="K138" s="226">
        <v>96039.7</v>
      </c>
      <c r="L138" s="226">
        <v>114626.1</v>
      </c>
      <c r="M138" s="226">
        <v>139274.20000000001</v>
      </c>
      <c r="N138" s="226">
        <v>7998.8</v>
      </c>
      <c r="O138" s="226">
        <v>6699.2</v>
      </c>
      <c r="P138" s="226">
        <v>4775.3</v>
      </c>
      <c r="Q138" s="226">
        <v>79209.7</v>
      </c>
      <c r="R138" s="226">
        <v>269504</v>
      </c>
      <c r="S138" s="226">
        <v>5566.1</v>
      </c>
      <c r="T138" s="226">
        <v>27500.2</v>
      </c>
      <c r="U138" s="226">
        <v>108632.7</v>
      </c>
      <c r="V138" s="226">
        <v>30642.1</v>
      </c>
      <c r="W138" s="226">
        <v>67999.399999999994</v>
      </c>
      <c r="X138" s="226">
        <v>6424</v>
      </c>
      <c r="Y138" s="226">
        <v>142163.20000000001</v>
      </c>
    </row>
    <row r="139" spans="2:25">
      <c r="B139" s="225" t="s">
        <v>1498</v>
      </c>
      <c r="C139" s="224">
        <f t="shared" si="39"/>
        <v>2538537.7999999993</v>
      </c>
      <c r="D139" s="224">
        <v>278968.7</v>
      </c>
      <c r="E139" s="224">
        <f t="shared" si="40"/>
        <v>840217.50000000012</v>
      </c>
      <c r="F139" s="226">
        <v>5535.8</v>
      </c>
      <c r="G139" s="230">
        <f t="shared" si="41"/>
        <v>2.1807041833294748E-3</v>
      </c>
      <c r="H139" s="226">
        <v>785645.6</v>
      </c>
      <c r="I139" s="226">
        <v>44940.3</v>
      </c>
      <c r="J139" s="226">
        <v>4095.8</v>
      </c>
      <c r="K139" s="226">
        <v>183325.9</v>
      </c>
      <c r="L139" s="226">
        <v>218648.7</v>
      </c>
      <c r="M139" s="226">
        <v>212589.1</v>
      </c>
      <c r="N139" s="226">
        <v>10351.9</v>
      </c>
      <c r="O139" s="226">
        <v>8207.4</v>
      </c>
      <c r="P139" s="226">
        <v>13614.6</v>
      </c>
      <c r="Q139" s="226">
        <v>171134.4</v>
      </c>
      <c r="R139" s="226">
        <v>13557.4</v>
      </c>
      <c r="S139" s="226">
        <v>7735.1</v>
      </c>
      <c r="T139" s="226">
        <v>64349.9</v>
      </c>
      <c r="U139" s="226">
        <v>168578.4</v>
      </c>
      <c r="V139" s="226">
        <v>37063.4</v>
      </c>
      <c r="W139" s="226">
        <v>97750.3</v>
      </c>
      <c r="X139" s="226">
        <v>11894.8</v>
      </c>
      <c r="Y139" s="226">
        <v>200550.3</v>
      </c>
    </row>
    <row r="140" spans="2:25">
      <c r="B140" s="223" t="s">
        <v>1503</v>
      </c>
      <c r="C140" s="224"/>
      <c r="D140" s="224"/>
      <c r="E140" s="224"/>
      <c r="F140" s="224"/>
      <c r="G140" s="230" t="e">
        <f t="shared" si="41"/>
        <v>#DIV/0!</v>
      </c>
      <c r="H140" s="224"/>
      <c r="I140" s="224"/>
      <c r="J140" s="224"/>
      <c r="K140" s="224"/>
      <c r="L140" s="224"/>
      <c r="M140" s="224"/>
      <c r="N140" s="224"/>
      <c r="O140" s="224"/>
      <c r="P140" s="224"/>
      <c r="Q140" s="224"/>
      <c r="R140" s="224"/>
      <c r="S140" s="224"/>
      <c r="T140" s="224"/>
      <c r="U140" s="224"/>
      <c r="V140" s="224"/>
      <c r="W140" s="224"/>
      <c r="X140" s="224"/>
      <c r="Y140" s="224"/>
    </row>
    <row r="141" spans="2:25">
      <c r="B141" s="225" t="s">
        <v>1485</v>
      </c>
      <c r="C141" s="224">
        <f t="shared" ref="C141:C158" si="42">D141+E141+K141+L141+M141+N141+O141+P141+Q141+R141+S141+T141+U141+V141+W141+X141+Y141</f>
        <v>3505001.1999999993</v>
      </c>
      <c r="D141" s="224">
        <v>18949.400000000001</v>
      </c>
      <c r="E141" s="224">
        <f t="shared" ref="E141:E158" si="43">F141+H141+I141+J141</f>
        <v>1899953.1</v>
      </c>
      <c r="F141" s="224">
        <v>1736008.2</v>
      </c>
      <c r="G141" s="230">
        <f t="shared" si="41"/>
        <v>0.49529460931425651</v>
      </c>
      <c r="H141" s="224">
        <v>142686.1</v>
      </c>
      <c r="I141" s="224">
        <v>14578</v>
      </c>
      <c r="J141" s="224">
        <v>6680.8</v>
      </c>
      <c r="K141" s="224">
        <v>185478</v>
      </c>
      <c r="L141" s="224">
        <v>262766.8</v>
      </c>
      <c r="M141" s="224">
        <v>159026.79999999999</v>
      </c>
      <c r="N141" s="224">
        <v>29326</v>
      </c>
      <c r="O141" s="224">
        <v>7714.4</v>
      </c>
      <c r="P141" s="224">
        <v>19472.400000000001</v>
      </c>
      <c r="Q141" s="224">
        <v>79970.3</v>
      </c>
      <c r="R141" s="224">
        <v>268853.5</v>
      </c>
      <c r="S141" s="224">
        <v>168540.9</v>
      </c>
      <c r="T141" s="224">
        <v>13429.6</v>
      </c>
      <c r="U141" s="224">
        <v>29606.5</v>
      </c>
      <c r="V141" s="224">
        <v>10233.700000000001</v>
      </c>
      <c r="W141" s="224">
        <v>5853.8</v>
      </c>
      <c r="X141" s="224">
        <v>29698</v>
      </c>
      <c r="Y141" s="224">
        <v>316128</v>
      </c>
    </row>
    <row r="142" spans="2:25">
      <c r="B142" s="225" t="s">
        <v>1486</v>
      </c>
      <c r="C142" s="224">
        <f t="shared" si="42"/>
        <v>4911628.5</v>
      </c>
      <c r="D142" s="224">
        <v>44624.5</v>
      </c>
      <c r="E142" s="224">
        <f t="shared" si="43"/>
        <v>2546872.2000000002</v>
      </c>
      <c r="F142" s="224">
        <v>2324681.9</v>
      </c>
      <c r="G142" s="230">
        <f t="shared" si="41"/>
        <v>0.47330165544890046</v>
      </c>
      <c r="H142" s="224">
        <v>192079.2</v>
      </c>
      <c r="I142" s="224">
        <v>20261.900000000001</v>
      </c>
      <c r="J142" s="224">
        <v>9849.2000000000007</v>
      </c>
      <c r="K142" s="224">
        <v>340219</v>
      </c>
      <c r="L142" s="224">
        <v>335155.40000000002</v>
      </c>
      <c r="M142" s="224">
        <v>227609.3</v>
      </c>
      <c r="N142" s="224">
        <v>42687.7</v>
      </c>
      <c r="O142" s="224">
        <v>11827</v>
      </c>
      <c r="P142" s="224">
        <v>28612.2</v>
      </c>
      <c r="Q142" s="224">
        <v>117358.39999999999</v>
      </c>
      <c r="R142" s="224">
        <v>345436.8</v>
      </c>
      <c r="S142" s="224">
        <v>257371.8</v>
      </c>
      <c r="T142" s="224">
        <v>20994</v>
      </c>
      <c r="U142" s="224">
        <v>49320.6</v>
      </c>
      <c r="V142" s="224">
        <v>24256.400000000001</v>
      </c>
      <c r="W142" s="224">
        <v>8373.5</v>
      </c>
      <c r="X142" s="224">
        <v>45479.9</v>
      </c>
      <c r="Y142" s="224">
        <v>465429.8</v>
      </c>
    </row>
    <row r="143" spans="2:25">
      <c r="B143" s="225">
        <v>2018</v>
      </c>
      <c r="C143" s="224">
        <f t="shared" si="42"/>
        <v>7818812.0999999996</v>
      </c>
      <c r="D143" s="224">
        <v>61405.2</v>
      </c>
      <c r="E143" s="224">
        <f t="shared" si="43"/>
        <v>3611740.2</v>
      </c>
      <c r="F143" s="224">
        <v>3235409.5</v>
      </c>
      <c r="G143" s="230">
        <f t="shared" si="41"/>
        <v>0.41379808833109061</v>
      </c>
      <c r="H143" s="224">
        <v>328679.5</v>
      </c>
      <c r="I143" s="224">
        <v>29751</v>
      </c>
      <c r="J143" s="224">
        <v>17900.2</v>
      </c>
      <c r="K143" s="224">
        <v>537225.30000000005</v>
      </c>
      <c r="L143" s="224">
        <v>833834.9</v>
      </c>
      <c r="M143" s="224">
        <v>459534.1</v>
      </c>
      <c r="N143" s="224">
        <v>87373.3</v>
      </c>
      <c r="O143" s="224">
        <v>19585</v>
      </c>
      <c r="P143" s="224">
        <v>40696.800000000003</v>
      </c>
      <c r="Q143" s="224">
        <v>209622</v>
      </c>
      <c r="R143" s="224">
        <v>591861.1</v>
      </c>
      <c r="S143" s="224">
        <v>419028</v>
      </c>
      <c r="T143" s="224">
        <v>29911.5</v>
      </c>
      <c r="U143" s="224">
        <v>60363.8</v>
      </c>
      <c r="V143" s="224">
        <v>35415.5</v>
      </c>
      <c r="W143" s="224">
        <v>15996.4</v>
      </c>
      <c r="X143" s="224">
        <v>136893.5</v>
      </c>
      <c r="Y143" s="224">
        <v>668325.5</v>
      </c>
    </row>
    <row r="144" spans="2:25">
      <c r="B144" s="225" t="s">
        <v>1487</v>
      </c>
      <c r="C144" s="224">
        <f t="shared" si="42"/>
        <v>2053690.0999999999</v>
      </c>
      <c r="D144" s="224">
        <v>9600.7000000000007</v>
      </c>
      <c r="E144" s="224">
        <f t="shared" si="43"/>
        <v>1066360</v>
      </c>
      <c r="F144" s="224">
        <v>984536.5</v>
      </c>
      <c r="G144" s="230">
        <f t="shared" si="41"/>
        <v>0.47939876615269267</v>
      </c>
      <c r="H144" s="224">
        <v>67472</v>
      </c>
      <c r="I144" s="224">
        <v>8402.2000000000007</v>
      </c>
      <c r="J144" s="224">
        <v>5949.3</v>
      </c>
      <c r="K144" s="224">
        <v>116278.1</v>
      </c>
      <c r="L144" s="224">
        <v>151980.1</v>
      </c>
      <c r="M144" s="224">
        <v>109090.9</v>
      </c>
      <c r="N144" s="224">
        <v>20733.099999999999</v>
      </c>
      <c r="O144" s="224">
        <v>3830.8</v>
      </c>
      <c r="P144" s="224">
        <v>11710.8</v>
      </c>
      <c r="Q144" s="224">
        <v>47275.6</v>
      </c>
      <c r="R144" s="224">
        <v>179123.5</v>
      </c>
      <c r="S144" s="224">
        <v>96689.4</v>
      </c>
      <c r="T144" s="224">
        <v>7512.4</v>
      </c>
      <c r="U144" s="224">
        <v>14605.4</v>
      </c>
      <c r="V144" s="224">
        <v>7443.7</v>
      </c>
      <c r="W144" s="224">
        <v>3574.5</v>
      </c>
      <c r="X144" s="224">
        <v>16441.400000000001</v>
      </c>
      <c r="Y144" s="224">
        <v>191439.7</v>
      </c>
    </row>
    <row r="145" spans="2:25">
      <c r="B145" s="225" t="s">
        <v>1488</v>
      </c>
      <c r="C145" s="224">
        <f t="shared" si="42"/>
        <v>4222959.0999999996</v>
      </c>
      <c r="D145" s="224">
        <v>21296.799999999999</v>
      </c>
      <c r="E145" s="224">
        <f t="shared" si="43"/>
        <v>2141722.3000000003</v>
      </c>
      <c r="F145" s="224">
        <v>1979283</v>
      </c>
      <c r="G145" s="230">
        <f t="shared" si="41"/>
        <v>0.46869575412179582</v>
      </c>
      <c r="H145" s="224">
        <v>137637.1</v>
      </c>
      <c r="I145" s="224">
        <v>16840.7</v>
      </c>
      <c r="J145" s="224">
        <v>7961.5</v>
      </c>
      <c r="K145" s="224">
        <v>245459.8</v>
      </c>
      <c r="L145" s="224">
        <v>390220.1</v>
      </c>
      <c r="M145" s="224">
        <v>176948.7</v>
      </c>
      <c r="N145" s="224">
        <v>32275.4</v>
      </c>
      <c r="O145" s="224">
        <v>8443.1</v>
      </c>
      <c r="P145" s="224">
        <v>20027.400000000001</v>
      </c>
      <c r="Q145" s="224">
        <v>93671.3</v>
      </c>
      <c r="R145" s="224">
        <v>358579.8</v>
      </c>
      <c r="S145" s="224">
        <v>215951.7</v>
      </c>
      <c r="T145" s="224">
        <v>16198.1</v>
      </c>
      <c r="U145" s="224">
        <v>32716.400000000001</v>
      </c>
      <c r="V145" s="224">
        <v>11154</v>
      </c>
      <c r="W145" s="224">
        <v>7830.1</v>
      </c>
      <c r="X145" s="224">
        <v>57007.6</v>
      </c>
      <c r="Y145" s="224">
        <v>393456.5</v>
      </c>
    </row>
    <row r="146" spans="2:25">
      <c r="B146" s="225" t="s">
        <v>1489</v>
      </c>
      <c r="C146" s="224">
        <f t="shared" si="42"/>
        <v>5758093.5999999987</v>
      </c>
      <c r="D146" s="224">
        <v>47729</v>
      </c>
      <c r="E146" s="224">
        <f t="shared" si="43"/>
        <v>2719299.4999999995</v>
      </c>
      <c r="F146" s="224">
        <v>2522676.9</v>
      </c>
      <c r="G146" s="230">
        <f t="shared" si="41"/>
        <v>0.43810974173813372</v>
      </c>
      <c r="H146" s="224">
        <v>159691.29999999999</v>
      </c>
      <c r="I146" s="224">
        <v>26573.8</v>
      </c>
      <c r="J146" s="224">
        <v>10357.5</v>
      </c>
      <c r="K146" s="224">
        <v>455839.8</v>
      </c>
      <c r="L146" s="224">
        <v>505409.5</v>
      </c>
      <c r="M146" s="224">
        <v>269326</v>
      </c>
      <c r="N146" s="224">
        <v>49531.199999999997</v>
      </c>
      <c r="O146" s="224">
        <v>12427.4</v>
      </c>
      <c r="P146" s="224">
        <v>26951.9</v>
      </c>
      <c r="Q146" s="224">
        <v>134904.1</v>
      </c>
      <c r="R146" s="224">
        <v>462130.8</v>
      </c>
      <c r="S146" s="224">
        <v>307269.3</v>
      </c>
      <c r="T146" s="224">
        <v>25143.4</v>
      </c>
      <c r="U146" s="224">
        <v>54914.5</v>
      </c>
      <c r="V146" s="224">
        <v>25366.1</v>
      </c>
      <c r="W146" s="224">
        <v>11926.2</v>
      </c>
      <c r="X146" s="224">
        <v>104109.6</v>
      </c>
      <c r="Y146" s="224">
        <v>545815.30000000005</v>
      </c>
    </row>
    <row r="147" spans="2:25">
      <c r="B147" s="225">
        <v>2019</v>
      </c>
      <c r="C147" s="224">
        <f t="shared" si="42"/>
        <v>9327263.3000000007</v>
      </c>
      <c r="D147" s="224">
        <v>68353.899999999994</v>
      </c>
      <c r="E147" s="224">
        <f t="shared" si="43"/>
        <v>4449415.8000000007</v>
      </c>
      <c r="F147" s="224">
        <v>4013732.5</v>
      </c>
      <c r="G147" s="230">
        <f t="shared" si="41"/>
        <v>0.43032263279197874</v>
      </c>
      <c r="H147" s="224">
        <v>374907.7</v>
      </c>
      <c r="I147" s="224">
        <v>38835.699999999997</v>
      </c>
      <c r="J147" s="224">
        <v>21939.9</v>
      </c>
      <c r="K147" s="224">
        <v>723031.5</v>
      </c>
      <c r="L147" s="224">
        <v>971012.7</v>
      </c>
      <c r="M147" s="224">
        <v>553415.1</v>
      </c>
      <c r="N147" s="224">
        <v>100694.1</v>
      </c>
      <c r="O147" s="224">
        <v>25594.9</v>
      </c>
      <c r="P147" s="224">
        <v>53941.4</v>
      </c>
      <c r="Q147" s="224">
        <v>218333.6</v>
      </c>
      <c r="R147" s="224">
        <v>606802.6</v>
      </c>
      <c r="S147" s="224">
        <v>503274.2</v>
      </c>
      <c r="T147" s="224">
        <v>37023.199999999997</v>
      </c>
      <c r="U147" s="224">
        <v>69044.800000000003</v>
      </c>
      <c r="V147" s="224">
        <v>35494.199999999997</v>
      </c>
      <c r="W147" s="224">
        <v>18104.7</v>
      </c>
      <c r="X147" s="224">
        <v>121959.8</v>
      </c>
      <c r="Y147" s="224">
        <v>771766.8</v>
      </c>
    </row>
    <row r="148" spans="2:25">
      <c r="B148" s="225" t="s">
        <v>1490</v>
      </c>
      <c r="C148" s="224">
        <f t="shared" si="42"/>
        <v>2280152.4</v>
      </c>
      <c r="D148" s="224">
        <v>12490</v>
      </c>
      <c r="E148" s="224">
        <f t="shared" si="43"/>
        <v>1125073.3</v>
      </c>
      <c r="F148" s="224">
        <v>1007272.9</v>
      </c>
      <c r="G148" s="230">
        <f t="shared" si="41"/>
        <v>0.44175683169247815</v>
      </c>
      <c r="H148" s="224">
        <v>101961.1</v>
      </c>
      <c r="I148" s="224">
        <v>9835.6</v>
      </c>
      <c r="J148" s="224">
        <v>6003.7</v>
      </c>
      <c r="K148" s="224">
        <v>169816</v>
      </c>
      <c r="L148" s="224">
        <v>194268.2</v>
      </c>
      <c r="M148" s="224">
        <v>119466.6</v>
      </c>
      <c r="N148" s="224">
        <v>22626.5</v>
      </c>
      <c r="O148" s="224">
        <v>3713.1</v>
      </c>
      <c r="P148" s="224">
        <v>17040.2</v>
      </c>
      <c r="Q148" s="224">
        <v>58339</v>
      </c>
      <c r="R148" s="224">
        <v>208944.1</v>
      </c>
      <c r="S148" s="224">
        <v>91288.7</v>
      </c>
      <c r="T148" s="224">
        <v>9045.2999999999993</v>
      </c>
      <c r="U148" s="224">
        <v>17548.099999999999</v>
      </c>
      <c r="V148" s="224">
        <v>8296</v>
      </c>
      <c r="W148" s="224">
        <v>3685.7</v>
      </c>
      <c r="X148" s="224">
        <v>42475.3</v>
      </c>
      <c r="Y148" s="224">
        <v>176036.3</v>
      </c>
    </row>
    <row r="149" spans="2:25">
      <c r="B149" s="225" t="s">
        <v>1491</v>
      </c>
      <c r="C149" s="224">
        <f t="shared" si="42"/>
        <v>3930229.5</v>
      </c>
      <c r="D149" s="224">
        <v>24601.4</v>
      </c>
      <c r="E149" s="224">
        <f t="shared" si="43"/>
        <v>1891657.5</v>
      </c>
      <c r="F149" s="224">
        <v>1706340.9</v>
      </c>
      <c r="G149" s="230">
        <f t="shared" si="41"/>
        <v>0.4341580816082114</v>
      </c>
      <c r="H149" s="224">
        <v>155310.6</v>
      </c>
      <c r="I149" s="224">
        <v>19897.900000000001</v>
      </c>
      <c r="J149" s="224">
        <v>10108.1</v>
      </c>
      <c r="K149" s="224">
        <v>277956</v>
      </c>
      <c r="L149" s="224">
        <v>335553.2</v>
      </c>
      <c r="M149" s="224">
        <v>188218.6</v>
      </c>
      <c r="N149" s="224">
        <v>40671.5</v>
      </c>
      <c r="O149" s="224">
        <v>10044.6</v>
      </c>
      <c r="P149" s="224">
        <v>23274.1</v>
      </c>
      <c r="Q149" s="224">
        <v>94754.3</v>
      </c>
      <c r="R149" s="224">
        <v>380670.5</v>
      </c>
      <c r="S149" s="224">
        <v>210729.8</v>
      </c>
      <c r="T149" s="224">
        <v>19968.400000000001</v>
      </c>
      <c r="U149" s="224">
        <v>39720.699999999997</v>
      </c>
      <c r="V149" s="224">
        <v>14887.1</v>
      </c>
      <c r="W149" s="224">
        <v>6568.9</v>
      </c>
      <c r="X149" s="224">
        <v>98649.600000000006</v>
      </c>
      <c r="Y149" s="224">
        <v>272303.3</v>
      </c>
    </row>
    <row r="150" spans="2:25">
      <c r="B150" s="225" t="s">
        <v>1492</v>
      </c>
      <c r="C150" s="224">
        <f t="shared" si="42"/>
        <v>5150107.2</v>
      </c>
      <c r="D150" s="224">
        <v>56574.3</v>
      </c>
      <c r="E150" s="224">
        <f t="shared" si="43"/>
        <v>2390073.6</v>
      </c>
      <c r="F150" s="224">
        <v>2182553.7999999998</v>
      </c>
      <c r="G150" s="230">
        <f t="shared" si="41"/>
        <v>0.42378803299473061</v>
      </c>
      <c r="H150" s="224">
        <v>161498.70000000001</v>
      </c>
      <c r="I150" s="224">
        <v>33145.199999999997</v>
      </c>
      <c r="J150" s="224">
        <v>12875.9</v>
      </c>
      <c r="K150" s="224">
        <v>478561.3</v>
      </c>
      <c r="L150" s="224">
        <v>405456.1</v>
      </c>
      <c r="M150" s="224">
        <v>268676.40000000002</v>
      </c>
      <c r="N150" s="224">
        <v>49074.3</v>
      </c>
      <c r="O150" s="224">
        <v>15741.9</v>
      </c>
      <c r="P150" s="224">
        <v>38988.800000000003</v>
      </c>
      <c r="Q150" s="224">
        <v>153802.29999999999</v>
      </c>
      <c r="R150" s="224">
        <v>419600.1</v>
      </c>
      <c r="S150" s="224">
        <v>288632.5</v>
      </c>
      <c r="T150" s="224">
        <v>30665.200000000001</v>
      </c>
      <c r="U150" s="224">
        <v>61957.9</v>
      </c>
      <c r="V150" s="224">
        <v>28003.200000000001</v>
      </c>
      <c r="W150" s="224">
        <v>9270.5</v>
      </c>
      <c r="X150" s="224">
        <v>106172.4</v>
      </c>
      <c r="Y150" s="224">
        <v>348856.4</v>
      </c>
    </row>
    <row r="151" spans="2:25">
      <c r="B151" s="225">
        <v>2020</v>
      </c>
      <c r="C151" s="224">
        <f t="shared" si="42"/>
        <v>7738259.200000002</v>
      </c>
      <c r="D151" s="224">
        <v>77712.100000000006</v>
      </c>
      <c r="E151" s="224">
        <f t="shared" si="43"/>
        <v>3537260.6999999997</v>
      </c>
      <c r="F151" s="224">
        <v>3071656.4</v>
      </c>
      <c r="G151" s="230">
        <f t="shared" si="41"/>
        <v>0.39694410856643303</v>
      </c>
      <c r="H151" s="224">
        <v>403147.4</v>
      </c>
      <c r="I151" s="224">
        <v>46488</v>
      </c>
      <c r="J151" s="224">
        <v>15968.9</v>
      </c>
      <c r="K151" s="224">
        <v>747057.9</v>
      </c>
      <c r="L151" s="224">
        <v>859202.7</v>
      </c>
      <c r="M151" s="224">
        <v>551051.4</v>
      </c>
      <c r="N151" s="224">
        <v>93012.7</v>
      </c>
      <c r="O151" s="224">
        <v>16189.4</v>
      </c>
      <c r="P151" s="224">
        <v>52616.9</v>
      </c>
      <c r="Q151" s="224">
        <v>243399.4</v>
      </c>
      <c r="R151" s="224">
        <v>438391.7</v>
      </c>
      <c r="S151" s="224">
        <v>391115.6</v>
      </c>
      <c r="T151" s="224">
        <v>44753.1</v>
      </c>
      <c r="U151" s="224">
        <v>103667.7</v>
      </c>
      <c r="V151" s="224">
        <v>62025.2</v>
      </c>
      <c r="W151" s="224">
        <v>10728.9</v>
      </c>
      <c r="X151" s="224">
        <v>52126.2</v>
      </c>
      <c r="Y151" s="224">
        <v>457947.6</v>
      </c>
    </row>
    <row r="152" spans="2:25">
      <c r="B152" s="225" t="s">
        <v>1493</v>
      </c>
      <c r="C152" s="224">
        <f t="shared" si="42"/>
        <v>2330715.4999999991</v>
      </c>
      <c r="D152" s="224">
        <v>15445.2</v>
      </c>
      <c r="E152" s="224">
        <f t="shared" si="43"/>
        <v>1196992.7</v>
      </c>
      <c r="F152" s="224">
        <v>1082182.3</v>
      </c>
      <c r="G152" s="230">
        <f t="shared" si="41"/>
        <v>0.46431334068872865</v>
      </c>
      <c r="H152" s="224">
        <v>95204.6</v>
      </c>
      <c r="I152" s="224">
        <v>13461.9</v>
      </c>
      <c r="J152" s="224">
        <v>6143.9</v>
      </c>
      <c r="K152" s="224">
        <v>185317.9</v>
      </c>
      <c r="L152" s="224">
        <v>222504.5</v>
      </c>
      <c r="M152" s="224">
        <v>148029</v>
      </c>
      <c r="N152" s="224">
        <v>23197.200000000001</v>
      </c>
      <c r="O152" s="224">
        <v>4467.3999999999996</v>
      </c>
      <c r="P152" s="224">
        <v>15071.2</v>
      </c>
      <c r="Q152" s="224">
        <v>57660.7</v>
      </c>
      <c r="R152" s="224">
        <v>162677.1</v>
      </c>
      <c r="S152" s="224">
        <v>90709.8</v>
      </c>
      <c r="T152" s="224">
        <v>11406.4</v>
      </c>
      <c r="U152" s="224">
        <v>22199.4</v>
      </c>
      <c r="V152" s="224">
        <v>9572.9</v>
      </c>
      <c r="W152" s="224">
        <v>3224.8</v>
      </c>
      <c r="X152" s="224">
        <v>27785</v>
      </c>
      <c r="Y152" s="224">
        <v>134454.29999999999</v>
      </c>
    </row>
    <row r="153" spans="2:25">
      <c r="B153" s="225" t="s">
        <v>1494</v>
      </c>
      <c r="C153" s="224">
        <f t="shared" si="42"/>
        <v>4595657.2</v>
      </c>
      <c r="D153" s="224">
        <v>31359.8</v>
      </c>
      <c r="E153" s="224">
        <f t="shared" si="43"/>
        <v>2345778.0999999996</v>
      </c>
      <c r="F153" s="224">
        <v>2104269.7999999998</v>
      </c>
      <c r="G153" s="230">
        <f t="shared" si="41"/>
        <v>0.45788223716947374</v>
      </c>
      <c r="H153" s="224">
        <v>207761.9</v>
      </c>
      <c r="I153" s="224">
        <v>24247.3</v>
      </c>
      <c r="J153" s="224">
        <v>9499.1</v>
      </c>
      <c r="K153" s="224">
        <v>301628.90000000002</v>
      </c>
      <c r="L153" s="224">
        <v>489349.7</v>
      </c>
      <c r="M153" s="224">
        <v>219954.5</v>
      </c>
      <c r="N153" s="224">
        <v>57609.7</v>
      </c>
      <c r="O153" s="224">
        <v>8841.6</v>
      </c>
      <c r="P153" s="224">
        <v>29949.7</v>
      </c>
      <c r="Q153" s="224">
        <v>104766.2</v>
      </c>
      <c r="R153" s="224">
        <v>306348.3</v>
      </c>
      <c r="S153" s="224">
        <v>178473.2</v>
      </c>
      <c r="T153" s="224">
        <v>25275.7</v>
      </c>
      <c r="U153" s="224">
        <v>54617.5</v>
      </c>
      <c r="V153" s="224">
        <v>23830.3</v>
      </c>
      <c r="W153" s="224">
        <v>8606.5</v>
      </c>
      <c r="X153" s="224">
        <v>51274.9</v>
      </c>
      <c r="Y153" s="224">
        <v>357992.6</v>
      </c>
    </row>
    <row r="154" spans="2:25">
      <c r="B154" s="225" t="s">
        <v>1495</v>
      </c>
      <c r="C154" s="224">
        <f t="shared" si="42"/>
        <v>6497760.3999999994</v>
      </c>
      <c r="D154" s="224">
        <v>56962.3</v>
      </c>
      <c r="E154" s="224">
        <f t="shared" si="43"/>
        <v>3236675.7</v>
      </c>
      <c r="F154" s="224">
        <v>2884390.3</v>
      </c>
      <c r="G154" s="230">
        <f t="shared" si="41"/>
        <v>0.44390530312567389</v>
      </c>
      <c r="H154" s="224">
        <v>297604.2</v>
      </c>
      <c r="I154" s="224">
        <v>41385.699999999997</v>
      </c>
      <c r="J154" s="224">
        <v>13295.5</v>
      </c>
      <c r="K154" s="224">
        <v>565482.4</v>
      </c>
      <c r="L154" s="224">
        <v>683017.2</v>
      </c>
      <c r="M154" s="224">
        <v>320850.40000000002</v>
      </c>
      <c r="N154" s="224">
        <v>65515.6</v>
      </c>
      <c r="O154" s="224">
        <v>12944.2</v>
      </c>
      <c r="P154" s="224">
        <v>40214.800000000003</v>
      </c>
      <c r="Q154" s="224">
        <v>148846.20000000001</v>
      </c>
      <c r="R154" s="224">
        <v>370222.5</v>
      </c>
      <c r="S154" s="224">
        <v>252022.8</v>
      </c>
      <c r="T154" s="224">
        <v>37243.4</v>
      </c>
      <c r="U154" s="224">
        <v>80859.3</v>
      </c>
      <c r="V154" s="224">
        <v>38394.6</v>
      </c>
      <c r="W154" s="224">
        <v>11832.3</v>
      </c>
      <c r="X154" s="224">
        <v>55030.3</v>
      </c>
      <c r="Y154" s="224">
        <v>521646.4</v>
      </c>
    </row>
    <row r="155" spans="2:25">
      <c r="B155" s="225">
        <v>2021</v>
      </c>
      <c r="C155" s="224">
        <f t="shared" si="42"/>
        <v>10627583.4</v>
      </c>
      <c r="D155" s="224">
        <v>95575.8</v>
      </c>
      <c r="E155" s="224">
        <f t="shared" si="43"/>
        <v>5314100.4999999991</v>
      </c>
      <c r="F155" s="226">
        <v>4670445.0999999996</v>
      </c>
      <c r="G155" s="230">
        <f t="shared" si="41"/>
        <v>0.4394644505918438</v>
      </c>
      <c r="H155" s="226">
        <v>564147.30000000005</v>
      </c>
      <c r="I155" s="226">
        <v>57878.8</v>
      </c>
      <c r="J155" s="226">
        <v>21629.3</v>
      </c>
      <c r="K155" s="226">
        <v>804069</v>
      </c>
      <c r="L155" s="226">
        <v>1324133</v>
      </c>
      <c r="M155" s="226">
        <v>650167.9</v>
      </c>
      <c r="N155" s="226">
        <v>111699.8</v>
      </c>
      <c r="O155" s="226">
        <v>18399</v>
      </c>
      <c r="P155" s="226">
        <v>52685.2</v>
      </c>
      <c r="Q155" s="226">
        <v>432452.6</v>
      </c>
      <c r="R155" s="226">
        <v>372064.8</v>
      </c>
      <c r="S155" s="226">
        <v>374123.9</v>
      </c>
      <c r="T155" s="226">
        <v>51888</v>
      </c>
      <c r="U155" s="226">
        <v>131270.1</v>
      </c>
      <c r="V155" s="226">
        <v>85174.1</v>
      </c>
      <c r="W155" s="226">
        <v>12276.1</v>
      </c>
      <c r="X155" s="226">
        <v>78984.3</v>
      </c>
      <c r="Y155" s="226">
        <v>718519.3</v>
      </c>
    </row>
    <row r="156" spans="2:25">
      <c r="B156" s="225" t="s">
        <v>1496</v>
      </c>
      <c r="C156" s="224">
        <f t="shared" si="42"/>
        <v>3135771.5</v>
      </c>
      <c r="D156" s="224">
        <v>17582.2</v>
      </c>
      <c r="E156" s="224">
        <f t="shared" si="43"/>
        <v>1613442.5</v>
      </c>
      <c r="F156" s="226">
        <v>1488011.2</v>
      </c>
      <c r="G156" s="230">
        <f t="shared" si="41"/>
        <v>0.47452794312340679</v>
      </c>
      <c r="H156" s="226">
        <v>103114.2</v>
      </c>
      <c r="I156" s="226">
        <v>15719.5</v>
      </c>
      <c r="J156" s="226">
        <v>6597.6</v>
      </c>
      <c r="K156" s="226">
        <v>191831.5</v>
      </c>
      <c r="L156" s="226">
        <v>454888.8</v>
      </c>
      <c r="M156" s="226">
        <v>158341.4</v>
      </c>
      <c r="N156" s="226">
        <v>34275</v>
      </c>
      <c r="O156" s="226">
        <v>4189.1000000000004</v>
      </c>
      <c r="P156" s="226">
        <v>15057.7</v>
      </c>
      <c r="Q156" s="226">
        <v>65974.8</v>
      </c>
      <c r="R156" s="226">
        <v>117296.9</v>
      </c>
      <c r="S156" s="226">
        <v>102868</v>
      </c>
      <c r="T156" s="226">
        <v>13442.4</v>
      </c>
      <c r="U156" s="226">
        <v>26789.4</v>
      </c>
      <c r="V156" s="226">
        <v>10311</v>
      </c>
      <c r="W156" s="226">
        <v>4156.1000000000004</v>
      </c>
      <c r="X156" s="226">
        <v>8965.6</v>
      </c>
      <c r="Y156" s="226">
        <v>296359.09999999998</v>
      </c>
    </row>
    <row r="157" spans="2:25">
      <c r="B157" s="225" t="s">
        <v>1497</v>
      </c>
      <c r="C157" s="224">
        <f t="shared" si="42"/>
        <v>6340310.9000000004</v>
      </c>
      <c r="D157" s="224">
        <v>35192.800000000003</v>
      </c>
      <c r="E157" s="224">
        <f t="shared" si="43"/>
        <v>3346130.5000000005</v>
      </c>
      <c r="F157" s="226">
        <v>3079203.2</v>
      </c>
      <c r="G157" s="230">
        <f t="shared" si="41"/>
        <v>0.48565492269472149</v>
      </c>
      <c r="H157" s="226">
        <v>227470.6</v>
      </c>
      <c r="I157" s="226">
        <v>27818.6</v>
      </c>
      <c r="J157" s="226">
        <v>11638.1</v>
      </c>
      <c r="K157" s="226">
        <v>409705.2</v>
      </c>
      <c r="L157" s="226">
        <v>850325.5</v>
      </c>
      <c r="M157" s="226">
        <v>253837.3</v>
      </c>
      <c r="N157" s="226">
        <v>57873.9</v>
      </c>
      <c r="O157" s="226">
        <v>11455.3</v>
      </c>
      <c r="P157" s="226">
        <v>30248.400000000001</v>
      </c>
      <c r="Q157" s="226">
        <v>195174.1</v>
      </c>
      <c r="R157" s="226">
        <v>96363.1</v>
      </c>
      <c r="S157" s="226">
        <v>227822.9</v>
      </c>
      <c r="T157" s="226">
        <v>27919.3</v>
      </c>
      <c r="U157" s="226">
        <v>68323.8</v>
      </c>
      <c r="V157" s="226">
        <v>29077.3</v>
      </c>
      <c r="W157" s="226">
        <v>5402.4</v>
      </c>
      <c r="X157" s="226">
        <v>23561.9</v>
      </c>
      <c r="Y157" s="226">
        <v>671897.2</v>
      </c>
    </row>
    <row r="158" spans="2:25">
      <c r="B158" s="225" t="s">
        <v>1498</v>
      </c>
      <c r="C158" s="224">
        <f t="shared" si="42"/>
        <v>9010368.0999999996</v>
      </c>
      <c r="D158" s="224">
        <v>72950.100000000006</v>
      </c>
      <c r="E158" s="224">
        <f t="shared" si="43"/>
        <v>4654706.8999999994</v>
      </c>
      <c r="F158" s="226">
        <v>4244486.7</v>
      </c>
      <c r="G158" s="230">
        <f t="shared" si="41"/>
        <v>0.4710669589625312</v>
      </c>
      <c r="H158" s="226">
        <v>347527</v>
      </c>
      <c r="I158" s="226">
        <v>46735.1</v>
      </c>
      <c r="J158" s="226">
        <v>15958.1</v>
      </c>
      <c r="K158" s="226">
        <v>664683.1</v>
      </c>
      <c r="L158" s="226">
        <v>1031410.8</v>
      </c>
      <c r="M158" s="226">
        <v>361237.3</v>
      </c>
      <c r="N158" s="226">
        <v>85848.5</v>
      </c>
      <c r="O158" s="226">
        <v>15219.7</v>
      </c>
      <c r="P158" s="226">
        <v>42358.7</v>
      </c>
      <c r="Q158" s="226">
        <v>302628</v>
      </c>
      <c r="R158" s="226">
        <v>239789.5</v>
      </c>
      <c r="S158" s="226">
        <v>329335.8</v>
      </c>
      <c r="T158" s="226">
        <v>43214.9</v>
      </c>
      <c r="U158" s="226">
        <v>101989.4</v>
      </c>
      <c r="V158" s="226">
        <v>41108.199999999997</v>
      </c>
      <c r="W158" s="226">
        <v>6065.8</v>
      </c>
      <c r="X158" s="226">
        <v>45334.8</v>
      </c>
      <c r="Y158" s="226">
        <v>972486.6</v>
      </c>
    </row>
    <row r="159" spans="2:25">
      <c r="B159" s="223" t="s">
        <v>1504</v>
      </c>
      <c r="C159" s="224"/>
      <c r="D159" s="224"/>
      <c r="E159" s="224"/>
      <c r="F159" s="224"/>
      <c r="G159" s="230" t="e">
        <f t="shared" si="41"/>
        <v>#DIV/0!</v>
      </c>
      <c r="H159" s="224"/>
      <c r="I159" s="224"/>
      <c r="J159" s="224"/>
      <c r="K159" s="224"/>
      <c r="L159" s="224"/>
      <c r="M159" s="224"/>
      <c r="N159" s="224"/>
      <c r="O159" s="224"/>
      <c r="P159" s="224"/>
      <c r="Q159" s="224"/>
      <c r="R159" s="224"/>
      <c r="S159" s="224"/>
      <c r="T159" s="224"/>
      <c r="U159" s="224"/>
      <c r="V159" s="224"/>
      <c r="W159" s="224"/>
      <c r="X159" s="224"/>
      <c r="Y159" s="224"/>
    </row>
    <row r="160" spans="2:25">
      <c r="B160" s="225" t="s">
        <v>1485</v>
      </c>
      <c r="C160" s="224">
        <f t="shared" ref="C160:C177" si="44">D160+E160+K160+L160+M160+N160+O160+P160+Q160+R160+S160+T160+U160+V160+W160+X160+Y160</f>
        <v>1231875.9999999995</v>
      </c>
      <c r="D160" s="224">
        <v>22079.1</v>
      </c>
      <c r="E160" s="224">
        <f t="shared" ref="E160:E177" si="45">F160+H160+I160+J160</f>
        <v>683314.2</v>
      </c>
      <c r="F160" s="224">
        <v>617564.69999999995</v>
      </c>
      <c r="G160" s="230">
        <f t="shared" si="41"/>
        <v>0.50132050628472358</v>
      </c>
      <c r="H160" s="224">
        <v>49911</v>
      </c>
      <c r="I160" s="224">
        <v>14216.7</v>
      </c>
      <c r="J160" s="224">
        <v>1621.8</v>
      </c>
      <c r="K160" s="224">
        <v>41006.300000000003</v>
      </c>
      <c r="L160" s="224">
        <v>86254.1</v>
      </c>
      <c r="M160" s="224">
        <v>69676.2</v>
      </c>
      <c r="N160" s="224">
        <v>9350.1</v>
      </c>
      <c r="O160" s="224">
        <v>3603.7</v>
      </c>
      <c r="P160" s="224">
        <v>16883.2</v>
      </c>
      <c r="Q160" s="224">
        <v>62971.3</v>
      </c>
      <c r="R160" s="224">
        <v>25770.6</v>
      </c>
      <c r="S160" s="224">
        <v>21595.4</v>
      </c>
      <c r="T160" s="224">
        <v>15986.3</v>
      </c>
      <c r="U160" s="224">
        <v>29380.9</v>
      </c>
      <c r="V160" s="224">
        <v>15631.4</v>
      </c>
      <c r="W160" s="224">
        <v>5594.8</v>
      </c>
      <c r="X160" s="224">
        <v>8266.2000000000007</v>
      </c>
      <c r="Y160" s="224">
        <v>114512.2</v>
      </c>
    </row>
    <row r="161" spans="2:25">
      <c r="B161" s="225" t="s">
        <v>1486</v>
      </c>
      <c r="C161" s="224">
        <f t="shared" si="44"/>
        <v>2000669.7999999998</v>
      </c>
      <c r="D161" s="224">
        <v>55721.599999999999</v>
      </c>
      <c r="E161" s="224">
        <f t="shared" si="45"/>
        <v>1081102.0999999999</v>
      </c>
      <c r="F161" s="224">
        <v>982049.4</v>
      </c>
      <c r="G161" s="230">
        <f t="shared" si="41"/>
        <v>0.4908603108818857</v>
      </c>
      <c r="H161" s="224">
        <v>75053.600000000006</v>
      </c>
      <c r="I161" s="224">
        <v>21101.200000000001</v>
      </c>
      <c r="J161" s="224">
        <v>2897.9</v>
      </c>
      <c r="K161" s="224">
        <v>77461.899999999994</v>
      </c>
      <c r="L161" s="224">
        <v>136205.4</v>
      </c>
      <c r="M161" s="224">
        <v>111036.7</v>
      </c>
      <c r="N161" s="224">
        <v>14233.2</v>
      </c>
      <c r="O161" s="224">
        <v>6324.7</v>
      </c>
      <c r="P161" s="224">
        <v>24186</v>
      </c>
      <c r="Q161" s="224">
        <v>98123.5</v>
      </c>
      <c r="R161" s="224">
        <v>36375.1</v>
      </c>
      <c r="S161" s="224">
        <v>34056.300000000003</v>
      </c>
      <c r="T161" s="224">
        <v>25259.8</v>
      </c>
      <c r="U161" s="224">
        <v>48532.6</v>
      </c>
      <c r="V161" s="224">
        <v>25759.9</v>
      </c>
      <c r="W161" s="224">
        <v>8273.5</v>
      </c>
      <c r="X161" s="224">
        <v>14408.5</v>
      </c>
      <c r="Y161" s="224">
        <v>203609</v>
      </c>
    </row>
    <row r="162" spans="2:25">
      <c r="B162" s="225">
        <v>2018</v>
      </c>
      <c r="C162" s="224">
        <f t="shared" si="44"/>
        <v>2790661.5999999996</v>
      </c>
      <c r="D162" s="224">
        <v>81595</v>
      </c>
      <c r="E162" s="224">
        <f t="shared" si="45"/>
        <v>1439735.4000000001</v>
      </c>
      <c r="F162" s="224">
        <v>1272486.6000000001</v>
      </c>
      <c r="G162" s="230">
        <f t="shared" si="41"/>
        <v>0.45598025930481872</v>
      </c>
      <c r="H162" s="224">
        <v>126825.5</v>
      </c>
      <c r="I162" s="224">
        <v>35427.599999999999</v>
      </c>
      <c r="J162" s="224">
        <v>4995.7</v>
      </c>
      <c r="K162" s="224">
        <v>116594.5</v>
      </c>
      <c r="L162" s="224">
        <v>227750.8</v>
      </c>
      <c r="M162" s="224">
        <v>139659.6</v>
      </c>
      <c r="N162" s="224">
        <v>23935.5</v>
      </c>
      <c r="O162" s="224">
        <v>10341.700000000001</v>
      </c>
      <c r="P162" s="224">
        <v>34805.4</v>
      </c>
      <c r="Q162" s="224">
        <v>127381.5</v>
      </c>
      <c r="R162" s="224">
        <v>51594.8</v>
      </c>
      <c r="S162" s="224">
        <v>51294.9</v>
      </c>
      <c r="T162" s="224">
        <v>35874.1</v>
      </c>
      <c r="U162" s="224">
        <v>58931.9</v>
      </c>
      <c r="V162" s="224">
        <v>41204.9</v>
      </c>
      <c r="W162" s="224">
        <v>14643.9</v>
      </c>
      <c r="X162" s="224">
        <v>73269.399999999994</v>
      </c>
      <c r="Y162" s="224">
        <v>262048.3</v>
      </c>
    </row>
    <row r="163" spans="2:25">
      <c r="B163" s="225" t="s">
        <v>1487</v>
      </c>
      <c r="C163" s="224">
        <f t="shared" si="44"/>
        <v>579053.60000000009</v>
      </c>
      <c r="D163" s="224">
        <v>8183.5</v>
      </c>
      <c r="E163" s="224">
        <f t="shared" si="45"/>
        <v>268677.90000000002</v>
      </c>
      <c r="F163" s="224">
        <v>236298.2</v>
      </c>
      <c r="G163" s="230">
        <f t="shared" si="41"/>
        <v>0.40807655802502563</v>
      </c>
      <c r="H163" s="224">
        <v>23685.3</v>
      </c>
      <c r="I163" s="224">
        <v>7617.9</v>
      </c>
      <c r="J163" s="224">
        <v>1076.5</v>
      </c>
      <c r="K163" s="224">
        <v>19829.8</v>
      </c>
      <c r="L163" s="224">
        <v>42608.3</v>
      </c>
      <c r="M163" s="224">
        <v>49806.7</v>
      </c>
      <c r="N163" s="224">
        <v>6716.9</v>
      </c>
      <c r="O163" s="224">
        <v>1962.7</v>
      </c>
      <c r="P163" s="224">
        <v>8444.7000000000007</v>
      </c>
      <c r="Q163" s="224">
        <v>39250.199999999997</v>
      </c>
      <c r="R163" s="224">
        <v>15894.9</v>
      </c>
      <c r="S163" s="224">
        <v>14345.7</v>
      </c>
      <c r="T163" s="224">
        <v>9772</v>
      </c>
      <c r="U163" s="224">
        <v>14777</v>
      </c>
      <c r="V163" s="224">
        <v>10893.1</v>
      </c>
      <c r="W163" s="224">
        <v>2716.8</v>
      </c>
      <c r="X163" s="224">
        <v>4408.2</v>
      </c>
      <c r="Y163" s="224">
        <v>60765.2</v>
      </c>
    </row>
    <row r="164" spans="2:25">
      <c r="B164" s="225" t="s">
        <v>1488</v>
      </c>
      <c r="C164" s="224">
        <f t="shared" si="44"/>
        <v>1376632.8</v>
      </c>
      <c r="D164" s="224">
        <v>23510.1</v>
      </c>
      <c r="E164" s="224">
        <f t="shared" si="45"/>
        <v>743154.70000000007</v>
      </c>
      <c r="F164" s="224">
        <v>674242</v>
      </c>
      <c r="G164" s="230">
        <f t="shared" si="41"/>
        <v>0.48977621338093935</v>
      </c>
      <c r="H164" s="224">
        <v>52683.8</v>
      </c>
      <c r="I164" s="224">
        <v>14167.9</v>
      </c>
      <c r="J164" s="224">
        <v>2061</v>
      </c>
      <c r="K164" s="224">
        <v>46655.5</v>
      </c>
      <c r="L164" s="224">
        <v>94993.7</v>
      </c>
      <c r="M164" s="224">
        <v>88512.4</v>
      </c>
      <c r="N164" s="224">
        <v>10275.6</v>
      </c>
      <c r="O164" s="224">
        <v>3850.8</v>
      </c>
      <c r="P164" s="224">
        <v>13752.7</v>
      </c>
      <c r="Q164" s="224">
        <v>62948</v>
      </c>
      <c r="R164" s="224">
        <v>26420.9</v>
      </c>
      <c r="S164" s="224">
        <v>26500.5</v>
      </c>
      <c r="T164" s="224">
        <v>20438</v>
      </c>
      <c r="U164" s="224">
        <v>32582.5</v>
      </c>
      <c r="V164" s="224">
        <v>17039.8</v>
      </c>
      <c r="W164" s="224">
        <v>6290.6</v>
      </c>
      <c r="X164" s="224">
        <v>19503.5</v>
      </c>
      <c r="Y164" s="224">
        <v>140203.5</v>
      </c>
    </row>
    <row r="165" spans="2:25">
      <c r="B165" s="225" t="s">
        <v>1489</v>
      </c>
      <c r="C165" s="224">
        <f t="shared" si="44"/>
        <v>2099923.9</v>
      </c>
      <c r="D165" s="224">
        <v>65111.4</v>
      </c>
      <c r="E165" s="224">
        <f t="shared" si="45"/>
        <v>1074071.0000000002</v>
      </c>
      <c r="F165" s="224">
        <v>967269</v>
      </c>
      <c r="G165" s="230">
        <f t="shared" si="41"/>
        <v>0.4606209777411458</v>
      </c>
      <c r="H165" s="224">
        <v>82598.3</v>
      </c>
      <c r="I165" s="224">
        <v>20907.099999999999</v>
      </c>
      <c r="J165" s="224">
        <v>3296.6</v>
      </c>
      <c r="K165" s="224">
        <v>97594</v>
      </c>
      <c r="L165" s="224">
        <v>140958.1</v>
      </c>
      <c r="M165" s="224">
        <v>134430.9</v>
      </c>
      <c r="N165" s="224">
        <v>14445.3</v>
      </c>
      <c r="O165" s="224">
        <v>6505.2</v>
      </c>
      <c r="P165" s="224">
        <v>18636.7</v>
      </c>
      <c r="Q165" s="224">
        <v>78703.7</v>
      </c>
      <c r="R165" s="224">
        <v>38212.199999999997</v>
      </c>
      <c r="S165" s="224">
        <v>44001.5</v>
      </c>
      <c r="T165" s="224">
        <v>31406.400000000001</v>
      </c>
      <c r="U165" s="224">
        <v>53395.1</v>
      </c>
      <c r="V165" s="224">
        <v>28402.9</v>
      </c>
      <c r="W165" s="224">
        <v>10767</v>
      </c>
      <c r="X165" s="224">
        <v>43346</v>
      </c>
      <c r="Y165" s="224">
        <v>219936.5</v>
      </c>
    </row>
    <row r="166" spans="2:25">
      <c r="B166" s="225">
        <v>2019</v>
      </c>
      <c r="C166" s="224">
        <f t="shared" si="44"/>
        <v>2946389.1000000006</v>
      </c>
      <c r="D166" s="224">
        <v>96622</v>
      </c>
      <c r="E166" s="224">
        <f t="shared" si="45"/>
        <v>1400340.7</v>
      </c>
      <c r="F166" s="224">
        <v>1226780.8999999999</v>
      </c>
      <c r="G166" s="230">
        <f t="shared" si="41"/>
        <v>0.41636758023575354</v>
      </c>
      <c r="H166" s="224">
        <v>134400.79999999999</v>
      </c>
      <c r="I166" s="224">
        <v>34154.6</v>
      </c>
      <c r="J166" s="224">
        <v>5004.3999999999996</v>
      </c>
      <c r="K166" s="224">
        <v>151163.79999999999</v>
      </c>
      <c r="L166" s="224">
        <v>271122.8</v>
      </c>
      <c r="M166" s="224">
        <v>206784.1</v>
      </c>
      <c r="N166" s="224">
        <v>26449.200000000001</v>
      </c>
      <c r="O166" s="224">
        <v>12245.6</v>
      </c>
      <c r="P166" s="224">
        <v>36685</v>
      </c>
      <c r="Q166" s="224">
        <v>125710.7</v>
      </c>
      <c r="R166" s="224">
        <v>81693.2</v>
      </c>
      <c r="S166" s="224">
        <v>63080.6</v>
      </c>
      <c r="T166" s="224">
        <v>45133.1</v>
      </c>
      <c r="U166" s="224">
        <v>67443.100000000006</v>
      </c>
      <c r="V166" s="224">
        <v>50679.8</v>
      </c>
      <c r="W166" s="224">
        <v>14424.9</v>
      </c>
      <c r="X166" s="224">
        <v>26083.3</v>
      </c>
      <c r="Y166" s="224">
        <v>270727.2</v>
      </c>
    </row>
    <row r="167" spans="2:25">
      <c r="B167" s="225" t="s">
        <v>1490</v>
      </c>
      <c r="C167" s="224">
        <f t="shared" si="44"/>
        <v>613983.19999999984</v>
      </c>
      <c r="D167" s="224">
        <v>10168.799999999999</v>
      </c>
      <c r="E167" s="224">
        <f t="shared" si="45"/>
        <v>280320.99999999994</v>
      </c>
      <c r="F167" s="224">
        <v>244705.2</v>
      </c>
      <c r="G167" s="230">
        <f t="shared" si="41"/>
        <v>0.39855357605875874</v>
      </c>
      <c r="H167" s="224">
        <v>26775.1</v>
      </c>
      <c r="I167" s="224">
        <v>7754.1</v>
      </c>
      <c r="J167" s="224">
        <v>1086.5999999999999</v>
      </c>
      <c r="K167" s="224">
        <v>31040.7</v>
      </c>
      <c r="L167" s="224">
        <v>49415.1</v>
      </c>
      <c r="M167" s="224">
        <v>47755.9</v>
      </c>
      <c r="N167" s="224">
        <v>7000.3</v>
      </c>
      <c r="O167" s="224">
        <v>2400</v>
      </c>
      <c r="P167" s="224">
        <v>11669.4</v>
      </c>
      <c r="Q167" s="224">
        <v>33852.300000000003</v>
      </c>
      <c r="R167" s="224">
        <v>14127</v>
      </c>
      <c r="S167" s="224">
        <v>13450.8</v>
      </c>
      <c r="T167" s="224">
        <v>11026.6</v>
      </c>
      <c r="U167" s="224">
        <v>17752.2</v>
      </c>
      <c r="V167" s="224">
        <v>12891.9</v>
      </c>
      <c r="W167" s="224">
        <v>3453.2</v>
      </c>
      <c r="X167" s="224">
        <v>17368.7</v>
      </c>
      <c r="Y167" s="224">
        <v>50289.3</v>
      </c>
    </row>
    <row r="168" spans="2:25">
      <c r="B168" s="225" t="s">
        <v>1491</v>
      </c>
      <c r="C168" s="224">
        <f t="shared" si="44"/>
        <v>1210613.5999999999</v>
      </c>
      <c r="D168" s="224">
        <v>30399.1</v>
      </c>
      <c r="E168" s="224">
        <f t="shared" si="45"/>
        <v>617186.1</v>
      </c>
      <c r="F168" s="224">
        <v>542018.5</v>
      </c>
      <c r="G168" s="230">
        <f t="shared" si="41"/>
        <v>0.44772213033126346</v>
      </c>
      <c r="H168" s="224">
        <v>56159.4</v>
      </c>
      <c r="I168" s="224">
        <v>16702</v>
      </c>
      <c r="J168" s="224">
        <v>2306.1999999999998</v>
      </c>
      <c r="K168" s="224">
        <v>57353.3</v>
      </c>
      <c r="L168" s="224">
        <v>92163.7</v>
      </c>
      <c r="M168" s="224">
        <v>61286.8</v>
      </c>
      <c r="N168" s="224">
        <v>10620.7</v>
      </c>
      <c r="O168" s="224">
        <v>4982.7</v>
      </c>
      <c r="P168" s="224">
        <v>16428.900000000001</v>
      </c>
      <c r="Q168" s="224">
        <v>50049.2</v>
      </c>
      <c r="R168" s="224">
        <v>22878.9</v>
      </c>
      <c r="S168" s="224">
        <v>25168.3</v>
      </c>
      <c r="T168" s="224">
        <v>23049.9</v>
      </c>
      <c r="U168" s="224">
        <v>40666.300000000003</v>
      </c>
      <c r="V168" s="224">
        <v>24207.4</v>
      </c>
      <c r="W168" s="224">
        <v>6492.5</v>
      </c>
      <c r="X168" s="224">
        <v>32929.1</v>
      </c>
      <c r="Y168" s="224">
        <v>94750.7</v>
      </c>
    </row>
    <row r="169" spans="2:25">
      <c r="B169" s="225" t="s">
        <v>1492</v>
      </c>
      <c r="C169" s="224">
        <f t="shared" si="44"/>
        <v>1919745.9</v>
      </c>
      <c r="D169" s="224">
        <v>88580.5</v>
      </c>
      <c r="E169" s="224">
        <f t="shared" si="45"/>
        <v>953354.5</v>
      </c>
      <c r="F169" s="224">
        <v>833204.3</v>
      </c>
      <c r="G169" s="230">
        <f t="shared" si="41"/>
        <v>0.43401801248800692</v>
      </c>
      <c r="H169" s="224">
        <v>89327.8</v>
      </c>
      <c r="I169" s="224">
        <v>26697.200000000001</v>
      </c>
      <c r="J169" s="224">
        <v>4125.2</v>
      </c>
      <c r="K169" s="224">
        <v>108182.9</v>
      </c>
      <c r="L169" s="224">
        <v>144532.20000000001</v>
      </c>
      <c r="M169" s="224">
        <v>118992.4</v>
      </c>
      <c r="N169" s="224">
        <v>13887.4</v>
      </c>
      <c r="O169" s="224">
        <v>8106.5</v>
      </c>
      <c r="P169" s="224">
        <v>27794.400000000001</v>
      </c>
      <c r="Q169" s="224">
        <v>68396.600000000006</v>
      </c>
      <c r="R169" s="224">
        <v>28339.599999999999</v>
      </c>
      <c r="S169" s="224">
        <v>38706.800000000003</v>
      </c>
      <c r="T169" s="224">
        <v>35497.5</v>
      </c>
      <c r="U169" s="224">
        <v>63133.2</v>
      </c>
      <c r="V169" s="224">
        <v>33536.9</v>
      </c>
      <c r="W169" s="224">
        <v>11333.1</v>
      </c>
      <c r="X169" s="224">
        <v>37446.1</v>
      </c>
      <c r="Y169" s="224">
        <v>139925.29999999999</v>
      </c>
    </row>
    <row r="170" spans="2:25">
      <c r="B170" s="225">
        <v>2020</v>
      </c>
      <c r="C170" s="224">
        <f t="shared" si="44"/>
        <v>2735953.1</v>
      </c>
      <c r="D170" s="224">
        <v>119646.5</v>
      </c>
      <c r="E170" s="224">
        <f t="shared" si="45"/>
        <v>1233608.2</v>
      </c>
      <c r="F170" s="224">
        <v>1059924.3</v>
      </c>
      <c r="G170" s="230">
        <f t="shared" si="41"/>
        <v>0.38740587329512338</v>
      </c>
      <c r="H170" s="224">
        <v>132961.29999999999</v>
      </c>
      <c r="I170" s="224">
        <v>35508.699999999997</v>
      </c>
      <c r="J170" s="224">
        <v>5213.8999999999996</v>
      </c>
      <c r="K170" s="224">
        <v>155456.6</v>
      </c>
      <c r="L170" s="224">
        <v>261334.7</v>
      </c>
      <c r="M170" s="224">
        <v>198032.6</v>
      </c>
      <c r="N170" s="224">
        <v>24006.5</v>
      </c>
      <c r="O170" s="224">
        <v>13277.1</v>
      </c>
      <c r="P170" s="224">
        <v>39167.1</v>
      </c>
      <c r="Q170" s="224">
        <v>140096.4</v>
      </c>
      <c r="R170" s="224">
        <v>59204.6</v>
      </c>
      <c r="S170" s="224">
        <v>55727.3</v>
      </c>
      <c r="T170" s="224">
        <v>51551.9</v>
      </c>
      <c r="U170" s="224">
        <v>106456.4</v>
      </c>
      <c r="V170" s="224">
        <v>58655.199999999997</v>
      </c>
      <c r="W170" s="224">
        <v>15377.9</v>
      </c>
      <c r="X170" s="224">
        <v>20898</v>
      </c>
      <c r="Y170" s="224">
        <v>183456.1</v>
      </c>
    </row>
    <row r="171" spans="2:25">
      <c r="B171" s="225" t="s">
        <v>1493</v>
      </c>
      <c r="C171" s="224">
        <f t="shared" si="44"/>
        <v>631168.80000000005</v>
      </c>
      <c r="D171" s="224">
        <v>12418.6</v>
      </c>
      <c r="E171" s="224">
        <f t="shared" si="45"/>
        <v>324779.89999999997</v>
      </c>
      <c r="F171" s="224">
        <v>290100.59999999998</v>
      </c>
      <c r="G171" s="230">
        <f t="shared" si="41"/>
        <v>0.45962443010491005</v>
      </c>
      <c r="H171" s="224">
        <v>24798.5</v>
      </c>
      <c r="I171" s="224">
        <v>8974.1</v>
      </c>
      <c r="J171" s="224">
        <v>906.7</v>
      </c>
      <c r="K171" s="224">
        <v>30398.1</v>
      </c>
      <c r="L171" s="224">
        <v>48662.9</v>
      </c>
      <c r="M171" s="224">
        <v>39308.699999999997</v>
      </c>
      <c r="N171" s="224">
        <v>7274.6</v>
      </c>
      <c r="O171" s="224">
        <v>2864.9</v>
      </c>
      <c r="P171" s="224">
        <v>9520.9</v>
      </c>
      <c r="Q171" s="224">
        <v>33539.800000000003</v>
      </c>
      <c r="R171" s="224">
        <v>13129.5</v>
      </c>
      <c r="S171" s="224">
        <v>13394.5</v>
      </c>
      <c r="T171" s="224">
        <v>12779.4</v>
      </c>
      <c r="U171" s="224">
        <v>22133</v>
      </c>
      <c r="V171" s="224">
        <v>14464.3</v>
      </c>
      <c r="W171" s="224">
        <v>3161</v>
      </c>
      <c r="X171" s="224">
        <v>4482.8</v>
      </c>
      <c r="Y171" s="224">
        <v>38855.9</v>
      </c>
    </row>
    <row r="172" spans="2:25">
      <c r="B172" s="225" t="s">
        <v>1494</v>
      </c>
      <c r="C172" s="224">
        <f t="shared" si="44"/>
        <v>1381305.8</v>
      </c>
      <c r="D172" s="224">
        <v>38841.699999999997</v>
      </c>
      <c r="E172" s="224">
        <f t="shared" si="45"/>
        <v>739247.50000000012</v>
      </c>
      <c r="F172" s="224">
        <v>674499.8</v>
      </c>
      <c r="G172" s="230">
        <f t="shared" si="41"/>
        <v>0.48830592038345166</v>
      </c>
      <c r="H172" s="224">
        <v>44178.3</v>
      </c>
      <c r="I172" s="224">
        <v>18443.400000000001</v>
      </c>
      <c r="J172" s="224">
        <v>2126</v>
      </c>
      <c r="K172" s="224">
        <v>62410.7</v>
      </c>
      <c r="L172" s="224">
        <v>99602.3</v>
      </c>
      <c r="M172" s="224">
        <v>59330</v>
      </c>
      <c r="N172" s="224">
        <v>10128.6</v>
      </c>
      <c r="O172" s="224">
        <v>5577</v>
      </c>
      <c r="P172" s="224">
        <v>17876.8</v>
      </c>
      <c r="Q172" s="224">
        <v>51101.2</v>
      </c>
      <c r="R172" s="224">
        <v>20794.400000000001</v>
      </c>
      <c r="S172" s="224">
        <v>23215.5</v>
      </c>
      <c r="T172" s="224">
        <v>26714.2</v>
      </c>
      <c r="U172" s="224">
        <v>52761.4</v>
      </c>
      <c r="V172" s="224">
        <v>34478.300000000003</v>
      </c>
      <c r="W172" s="224">
        <v>6547.8</v>
      </c>
      <c r="X172" s="224">
        <v>12260.1</v>
      </c>
      <c r="Y172" s="224">
        <v>120418.3</v>
      </c>
    </row>
    <row r="173" spans="2:25">
      <c r="B173" s="225" t="s">
        <v>1495</v>
      </c>
      <c r="C173" s="224">
        <f t="shared" si="44"/>
        <v>2237609.4</v>
      </c>
      <c r="D173" s="224">
        <v>92730.9</v>
      </c>
      <c r="E173" s="224">
        <f t="shared" si="45"/>
        <v>1145568.2000000002</v>
      </c>
      <c r="F173" s="224">
        <v>1037589.6</v>
      </c>
      <c r="G173" s="230">
        <f t="shared" si="41"/>
        <v>0.46370452322912126</v>
      </c>
      <c r="H173" s="224">
        <v>75475.899999999994</v>
      </c>
      <c r="I173" s="224">
        <v>28635.1</v>
      </c>
      <c r="J173" s="224">
        <v>3867.6</v>
      </c>
      <c r="K173" s="224">
        <v>129316.8</v>
      </c>
      <c r="L173" s="224">
        <v>144731.29999999999</v>
      </c>
      <c r="M173" s="224">
        <v>128724.9</v>
      </c>
      <c r="N173" s="224">
        <v>14405.7</v>
      </c>
      <c r="O173" s="224">
        <v>8333.2000000000007</v>
      </c>
      <c r="P173" s="224">
        <v>28978.2</v>
      </c>
      <c r="Q173" s="224">
        <v>79448.5</v>
      </c>
      <c r="R173" s="224">
        <v>34890.300000000003</v>
      </c>
      <c r="S173" s="224">
        <v>38464</v>
      </c>
      <c r="T173" s="224">
        <v>41770.699999999997</v>
      </c>
      <c r="U173" s="224">
        <v>74389.100000000006</v>
      </c>
      <c r="V173" s="224">
        <v>37335.9</v>
      </c>
      <c r="W173" s="224">
        <v>11604.1</v>
      </c>
      <c r="X173" s="224">
        <v>20325.900000000001</v>
      </c>
      <c r="Y173" s="224">
        <v>206591.7</v>
      </c>
    </row>
    <row r="174" spans="2:25">
      <c r="B174" s="225">
        <v>2021</v>
      </c>
      <c r="C174" s="224">
        <f t="shared" si="44"/>
        <v>3533014.4000000004</v>
      </c>
      <c r="D174" s="224">
        <v>131117.20000000001</v>
      </c>
      <c r="E174" s="224">
        <f t="shared" si="45"/>
        <v>1805338.3</v>
      </c>
      <c r="F174" s="226">
        <v>1615343.3</v>
      </c>
      <c r="G174" s="230">
        <f t="shared" si="41"/>
        <v>0.45721390210014423</v>
      </c>
      <c r="H174" s="226">
        <v>139774.70000000001</v>
      </c>
      <c r="I174" s="226">
        <v>44412.3</v>
      </c>
      <c r="J174" s="226">
        <v>5808</v>
      </c>
      <c r="K174" s="226">
        <v>171906.9</v>
      </c>
      <c r="L174" s="226">
        <v>285294.09999999998</v>
      </c>
      <c r="M174" s="226">
        <v>204821.8</v>
      </c>
      <c r="N174" s="226">
        <v>29869.7</v>
      </c>
      <c r="O174" s="226">
        <v>13698</v>
      </c>
      <c r="P174" s="226">
        <v>39360.5</v>
      </c>
      <c r="Q174" s="226">
        <v>142900.70000000001</v>
      </c>
      <c r="R174" s="226">
        <v>64847.6</v>
      </c>
      <c r="S174" s="226">
        <v>65951.199999999997</v>
      </c>
      <c r="T174" s="226">
        <v>59194.2</v>
      </c>
      <c r="U174" s="226">
        <v>125554.2</v>
      </c>
      <c r="V174" s="226">
        <v>67318.3</v>
      </c>
      <c r="W174" s="226">
        <v>16577.400000000001</v>
      </c>
      <c r="X174" s="226">
        <v>17223.400000000001</v>
      </c>
      <c r="Y174" s="226">
        <v>292040.90000000002</v>
      </c>
    </row>
    <row r="175" spans="2:25">
      <c r="B175" s="225" t="s">
        <v>1496</v>
      </c>
      <c r="C175" s="224">
        <f t="shared" si="44"/>
        <v>824496.90000000014</v>
      </c>
      <c r="D175" s="224">
        <v>14677</v>
      </c>
      <c r="E175" s="224">
        <f t="shared" si="45"/>
        <v>441963.8</v>
      </c>
      <c r="F175" s="226">
        <v>402604</v>
      </c>
      <c r="G175" s="230">
        <f t="shared" si="41"/>
        <v>0.48830262430337812</v>
      </c>
      <c r="H175" s="226">
        <v>28290.5</v>
      </c>
      <c r="I175" s="226">
        <v>10047</v>
      </c>
      <c r="J175" s="226">
        <v>1022.3</v>
      </c>
      <c r="K175" s="226">
        <v>32893</v>
      </c>
      <c r="L175" s="226">
        <v>54127.5</v>
      </c>
      <c r="M175" s="226">
        <v>41187.300000000003</v>
      </c>
      <c r="N175" s="226">
        <v>6587.1</v>
      </c>
      <c r="O175" s="226">
        <v>2308</v>
      </c>
      <c r="P175" s="226">
        <v>9788.2999999999993</v>
      </c>
      <c r="Q175" s="226">
        <v>45082.5</v>
      </c>
      <c r="R175" s="226">
        <v>11975.1</v>
      </c>
      <c r="S175" s="226">
        <v>14748.4</v>
      </c>
      <c r="T175" s="226">
        <v>15682</v>
      </c>
      <c r="U175" s="226">
        <v>28516.3</v>
      </c>
      <c r="V175" s="226">
        <v>16513.7</v>
      </c>
      <c r="W175" s="226">
        <v>3288.1</v>
      </c>
      <c r="X175" s="226">
        <v>6097.4</v>
      </c>
      <c r="Y175" s="226">
        <v>79061.399999999994</v>
      </c>
    </row>
    <row r="176" spans="2:25">
      <c r="B176" s="225" t="s">
        <v>1497</v>
      </c>
      <c r="C176" s="224">
        <f t="shared" si="44"/>
        <v>1825487.9000000001</v>
      </c>
      <c r="D176" s="224">
        <v>44825.5</v>
      </c>
      <c r="E176" s="224">
        <f t="shared" si="45"/>
        <v>1042850.6</v>
      </c>
      <c r="F176" s="226">
        <v>963158.7</v>
      </c>
      <c r="G176" s="230">
        <f t="shared" si="41"/>
        <v>0.52761713731435844</v>
      </c>
      <c r="H176" s="226">
        <v>56699.3</v>
      </c>
      <c r="I176" s="226">
        <v>20419.5</v>
      </c>
      <c r="J176" s="226">
        <v>2573.1</v>
      </c>
      <c r="K176" s="226">
        <v>68161.8</v>
      </c>
      <c r="L176" s="226">
        <v>108955.6</v>
      </c>
      <c r="M176" s="226">
        <v>60938.400000000001</v>
      </c>
      <c r="N176" s="226">
        <v>10796.2</v>
      </c>
      <c r="O176" s="226">
        <v>5378.8</v>
      </c>
      <c r="P176" s="226">
        <v>18420.599999999999</v>
      </c>
      <c r="Q176" s="226">
        <v>70135.5</v>
      </c>
      <c r="R176" s="226">
        <v>18150.8</v>
      </c>
      <c r="S176" s="226">
        <v>24341.7</v>
      </c>
      <c r="T176" s="226">
        <v>33330.699999999997</v>
      </c>
      <c r="U176" s="226">
        <v>70255.3</v>
      </c>
      <c r="V176" s="226">
        <v>39322.400000000001</v>
      </c>
      <c r="W176" s="226">
        <v>7474.1</v>
      </c>
      <c r="X176" s="226">
        <v>12340.4</v>
      </c>
      <c r="Y176" s="226">
        <v>189809.5</v>
      </c>
    </row>
    <row r="177" spans="2:25">
      <c r="B177" s="225" t="s">
        <v>1498</v>
      </c>
      <c r="C177" s="224">
        <f t="shared" si="44"/>
        <v>2876076.9</v>
      </c>
      <c r="D177" s="224">
        <v>119302.5</v>
      </c>
      <c r="E177" s="224">
        <f t="shared" si="45"/>
        <v>1569240.1</v>
      </c>
      <c r="F177" s="226">
        <v>1441669</v>
      </c>
      <c r="G177" s="230">
        <f t="shared" si="41"/>
        <v>0.50126232716517427</v>
      </c>
      <c r="H177" s="226">
        <v>93298.1</v>
      </c>
      <c r="I177" s="226">
        <v>29883.3</v>
      </c>
      <c r="J177" s="226">
        <v>4389.7</v>
      </c>
      <c r="K177" s="226">
        <v>131277.4</v>
      </c>
      <c r="L177" s="226">
        <v>156840</v>
      </c>
      <c r="M177" s="226">
        <v>130983.9</v>
      </c>
      <c r="N177" s="226">
        <v>17107.099999999999</v>
      </c>
      <c r="O177" s="226">
        <v>9553.9</v>
      </c>
      <c r="P177" s="226">
        <v>29758.1</v>
      </c>
      <c r="Q177" s="226">
        <v>86670.399999999994</v>
      </c>
      <c r="R177" s="226">
        <v>44388.5</v>
      </c>
      <c r="S177" s="226">
        <v>44065.3</v>
      </c>
      <c r="T177" s="226">
        <v>52089.2</v>
      </c>
      <c r="U177" s="226">
        <v>94748.2</v>
      </c>
      <c r="V177" s="226">
        <v>44230.6</v>
      </c>
      <c r="W177" s="226">
        <v>11662.8</v>
      </c>
      <c r="X177" s="226">
        <v>16661.3</v>
      </c>
      <c r="Y177" s="226">
        <v>317497.59999999998</v>
      </c>
    </row>
    <row r="178" spans="2:25">
      <c r="B178" s="223" t="s">
        <v>1505</v>
      </c>
      <c r="C178" s="224"/>
      <c r="D178" s="224"/>
      <c r="E178" s="224"/>
      <c r="F178" s="224"/>
      <c r="G178" s="230" t="e">
        <f t="shared" si="41"/>
        <v>#DIV/0!</v>
      </c>
      <c r="H178" s="224"/>
      <c r="I178" s="224"/>
      <c r="J178" s="224"/>
      <c r="K178" s="224"/>
      <c r="L178" s="224"/>
      <c r="M178" s="224"/>
      <c r="N178" s="224"/>
      <c r="O178" s="224"/>
      <c r="P178" s="224"/>
      <c r="Q178" s="224"/>
      <c r="R178" s="224"/>
      <c r="S178" s="224"/>
      <c r="T178" s="224"/>
      <c r="U178" s="224"/>
      <c r="V178" s="224"/>
      <c r="W178" s="224"/>
      <c r="X178" s="224"/>
      <c r="Y178" s="224"/>
    </row>
    <row r="179" spans="2:25">
      <c r="B179" s="225" t="s">
        <v>1485</v>
      </c>
      <c r="C179" s="224">
        <f t="shared" ref="C179:C196" si="46">D179+E179+K179+L179+M179+N179+O179+P179+Q179+R179+S179+T179+U179+V179+W179+X179+Y179</f>
        <v>619144.6</v>
      </c>
      <c r="D179" s="224">
        <v>38190.9</v>
      </c>
      <c r="E179" s="224">
        <f t="shared" ref="E179:E196" si="47">F179+H179+I179+J179</f>
        <v>116839</v>
      </c>
      <c r="F179" s="224">
        <v>17907.2</v>
      </c>
      <c r="G179" s="230">
        <f t="shared" si="41"/>
        <v>2.8922484343721969E-2</v>
      </c>
      <c r="H179" s="224">
        <v>78450.5</v>
      </c>
      <c r="I179" s="224">
        <v>19461.900000000001</v>
      </c>
      <c r="J179" s="224">
        <v>1019.4</v>
      </c>
      <c r="K179" s="224">
        <v>41316.199999999997</v>
      </c>
      <c r="L179" s="224">
        <v>67489</v>
      </c>
      <c r="M179" s="224">
        <v>106299.5</v>
      </c>
      <c r="N179" s="224">
        <v>3451.5</v>
      </c>
      <c r="O179" s="224">
        <v>3295.2</v>
      </c>
      <c r="P179" s="224">
        <v>18225.400000000001</v>
      </c>
      <c r="Q179" s="224">
        <v>50149.7</v>
      </c>
      <c r="R179" s="224">
        <v>8424.6</v>
      </c>
      <c r="S179" s="224">
        <v>4939.2</v>
      </c>
      <c r="T179" s="224">
        <v>19463</v>
      </c>
      <c r="U179" s="224">
        <v>65109.3</v>
      </c>
      <c r="V179" s="224">
        <v>21006.2</v>
      </c>
      <c r="W179" s="224">
        <v>4956.3999999999996</v>
      </c>
      <c r="X179" s="224">
        <v>7454.2</v>
      </c>
      <c r="Y179" s="224">
        <v>42535.3</v>
      </c>
    </row>
    <row r="180" spans="2:25">
      <c r="B180" s="225" t="s">
        <v>1486</v>
      </c>
      <c r="C180" s="224">
        <f t="shared" si="46"/>
        <v>972215.5</v>
      </c>
      <c r="D180" s="224">
        <v>97668.800000000003</v>
      </c>
      <c r="E180" s="224">
        <f t="shared" si="47"/>
        <v>173675.2</v>
      </c>
      <c r="F180" s="224">
        <v>24102.3</v>
      </c>
      <c r="G180" s="230">
        <f t="shared" si="41"/>
        <v>2.4791108555664871E-2</v>
      </c>
      <c r="H180" s="224">
        <v>127840.3</v>
      </c>
      <c r="I180" s="224">
        <v>20070.2</v>
      </c>
      <c r="J180" s="224">
        <v>1662.4</v>
      </c>
      <c r="K180" s="224">
        <v>56499.7</v>
      </c>
      <c r="L180" s="224">
        <v>96988.2</v>
      </c>
      <c r="M180" s="224">
        <v>157192.4</v>
      </c>
      <c r="N180" s="224">
        <v>4132.6000000000004</v>
      </c>
      <c r="O180" s="224">
        <v>5229.5</v>
      </c>
      <c r="P180" s="224">
        <v>26269.8</v>
      </c>
      <c r="Q180" s="224">
        <v>83709.3</v>
      </c>
      <c r="R180" s="224">
        <v>11272</v>
      </c>
      <c r="S180" s="224">
        <v>7060.6</v>
      </c>
      <c r="T180" s="224">
        <v>30608.6</v>
      </c>
      <c r="U180" s="224">
        <v>97058.7</v>
      </c>
      <c r="V180" s="224">
        <v>33897.9</v>
      </c>
      <c r="W180" s="224">
        <v>7723.5</v>
      </c>
      <c r="X180" s="224">
        <v>16631.599999999999</v>
      </c>
      <c r="Y180" s="224">
        <v>66597.100000000006</v>
      </c>
    </row>
    <row r="181" spans="2:25">
      <c r="B181" s="225">
        <v>2018</v>
      </c>
      <c r="C181" s="224">
        <f t="shared" si="46"/>
        <v>1532118.5999999999</v>
      </c>
      <c r="D181" s="224">
        <v>154045.6</v>
      </c>
      <c r="E181" s="224">
        <f t="shared" si="47"/>
        <v>280115.20000000001</v>
      </c>
      <c r="F181" s="224">
        <v>41196.800000000003</v>
      </c>
      <c r="G181" s="230">
        <f t="shared" si="41"/>
        <v>2.6888780020032397E-2</v>
      </c>
      <c r="H181" s="224">
        <v>200238.2</v>
      </c>
      <c r="I181" s="224">
        <v>36421.800000000003</v>
      </c>
      <c r="J181" s="224">
        <v>2258.4</v>
      </c>
      <c r="K181" s="224">
        <v>116450.2</v>
      </c>
      <c r="L181" s="224">
        <v>175473.9</v>
      </c>
      <c r="M181" s="224">
        <v>301459.09999999998</v>
      </c>
      <c r="N181" s="224">
        <v>11360.6</v>
      </c>
      <c r="O181" s="224">
        <v>8607.9</v>
      </c>
      <c r="P181" s="224">
        <v>36220.400000000001</v>
      </c>
      <c r="Q181" s="224">
        <v>93556.1</v>
      </c>
      <c r="R181" s="224">
        <v>17869.5</v>
      </c>
      <c r="S181" s="224">
        <v>8720.1</v>
      </c>
      <c r="T181" s="224">
        <v>43462.8</v>
      </c>
      <c r="U181" s="224">
        <v>107096.2</v>
      </c>
      <c r="V181" s="224">
        <v>51180.9</v>
      </c>
      <c r="W181" s="224">
        <v>11127.3</v>
      </c>
      <c r="X181" s="224">
        <v>24797.4</v>
      </c>
      <c r="Y181" s="224">
        <v>90575.4</v>
      </c>
    </row>
    <row r="182" spans="2:25">
      <c r="B182" s="225" t="s">
        <v>1487</v>
      </c>
      <c r="C182" s="224">
        <f t="shared" si="46"/>
        <v>301418.10000000003</v>
      </c>
      <c r="D182" s="224">
        <v>15363.5</v>
      </c>
      <c r="E182" s="224">
        <f t="shared" si="47"/>
        <v>69904.099999999991</v>
      </c>
      <c r="F182" s="224">
        <v>8268</v>
      </c>
      <c r="G182" s="230">
        <f t="shared" si="41"/>
        <v>2.7430336797956058E-2</v>
      </c>
      <c r="H182" s="224">
        <v>50702.400000000001</v>
      </c>
      <c r="I182" s="224">
        <v>10380</v>
      </c>
      <c r="J182" s="224">
        <v>553.70000000000005</v>
      </c>
      <c r="K182" s="224">
        <v>15164.4</v>
      </c>
      <c r="L182" s="224">
        <v>30999.7</v>
      </c>
      <c r="M182" s="224">
        <v>43829.8</v>
      </c>
      <c r="N182" s="224">
        <v>2514.1999999999998</v>
      </c>
      <c r="O182" s="224">
        <v>1886.5</v>
      </c>
      <c r="P182" s="224">
        <v>8439.2000000000007</v>
      </c>
      <c r="Q182" s="224">
        <v>29829.5</v>
      </c>
      <c r="R182" s="224">
        <v>3896.8</v>
      </c>
      <c r="S182" s="224">
        <v>2684.9</v>
      </c>
      <c r="T182" s="224">
        <v>11242.7</v>
      </c>
      <c r="U182" s="224">
        <v>22932.5</v>
      </c>
      <c r="V182" s="224">
        <v>12794.1</v>
      </c>
      <c r="W182" s="224">
        <v>2378.1999999999998</v>
      </c>
      <c r="X182" s="224">
        <v>4262.3999999999996</v>
      </c>
      <c r="Y182" s="224">
        <v>23295.599999999999</v>
      </c>
    </row>
    <row r="183" spans="2:25">
      <c r="B183" s="225" t="s">
        <v>1488</v>
      </c>
      <c r="C183" s="224">
        <f t="shared" si="46"/>
        <v>672797.9</v>
      </c>
      <c r="D183" s="224">
        <v>42359</v>
      </c>
      <c r="E183" s="224">
        <f t="shared" si="47"/>
        <v>139330.5</v>
      </c>
      <c r="F183" s="224">
        <v>21106.1</v>
      </c>
      <c r="G183" s="230">
        <f t="shared" si="41"/>
        <v>3.1370638939271361E-2</v>
      </c>
      <c r="H183" s="224">
        <v>97796.4</v>
      </c>
      <c r="I183" s="224">
        <v>19162</v>
      </c>
      <c r="J183" s="224">
        <v>1266</v>
      </c>
      <c r="K183" s="224">
        <v>49037.9</v>
      </c>
      <c r="L183" s="224">
        <v>75478</v>
      </c>
      <c r="M183" s="224">
        <v>122781.6</v>
      </c>
      <c r="N183" s="224">
        <v>3821.4</v>
      </c>
      <c r="O183" s="224">
        <v>3602.9</v>
      </c>
      <c r="P183" s="224">
        <v>14195.3</v>
      </c>
      <c r="Q183" s="224">
        <v>45959.9</v>
      </c>
      <c r="R183" s="224">
        <v>10944</v>
      </c>
      <c r="S183" s="224">
        <v>6175.7</v>
      </c>
      <c r="T183" s="224">
        <v>23777</v>
      </c>
      <c r="U183" s="224">
        <v>45847.199999999997</v>
      </c>
      <c r="V183" s="224">
        <v>23138.7</v>
      </c>
      <c r="W183" s="224">
        <v>5490.9</v>
      </c>
      <c r="X183" s="224">
        <v>10057.9</v>
      </c>
      <c r="Y183" s="224">
        <v>50800</v>
      </c>
    </row>
    <row r="184" spans="2:25">
      <c r="B184" s="225" t="s">
        <v>1489</v>
      </c>
      <c r="C184" s="224">
        <f t="shared" si="46"/>
        <v>1071794.3999999999</v>
      </c>
      <c r="D184" s="224">
        <v>108390</v>
      </c>
      <c r="E184" s="224">
        <f t="shared" si="47"/>
        <v>216344.90000000002</v>
      </c>
      <c r="F184" s="224">
        <v>28261.200000000001</v>
      </c>
      <c r="G184" s="230">
        <f t="shared" si="41"/>
        <v>2.6368116870175849E-2</v>
      </c>
      <c r="H184" s="224">
        <v>166196.1</v>
      </c>
      <c r="I184" s="224">
        <v>19988.599999999999</v>
      </c>
      <c r="J184" s="224">
        <v>1899</v>
      </c>
      <c r="K184" s="224">
        <v>69847.899999999994</v>
      </c>
      <c r="L184" s="224">
        <v>107520.9</v>
      </c>
      <c r="M184" s="224">
        <v>177128.3</v>
      </c>
      <c r="N184" s="224">
        <v>4925</v>
      </c>
      <c r="O184" s="224">
        <v>5676.8</v>
      </c>
      <c r="P184" s="224">
        <v>19093.5</v>
      </c>
      <c r="Q184" s="224">
        <v>78628.2</v>
      </c>
      <c r="R184" s="224">
        <v>14550</v>
      </c>
      <c r="S184" s="224">
        <v>10228.299999999999</v>
      </c>
      <c r="T184" s="224">
        <v>36689.9</v>
      </c>
      <c r="U184" s="224">
        <v>74430.2</v>
      </c>
      <c r="V184" s="224">
        <v>35386.400000000001</v>
      </c>
      <c r="W184" s="224">
        <v>8933.7000000000007</v>
      </c>
      <c r="X184" s="224">
        <v>24221.1</v>
      </c>
      <c r="Y184" s="224">
        <v>79799.3</v>
      </c>
    </row>
    <row r="185" spans="2:25">
      <c r="B185" s="225">
        <v>2019</v>
      </c>
      <c r="C185" s="224">
        <f t="shared" si="46"/>
        <v>1712883.6</v>
      </c>
      <c r="D185" s="224">
        <v>177130</v>
      </c>
      <c r="E185" s="224">
        <f t="shared" si="47"/>
        <v>328116.5</v>
      </c>
      <c r="F185" s="224">
        <v>48300.3</v>
      </c>
      <c r="G185" s="230">
        <f t="shared" si="41"/>
        <v>2.819823833913758E-2</v>
      </c>
      <c r="H185" s="224">
        <v>241219.9</v>
      </c>
      <c r="I185" s="224">
        <v>36269.1</v>
      </c>
      <c r="J185" s="224">
        <v>2327.1999999999998</v>
      </c>
      <c r="K185" s="224">
        <v>130549.8</v>
      </c>
      <c r="L185" s="224">
        <v>180479.3</v>
      </c>
      <c r="M185" s="224">
        <v>324134.7</v>
      </c>
      <c r="N185" s="224">
        <v>13288.5</v>
      </c>
      <c r="O185" s="224">
        <v>10481.4</v>
      </c>
      <c r="P185" s="224">
        <v>37597.1</v>
      </c>
      <c r="Q185" s="224">
        <v>104281.3</v>
      </c>
      <c r="R185" s="224">
        <v>20250.099999999999</v>
      </c>
      <c r="S185" s="224">
        <v>12987</v>
      </c>
      <c r="T185" s="224">
        <v>52655.3</v>
      </c>
      <c r="U185" s="224">
        <v>106006.1</v>
      </c>
      <c r="V185" s="224">
        <v>57995.9</v>
      </c>
      <c r="W185" s="224">
        <v>13437.4</v>
      </c>
      <c r="X185" s="224">
        <v>33931.800000000003</v>
      </c>
      <c r="Y185" s="224">
        <v>109561.4</v>
      </c>
    </row>
    <row r="186" spans="2:25">
      <c r="B186" s="225" t="s">
        <v>1490</v>
      </c>
      <c r="C186" s="224">
        <f t="shared" si="46"/>
        <v>359911.90000000008</v>
      </c>
      <c r="D186" s="224">
        <v>20506.7</v>
      </c>
      <c r="E186" s="224">
        <f t="shared" si="47"/>
        <v>76694.099999999991</v>
      </c>
      <c r="F186" s="224">
        <v>10587.5</v>
      </c>
      <c r="G186" s="230">
        <f t="shared" si="41"/>
        <v>2.941692119654837E-2</v>
      </c>
      <c r="H186" s="224">
        <v>55035.9</v>
      </c>
      <c r="I186" s="224">
        <v>10395.4</v>
      </c>
      <c r="J186" s="224">
        <v>675.3</v>
      </c>
      <c r="K186" s="224">
        <v>20623.3</v>
      </c>
      <c r="L186" s="224">
        <v>38418.300000000003</v>
      </c>
      <c r="M186" s="224">
        <v>61349.9</v>
      </c>
      <c r="N186" s="224">
        <v>2303.6999999999998</v>
      </c>
      <c r="O186" s="224">
        <v>1811</v>
      </c>
      <c r="P186" s="224">
        <v>11959.5</v>
      </c>
      <c r="Q186" s="224">
        <v>27665</v>
      </c>
      <c r="R186" s="224">
        <v>8881.2999999999993</v>
      </c>
      <c r="S186" s="224">
        <v>2387.1999999999998</v>
      </c>
      <c r="T186" s="224">
        <v>12864.4</v>
      </c>
      <c r="U186" s="224">
        <v>29309</v>
      </c>
      <c r="V186" s="224">
        <v>14479.9</v>
      </c>
      <c r="W186" s="224">
        <v>2626.2</v>
      </c>
      <c r="X186" s="224">
        <v>4689.8999999999996</v>
      </c>
      <c r="Y186" s="224">
        <v>23342.5</v>
      </c>
    </row>
    <row r="187" spans="2:25">
      <c r="B187" s="225" t="s">
        <v>1491</v>
      </c>
      <c r="C187" s="224">
        <f t="shared" si="46"/>
        <v>767899.09999999986</v>
      </c>
      <c r="D187" s="224">
        <v>47703.5</v>
      </c>
      <c r="E187" s="224">
        <f t="shared" si="47"/>
        <v>150829.20000000001</v>
      </c>
      <c r="F187" s="224">
        <v>28085.7</v>
      </c>
      <c r="G187" s="230">
        <f t="shared" si="41"/>
        <v>3.6574727070262235E-2</v>
      </c>
      <c r="H187" s="224">
        <v>101659</v>
      </c>
      <c r="I187" s="224">
        <v>19626</v>
      </c>
      <c r="J187" s="224">
        <v>1458.5</v>
      </c>
      <c r="K187" s="224">
        <v>65793.899999999994</v>
      </c>
      <c r="L187" s="224">
        <v>83358.399999999994</v>
      </c>
      <c r="M187" s="224">
        <v>148439.1</v>
      </c>
      <c r="N187" s="224">
        <v>3758.1</v>
      </c>
      <c r="O187" s="224">
        <v>3587.6</v>
      </c>
      <c r="P187" s="224">
        <v>16672.3</v>
      </c>
      <c r="Q187" s="224">
        <v>43074.400000000001</v>
      </c>
      <c r="R187" s="224">
        <v>13730.7</v>
      </c>
      <c r="S187" s="224">
        <v>5395</v>
      </c>
      <c r="T187" s="224">
        <v>28720</v>
      </c>
      <c r="U187" s="224">
        <v>59396</v>
      </c>
      <c r="V187" s="224">
        <v>34036.1</v>
      </c>
      <c r="W187" s="224">
        <v>6467.6</v>
      </c>
      <c r="X187" s="224">
        <v>13218.3</v>
      </c>
      <c r="Y187" s="224">
        <v>43718.9</v>
      </c>
    </row>
    <row r="188" spans="2:25">
      <c r="B188" s="225" t="s">
        <v>1492</v>
      </c>
      <c r="C188" s="224">
        <f t="shared" si="46"/>
        <v>1205304.6000000001</v>
      </c>
      <c r="D188" s="224">
        <v>127434</v>
      </c>
      <c r="E188" s="224">
        <f t="shared" si="47"/>
        <v>254957.4</v>
      </c>
      <c r="F188" s="224">
        <v>35967.5</v>
      </c>
      <c r="G188" s="230">
        <f t="shared" si="41"/>
        <v>2.9841004506246799E-2</v>
      </c>
      <c r="H188" s="224">
        <v>196610.4</v>
      </c>
      <c r="I188" s="224">
        <v>20401.400000000001</v>
      </c>
      <c r="J188" s="224">
        <v>1978.1</v>
      </c>
      <c r="K188" s="224">
        <v>99527.7</v>
      </c>
      <c r="L188" s="224">
        <v>116469.5</v>
      </c>
      <c r="M188" s="224">
        <v>176337.1</v>
      </c>
      <c r="N188" s="224">
        <v>4555.8</v>
      </c>
      <c r="O188" s="224">
        <v>5656.8</v>
      </c>
      <c r="P188" s="224">
        <v>28094.2</v>
      </c>
      <c r="Q188" s="224">
        <v>64076.800000000003</v>
      </c>
      <c r="R188" s="224">
        <v>23616.400000000001</v>
      </c>
      <c r="S188" s="224">
        <v>10048.299999999999</v>
      </c>
      <c r="T188" s="224">
        <v>43725.1</v>
      </c>
      <c r="U188" s="224">
        <v>92549.3</v>
      </c>
      <c r="V188" s="224">
        <v>46003.3</v>
      </c>
      <c r="W188" s="224">
        <v>11119.2</v>
      </c>
      <c r="X188" s="224">
        <v>30547.7</v>
      </c>
      <c r="Y188" s="224">
        <v>70586</v>
      </c>
    </row>
    <row r="189" spans="2:25">
      <c r="B189" s="225">
        <v>2020</v>
      </c>
      <c r="C189" s="224">
        <f t="shared" si="46"/>
        <v>1901384.9999999998</v>
      </c>
      <c r="D189" s="224">
        <v>218522.6</v>
      </c>
      <c r="E189" s="224">
        <f t="shared" si="47"/>
        <v>387195.60000000003</v>
      </c>
      <c r="F189" s="224">
        <v>56172.4</v>
      </c>
      <c r="G189" s="230">
        <f t="shared" si="41"/>
        <v>2.9542885843740225E-2</v>
      </c>
      <c r="H189" s="224">
        <v>283813.7</v>
      </c>
      <c r="I189" s="224">
        <v>44327.3</v>
      </c>
      <c r="J189" s="224">
        <v>2882.2</v>
      </c>
      <c r="K189" s="224">
        <v>163182.79999999999</v>
      </c>
      <c r="L189" s="224">
        <v>199816.1</v>
      </c>
      <c r="M189" s="224">
        <v>295432.8</v>
      </c>
      <c r="N189" s="224">
        <v>11779.7</v>
      </c>
      <c r="O189" s="224">
        <v>10256.1</v>
      </c>
      <c r="P189" s="224">
        <v>41388.400000000001</v>
      </c>
      <c r="Q189" s="224">
        <v>83691.5</v>
      </c>
      <c r="R189" s="224">
        <v>32385.4</v>
      </c>
      <c r="S189" s="224">
        <v>15209</v>
      </c>
      <c r="T189" s="224">
        <v>61202.1</v>
      </c>
      <c r="U189" s="224">
        <v>153949.29999999999</v>
      </c>
      <c r="V189" s="224">
        <v>71442</v>
      </c>
      <c r="W189" s="224">
        <v>14270.4</v>
      </c>
      <c r="X189" s="224">
        <v>42919.199999999997</v>
      </c>
      <c r="Y189" s="224">
        <v>98742</v>
      </c>
    </row>
    <row r="190" spans="2:25">
      <c r="B190" s="225" t="s">
        <v>1493</v>
      </c>
      <c r="C190" s="224">
        <f t="shared" si="46"/>
        <v>416832.49999999994</v>
      </c>
      <c r="D190" s="224">
        <v>22830.6</v>
      </c>
      <c r="E190" s="224">
        <f t="shared" si="47"/>
        <v>91206.3</v>
      </c>
      <c r="F190" s="224">
        <v>11350</v>
      </c>
      <c r="G190" s="230">
        <f t="shared" si="41"/>
        <v>2.7229162793208306E-2</v>
      </c>
      <c r="H190" s="224">
        <v>66138.3</v>
      </c>
      <c r="I190" s="224">
        <v>12874.3</v>
      </c>
      <c r="J190" s="224">
        <v>843.7</v>
      </c>
      <c r="K190" s="224">
        <v>21505.9</v>
      </c>
      <c r="L190" s="224">
        <v>41226.800000000003</v>
      </c>
      <c r="M190" s="224">
        <v>50512.4</v>
      </c>
      <c r="N190" s="224">
        <v>2387.8000000000002</v>
      </c>
      <c r="O190" s="224">
        <v>2326</v>
      </c>
      <c r="P190" s="224">
        <v>9585.2000000000007</v>
      </c>
      <c r="Q190" s="224">
        <v>59612.1</v>
      </c>
      <c r="R190" s="224">
        <v>7525.8</v>
      </c>
      <c r="S190" s="224">
        <v>3234.2</v>
      </c>
      <c r="T190" s="224">
        <v>16868.2</v>
      </c>
      <c r="U190" s="224">
        <v>39357.599999999999</v>
      </c>
      <c r="V190" s="224">
        <v>16035.3</v>
      </c>
      <c r="W190" s="224">
        <v>2357</v>
      </c>
      <c r="X190" s="224">
        <v>8510</v>
      </c>
      <c r="Y190" s="224">
        <v>21751.3</v>
      </c>
    </row>
    <row r="191" spans="2:25">
      <c r="B191" s="225" t="s">
        <v>1494</v>
      </c>
      <c r="C191" s="224">
        <f t="shared" si="46"/>
        <v>957044.6</v>
      </c>
      <c r="D191" s="224">
        <v>49606.8</v>
      </c>
      <c r="E191" s="224">
        <f t="shared" si="47"/>
        <v>168425.1</v>
      </c>
      <c r="F191" s="224">
        <v>29223.3</v>
      </c>
      <c r="G191" s="230">
        <f t="shared" ref="G191:G254" si="48">F191/C191</f>
        <v>3.0534940586885918E-2</v>
      </c>
      <c r="H191" s="224">
        <v>114117.2</v>
      </c>
      <c r="I191" s="224">
        <v>23429</v>
      </c>
      <c r="J191" s="224">
        <v>1655.6</v>
      </c>
      <c r="K191" s="224">
        <v>75708.100000000006</v>
      </c>
      <c r="L191" s="224">
        <v>91125.1</v>
      </c>
      <c r="M191" s="224">
        <v>177027.1</v>
      </c>
      <c r="N191" s="224">
        <v>3986.8</v>
      </c>
      <c r="O191" s="224">
        <v>4761.3999999999996</v>
      </c>
      <c r="P191" s="224">
        <v>18291</v>
      </c>
      <c r="Q191" s="224">
        <v>105038.9</v>
      </c>
      <c r="R191" s="224">
        <v>12857.2</v>
      </c>
      <c r="S191" s="224">
        <v>5462</v>
      </c>
      <c r="T191" s="224">
        <v>35388.6</v>
      </c>
      <c r="U191" s="224">
        <v>82227.399999999994</v>
      </c>
      <c r="V191" s="224">
        <v>39112.9</v>
      </c>
      <c r="W191" s="224">
        <v>6251.5</v>
      </c>
      <c r="X191" s="224">
        <v>17141</v>
      </c>
      <c r="Y191" s="224">
        <v>64633.7</v>
      </c>
    </row>
    <row r="192" spans="2:25">
      <c r="B192" s="225" t="s">
        <v>1495</v>
      </c>
      <c r="C192" s="224">
        <f t="shared" si="46"/>
        <v>1445973</v>
      </c>
      <c r="D192" s="224">
        <v>133311.6</v>
      </c>
      <c r="E192" s="224">
        <f t="shared" si="47"/>
        <v>277062.09999999998</v>
      </c>
      <c r="F192" s="224">
        <v>48517.4</v>
      </c>
      <c r="G192" s="230">
        <f t="shared" si="48"/>
        <v>3.3553461924946043E-2</v>
      </c>
      <c r="H192" s="224">
        <v>203054.7</v>
      </c>
      <c r="I192" s="224">
        <v>23348.400000000001</v>
      </c>
      <c r="J192" s="224">
        <v>2141.6</v>
      </c>
      <c r="K192" s="224">
        <v>102147.8</v>
      </c>
      <c r="L192" s="224">
        <v>140179.9</v>
      </c>
      <c r="M192" s="224">
        <v>195894.3</v>
      </c>
      <c r="N192" s="224">
        <v>4821.8</v>
      </c>
      <c r="O192" s="224">
        <v>6937.3</v>
      </c>
      <c r="P192" s="224">
        <v>29189.5</v>
      </c>
      <c r="Q192" s="224">
        <v>155032.9</v>
      </c>
      <c r="R192" s="224">
        <v>24063</v>
      </c>
      <c r="S192" s="224">
        <v>10865.6</v>
      </c>
      <c r="T192" s="224">
        <v>53679</v>
      </c>
      <c r="U192" s="224">
        <v>118808.4</v>
      </c>
      <c r="V192" s="224">
        <v>52910.400000000001</v>
      </c>
      <c r="W192" s="224">
        <v>9638.4</v>
      </c>
      <c r="X192" s="224">
        <v>35125.4</v>
      </c>
      <c r="Y192" s="224">
        <v>96305.600000000006</v>
      </c>
    </row>
    <row r="193" spans="2:25">
      <c r="B193" s="225">
        <v>2021</v>
      </c>
      <c r="C193" s="224">
        <f t="shared" si="46"/>
        <v>2262750.6</v>
      </c>
      <c r="D193" s="224">
        <v>229481.9</v>
      </c>
      <c r="E193" s="224">
        <f t="shared" si="47"/>
        <v>431318.8</v>
      </c>
      <c r="F193" s="224">
        <v>60276.3</v>
      </c>
      <c r="G193" s="230">
        <f t="shared" si="48"/>
        <v>2.6638508017631284E-2</v>
      </c>
      <c r="H193" s="224">
        <v>301975.59999999998</v>
      </c>
      <c r="I193" s="224">
        <v>66124.100000000006</v>
      </c>
      <c r="J193" s="224">
        <v>2942.8</v>
      </c>
      <c r="K193" s="224">
        <v>187738.6</v>
      </c>
      <c r="L193" s="224">
        <v>212427.1</v>
      </c>
      <c r="M193" s="224">
        <v>431661.4</v>
      </c>
      <c r="N193" s="224">
        <v>17001.3</v>
      </c>
      <c r="O193" s="224">
        <v>13090</v>
      </c>
      <c r="P193" s="224">
        <v>41621.1</v>
      </c>
      <c r="Q193" s="224">
        <v>138341.5</v>
      </c>
      <c r="R193" s="224">
        <v>35343.699999999997</v>
      </c>
      <c r="S193" s="224">
        <v>20608.3</v>
      </c>
      <c r="T193" s="224">
        <v>74684</v>
      </c>
      <c r="U193" s="224">
        <v>181025.9</v>
      </c>
      <c r="V193" s="224">
        <v>94080.9</v>
      </c>
      <c r="W193" s="224">
        <v>7360.5</v>
      </c>
      <c r="X193" s="224">
        <v>26292.7</v>
      </c>
      <c r="Y193" s="224">
        <v>120672.9</v>
      </c>
    </row>
    <row r="194" spans="2:25">
      <c r="B194" s="225" t="s">
        <v>1496</v>
      </c>
      <c r="C194" s="224">
        <f t="shared" si="46"/>
        <v>463120.5</v>
      </c>
      <c r="D194" s="224">
        <v>27357</v>
      </c>
      <c r="E194" s="224">
        <f t="shared" si="47"/>
        <v>113388.3</v>
      </c>
      <c r="F194" s="224">
        <v>15892.6</v>
      </c>
      <c r="G194" s="230">
        <f t="shared" si="48"/>
        <v>3.431633883622081E-2</v>
      </c>
      <c r="H194" s="224">
        <v>79328.800000000003</v>
      </c>
      <c r="I194" s="224">
        <v>17381.2</v>
      </c>
      <c r="J194" s="224">
        <v>785.7</v>
      </c>
      <c r="K194" s="224">
        <v>23695.4</v>
      </c>
      <c r="L194" s="224">
        <v>46542</v>
      </c>
      <c r="M194" s="224">
        <v>62492.6</v>
      </c>
      <c r="N194" s="224">
        <v>2958.5</v>
      </c>
      <c r="O194" s="224">
        <v>2268.6999999999998</v>
      </c>
      <c r="P194" s="224">
        <v>10724.3</v>
      </c>
      <c r="Q194" s="224">
        <v>24065.200000000001</v>
      </c>
      <c r="R194" s="224">
        <v>6868.2</v>
      </c>
      <c r="S194" s="224">
        <v>3954.8</v>
      </c>
      <c r="T194" s="224">
        <v>19696.099999999999</v>
      </c>
      <c r="U194" s="224">
        <v>50614.6</v>
      </c>
      <c r="V194" s="224">
        <v>17955.3</v>
      </c>
      <c r="W194" s="224">
        <v>2374.1999999999998</v>
      </c>
      <c r="X194" s="224">
        <v>10433.9</v>
      </c>
      <c r="Y194" s="224">
        <v>37731.4</v>
      </c>
    </row>
    <row r="195" spans="2:25">
      <c r="B195" s="225" t="s">
        <v>1497</v>
      </c>
      <c r="C195" s="224">
        <f t="shared" si="46"/>
        <v>1057439.9000000001</v>
      </c>
      <c r="D195" s="224">
        <v>61921.1</v>
      </c>
      <c r="E195" s="224">
        <f t="shared" si="47"/>
        <v>222793.09999999998</v>
      </c>
      <c r="F195" s="224">
        <v>43359.3</v>
      </c>
      <c r="G195" s="230">
        <f t="shared" si="48"/>
        <v>4.100403247503711E-2</v>
      </c>
      <c r="H195" s="224">
        <v>143593.29999999999</v>
      </c>
      <c r="I195" s="224">
        <v>34051.199999999997</v>
      </c>
      <c r="J195" s="224">
        <v>1789.3</v>
      </c>
      <c r="K195" s="224">
        <v>79695.899999999994</v>
      </c>
      <c r="L195" s="224">
        <v>105282.5</v>
      </c>
      <c r="M195" s="224">
        <v>194745.7</v>
      </c>
      <c r="N195" s="224">
        <v>4013.4</v>
      </c>
      <c r="O195" s="224">
        <v>5135.3</v>
      </c>
      <c r="P195" s="224">
        <v>20707.3</v>
      </c>
      <c r="Q195" s="224">
        <v>39067.9</v>
      </c>
      <c r="R195" s="224">
        <v>14843</v>
      </c>
      <c r="S195" s="224">
        <v>7196.9</v>
      </c>
      <c r="T195" s="224">
        <v>42687.6</v>
      </c>
      <c r="U195" s="224">
        <v>103130.5</v>
      </c>
      <c r="V195" s="224">
        <v>49180.6</v>
      </c>
      <c r="W195" s="224">
        <v>6869.4</v>
      </c>
      <c r="X195" s="224">
        <v>13652.3</v>
      </c>
      <c r="Y195" s="224">
        <v>86517.4</v>
      </c>
    </row>
    <row r="196" spans="2:25">
      <c r="B196" s="225" t="s">
        <v>1498</v>
      </c>
      <c r="C196" s="224">
        <f t="shared" si="46"/>
        <v>1664270.2000000002</v>
      </c>
      <c r="D196" s="224">
        <v>202533.8</v>
      </c>
      <c r="E196" s="224">
        <f t="shared" si="47"/>
        <v>353382.10000000003</v>
      </c>
      <c r="F196" s="224">
        <v>69957.5</v>
      </c>
      <c r="G196" s="230">
        <f t="shared" si="48"/>
        <v>4.2034941201254457E-2</v>
      </c>
      <c r="H196" s="224">
        <v>248009.7</v>
      </c>
      <c r="I196" s="224">
        <v>33044.400000000001</v>
      </c>
      <c r="J196" s="224">
        <v>2370.5</v>
      </c>
      <c r="K196" s="224">
        <v>109328.7</v>
      </c>
      <c r="L196" s="224">
        <v>165020.1</v>
      </c>
      <c r="M196" s="224">
        <v>221852.7</v>
      </c>
      <c r="N196" s="224">
        <v>5026.3</v>
      </c>
      <c r="O196" s="224">
        <v>7063.7</v>
      </c>
      <c r="P196" s="224">
        <v>33148.1</v>
      </c>
      <c r="Q196" s="224">
        <v>85246</v>
      </c>
      <c r="R196" s="224">
        <v>26600.7</v>
      </c>
      <c r="S196" s="224">
        <v>16593.099999999999</v>
      </c>
      <c r="T196" s="224">
        <v>64242.6</v>
      </c>
      <c r="U196" s="224">
        <v>156761</v>
      </c>
      <c r="V196" s="224">
        <v>57621.599999999999</v>
      </c>
      <c r="W196" s="224">
        <v>9729.7999999999993</v>
      </c>
      <c r="X196" s="224">
        <v>18638.7</v>
      </c>
      <c r="Y196" s="224">
        <v>131481.20000000001</v>
      </c>
    </row>
    <row r="197" spans="2:25">
      <c r="B197" s="223" t="s">
        <v>1506</v>
      </c>
      <c r="C197" s="224"/>
      <c r="D197" s="224"/>
      <c r="E197" s="224"/>
      <c r="F197" s="224"/>
      <c r="G197" s="230" t="e">
        <f t="shared" si="48"/>
        <v>#DIV/0!</v>
      </c>
      <c r="H197" s="224"/>
      <c r="I197" s="224"/>
      <c r="J197" s="224"/>
      <c r="K197" s="224"/>
      <c r="L197" s="224"/>
      <c r="M197" s="224"/>
      <c r="N197" s="224"/>
      <c r="O197" s="224"/>
      <c r="P197" s="224"/>
      <c r="Q197" s="224"/>
      <c r="R197" s="224"/>
      <c r="S197" s="224"/>
      <c r="T197" s="224"/>
      <c r="U197" s="224"/>
      <c r="V197" s="224"/>
      <c r="W197" s="224"/>
      <c r="X197" s="224"/>
      <c r="Y197" s="224"/>
    </row>
    <row r="198" spans="2:25">
      <c r="B198" s="225" t="s">
        <v>1497</v>
      </c>
      <c r="C198" s="224">
        <f>D198+E198+K198+L198+M198+N198+O198+P198+Q198+R198+S198+T198+U198+V198+W198+X198+Y198</f>
        <v>510313.20000000013</v>
      </c>
      <c r="D198" s="224">
        <v>57777.5</v>
      </c>
      <c r="E198" s="224">
        <f>F198+H198+I198+J198</f>
        <v>80877.200000000012</v>
      </c>
      <c r="F198" s="224">
        <v>1814</v>
      </c>
      <c r="G198" s="230">
        <f t="shared" si="48"/>
        <v>3.5546797535317516E-3</v>
      </c>
      <c r="H198" s="224">
        <v>67834.8</v>
      </c>
      <c r="I198" s="224">
        <v>10472.799999999999</v>
      </c>
      <c r="J198" s="224">
        <v>755.6</v>
      </c>
      <c r="K198" s="224">
        <v>35809.1</v>
      </c>
      <c r="L198" s="224">
        <v>41516.1</v>
      </c>
      <c r="M198" s="224">
        <v>50755.6</v>
      </c>
      <c r="N198" s="224">
        <v>3772</v>
      </c>
      <c r="O198" s="224">
        <v>4286.3999999999996</v>
      </c>
      <c r="P198" s="224">
        <v>19533.2</v>
      </c>
      <c r="Q198" s="224">
        <v>13523.8</v>
      </c>
      <c r="R198" s="224">
        <v>8136.4</v>
      </c>
      <c r="S198" s="224">
        <v>2506.9</v>
      </c>
      <c r="T198" s="224">
        <v>41890.199999999997</v>
      </c>
      <c r="U198" s="224">
        <v>63048</v>
      </c>
      <c r="V198" s="224">
        <v>28717.200000000001</v>
      </c>
      <c r="W198" s="224">
        <v>3110.4</v>
      </c>
      <c r="X198" s="224">
        <v>13300.5</v>
      </c>
      <c r="Y198" s="224">
        <v>41752.699999999997</v>
      </c>
    </row>
    <row r="199" spans="2:25">
      <c r="B199" s="225" t="s">
        <v>1498</v>
      </c>
      <c r="C199" s="224">
        <f>D199+E199+K199+L199+M199+N199+O199+P199+Q199+R199+S199+T199+U199+V199+W199+X199+Y199</f>
        <v>913944.39999999991</v>
      </c>
      <c r="D199" s="224">
        <v>179588.5</v>
      </c>
      <c r="E199" s="224">
        <f>F199+H199+I199+J199</f>
        <v>133734.79999999999</v>
      </c>
      <c r="F199" s="224">
        <v>2499.6999999999998</v>
      </c>
      <c r="G199" s="230">
        <f t="shared" si="48"/>
        <v>2.7350679100391667E-3</v>
      </c>
      <c r="H199" s="224">
        <v>113955.8</v>
      </c>
      <c r="I199" s="224">
        <v>15918</v>
      </c>
      <c r="J199" s="224">
        <v>1361.3</v>
      </c>
      <c r="K199" s="224">
        <v>88295.7</v>
      </c>
      <c r="L199" s="224">
        <v>61936.9</v>
      </c>
      <c r="M199" s="224">
        <v>72441.899999999994</v>
      </c>
      <c r="N199" s="224">
        <v>7827.6</v>
      </c>
      <c r="O199" s="224">
        <v>6249.1</v>
      </c>
      <c r="P199" s="224">
        <v>30423.4</v>
      </c>
      <c r="Q199" s="224">
        <v>32672.5</v>
      </c>
      <c r="R199" s="224">
        <v>10781.1</v>
      </c>
      <c r="S199" s="224">
        <v>5473.6</v>
      </c>
      <c r="T199" s="224">
        <v>41476.400000000001</v>
      </c>
      <c r="U199" s="224">
        <v>91801.7</v>
      </c>
      <c r="V199" s="224">
        <v>45958.9</v>
      </c>
      <c r="W199" s="224">
        <v>9063.4</v>
      </c>
      <c r="X199" s="224">
        <v>24015.200000000001</v>
      </c>
      <c r="Y199" s="224">
        <v>72203.7</v>
      </c>
    </row>
    <row r="200" spans="2:25">
      <c r="B200" s="223" t="s">
        <v>1507</v>
      </c>
      <c r="C200" s="224"/>
      <c r="D200" s="224"/>
      <c r="E200" s="224"/>
      <c r="F200" s="224"/>
      <c r="G200" s="230" t="e">
        <f t="shared" si="48"/>
        <v>#DIV/0!</v>
      </c>
      <c r="H200" s="224"/>
      <c r="I200" s="224"/>
      <c r="J200" s="224"/>
      <c r="K200" s="224"/>
      <c r="L200" s="224"/>
      <c r="M200" s="224"/>
      <c r="N200" s="224"/>
      <c r="O200" s="224"/>
      <c r="P200" s="224"/>
      <c r="Q200" s="224"/>
      <c r="R200" s="224"/>
      <c r="S200" s="224"/>
      <c r="T200" s="224"/>
      <c r="U200" s="224"/>
      <c r="V200" s="224"/>
      <c r="W200" s="224"/>
      <c r="X200" s="224"/>
      <c r="Y200" s="224"/>
    </row>
    <row r="201" spans="2:25">
      <c r="B201" s="225" t="s">
        <v>1485</v>
      </c>
      <c r="C201" s="224">
        <f t="shared" ref="C201:C218" si="49">D201+E201+K201+L201+M201+N201+O201+P201+Q201+R201+S201+T201+U201+V201+W201+X201+Y201</f>
        <v>1967250.5</v>
      </c>
      <c r="D201" s="224">
        <v>45694.6</v>
      </c>
      <c r="E201" s="224">
        <f t="shared" ref="E201:E218" si="50">F201+H201+I201+J201</f>
        <v>937964.99999999988</v>
      </c>
      <c r="F201" s="224">
        <v>252293.8</v>
      </c>
      <c r="G201" s="230">
        <f t="shared" si="48"/>
        <v>0.12824691110766015</v>
      </c>
      <c r="H201" s="224">
        <v>603368.6</v>
      </c>
      <c r="I201" s="224">
        <v>61794.2</v>
      </c>
      <c r="J201" s="224">
        <v>20508.400000000001</v>
      </c>
      <c r="K201" s="224">
        <v>55973.9</v>
      </c>
      <c r="L201" s="224">
        <v>262885.8</v>
      </c>
      <c r="M201" s="224">
        <v>143074.5</v>
      </c>
      <c r="N201" s="224">
        <v>10445.1</v>
      </c>
      <c r="O201" s="224">
        <v>11477.3</v>
      </c>
      <c r="P201" s="224">
        <v>32440.400000000001</v>
      </c>
      <c r="Q201" s="224">
        <v>123227.4</v>
      </c>
      <c r="R201" s="224">
        <v>33607.199999999997</v>
      </c>
      <c r="S201" s="224">
        <v>18807.099999999999</v>
      </c>
      <c r="T201" s="224">
        <v>34512</v>
      </c>
      <c r="U201" s="224">
        <v>49745</v>
      </c>
      <c r="V201" s="224">
        <v>42522.6</v>
      </c>
      <c r="W201" s="224">
        <v>10975.6</v>
      </c>
      <c r="X201" s="224">
        <v>18743.400000000001</v>
      </c>
      <c r="Y201" s="224">
        <v>135153.60000000001</v>
      </c>
    </row>
    <row r="202" spans="2:25">
      <c r="B202" s="225" t="s">
        <v>1486</v>
      </c>
      <c r="C202" s="224">
        <f t="shared" si="49"/>
        <v>3162428.1</v>
      </c>
      <c r="D202" s="224">
        <v>100076.3</v>
      </c>
      <c r="E202" s="224">
        <f t="shared" si="50"/>
        <v>1554659.1</v>
      </c>
      <c r="F202" s="224">
        <v>405932.9</v>
      </c>
      <c r="G202" s="230">
        <f t="shared" si="48"/>
        <v>0.12836114756253272</v>
      </c>
      <c r="H202" s="224">
        <v>1020560.1</v>
      </c>
      <c r="I202" s="224">
        <v>99105.5</v>
      </c>
      <c r="J202" s="224">
        <v>29060.6</v>
      </c>
      <c r="K202" s="224">
        <v>101706.2</v>
      </c>
      <c r="L202" s="224">
        <v>385523.1</v>
      </c>
      <c r="M202" s="224">
        <v>219208.2</v>
      </c>
      <c r="N202" s="224">
        <v>16373.8</v>
      </c>
      <c r="O202" s="224">
        <v>17443.400000000001</v>
      </c>
      <c r="P202" s="224">
        <v>46654.1</v>
      </c>
      <c r="Q202" s="224">
        <v>179001.7</v>
      </c>
      <c r="R202" s="224">
        <v>48565.8</v>
      </c>
      <c r="S202" s="224">
        <v>29730.400000000001</v>
      </c>
      <c r="T202" s="224">
        <v>53524.3</v>
      </c>
      <c r="U202" s="224">
        <v>83319.5</v>
      </c>
      <c r="V202" s="224">
        <v>56114</v>
      </c>
      <c r="W202" s="224">
        <v>18910.2</v>
      </c>
      <c r="X202" s="224">
        <v>34954.5</v>
      </c>
      <c r="Y202" s="224">
        <v>216663.5</v>
      </c>
    </row>
    <row r="203" spans="2:25">
      <c r="B203" s="225">
        <v>2018</v>
      </c>
      <c r="C203" s="224">
        <f t="shared" si="49"/>
        <v>4734402.0000000009</v>
      </c>
      <c r="D203" s="224">
        <v>170949.6</v>
      </c>
      <c r="E203" s="224">
        <f t="shared" si="50"/>
        <v>2147845.5</v>
      </c>
      <c r="F203" s="224">
        <v>489554.3</v>
      </c>
      <c r="G203" s="230">
        <f t="shared" si="48"/>
        <v>0.10340361887309102</v>
      </c>
      <c r="H203" s="224">
        <v>1465973.4</v>
      </c>
      <c r="I203" s="224">
        <v>153609.1</v>
      </c>
      <c r="J203" s="224">
        <v>38708.699999999997</v>
      </c>
      <c r="K203" s="224">
        <v>178606.2</v>
      </c>
      <c r="L203" s="224">
        <v>659566.69999999995</v>
      </c>
      <c r="M203" s="224">
        <v>389971.7</v>
      </c>
      <c r="N203" s="224">
        <v>30377.7</v>
      </c>
      <c r="O203" s="224">
        <v>32194</v>
      </c>
      <c r="P203" s="224">
        <v>66668.600000000006</v>
      </c>
      <c r="Q203" s="224">
        <v>316935.90000000002</v>
      </c>
      <c r="R203" s="224">
        <v>60680.800000000003</v>
      </c>
      <c r="S203" s="224">
        <v>46492.3</v>
      </c>
      <c r="T203" s="224">
        <v>76267.899999999994</v>
      </c>
      <c r="U203" s="224">
        <v>106942</v>
      </c>
      <c r="V203" s="224">
        <v>86473.4</v>
      </c>
      <c r="W203" s="224">
        <v>27947.7</v>
      </c>
      <c r="X203" s="224">
        <v>56597.5</v>
      </c>
      <c r="Y203" s="224">
        <v>279884.5</v>
      </c>
    </row>
    <row r="204" spans="2:25">
      <c r="B204" s="225" t="s">
        <v>1487</v>
      </c>
      <c r="C204" s="224">
        <f t="shared" si="49"/>
        <v>954675.89999999991</v>
      </c>
      <c r="D204" s="224">
        <v>16765.400000000001</v>
      </c>
      <c r="E204" s="224">
        <f t="shared" si="50"/>
        <v>490478.5</v>
      </c>
      <c r="F204" s="224">
        <v>128444.8</v>
      </c>
      <c r="G204" s="230">
        <f t="shared" si="48"/>
        <v>0.13454283280849555</v>
      </c>
      <c r="H204" s="224">
        <v>319220.5</v>
      </c>
      <c r="I204" s="224">
        <v>32977.300000000003</v>
      </c>
      <c r="J204" s="224">
        <v>9835.9</v>
      </c>
      <c r="K204" s="224">
        <v>23474.1</v>
      </c>
      <c r="L204" s="224">
        <v>101379.2</v>
      </c>
      <c r="M204" s="224">
        <v>37412.699999999997</v>
      </c>
      <c r="N204" s="224">
        <v>6926.1</v>
      </c>
      <c r="O204" s="224">
        <v>5484.5</v>
      </c>
      <c r="P204" s="224">
        <v>16417.599999999999</v>
      </c>
      <c r="Q204" s="224">
        <v>69650.5</v>
      </c>
      <c r="R204" s="224">
        <v>21573.5</v>
      </c>
      <c r="S204" s="224">
        <v>10706.2</v>
      </c>
      <c r="T204" s="224">
        <v>18984.400000000001</v>
      </c>
      <c r="U204" s="224">
        <v>25486.7</v>
      </c>
      <c r="V204" s="224">
        <v>20818.8</v>
      </c>
      <c r="W204" s="224">
        <v>5806.3</v>
      </c>
      <c r="X204" s="224">
        <v>9548.4</v>
      </c>
      <c r="Y204" s="224">
        <v>73763</v>
      </c>
    </row>
    <row r="205" spans="2:25">
      <c r="B205" s="225" t="s">
        <v>1488</v>
      </c>
      <c r="C205" s="224">
        <f t="shared" si="49"/>
        <v>2158680.3000000003</v>
      </c>
      <c r="D205" s="224">
        <v>54355.199999999997</v>
      </c>
      <c r="E205" s="224">
        <f t="shared" si="50"/>
        <v>1006617.4</v>
      </c>
      <c r="F205" s="224">
        <v>275727.90000000002</v>
      </c>
      <c r="G205" s="230">
        <f t="shared" si="48"/>
        <v>0.12772984494276432</v>
      </c>
      <c r="H205" s="224">
        <v>646635.1</v>
      </c>
      <c r="I205" s="224">
        <v>61509.599999999999</v>
      </c>
      <c r="J205" s="224">
        <v>22744.799999999999</v>
      </c>
      <c r="K205" s="224">
        <v>94299.4</v>
      </c>
      <c r="L205" s="224">
        <v>290455.5</v>
      </c>
      <c r="M205" s="224">
        <v>120908.9</v>
      </c>
      <c r="N205" s="224">
        <v>11411.8</v>
      </c>
      <c r="O205" s="224">
        <v>11371.4</v>
      </c>
      <c r="P205" s="224">
        <v>25840.6</v>
      </c>
      <c r="Q205" s="224">
        <v>140408.29999999999</v>
      </c>
      <c r="R205" s="224">
        <v>35966</v>
      </c>
      <c r="S205" s="224">
        <v>20720</v>
      </c>
      <c r="T205" s="224">
        <v>41915.199999999997</v>
      </c>
      <c r="U205" s="224">
        <v>55195.3</v>
      </c>
      <c r="V205" s="224">
        <v>46412.7</v>
      </c>
      <c r="W205" s="224">
        <v>15706.1</v>
      </c>
      <c r="X205" s="224">
        <v>24106.799999999999</v>
      </c>
      <c r="Y205" s="224">
        <v>162989.70000000001</v>
      </c>
    </row>
    <row r="206" spans="2:25">
      <c r="B206" s="225" t="s">
        <v>1489</v>
      </c>
      <c r="C206" s="224">
        <f t="shared" si="49"/>
        <v>3590235.1</v>
      </c>
      <c r="D206" s="224">
        <v>120037.8</v>
      </c>
      <c r="E206" s="224">
        <f t="shared" si="50"/>
        <v>1675582.2</v>
      </c>
      <c r="F206" s="224">
        <v>454078.3</v>
      </c>
      <c r="G206" s="230">
        <f t="shared" si="48"/>
        <v>0.12647592354049461</v>
      </c>
      <c r="H206" s="224">
        <v>1074741</v>
      </c>
      <c r="I206" s="224">
        <v>114455.9</v>
      </c>
      <c r="J206" s="224">
        <v>32307</v>
      </c>
      <c r="K206" s="224">
        <v>213176.2</v>
      </c>
      <c r="L206" s="224">
        <v>464495.4</v>
      </c>
      <c r="M206" s="224">
        <v>203408</v>
      </c>
      <c r="N206" s="224">
        <v>16967.3</v>
      </c>
      <c r="O206" s="224">
        <v>16920.5</v>
      </c>
      <c r="P206" s="224">
        <v>34622.1</v>
      </c>
      <c r="Q206" s="224">
        <v>203269.3</v>
      </c>
      <c r="R206" s="224">
        <v>50774.7</v>
      </c>
      <c r="S206" s="224">
        <v>35509.699999999997</v>
      </c>
      <c r="T206" s="224">
        <v>64895.1</v>
      </c>
      <c r="U206" s="224">
        <v>88108.4</v>
      </c>
      <c r="V206" s="224">
        <v>60627.5</v>
      </c>
      <c r="W206" s="224">
        <v>25826.7</v>
      </c>
      <c r="X206" s="224">
        <v>48716.3</v>
      </c>
      <c r="Y206" s="224">
        <v>267297.90000000002</v>
      </c>
    </row>
    <row r="207" spans="2:25" s="236" customFormat="1">
      <c r="B207" s="233">
        <v>2019</v>
      </c>
      <c r="C207" s="234">
        <f t="shared" si="49"/>
        <v>5388260.6000000006</v>
      </c>
      <c r="D207" s="234">
        <v>196063.7</v>
      </c>
      <c r="E207" s="234">
        <f t="shared" si="50"/>
        <v>2447519.4000000004</v>
      </c>
      <c r="F207" s="234">
        <v>594568.30000000005</v>
      </c>
      <c r="G207" s="231">
        <f t="shared" si="48"/>
        <v>0.110345126959895</v>
      </c>
      <c r="H207" s="234">
        <v>1644317.6</v>
      </c>
      <c r="I207" s="234">
        <v>166439.5</v>
      </c>
      <c r="J207" s="234">
        <v>42194</v>
      </c>
      <c r="K207" s="234">
        <v>356229</v>
      </c>
      <c r="L207" s="234">
        <v>720338</v>
      </c>
      <c r="M207" s="234">
        <v>340474</v>
      </c>
      <c r="N207" s="234">
        <v>37322.9</v>
      </c>
      <c r="O207" s="234">
        <v>34568.400000000001</v>
      </c>
      <c r="P207" s="234">
        <v>68481.8</v>
      </c>
      <c r="Q207" s="234">
        <v>297578.40000000002</v>
      </c>
      <c r="R207" s="234">
        <v>74881.899999999994</v>
      </c>
      <c r="S207" s="234">
        <v>55562.9</v>
      </c>
      <c r="T207" s="234">
        <v>93557.1</v>
      </c>
      <c r="U207" s="234">
        <v>118630.2</v>
      </c>
      <c r="V207" s="234">
        <v>111854.1</v>
      </c>
      <c r="W207" s="234">
        <v>30442.2</v>
      </c>
      <c r="X207" s="234">
        <v>60112.800000000003</v>
      </c>
      <c r="Y207" s="234">
        <v>344643.8</v>
      </c>
    </row>
    <row r="208" spans="2:25">
      <c r="B208" s="225" t="s">
        <v>1490</v>
      </c>
      <c r="C208" s="224">
        <f t="shared" si="49"/>
        <v>1212414.3</v>
      </c>
      <c r="D208" s="224">
        <v>18154.8</v>
      </c>
      <c r="E208" s="224">
        <f t="shared" si="50"/>
        <v>636556.49999999988</v>
      </c>
      <c r="F208" s="224">
        <v>164496.9</v>
      </c>
      <c r="G208" s="230">
        <f t="shared" si="48"/>
        <v>0.13567713610768201</v>
      </c>
      <c r="H208" s="224">
        <v>425493.3</v>
      </c>
      <c r="I208" s="224">
        <v>35183.199999999997</v>
      </c>
      <c r="J208" s="224">
        <v>11383.1</v>
      </c>
      <c r="K208" s="224">
        <v>42459</v>
      </c>
      <c r="L208" s="224">
        <v>127308.3</v>
      </c>
      <c r="M208" s="224">
        <v>42034.9</v>
      </c>
      <c r="N208" s="224">
        <v>7547.2</v>
      </c>
      <c r="O208" s="224">
        <v>6237.8</v>
      </c>
      <c r="P208" s="224">
        <v>21783.9</v>
      </c>
      <c r="Q208" s="224">
        <v>98568.4</v>
      </c>
      <c r="R208" s="224">
        <v>21084.5</v>
      </c>
      <c r="S208" s="224">
        <v>13327</v>
      </c>
      <c r="T208" s="224">
        <v>22857.200000000001</v>
      </c>
      <c r="U208" s="224">
        <v>31370.1</v>
      </c>
      <c r="V208" s="224">
        <v>27844.2</v>
      </c>
      <c r="W208" s="224">
        <v>7203.8</v>
      </c>
      <c r="X208" s="224">
        <v>9447.7999999999993</v>
      </c>
      <c r="Y208" s="224">
        <v>78628.899999999994</v>
      </c>
    </row>
    <row r="209" spans="2:25">
      <c r="B209" s="225" t="s">
        <v>1491</v>
      </c>
      <c r="C209" s="224">
        <f t="shared" si="49"/>
        <v>2441432.7999999998</v>
      </c>
      <c r="D209" s="224">
        <v>57083.9</v>
      </c>
      <c r="E209" s="224">
        <f t="shared" si="50"/>
        <v>1254357</v>
      </c>
      <c r="F209" s="224">
        <v>332947.20000000001</v>
      </c>
      <c r="G209" s="230">
        <f t="shared" si="48"/>
        <v>0.13637369007248532</v>
      </c>
      <c r="H209" s="224">
        <v>831492.5</v>
      </c>
      <c r="I209" s="224">
        <v>67908.600000000006</v>
      </c>
      <c r="J209" s="224">
        <v>22008.7</v>
      </c>
      <c r="K209" s="224">
        <v>126851.4</v>
      </c>
      <c r="L209" s="224">
        <v>267278.2</v>
      </c>
      <c r="M209" s="224">
        <v>109876.4</v>
      </c>
      <c r="N209" s="224">
        <v>11187.9</v>
      </c>
      <c r="O209" s="224">
        <v>13888.6</v>
      </c>
      <c r="P209" s="224">
        <v>30941</v>
      </c>
      <c r="Q209" s="224">
        <v>147621.70000000001</v>
      </c>
      <c r="R209" s="224">
        <v>35998.5</v>
      </c>
      <c r="S209" s="224">
        <v>28183.9</v>
      </c>
      <c r="T209" s="224">
        <v>51338.6</v>
      </c>
      <c r="U209" s="224">
        <v>73815.399999999994</v>
      </c>
      <c r="V209" s="224">
        <v>53815.5</v>
      </c>
      <c r="W209" s="224">
        <v>17992.099999999999</v>
      </c>
      <c r="X209" s="224">
        <v>22208</v>
      </c>
      <c r="Y209" s="224">
        <v>138994.70000000001</v>
      </c>
    </row>
    <row r="210" spans="2:25">
      <c r="B210" s="225" t="s">
        <v>1492</v>
      </c>
      <c r="C210" s="224">
        <f t="shared" si="49"/>
        <v>3979311.1999999997</v>
      </c>
      <c r="D210" s="224">
        <v>140168.1</v>
      </c>
      <c r="E210" s="224">
        <f t="shared" si="50"/>
        <v>1936768.1</v>
      </c>
      <c r="F210" s="224">
        <v>513429.1</v>
      </c>
      <c r="G210" s="230">
        <f t="shared" si="48"/>
        <v>0.12902461611949326</v>
      </c>
      <c r="H210" s="224">
        <v>1258611.5</v>
      </c>
      <c r="I210" s="224">
        <v>130441.9</v>
      </c>
      <c r="J210" s="224">
        <v>34285.599999999999</v>
      </c>
      <c r="K210" s="224">
        <v>231752.6</v>
      </c>
      <c r="L210" s="224">
        <v>474148</v>
      </c>
      <c r="M210" s="224">
        <v>156398.1</v>
      </c>
      <c r="N210" s="224">
        <v>15066.8</v>
      </c>
      <c r="O210" s="224">
        <v>20337</v>
      </c>
      <c r="P210" s="224">
        <v>51830.400000000001</v>
      </c>
      <c r="Q210" s="224">
        <v>293399</v>
      </c>
      <c r="R210" s="224">
        <v>49898</v>
      </c>
      <c r="S210" s="224">
        <v>41281.199999999997</v>
      </c>
      <c r="T210" s="224">
        <v>77092.800000000003</v>
      </c>
      <c r="U210" s="224">
        <v>104992.9</v>
      </c>
      <c r="V210" s="224">
        <v>76698.5</v>
      </c>
      <c r="W210" s="224">
        <v>29601.8</v>
      </c>
      <c r="X210" s="224">
        <v>46843.8</v>
      </c>
      <c r="Y210" s="224">
        <v>233034.1</v>
      </c>
    </row>
    <row r="211" spans="2:25">
      <c r="B211" s="225">
        <v>2020</v>
      </c>
      <c r="C211" s="224">
        <f t="shared" si="49"/>
        <v>6099856.1999999993</v>
      </c>
      <c r="D211" s="224">
        <v>231792.9</v>
      </c>
      <c r="E211" s="224">
        <f t="shared" si="50"/>
        <v>2982862.9999999995</v>
      </c>
      <c r="F211" s="224">
        <v>761759.9</v>
      </c>
      <c r="G211" s="230">
        <f t="shared" si="48"/>
        <v>0.12488161606170324</v>
      </c>
      <c r="H211" s="224">
        <v>1988281.9</v>
      </c>
      <c r="I211" s="224">
        <v>191055.8</v>
      </c>
      <c r="J211" s="224">
        <v>41765.4</v>
      </c>
      <c r="K211" s="224">
        <v>392250.9</v>
      </c>
      <c r="L211" s="224">
        <v>759424.8</v>
      </c>
      <c r="M211" s="224">
        <v>278893.5</v>
      </c>
      <c r="N211" s="224">
        <v>36862.1</v>
      </c>
      <c r="O211" s="224">
        <v>38963.800000000003</v>
      </c>
      <c r="P211" s="224">
        <v>73653.3</v>
      </c>
      <c r="Q211" s="224">
        <v>350696.5</v>
      </c>
      <c r="R211" s="224">
        <v>99559.6</v>
      </c>
      <c r="S211" s="224">
        <v>62091.3</v>
      </c>
      <c r="T211" s="224">
        <v>111075.4</v>
      </c>
      <c r="U211" s="224">
        <v>165635.70000000001</v>
      </c>
      <c r="V211" s="224">
        <v>116720.7</v>
      </c>
      <c r="W211" s="224">
        <v>32203.5</v>
      </c>
      <c r="X211" s="224">
        <v>50402.2</v>
      </c>
      <c r="Y211" s="224">
        <v>316767</v>
      </c>
    </row>
    <row r="212" spans="2:25">
      <c r="B212" s="225" t="s">
        <v>1493</v>
      </c>
      <c r="C212" s="224">
        <f t="shared" si="49"/>
        <v>1404539.6000000003</v>
      </c>
      <c r="D212" s="224">
        <v>22578</v>
      </c>
      <c r="E212" s="224">
        <f t="shared" si="50"/>
        <v>801981.3</v>
      </c>
      <c r="F212" s="224">
        <v>180246.39999999999</v>
      </c>
      <c r="G212" s="230">
        <f t="shared" si="48"/>
        <v>0.12833130514796445</v>
      </c>
      <c r="H212" s="224">
        <v>571832.80000000005</v>
      </c>
      <c r="I212" s="224">
        <v>36950</v>
      </c>
      <c r="J212" s="224">
        <v>12952.1</v>
      </c>
      <c r="K212" s="224">
        <v>43070.8</v>
      </c>
      <c r="L212" s="224">
        <v>143083.4</v>
      </c>
      <c r="M212" s="224">
        <v>38448.9</v>
      </c>
      <c r="N212" s="224">
        <v>7840</v>
      </c>
      <c r="O212" s="224">
        <v>9716.9</v>
      </c>
      <c r="P212" s="224">
        <v>17944.599999999999</v>
      </c>
      <c r="Q212" s="224">
        <v>91916.2</v>
      </c>
      <c r="R212" s="224">
        <v>25270.3</v>
      </c>
      <c r="S212" s="227">
        <v>19001.3</v>
      </c>
      <c r="T212" s="227">
        <v>28835.599999999999</v>
      </c>
      <c r="U212" s="227">
        <v>34878.5</v>
      </c>
      <c r="V212" s="227">
        <v>31285.8</v>
      </c>
      <c r="W212" s="227">
        <v>6334.4</v>
      </c>
      <c r="X212" s="227">
        <v>8734.6</v>
      </c>
      <c r="Y212" s="227">
        <v>73619</v>
      </c>
    </row>
    <row r="213" spans="2:25">
      <c r="B213" s="225" t="s">
        <v>1494</v>
      </c>
      <c r="C213" s="224">
        <f t="shared" si="49"/>
        <v>2824785.6999999997</v>
      </c>
      <c r="D213" s="224">
        <v>72155.5</v>
      </c>
      <c r="E213" s="224">
        <f t="shared" si="50"/>
        <v>1470012.4</v>
      </c>
      <c r="F213" s="224">
        <v>355030.7</v>
      </c>
      <c r="G213" s="230">
        <f t="shared" si="48"/>
        <v>0.12568411826780349</v>
      </c>
      <c r="H213" s="224">
        <v>1016454.2</v>
      </c>
      <c r="I213" s="224">
        <v>71834.399999999994</v>
      </c>
      <c r="J213" s="224">
        <v>26693.1</v>
      </c>
      <c r="K213" s="224">
        <v>146445.6</v>
      </c>
      <c r="L213" s="224">
        <v>300535.90000000002</v>
      </c>
      <c r="M213" s="224">
        <v>105366.5</v>
      </c>
      <c r="N213" s="224">
        <v>11563</v>
      </c>
      <c r="O213" s="224">
        <v>20851.7</v>
      </c>
      <c r="P213" s="224">
        <v>33095.300000000003</v>
      </c>
      <c r="Q213" s="224">
        <v>145508.4</v>
      </c>
      <c r="R213" s="224">
        <v>44229.7</v>
      </c>
      <c r="S213" s="227">
        <v>32064.5</v>
      </c>
      <c r="T213" s="227">
        <v>63779.4</v>
      </c>
      <c r="U213" s="227">
        <v>86111.4</v>
      </c>
      <c r="V213" s="227">
        <v>66766.3</v>
      </c>
      <c r="W213" s="227">
        <v>12926.6</v>
      </c>
      <c r="X213" s="227">
        <v>22604.6</v>
      </c>
      <c r="Y213" s="227">
        <v>190768.9</v>
      </c>
    </row>
    <row r="214" spans="2:25">
      <c r="B214" s="225" t="s">
        <v>1495</v>
      </c>
      <c r="C214" s="224">
        <f t="shared" si="49"/>
        <v>4930854.3000000017</v>
      </c>
      <c r="D214" s="224">
        <v>186253.3</v>
      </c>
      <c r="E214" s="224">
        <f t="shared" si="50"/>
        <v>2653868.1</v>
      </c>
      <c r="F214" s="224">
        <v>567362.6</v>
      </c>
      <c r="G214" s="230">
        <f t="shared" si="48"/>
        <v>0.11506375274564487</v>
      </c>
      <c r="H214" s="224">
        <v>1911867</v>
      </c>
      <c r="I214" s="224">
        <v>132787.1</v>
      </c>
      <c r="J214" s="224">
        <v>41851.4</v>
      </c>
      <c r="K214" s="224">
        <v>241886.8</v>
      </c>
      <c r="L214" s="224">
        <v>504963.3</v>
      </c>
      <c r="M214" s="224">
        <v>157920.9</v>
      </c>
      <c r="N214" s="224">
        <v>16471.7</v>
      </c>
      <c r="O214" s="224">
        <v>26877.599999999999</v>
      </c>
      <c r="P214" s="224">
        <v>52394.7</v>
      </c>
      <c r="Q214" s="224">
        <v>236740.1</v>
      </c>
      <c r="R214" s="224">
        <v>65005.7</v>
      </c>
      <c r="S214" s="224">
        <v>43392</v>
      </c>
      <c r="T214" s="224">
        <v>91241.9</v>
      </c>
      <c r="U214" s="224">
        <v>166458.70000000001</v>
      </c>
      <c r="V214" s="224">
        <v>89578.2</v>
      </c>
      <c r="W214" s="224">
        <v>20732.900000000001</v>
      </c>
      <c r="X214" s="224">
        <v>48664.9</v>
      </c>
      <c r="Y214" s="224">
        <v>328403.5</v>
      </c>
    </row>
    <row r="215" spans="2:25">
      <c r="B215" s="225">
        <v>2021</v>
      </c>
      <c r="C215" s="224">
        <f t="shared" si="49"/>
        <v>7446273.2000000011</v>
      </c>
      <c r="D215" s="224">
        <v>264010.59999999998</v>
      </c>
      <c r="E215" s="224">
        <f t="shared" si="50"/>
        <v>3851155.8</v>
      </c>
      <c r="F215" s="224">
        <v>932373.1</v>
      </c>
      <c r="G215" s="230">
        <f t="shared" si="48"/>
        <v>0.12521338862506412</v>
      </c>
      <c r="H215" s="224">
        <v>2668080.5</v>
      </c>
      <c r="I215" s="224">
        <v>198340.4</v>
      </c>
      <c r="J215" s="224">
        <v>52361.8</v>
      </c>
      <c r="K215" s="224">
        <v>380636.1</v>
      </c>
      <c r="L215" s="224">
        <v>886652.3</v>
      </c>
      <c r="M215" s="224">
        <v>288955.7</v>
      </c>
      <c r="N215" s="224">
        <v>37648</v>
      </c>
      <c r="O215" s="224">
        <v>47469.9</v>
      </c>
      <c r="P215" s="224">
        <v>74543.399999999994</v>
      </c>
      <c r="Q215" s="224">
        <v>352146</v>
      </c>
      <c r="R215" s="224">
        <v>139140</v>
      </c>
      <c r="S215" s="224">
        <v>76906</v>
      </c>
      <c r="T215" s="224">
        <v>123427.9</v>
      </c>
      <c r="U215" s="224">
        <v>270301.59999999998</v>
      </c>
      <c r="V215" s="224">
        <v>162710.70000000001</v>
      </c>
      <c r="W215" s="224">
        <v>24552.2</v>
      </c>
      <c r="X215" s="224">
        <v>68910.8</v>
      </c>
      <c r="Y215" s="224">
        <v>397106.2</v>
      </c>
    </row>
    <row r="216" spans="2:25">
      <c r="B216" s="225" t="s">
        <v>1496</v>
      </c>
      <c r="C216" s="224">
        <f t="shared" si="49"/>
        <v>1770795.5999999999</v>
      </c>
      <c r="D216" s="224">
        <v>25306.5</v>
      </c>
      <c r="E216" s="224">
        <f t="shared" si="50"/>
        <v>1001405.2</v>
      </c>
      <c r="F216" s="224">
        <v>259823.3</v>
      </c>
      <c r="G216" s="230">
        <f t="shared" si="48"/>
        <v>0.14672687237307344</v>
      </c>
      <c r="H216" s="224">
        <v>684743.9</v>
      </c>
      <c r="I216" s="224">
        <v>39448.400000000001</v>
      </c>
      <c r="J216" s="224">
        <v>17389.599999999999</v>
      </c>
      <c r="K216" s="224">
        <v>47863.199999999997</v>
      </c>
      <c r="L216" s="224">
        <v>159094.1</v>
      </c>
      <c r="M216" s="224">
        <v>45261.3</v>
      </c>
      <c r="N216" s="224">
        <v>7663.1</v>
      </c>
      <c r="O216" s="224">
        <v>10348.799999999999</v>
      </c>
      <c r="P216" s="224">
        <v>18093.900000000001</v>
      </c>
      <c r="Q216" s="224">
        <v>115803.4</v>
      </c>
      <c r="R216" s="224">
        <v>33946.5</v>
      </c>
      <c r="S216" s="224">
        <v>19618.900000000001</v>
      </c>
      <c r="T216" s="224">
        <v>32233.3</v>
      </c>
      <c r="U216" s="224">
        <v>39590.6</v>
      </c>
      <c r="V216" s="224">
        <v>47922.5</v>
      </c>
      <c r="W216" s="224">
        <v>6577.9</v>
      </c>
      <c r="X216" s="224">
        <v>15796</v>
      </c>
      <c r="Y216" s="224">
        <v>144270.39999999999</v>
      </c>
    </row>
    <row r="217" spans="2:25">
      <c r="B217" s="225" t="s">
        <v>1497</v>
      </c>
      <c r="C217" s="224">
        <f t="shared" si="49"/>
        <v>2970403.7999999993</v>
      </c>
      <c r="D217" s="224">
        <v>63624</v>
      </c>
      <c r="E217" s="224">
        <f t="shared" si="50"/>
        <v>1250534.9000000001</v>
      </c>
      <c r="F217" s="224">
        <v>194516</v>
      </c>
      <c r="G217" s="230">
        <f t="shared" si="48"/>
        <v>6.5484699420327988E-2</v>
      </c>
      <c r="H217" s="224">
        <v>960682</v>
      </c>
      <c r="I217" s="224">
        <v>66124.3</v>
      </c>
      <c r="J217" s="224">
        <v>29212.6</v>
      </c>
      <c r="K217" s="224">
        <v>112563.2</v>
      </c>
      <c r="L217" s="224">
        <v>305276.79999999999</v>
      </c>
      <c r="M217" s="224">
        <v>95823.4</v>
      </c>
      <c r="N217" s="224">
        <v>11012.2</v>
      </c>
      <c r="O217" s="224">
        <v>22317</v>
      </c>
      <c r="P217" s="224">
        <v>33574.199999999997</v>
      </c>
      <c r="Q217" s="224">
        <v>181635.4</v>
      </c>
      <c r="R217" s="224">
        <v>351632.4</v>
      </c>
      <c r="S217" s="224">
        <v>29854.3</v>
      </c>
      <c r="T217" s="224">
        <v>62195.3</v>
      </c>
      <c r="U217" s="224">
        <v>92879.3</v>
      </c>
      <c r="V217" s="224">
        <v>74942.100000000006</v>
      </c>
      <c r="W217" s="224">
        <v>11833.9</v>
      </c>
      <c r="X217" s="224">
        <v>27673.5</v>
      </c>
      <c r="Y217" s="224">
        <v>243031.9</v>
      </c>
    </row>
    <row r="218" spans="2:25">
      <c r="B218" s="225" t="s">
        <v>1498</v>
      </c>
      <c r="C218" s="224">
        <f t="shared" si="49"/>
        <v>4753408.5000000009</v>
      </c>
      <c r="D218" s="224">
        <v>190090.7</v>
      </c>
      <c r="E218" s="224">
        <f t="shared" si="50"/>
        <v>2370668.1000000006</v>
      </c>
      <c r="F218" s="224">
        <v>472138.7</v>
      </c>
      <c r="G218" s="230">
        <f t="shared" si="48"/>
        <v>9.9326346557422937E-2</v>
      </c>
      <c r="H218" s="224">
        <v>1727661</v>
      </c>
      <c r="I218" s="224">
        <v>126066.2</v>
      </c>
      <c r="J218" s="224">
        <v>44802.2</v>
      </c>
      <c r="K218" s="224">
        <v>188646.6</v>
      </c>
      <c r="L218" s="224">
        <v>539013.80000000005</v>
      </c>
      <c r="M218" s="224">
        <v>150379.5</v>
      </c>
      <c r="N218" s="224">
        <v>15820.6</v>
      </c>
      <c r="O218" s="224">
        <v>32694.3</v>
      </c>
      <c r="P218" s="224">
        <v>50083.199999999997</v>
      </c>
      <c r="Q218" s="224">
        <v>303938.3</v>
      </c>
      <c r="R218" s="224">
        <v>87209.4</v>
      </c>
      <c r="S218" s="224">
        <v>44105.1</v>
      </c>
      <c r="T218" s="224">
        <v>93365.3</v>
      </c>
      <c r="U218" s="224">
        <v>138031.4</v>
      </c>
      <c r="V218" s="224">
        <v>98980.4</v>
      </c>
      <c r="W218" s="224">
        <v>18124.7</v>
      </c>
      <c r="X218" s="224">
        <v>56727</v>
      </c>
      <c r="Y218" s="224">
        <v>375530.1</v>
      </c>
    </row>
    <row r="219" spans="2:25">
      <c r="B219" s="223" t="s">
        <v>1508</v>
      </c>
      <c r="C219" s="224"/>
      <c r="D219" s="224"/>
      <c r="E219" s="224"/>
      <c r="F219" s="224"/>
      <c r="G219" s="230" t="e">
        <f t="shared" si="48"/>
        <v>#DIV/0!</v>
      </c>
      <c r="H219" s="224"/>
      <c r="I219" s="224"/>
      <c r="J219" s="224"/>
      <c r="K219" s="224"/>
      <c r="L219" s="224"/>
      <c r="M219" s="224"/>
      <c r="N219" s="224"/>
      <c r="O219" s="224"/>
      <c r="P219" s="224"/>
      <c r="Q219" s="224"/>
      <c r="R219" s="224"/>
      <c r="S219" s="224"/>
      <c r="T219" s="224"/>
      <c r="U219" s="224"/>
      <c r="V219" s="224"/>
      <c r="W219" s="224"/>
      <c r="X219" s="224"/>
      <c r="Y219" s="224"/>
    </row>
    <row r="220" spans="2:25">
      <c r="B220" s="225" t="s">
        <v>1485</v>
      </c>
      <c r="C220" s="224">
        <f t="shared" ref="C220:C237" si="51">D220+E220+K220+L220+M220+N220+O220+P220+Q220+R220+S220+T220+U220+V220+W220+X220+Y220</f>
        <v>790196</v>
      </c>
      <c r="D220" s="224">
        <v>40813.4</v>
      </c>
      <c r="E220" s="224">
        <f t="shared" ref="E220:E237" si="52">F220+H220+I220+J220</f>
        <v>203265.2</v>
      </c>
      <c r="F220" s="224">
        <v>83902.399999999994</v>
      </c>
      <c r="G220" s="230">
        <f t="shared" si="48"/>
        <v>0.10617922641977433</v>
      </c>
      <c r="H220" s="224">
        <v>103279.6</v>
      </c>
      <c r="I220" s="224">
        <v>11978.6</v>
      </c>
      <c r="J220" s="224">
        <v>4104.6000000000004</v>
      </c>
      <c r="K220" s="224">
        <v>37729.1</v>
      </c>
      <c r="L220" s="224">
        <v>129578.4</v>
      </c>
      <c r="M220" s="224">
        <v>93971.7</v>
      </c>
      <c r="N220" s="224">
        <v>4107.8</v>
      </c>
      <c r="O220" s="224">
        <v>6951.7</v>
      </c>
      <c r="P220" s="224">
        <v>19947.099999999999</v>
      </c>
      <c r="Q220" s="224">
        <v>89316.3</v>
      </c>
      <c r="R220" s="224">
        <v>13590.4</v>
      </c>
      <c r="S220" s="224">
        <v>6781.5</v>
      </c>
      <c r="T220" s="224">
        <v>19801.2</v>
      </c>
      <c r="U220" s="224">
        <v>29807.7</v>
      </c>
      <c r="V220" s="224">
        <v>25713</v>
      </c>
      <c r="W220" s="224">
        <v>6489.5</v>
      </c>
      <c r="X220" s="224">
        <v>8040</v>
      </c>
      <c r="Y220" s="224">
        <v>54292</v>
      </c>
    </row>
    <row r="221" spans="2:25">
      <c r="B221" s="225" t="s">
        <v>1486</v>
      </c>
      <c r="C221" s="224">
        <f t="shared" si="51"/>
        <v>1386608.4</v>
      </c>
      <c r="D221" s="224">
        <v>140252.5</v>
      </c>
      <c r="E221" s="224">
        <f t="shared" si="52"/>
        <v>361328.60000000003</v>
      </c>
      <c r="F221" s="224">
        <v>145367.5</v>
      </c>
      <c r="G221" s="230">
        <f t="shared" si="48"/>
        <v>0.1048367368898097</v>
      </c>
      <c r="H221" s="224">
        <v>190482.7</v>
      </c>
      <c r="I221" s="224">
        <v>20000.7</v>
      </c>
      <c r="J221" s="224">
        <v>5477.7</v>
      </c>
      <c r="K221" s="224">
        <v>89344.7</v>
      </c>
      <c r="L221" s="224">
        <v>194082.6</v>
      </c>
      <c r="M221" s="224">
        <v>158884.6</v>
      </c>
      <c r="N221" s="224">
        <v>6297.3</v>
      </c>
      <c r="O221" s="224">
        <v>10980.6</v>
      </c>
      <c r="P221" s="224">
        <v>28368.5</v>
      </c>
      <c r="Q221" s="224">
        <v>132106</v>
      </c>
      <c r="R221" s="224">
        <v>18232.099999999999</v>
      </c>
      <c r="S221" s="224">
        <v>11172.5</v>
      </c>
      <c r="T221" s="224">
        <v>31003.4</v>
      </c>
      <c r="U221" s="224">
        <v>50694.5</v>
      </c>
      <c r="V221" s="224">
        <v>32264.5</v>
      </c>
      <c r="W221" s="224">
        <v>13006.7</v>
      </c>
      <c r="X221" s="224">
        <v>13601.3</v>
      </c>
      <c r="Y221" s="224">
        <v>94988</v>
      </c>
    </row>
    <row r="222" spans="2:25">
      <c r="B222" s="225">
        <v>2018</v>
      </c>
      <c r="C222" s="224">
        <f t="shared" si="51"/>
        <v>2069286.2</v>
      </c>
      <c r="D222" s="224">
        <v>240170.4</v>
      </c>
      <c r="E222" s="224">
        <f t="shared" si="52"/>
        <v>515712.1</v>
      </c>
      <c r="F222" s="224">
        <v>195108.2</v>
      </c>
      <c r="G222" s="230">
        <f t="shared" si="48"/>
        <v>9.4287682390188476E-2</v>
      </c>
      <c r="H222" s="224">
        <v>286390.8</v>
      </c>
      <c r="I222" s="224">
        <v>28529.5</v>
      </c>
      <c r="J222" s="224">
        <v>5683.6</v>
      </c>
      <c r="K222" s="224">
        <v>118053.1</v>
      </c>
      <c r="L222" s="224">
        <v>323344.7</v>
      </c>
      <c r="M222" s="224">
        <v>241435.7</v>
      </c>
      <c r="N222" s="224">
        <v>13540.5</v>
      </c>
      <c r="O222" s="224">
        <v>19668.599999999999</v>
      </c>
      <c r="P222" s="224">
        <v>40930.9</v>
      </c>
      <c r="Q222" s="224">
        <v>201645.9</v>
      </c>
      <c r="R222" s="224">
        <v>22894.9</v>
      </c>
      <c r="S222" s="224">
        <v>15264.3</v>
      </c>
      <c r="T222" s="224">
        <v>44291.5</v>
      </c>
      <c r="U222" s="224">
        <v>62222.6</v>
      </c>
      <c r="V222" s="224">
        <v>50696.5</v>
      </c>
      <c r="W222" s="224">
        <v>16168.1</v>
      </c>
      <c r="X222" s="224">
        <v>20908</v>
      </c>
      <c r="Y222" s="224">
        <v>122338.4</v>
      </c>
    </row>
    <row r="223" spans="2:25">
      <c r="B223" s="225" t="s">
        <v>1487</v>
      </c>
      <c r="C223" s="224">
        <f t="shared" si="51"/>
        <v>414899.80000000005</v>
      </c>
      <c r="D223" s="224">
        <v>17580.3</v>
      </c>
      <c r="E223" s="224">
        <f t="shared" si="52"/>
        <v>110659.4</v>
      </c>
      <c r="F223" s="224">
        <v>38517.199999999997</v>
      </c>
      <c r="G223" s="230">
        <f t="shared" si="48"/>
        <v>9.2834944726413446E-2</v>
      </c>
      <c r="H223" s="224">
        <v>61814.5</v>
      </c>
      <c r="I223" s="224">
        <v>8671.7000000000007</v>
      </c>
      <c r="J223" s="224">
        <v>1656</v>
      </c>
      <c r="K223" s="224">
        <v>15079.8</v>
      </c>
      <c r="L223" s="224">
        <v>45807.5</v>
      </c>
      <c r="M223" s="224">
        <v>66779.199999999997</v>
      </c>
      <c r="N223" s="224">
        <v>2916.5</v>
      </c>
      <c r="O223" s="224">
        <v>3485.6</v>
      </c>
      <c r="P223" s="224">
        <v>10695</v>
      </c>
      <c r="Q223" s="224">
        <v>50534.8</v>
      </c>
      <c r="R223" s="224">
        <v>6920.9</v>
      </c>
      <c r="S223" s="224">
        <v>3322.5</v>
      </c>
      <c r="T223" s="224">
        <v>11666</v>
      </c>
      <c r="U223" s="224">
        <v>16839.400000000001</v>
      </c>
      <c r="V223" s="224">
        <v>12064.2</v>
      </c>
      <c r="W223" s="224">
        <v>4362.2</v>
      </c>
      <c r="X223" s="224">
        <v>4129.3</v>
      </c>
      <c r="Y223" s="224">
        <v>32057.200000000001</v>
      </c>
    </row>
    <row r="224" spans="2:25">
      <c r="B224" s="225" t="s">
        <v>1488</v>
      </c>
      <c r="C224" s="224">
        <f t="shared" si="51"/>
        <v>926014.3</v>
      </c>
      <c r="D224" s="224">
        <v>47414.1</v>
      </c>
      <c r="E224" s="224">
        <f t="shared" si="52"/>
        <v>264449.09999999998</v>
      </c>
      <c r="F224" s="224">
        <v>117376.8</v>
      </c>
      <c r="G224" s="230">
        <f t="shared" si="48"/>
        <v>0.12675484601047737</v>
      </c>
      <c r="H224" s="224">
        <v>131502.70000000001</v>
      </c>
      <c r="I224" s="224">
        <v>11861.3</v>
      </c>
      <c r="J224" s="224">
        <v>3708.3</v>
      </c>
      <c r="K224" s="224">
        <v>40762.6</v>
      </c>
      <c r="L224" s="224">
        <v>135068.9</v>
      </c>
      <c r="M224" s="224">
        <v>126025.9</v>
      </c>
      <c r="N224" s="224">
        <v>4334.3999999999996</v>
      </c>
      <c r="O224" s="224">
        <v>7641.4</v>
      </c>
      <c r="P224" s="224">
        <v>15918.8</v>
      </c>
      <c r="Q224" s="224">
        <v>89851.199999999997</v>
      </c>
      <c r="R224" s="224">
        <v>12149.6</v>
      </c>
      <c r="S224" s="224">
        <v>7764.6</v>
      </c>
      <c r="T224" s="224">
        <v>24664.9</v>
      </c>
      <c r="U224" s="224">
        <v>32834.800000000003</v>
      </c>
      <c r="V224" s="224">
        <v>26751.5</v>
      </c>
      <c r="W224" s="224">
        <v>10838.9</v>
      </c>
      <c r="X224" s="224">
        <v>9625.6</v>
      </c>
      <c r="Y224" s="224">
        <v>69918</v>
      </c>
    </row>
    <row r="225" spans="2:25">
      <c r="B225" s="225" t="s">
        <v>1489</v>
      </c>
      <c r="C225" s="224">
        <f t="shared" si="51"/>
        <v>1566862.3</v>
      </c>
      <c r="D225" s="224">
        <v>120545.3</v>
      </c>
      <c r="E225" s="224">
        <f t="shared" si="52"/>
        <v>485104.6</v>
      </c>
      <c r="F225" s="224">
        <v>210827.4</v>
      </c>
      <c r="G225" s="230">
        <f t="shared" si="48"/>
        <v>0.13455387879330558</v>
      </c>
      <c r="H225" s="224">
        <v>245883.1</v>
      </c>
      <c r="I225" s="224">
        <v>23134.5</v>
      </c>
      <c r="J225" s="224">
        <v>5259.6</v>
      </c>
      <c r="K225" s="224">
        <v>100323.4</v>
      </c>
      <c r="L225" s="224">
        <v>196016.9</v>
      </c>
      <c r="M225" s="224">
        <v>190588.79999999999</v>
      </c>
      <c r="N225" s="224">
        <v>6601.7</v>
      </c>
      <c r="O225" s="224">
        <v>11478.5</v>
      </c>
      <c r="P225" s="224">
        <v>21312.6</v>
      </c>
      <c r="Q225" s="224">
        <v>126468.4</v>
      </c>
      <c r="R225" s="224">
        <v>14508.3</v>
      </c>
      <c r="S225" s="224">
        <v>12605.5</v>
      </c>
      <c r="T225" s="224">
        <v>38829.800000000003</v>
      </c>
      <c r="U225" s="224">
        <v>53413.5</v>
      </c>
      <c r="V225" s="224">
        <v>34242.800000000003</v>
      </c>
      <c r="W225" s="224">
        <v>20390.5</v>
      </c>
      <c r="X225" s="224">
        <v>17776.7</v>
      </c>
      <c r="Y225" s="224">
        <v>116655</v>
      </c>
    </row>
    <row r="226" spans="2:25">
      <c r="B226" s="225">
        <v>2019</v>
      </c>
      <c r="C226" s="224">
        <f t="shared" si="51"/>
        <v>2451736.3999999994</v>
      </c>
      <c r="D226" s="224">
        <v>240552.7</v>
      </c>
      <c r="E226" s="224">
        <f t="shared" si="52"/>
        <v>723617.2</v>
      </c>
      <c r="F226" s="224">
        <v>278510.8</v>
      </c>
      <c r="G226" s="230">
        <f t="shared" si="48"/>
        <v>0.11359736715578397</v>
      </c>
      <c r="H226" s="224">
        <v>410938.8</v>
      </c>
      <c r="I226" s="224">
        <v>28371.9</v>
      </c>
      <c r="J226" s="224">
        <v>5795.7</v>
      </c>
      <c r="K226" s="224">
        <v>129273.4</v>
      </c>
      <c r="L226" s="224">
        <v>353646.3</v>
      </c>
      <c r="M226" s="224">
        <v>283181.59999999998</v>
      </c>
      <c r="N226" s="224">
        <v>14773.9</v>
      </c>
      <c r="O226" s="224">
        <v>20742.7</v>
      </c>
      <c r="P226" s="224">
        <v>42706.1</v>
      </c>
      <c r="Q226" s="224">
        <v>200163</v>
      </c>
      <c r="R226" s="224">
        <v>25328</v>
      </c>
      <c r="S226" s="224">
        <v>20014.8</v>
      </c>
      <c r="T226" s="224">
        <v>56533.9</v>
      </c>
      <c r="U226" s="224">
        <v>74425.899999999994</v>
      </c>
      <c r="V226" s="224">
        <v>64548.4</v>
      </c>
      <c r="W226" s="224">
        <v>21647.1</v>
      </c>
      <c r="X226" s="224">
        <v>23764.1</v>
      </c>
      <c r="Y226" s="224">
        <v>156817.29999999999</v>
      </c>
    </row>
    <row r="227" spans="2:25">
      <c r="B227" s="225" t="s">
        <v>1490</v>
      </c>
      <c r="C227" s="224">
        <f t="shared" si="51"/>
        <v>532513.5</v>
      </c>
      <c r="D227" s="224">
        <v>23613.7</v>
      </c>
      <c r="E227" s="224">
        <f t="shared" si="52"/>
        <v>186248.19999999998</v>
      </c>
      <c r="F227" s="224">
        <v>60194.2</v>
      </c>
      <c r="G227" s="230">
        <f t="shared" si="48"/>
        <v>0.11303788542450097</v>
      </c>
      <c r="H227" s="224">
        <v>115197.8</v>
      </c>
      <c r="I227" s="224">
        <v>8718.4</v>
      </c>
      <c r="J227" s="224">
        <v>2137.8000000000002</v>
      </c>
      <c r="K227" s="224">
        <v>19807.400000000001</v>
      </c>
      <c r="L227" s="224">
        <v>55220.2</v>
      </c>
      <c r="M227" s="224">
        <v>68048.3</v>
      </c>
      <c r="N227" s="224">
        <v>3626.1</v>
      </c>
      <c r="O227" s="224">
        <v>3924.4</v>
      </c>
      <c r="P227" s="224">
        <v>12992.6</v>
      </c>
      <c r="Q227" s="224">
        <v>52599.8</v>
      </c>
      <c r="R227" s="224">
        <v>10236.200000000001</v>
      </c>
      <c r="S227" s="224">
        <v>3798.9</v>
      </c>
      <c r="T227" s="224">
        <v>13812</v>
      </c>
      <c r="U227" s="224">
        <v>19984.900000000001</v>
      </c>
      <c r="V227" s="224">
        <v>14977.5</v>
      </c>
      <c r="W227" s="224">
        <v>5028.1000000000004</v>
      </c>
      <c r="X227" s="224">
        <v>4060.1</v>
      </c>
      <c r="Y227" s="224">
        <v>34535.1</v>
      </c>
    </row>
    <row r="228" spans="2:25">
      <c r="B228" s="225" t="s">
        <v>1491</v>
      </c>
      <c r="C228" s="224">
        <f t="shared" si="51"/>
        <v>971747.5</v>
      </c>
      <c r="D228" s="224">
        <v>57222.1</v>
      </c>
      <c r="E228" s="224">
        <f t="shared" si="52"/>
        <v>336542.1</v>
      </c>
      <c r="F228" s="224">
        <v>119563.9</v>
      </c>
      <c r="G228" s="230">
        <f t="shared" si="48"/>
        <v>0.12304009014687457</v>
      </c>
      <c r="H228" s="224">
        <v>196834.9</v>
      </c>
      <c r="I228" s="224">
        <v>15556.7</v>
      </c>
      <c r="J228" s="224">
        <v>4586.6000000000004</v>
      </c>
      <c r="K228" s="224">
        <v>49617.7</v>
      </c>
      <c r="L228" s="224">
        <v>124219.5</v>
      </c>
      <c r="M228" s="224">
        <v>85606.5</v>
      </c>
      <c r="N228" s="224">
        <v>4253.3</v>
      </c>
      <c r="O228" s="224">
        <v>8343.2000000000007</v>
      </c>
      <c r="P228" s="224">
        <v>19406.099999999999</v>
      </c>
      <c r="Q228" s="224">
        <v>80752</v>
      </c>
      <c r="R228" s="224">
        <v>18942.900000000001</v>
      </c>
      <c r="S228" s="224">
        <v>8862</v>
      </c>
      <c r="T228" s="224">
        <v>29398</v>
      </c>
      <c r="U228" s="224">
        <v>44212.5</v>
      </c>
      <c r="V228" s="224">
        <v>30276.3</v>
      </c>
      <c r="W228" s="224">
        <v>10730.9</v>
      </c>
      <c r="X228" s="224">
        <v>8039.3</v>
      </c>
      <c r="Y228" s="224">
        <v>55323.1</v>
      </c>
    </row>
    <row r="229" spans="2:25">
      <c r="B229" s="225" t="s">
        <v>1492</v>
      </c>
      <c r="C229" s="224">
        <f t="shared" si="51"/>
        <v>1751598.6</v>
      </c>
      <c r="D229" s="224">
        <v>162678.5</v>
      </c>
      <c r="E229" s="224">
        <f t="shared" si="52"/>
        <v>590780.9</v>
      </c>
      <c r="F229" s="224">
        <v>220672.4</v>
      </c>
      <c r="G229" s="230">
        <f t="shared" si="48"/>
        <v>0.12598343022196978</v>
      </c>
      <c r="H229" s="224">
        <v>339053.9</v>
      </c>
      <c r="I229" s="224">
        <v>24144</v>
      </c>
      <c r="J229" s="224">
        <v>6910.6</v>
      </c>
      <c r="K229" s="224">
        <v>119646.1</v>
      </c>
      <c r="L229" s="224">
        <v>197664</v>
      </c>
      <c r="M229" s="224">
        <v>188892.6</v>
      </c>
      <c r="N229" s="224">
        <v>6111.2</v>
      </c>
      <c r="O229" s="224">
        <v>12978.5</v>
      </c>
      <c r="P229" s="224">
        <v>32307.1</v>
      </c>
      <c r="Q229" s="224">
        <v>112863.7</v>
      </c>
      <c r="R229" s="224">
        <v>26291.1</v>
      </c>
      <c r="S229" s="224">
        <v>14976.7</v>
      </c>
      <c r="T229" s="224">
        <v>44307.5</v>
      </c>
      <c r="U229" s="224">
        <v>63830.3</v>
      </c>
      <c r="V229" s="224">
        <v>39972.5</v>
      </c>
      <c r="W229" s="224">
        <v>18163.099999999999</v>
      </c>
      <c r="X229" s="224">
        <v>17558.900000000001</v>
      </c>
      <c r="Y229" s="224">
        <v>102575.9</v>
      </c>
    </row>
    <row r="230" spans="2:25">
      <c r="B230" s="225">
        <v>2020</v>
      </c>
      <c r="C230" s="224">
        <f t="shared" si="51"/>
        <v>2872209.6</v>
      </c>
      <c r="D230" s="224">
        <v>335849</v>
      </c>
      <c r="E230" s="224">
        <f t="shared" si="52"/>
        <v>951229.2</v>
      </c>
      <c r="F230" s="224">
        <v>357344.8</v>
      </c>
      <c r="G230" s="230">
        <f t="shared" si="48"/>
        <v>0.12441459704055023</v>
      </c>
      <c r="H230" s="224">
        <v>556304.9</v>
      </c>
      <c r="I230" s="224">
        <v>31350</v>
      </c>
      <c r="J230" s="224">
        <v>6229.5</v>
      </c>
      <c r="K230" s="224">
        <v>165327.79999999999</v>
      </c>
      <c r="L230" s="224">
        <v>358538.1</v>
      </c>
      <c r="M230" s="224">
        <v>262861.90000000002</v>
      </c>
      <c r="N230" s="224">
        <v>12706.2</v>
      </c>
      <c r="O230" s="224">
        <v>22314.1</v>
      </c>
      <c r="P230" s="224">
        <v>43693.5</v>
      </c>
      <c r="Q230" s="224">
        <v>237380.4</v>
      </c>
      <c r="R230" s="224">
        <v>36822.5</v>
      </c>
      <c r="S230" s="224">
        <v>25643.1</v>
      </c>
      <c r="T230" s="224">
        <v>64518</v>
      </c>
      <c r="U230" s="224">
        <v>100542.5</v>
      </c>
      <c r="V230" s="224">
        <v>66912</v>
      </c>
      <c r="W230" s="224">
        <v>14994.6</v>
      </c>
      <c r="X230" s="224">
        <v>23722.6</v>
      </c>
      <c r="Y230" s="224">
        <v>149154.1</v>
      </c>
    </row>
    <row r="231" spans="2:25">
      <c r="B231" s="225" t="s">
        <v>1493</v>
      </c>
      <c r="C231" s="224">
        <f t="shared" si="51"/>
        <v>603406.80000000005</v>
      </c>
      <c r="D231" s="224">
        <v>26597.5</v>
      </c>
      <c r="E231" s="224">
        <f t="shared" si="52"/>
        <v>244103.19999999998</v>
      </c>
      <c r="F231" s="224">
        <v>95801.9</v>
      </c>
      <c r="G231" s="230">
        <f t="shared" si="48"/>
        <v>0.15876834666099221</v>
      </c>
      <c r="H231" s="224">
        <v>137316.70000000001</v>
      </c>
      <c r="I231" s="224">
        <v>8912.2999999999993</v>
      </c>
      <c r="J231" s="224">
        <v>2072.3000000000002</v>
      </c>
      <c r="K231" s="224">
        <v>24344.3</v>
      </c>
      <c r="L231" s="224">
        <v>70372.5</v>
      </c>
      <c r="M231" s="224">
        <v>53328.7</v>
      </c>
      <c r="N231" s="224">
        <v>3683.7</v>
      </c>
      <c r="O231" s="224">
        <v>5593.4</v>
      </c>
      <c r="P231" s="224">
        <v>10526</v>
      </c>
      <c r="Q231" s="224">
        <v>52071.9</v>
      </c>
      <c r="R231" s="224">
        <v>9933.5</v>
      </c>
      <c r="S231" s="224">
        <v>4412.3</v>
      </c>
      <c r="T231" s="224">
        <v>16453.5</v>
      </c>
      <c r="U231" s="224">
        <v>25260.799999999999</v>
      </c>
      <c r="V231" s="224">
        <v>16527</v>
      </c>
      <c r="W231" s="224">
        <v>2580.5</v>
      </c>
      <c r="X231" s="224">
        <v>5828</v>
      </c>
      <c r="Y231" s="224">
        <v>31790</v>
      </c>
    </row>
    <row r="232" spans="2:25">
      <c r="B232" s="225" t="s">
        <v>1494</v>
      </c>
      <c r="C232" s="224">
        <f t="shared" si="51"/>
        <v>1159177.3</v>
      </c>
      <c r="D232" s="224">
        <v>67285.5</v>
      </c>
      <c r="E232" s="224">
        <f t="shared" si="52"/>
        <v>440096.8</v>
      </c>
      <c r="F232" s="224">
        <v>146416.70000000001</v>
      </c>
      <c r="G232" s="230">
        <f t="shared" si="48"/>
        <v>0.12631087582546691</v>
      </c>
      <c r="H232" s="224">
        <v>274272.3</v>
      </c>
      <c r="I232" s="224">
        <v>15111.1</v>
      </c>
      <c r="J232" s="224">
        <v>4296.7</v>
      </c>
      <c r="K232" s="224">
        <v>56345.5</v>
      </c>
      <c r="L232" s="224">
        <v>137438.79999999999</v>
      </c>
      <c r="M232" s="224">
        <v>82338.3</v>
      </c>
      <c r="N232" s="224">
        <v>4509.3999999999996</v>
      </c>
      <c r="O232" s="224">
        <v>10205.9</v>
      </c>
      <c r="P232" s="224">
        <v>17448.099999999999</v>
      </c>
      <c r="Q232" s="224">
        <v>95205</v>
      </c>
      <c r="R232" s="224">
        <v>16310.6</v>
      </c>
      <c r="S232" s="224">
        <v>8991</v>
      </c>
      <c r="T232" s="224">
        <v>34726.400000000001</v>
      </c>
      <c r="U232" s="224">
        <v>58503.7</v>
      </c>
      <c r="V232" s="224">
        <v>36896.800000000003</v>
      </c>
      <c r="W232" s="224">
        <v>5103.1000000000004</v>
      </c>
      <c r="X232" s="224">
        <v>9488.7000000000007</v>
      </c>
      <c r="Y232" s="224">
        <v>78283.7</v>
      </c>
    </row>
    <row r="233" spans="2:25">
      <c r="B233" s="225" t="s">
        <v>1495</v>
      </c>
      <c r="C233" s="224">
        <f t="shared" si="51"/>
        <v>2209799.3000000003</v>
      </c>
      <c r="D233" s="224">
        <v>238925.2</v>
      </c>
      <c r="E233" s="224">
        <f t="shared" si="52"/>
        <v>827444.60000000009</v>
      </c>
      <c r="F233" s="224">
        <v>370539.6</v>
      </c>
      <c r="G233" s="230">
        <f t="shared" si="48"/>
        <v>0.16768020516614335</v>
      </c>
      <c r="H233" s="224">
        <v>427194.4</v>
      </c>
      <c r="I233" s="224">
        <v>23033.3</v>
      </c>
      <c r="J233" s="224">
        <v>6677.3</v>
      </c>
      <c r="K233" s="224">
        <v>133249.20000000001</v>
      </c>
      <c r="L233" s="224">
        <v>219143.8</v>
      </c>
      <c r="M233" s="224">
        <v>190317.3</v>
      </c>
      <c r="N233" s="224">
        <v>6444.3</v>
      </c>
      <c r="O233" s="224">
        <v>14075</v>
      </c>
      <c r="P233" s="224">
        <v>27650</v>
      </c>
      <c r="Q233" s="224">
        <v>153391.79999999999</v>
      </c>
      <c r="R233" s="224">
        <v>23898.400000000001</v>
      </c>
      <c r="S233" s="224">
        <v>15157.8</v>
      </c>
      <c r="T233" s="224">
        <v>53501.1</v>
      </c>
      <c r="U233" s="224">
        <v>87360.7</v>
      </c>
      <c r="V233" s="224">
        <v>44294.3</v>
      </c>
      <c r="W233" s="224">
        <v>7913.6</v>
      </c>
      <c r="X233" s="224">
        <v>19855.900000000001</v>
      </c>
      <c r="Y233" s="224">
        <v>147176.29999999999</v>
      </c>
    </row>
    <row r="234" spans="2:25">
      <c r="B234" s="225">
        <v>2021</v>
      </c>
      <c r="C234" s="224">
        <f t="shared" si="51"/>
        <v>3516221.0000000005</v>
      </c>
      <c r="D234" s="224">
        <v>343354.9</v>
      </c>
      <c r="E234" s="224">
        <f t="shared" si="52"/>
        <v>1367749.3000000003</v>
      </c>
      <c r="F234" s="224">
        <v>574268.30000000005</v>
      </c>
      <c r="G234" s="230">
        <f t="shared" si="48"/>
        <v>0.16331974014147574</v>
      </c>
      <c r="H234" s="224">
        <v>752578.8</v>
      </c>
      <c r="I234" s="224">
        <v>33841.1</v>
      </c>
      <c r="J234" s="224">
        <v>7061.1</v>
      </c>
      <c r="K234" s="224">
        <v>190947.9</v>
      </c>
      <c r="L234" s="224">
        <v>415613.5</v>
      </c>
      <c r="M234" s="224">
        <v>274763.59999999998</v>
      </c>
      <c r="N234" s="224">
        <v>19809.599999999999</v>
      </c>
      <c r="O234" s="224">
        <v>24892.2</v>
      </c>
      <c r="P234" s="224">
        <v>32783.9</v>
      </c>
      <c r="Q234" s="224">
        <v>251205.1</v>
      </c>
      <c r="R234" s="224">
        <v>37857.800000000003</v>
      </c>
      <c r="S234" s="224">
        <v>36434.300000000003</v>
      </c>
      <c r="T234" s="224">
        <v>73488.7</v>
      </c>
      <c r="U234" s="224">
        <v>129504.2</v>
      </c>
      <c r="V234" s="224">
        <v>92022</v>
      </c>
      <c r="W234" s="224">
        <v>12197.3</v>
      </c>
      <c r="X234" s="224">
        <v>26078.7</v>
      </c>
      <c r="Y234" s="224">
        <v>187518</v>
      </c>
    </row>
    <row r="235" spans="2:25">
      <c r="B235" s="225" t="s">
        <v>1496</v>
      </c>
      <c r="C235" s="224">
        <f t="shared" si="51"/>
        <v>727369.10000000009</v>
      </c>
      <c r="D235" s="224">
        <v>30121.9</v>
      </c>
      <c r="E235" s="224">
        <f t="shared" si="52"/>
        <v>282206.90000000002</v>
      </c>
      <c r="F235" s="224">
        <v>94844.1</v>
      </c>
      <c r="G235" s="230">
        <f t="shared" si="48"/>
        <v>0.13039335875004862</v>
      </c>
      <c r="H235" s="224">
        <v>175590.7</v>
      </c>
      <c r="I235" s="224">
        <v>9522.7999999999993</v>
      </c>
      <c r="J235" s="224">
        <v>2249.3000000000002</v>
      </c>
      <c r="K235" s="224">
        <v>33489.5</v>
      </c>
      <c r="L235" s="224">
        <v>81078.899999999994</v>
      </c>
      <c r="M235" s="224">
        <v>58696.3</v>
      </c>
      <c r="N235" s="224">
        <v>3391.4</v>
      </c>
      <c r="O235" s="224">
        <v>5000.6000000000004</v>
      </c>
      <c r="P235" s="224">
        <v>12372.2</v>
      </c>
      <c r="Q235" s="224">
        <v>63157.1</v>
      </c>
      <c r="R235" s="224">
        <v>10948.7</v>
      </c>
      <c r="S235" s="224">
        <v>4614</v>
      </c>
      <c r="T235" s="224">
        <v>20341.3</v>
      </c>
      <c r="U235" s="224">
        <v>30817.599999999999</v>
      </c>
      <c r="V235" s="224">
        <v>22217.4</v>
      </c>
      <c r="W235" s="224">
        <v>2847.6</v>
      </c>
      <c r="X235" s="224">
        <v>6807.4</v>
      </c>
      <c r="Y235" s="224">
        <v>59260.3</v>
      </c>
    </row>
    <row r="236" spans="2:25">
      <c r="B236" s="225" t="s">
        <v>1497</v>
      </c>
      <c r="C236" s="224">
        <f t="shared" si="51"/>
        <v>1378171.7</v>
      </c>
      <c r="D236" s="224">
        <v>78247.399999999994</v>
      </c>
      <c r="E236" s="224">
        <f t="shared" si="52"/>
        <v>492994.60000000003</v>
      </c>
      <c r="F236" s="224">
        <v>126099.6</v>
      </c>
      <c r="G236" s="230">
        <f t="shared" si="48"/>
        <v>9.1497742988047137E-2</v>
      </c>
      <c r="H236" s="224">
        <v>344588.4</v>
      </c>
      <c r="I236" s="224">
        <v>17270.7</v>
      </c>
      <c r="J236" s="224">
        <v>5035.8999999999996</v>
      </c>
      <c r="K236" s="224">
        <v>69082.399999999994</v>
      </c>
      <c r="L236" s="224">
        <v>154900</v>
      </c>
      <c r="M236" s="224">
        <v>95881.7</v>
      </c>
      <c r="N236" s="224">
        <v>4648.3999999999996</v>
      </c>
      <c r="O236" s="224">
        <v>10282.299999999999</v>
      </c>
      <c r="P236" s="224">
        <v>21343.599999999999</v>
      </c>
      <c r="Q236" s="224">
        <v>133416</v>
      </c>
      <c r="R236" s="224">
        <v>17532.7</v>
      </c>
      <c r="S236" s="224">
        <v>9323.7000000000007</v>
      </c>
      <c r="T236" s="224">
        <v>42721.1</v>
      </c>
      <c r="U236" s="224">
        <v>62523.1</v>
      </c>
      <c r="V236" s="224">
        <v>43771</v>
      </c>
      <c r="W236" s="224">
        <v>5717</v>
      </c>
      <c r="X236" s="224">
        <v>23027.8</v>
      </c>
      <c r="Y236" s="224">
        <v>112758.9</v>
      </c>
    </row>
    <row r="237" spans="2:25">
      <c r="B237" s="225" t="s">
        <v>1498</v>
      </c>
      <c r="C237" s="224">
        <f t="shared" si="51"/>
        <v>2588901.0000000005</v>
      </c>
      <c r="D237" s="224">
        <v>320960.2</v>
      </c>
      <c r="E237" s="224">
        <f t="shared" si="52"/>
        <v>833800.9</v>
      </c>
      <c r="F237" s="224">
        <v>227984.9</v>
      </c>
      <c r="G237" s="230">
        <f t="shared" si="48"/>
        <v>8.8062424944020626E-2</v>
      </c>
      <c r="H237" s="224">
        <v>571731.69999999995</v>
      </c>
      <c r="I237" s="224">
        <v>26622.799999999999</v>
      </c>
      <c r="J237" s="224">
        <v>7461.5</v>
      </c>
      <c r="K237" s="224">
        <v>156393</v>
      </c>
      <c r="L237" s="224">
        <v>256160.1</v>
      </c>
      <c r="M237" s="224">
        <v>193867.4</v>
      </c>
      <c r="N237" s="224">
        <v>8661.5</v>
      </c>
      <c r="O237" s="224">
        <v>14314</v>
      </c>
      <c r="P237" s="224">
        <v>32783.699999999997</v>
      </c>
      <c r="Q237" s="224">
        <v>255733.1</v>
      </c>
      <c r="R237" s="224">
        <v>26021.5</v>
      </c>
      <c r="S237" s="224">
        <v>16837.400000000001</v>
      </c>
      <c r="T237" s="224">
        <v>65392.4</v>
      </c>
      <c r="U237" s="224">
        <v>100958.2</v>
      </c>
      <c r="V237" s="224">
        <v>55327.3</v>
      </c>
      <c r="W237" s="224">
        <v>10360.200000000001</v>
      </c>
      <c r="X237" s="224">
        <v>36801</v>
      </c>
      <c r="Y237" s="224">
        <v>204529.1</v>
      </c>
    </row>
    <row r="238" spans="2:25">
      <c r="B238" s="223" t="s">
        <v>1509</v>
      </c>
      <c r="C238" s="224"/>
      <c r="D238" s="224"/>
      <c r="E238" s="224"/>
      <c r="F238" s="224"/>
      <c r="G238" s="230" t="e">
        <f t="shared" si="48"/>
        <v>#DIV/0!</v>
      </c>
      <c r="H238" s="224"/>
      <c r="I238" s="224"/>
      <c r="J238" s="224"/>
      <c r="K238" s="224"/>
      <c r="L238" s="224"/>
      <c r="M238" s="224"/>
      <c r="N238" s="224"/>
      <c r="O238" s="224"/>
      <c r="P238" s="224"/>
      <c r="Q238" s="224"/>
      <c r="R238" s="224"/>
      <c r="S238" s="224"/>
      <c r="T238" s="224"/>
      <c r="U238" s="224"/>
      <c r="V238" s="224"/>
      <c r="W238" s="224"/>
      <c r="X238" s="224"/>
      <c r="Y238" s="224"/>
    </row>
    <row r="239" spans="2:25">
      <c r="B239" s="225" t="s">
        <v>1485</v>
      </c>
      <c r="C239" s="224">
        <f t="shared" ref="C239:C256" si="53">D239+E239+K239+L239+M239+N239+O239+P239+Q239+R239+S239+T239+U239+V239+W239+X239+Y239</f>
        <v>746667.49999999988</v>
      </c>
      <c r="D239" s="224">
        <v>16282.1</v>
      </c>
      <c r="E239" s="224">
        <f t="shared" ref="E239:E256" si="54">F239+H239+I239+J239</f>
        <v>293003.89999999997</v>
      </c>
      <c r="F239" s="224">
        <v>244230.3</v>
      </c>
      <c r="G239" s="230">
        <f t="shared" si="48"/>
        <v>0.32709378672568451</v>
      </c>
      <c r="H239" s="224">
        <v>35036.1</v>
      </c>
      <c r="I239" s="224">
        <v>12109.4</v>
      </c>
      <c r="J239" s="224">
        <v>1628.1</v>
      </c>
      <c r="K239" s="224">
        <v>24562.1</v>
      </c>
      <c r="L239" s="224">
        <v>68997.899999999994</v>
      </c>
      <c r="M239" s="224">
        <v>112469.7</v>
      </c>
      <c r="N239" s="224">
        <v>4617</v>
      </c>
      <c r="O239" s="224">
        <v>2725.4</v>
      </c>
      <c r="P239" s="224">
        <v>14893.7</v>
      </c>
      <c r="Q239" s="224">
        <v>32671.200000000001</v>
      </c>
      <c r="R239" s="224">
        <v>24499.7</v>
      </c>
      <c r="S239" s="224">
        <v>3631.4</v>
      </c>
      <c r="T239" s="224">
        <v>21196.7</v>
      </c>
      <c r="U239" s="224">
        <v>37899.1</v>
      </c>
      <c r="V239" s="224">
        <v>19159.400000000001</v>
      </c>
      <c r="W239" s="224">
        <v>5481.8</v>
      </c>
      <c r="X239" s="224">
        <v>3673.4</v>
      </c>
      <c r="Y239" s="224">
        <v>60903</v>
      </c>
    </row>
    <row r="240" spans="2:25">
      <c r="B240" s="225" t="s">
        <v>1486</v>
      </c>
      <c r="C240" s="224">
        <f t="shared" si="53"/>
        <v>1223419.7</v>
      </c>
      <c r="D240" s="224">
        <v>46339.199999999997</v>
      </c>
      <c r="E240" s="224">
        <f t="shared" si="54"/>
        <v>503569.7</v>
      </c>
      <c r="F240" s="224">
        <v>429579.3</v>
      </c>
      <c r="G240" s="230">
        <f t="shared" si="48"/>
        <v>0.35112995156118543</v>
      </c>
      <c r="H240" s="224">
        <v>53031.4</v>
      </c>
      <c r="I240" s="224">
        <v>18171</v>
      </c>
      <c r="J240" s="224">
        <v>2788</v>
      </c>
      <c r="K240" s="224">
        <v>49813.5</v>
      </c>
      <c r="L240" s="224">
        <v>94477</v>
      </c>
      <c r="M240" s="224">
        <v>161446.1</v>
      </c>
      <c r="N240" s="224">
        <v>7116.6</v>
      </c>
      <c r="O240" s="224">
        <v>4645.7</v>
      </c>
      <c r="P240" s="224">
        <v>22754.400000000001</v>
      </c>
      <c r="Q240" s="224">
        <v>59527</v>
      </c>
      <c r="R240" s="224">
        <v>27297.9</v>
      </c>
      <c r="S240" s="224">
        <v>6772.5</v>
      </c>
      <c r="T240" s="224">
        <v>32290.799999999999</v>
      </c>
      <c r="U240" s="224">
        <v>62754.2</v>
      </c>
      <c r="V240" s="224">
        <v>33069.4</v>
      </c>
      <c r="W240" s="224">
        <v>7621</v>
      </c>
      <c r="X240" s="224">
        <v>4991.7</v>
      </c>
      <c r="Y240" s="224">
        <v>98933</v>
      </c>
    </row>
    <row r="241" spans="2:25">
      <c r="B241" s="225">
        <v>2018</v>
      </c>
      <c r="C241" s="224">
        <f t="shared" si="53"/>
        <v>1647016.4</v>
      </c>
      <c r="D241" s="224">
        <v>64978.9</v>
      </c>
      <c r="E241" s="224">
        <f t="shared" si="54"/>
        <v>663242.9</v>
      </c>
      <c r="F241" s="224">
        <v>552396.4</v>
      </c>
      <c r="G241" s="230">
        <f t="shared" si="48"/>
        <v>0.33539216731539534</v>
      </c>
      <c r="H241" s="224">
        <v>81199.8</v>
      </c>
      <c r="I241" s="224">
        <v>25795.5</v>
      </c>
      <c r="J241" s="224">
        <v>3851.2</v>
      </c>
      <c r="K241" s="224">
        <v>90760.8</v>
      </c>
      <c r="L241" s="224">
        <v>137154.5</v>
      </c>
      <c r="M241" s="224">
        <v>176574.3</v>
      </c>
      <c r="N241" s="224">
        <v>15432.5</v>
      </c>
      <c r="O241" s="224">
        <v>8072.3</v>
      </c>
      <c r="P241" s="224">
        <v>32509.3</v>
      </c>
      <c r="Q241" s="224">
        <v>81115.899999999994</v>
      </c>
      <c r="R241" s="224">
        <v>42939.4</v>
      </c>
      <c r="S241" s="224">
        <v>11980.3</v>
      </c>
      <c r="T241" s="224">
        <v>45320.4</v>
      </c>
      <c r="U241" s="224">
        <v>76222</v>
      </c>
      <c r="V241" s="224">
        <v>49500.800000000003</v>
      </c>
      <c r="W241" s="224">
        <v>13561.7</v>
      </c>
      <c r="X241" s="224">
        <v>17001.900000000001</v>
      </c>
      <c r="Y241" s="224">
        <v>120648.5</v>
      </c>
    </row>
    <row r="242" spans="2:25">
      <c r="B242" s="225" t="s">
        <v>1487</v>
      </c>
      <c r="C242" s="224">
        <f t="shared" si="53"/>
        <v>351729.39999999997</v>
      </c>
      <c r="D242" s="224">
        <v>9602.2999999999993</v>
      </c>
      <c r="E242" s="224">
        <f t="shared" si="54"/>
        <v>123933.2</v>
      </c>
      <c r="F242" s="224">
        <v>98560.5</v>
      </c>
      <c r="G242" s="230">
        <f t="shared" si="48"/>
        <v>0.28021683714810308</v>
      </c>
      <c r="H242" s="224">
        <v>17430.2</v>
      </c>
      <c r="I242" s="224">
        <v>6971.5</v>
      </c>
      <c r="J242" s="224">
        <v>971</v>
      </c>
      <c r="K242" s="224">
        <v>11037.6</v>
      </c>
      <c r="L242" s="224">
        <v>26259.5</v>
      </c>
      <c r="M242" s="224">
        <v>56925.5</v>
      </c>
      <c r="N242" s="224">
        <v>3643.3</v>
      </c>
      <c r="O242" s="224">
        <v>1372.9</v>
      </c>
      <c r="P242" s="224">
        <v>8176.9</v>
      </c>
      <c r="Q242" s="224">
        <v>20447.099999999999</v>
      </c>
      <c r="R242" s="224">
        <v>9852.4</v>
      </c>
      <c r="S242" s="224">
        <v>1759</v>
      </c>
      <c r="T242" s="224">
        <v>12236.6</v>
      </c>
      <c r="U242" s="224">
        <v>20177.7</v>
      </c>
      <c r="V242" s="224">
        <v>10960.5</v>
      </c>
      <c r="W242" s="224">
        <v>2939.2</v>
      </c>
      <c r="X242" s="224">
        <v>2515.1</v>
      </c>
      <c r="Y242" s="224">
        <v>29890.6</v>
      </c>
    </row>
    <row r="243" spans="2:25">
      <c r="B243" s="225" t="s">
        <v>1488</v>
      </c>
      <c r="C243" s="224">
        <f t="shared" si="53"/>
        <v>833441.4</v>
      </c>
      <c r="D243" s="224">
        <v>19585.3</v>
      </c>
      <c r="E243" s="224">
        <f t="shared" si="54"/>
        <v>297115.90000000002</v>
      </c>
      <c r="F243" s="224">
        <v>243492.4</v>
      </c>
      <c r="G243" s="230">
        <f t="shared" si="48"/>
        <v>0.29215299359978997</v>
      </c>
      <c r="H243" s="224">
        <v>38553.4</v>
      </c>
      <c r="I243" s="224">
        <v>13494.7</v>
      </c>
      <c r="J243" s="224">
        <v>1575.4</v>
      </c>
      <c r="K243" s="224">
        <v>59881.9</v>
      </c>
      <c r="L243" s="224">
        <v>73102</v>
      </c>
      <c r="M243" s="224">
        <v>125748.5</v>
      </c>
      <c r="N243" s="224">
        <v>4817.3</v>
      </c>
      <c r="O243" s="224">
        <v>2745.6</v>
      </c>
      <c r="P243" s="224">
        <v>13650.9</v>
      </c>
      <c r="Q243" s="224">
        <v>35549.1</v>
      </c>
      <c r="R243" s="224">
        <v>22840.1</v>
      </c>
      <c r="S243" s="224">
        <v>4097.7</v>
      </c>
      <c r="T243" s="224">
        <v>25903.4</v>
      </c>
      <c r="U243" s="224">
        <v>41685.4</v>
      </c>
      <c r="V243" s="224">
        <v>20313</v>
      </c>
      <c r="W243" s="224">
        <v>5978.7</v>
      </c>
      <c r="X243" s="224">
        <v>4441.5</v>
      </c>
      <c r="Y243" s="224">
        <v>75985.100000000006</v>
      </c>
    </row>
    <row r="244" spans="2:25">
      <c r="B244" s="225" t="s">
        <v>1489</v>
      </c>
      <c r="C244" s="224">
        <f t="shared" si="53"/>
        <v>1354371.2000000002</v>
      </c>
      <c r="D244" s="224">
        <v>54116.3</v>
      </c>
      <c r="E244" s="224">
        <f t="shared" si="54"/>
        <v>472990.6</v>
      </c>
      <c r="F244" s="224">
        <v>386721.4</v>
      </c>
      <c r="G244" s="230">
        <f t="shared" si="48"/>
        <v>0.28553575267991521</v>
      </c>
      <c r="H244" s="224">
        <v>62688.6</v>
      </c>
      <c r="I244" s="224">
        <v>20866.099999999999</v>
      </c>
      <c r="J244" s="224">
        <v>2714.5</v>
      </c>
      <c r="K244" s="224">
        <v>111238</v>
      </c>
      <c r="L244" s="224">
        <v>99807.5</v>
      </c>
      <c r="M244" s="224">
        <v>192865</v>
      </c>
      <c r="N244" s="224">
        <v>7160.5</v>
      </c>
      <c r="O244" s="224">
        <v>4628.3</v>
      </c>
      <c r="P244" s="224">
        <v>18619.8</v>
      </c>
      <c r="Q244" s="224">
        <v>72262.899999999994</v>
      </c>
      <c r="R244" s="224">
        <v>25774.1</v>
      </c>
      <c r="S244" s="224">
        <v>7762.8</v>
      </c>
      <c r="T244" s="224">
        <v>38855.9</v>
      </c>
      <c r="U244" s="224">
        <v>70089.7</v>
      </c>
      <c r="V244" s="224">
        <v>34336</v>
      </c>
      <c r="W244" s="224">
        <v>11493.5</v>
      </c>
      <c r="X244" s="224">
        <v>12040.1</v>
      </c>
      <c r="Y244" s="224">
        <v>120330.2</v>
      </c>
    </row>
    <row r="245" spans="2:25">
      <c r="B245" s="225">
        <v>2019</v>
      </c>
      <c r="C245" s="224">
        <f t="shared" si="53"/>
        <v>1828864.7000000002</v>
      </c>
      <c r="D245" s="224">
        <v>87046.2</v>
      </c>
      <c r="E245" s="224">
        <f t="shared" si="54"/>
        <v>624768.50000000012</v>
      </c>
      <c r="F245" s="224">
        <v>506522.2</v>
      </c>
      <c r="G245" s="230">
        <f t="shared" si="48"/>
        <v>0.27695990851592245</v>
      </c>
      <c r="H245" s="224">
        <v>93264.1</v>
      </c>
      <c r="I245" s="224">
        <v>21460.3</v>
      </c>
      <c r="J245" s="224">
        <v>3521.9</v>
      </c>
      <c r="K245" s="224">
        <v>141595.4</v>
      </c>
      <c r="L245" s="224">
        <v>153240.20000000001</v>
      </c>
      <c r="M245" s="224">
        <v>248398.7</v>
      </c>
      <c r="N245" s="224">
        <v>16265.8</v>
      </c>
      <c r="O245" s="224">
        <v>8194.1</v>
      </c>
      <c r="P245" s="224">
        <v>36552.9</v>
      </c>
      <c r="Q245" s="224">
        <v>92459.6</v>
      </c>
      <c r="R245" s="224">
        <v>41143.4</v>
      </c>
      <c r="S245" s="224">
        <v>13680.2</v>
      </c>
      <c r="T245" s="224">
        <v>55593.599999999999</v>
      </c>
      <c r="U245" s="224">
        <v>84965</v>
      </c>
      <c r="V245" s="224">
        <v>55230</v>
      </c>
      <c r="W245" s="224">
        <v>16661</v>
      </c>
      <c r="X245" s="224">
        <v>11455</v>
      </c>
      <c r="Y245" s="224">
        <v>141615.1</v>
      </c>
    </row>
    <row r="246" spans="2:25">
      <c r="B246" s="225" t="s">
        <v>1490</v>
      </c>
      <c r="C246" s="224">
        <f t="shared" si="53"/>
        <v>369660.19999999995</v>
      </c>
      <c r="D246" s="224">
        <v>11723.6</v>
      </c>
      <c r="E246" s="224">
        <f t="shared" si="54"/>
        <v>111886.20000000001</v>
      </c>
      <c r="F246" s="224">
        <v>82695.8</v>
      </c>
      <c r="G246" s="230">
        <f t="shared" si="48"/>
        <v>0.2237076103946273</v>
      </c>
      <c r="H246" s="224">
        <v>21141.200000000001</v>
      </c>
      <c r="I246" s="224">
        <v>7004.1</v>
      </c>
      <c r="J246" s="224">
        <v>1045.0999999999999</v>
      </c>
      <c r="K246" s="224">
        <v>8952.5</v>
      </c>
      <c r="L246" s="224">
        <v>32425.1</v>
      </c>
      <c r="M246" s="224">
        <v>57019.3</v>
      </c>
      <c r="N246" s="224">
        <v>4095.3</v>
      </c>
      <c r="O246" s="224">
        <v>1529.6</v>
      </c>
      <c r="P246" s="224">
        <v>11627.4</v>
      </c>
      <c r="Q246" s="224">
        <v>31374.3</v>
      </c>
      <c r="R246" s="224">
        <v>10853.6</v>
      </c>
      <c r="S246" s="224">
        <v>2078.8000000000002</v>
      </c>
      <c r="T246" s="224">
        <v>13582.2</v>
      </c>
      <c r="U246" s="224">
        <v>25331.7</v>
      </c>
      <c r="V246" s="224">
        <v>13356.8</v>
      </c>
      <c r="W246" s="224">
        <v>3922.7</v>
      </c>
      <c r="X246" s="224">
        <v>3408.3</v>
      </c>
      <c r="Y246" s="224">
        <v>26492.799999999999</v>
      </c>
    </row>
    <row r="247" spans="2:25">
      <c r="B247" s="225" t="s">
        <v>1491</v>
      </c>
      <c r="C247" s="224">
        <f t="shared" si="53"/>
        <v>735422.80000000016</v>
      </c>
      <c r="D247" s="224">
        <v>30018.400000000001</v>
      </c>
      <c r="E247" s="224">
        <f t="shared" si="54"/>
        <v>245492.19999999998</v>
      </c>
      <c r="F247" s="224">
        <v>186546.8</v>
      </c>
      <c r="G247" s="230">
        <f t="shared" si="48"/>
        <v>0.25365925560099573</v>
      </c>
      <c r="H247" s="224">
        <v>43382.8</v>
      </c>
      <c r="I247" s="224">
        <v>13785</v>
      </c>
      <c r="J247" s="224">
        <v>1777.6</v>
      </c>
      <c r="K247" s="224">
        <v>24170.3</v>
      </c>
      <c r="L247" s="224">
        <v>68814.600000000006</v>
      </c>
      <c r="M247" s="224">
        <v>114799</v>
      </c>
      <c r="N247" s="224">
        <v>5551.6</v>
      </c>
      <c r="O247" s="224">
        <v>3410.3</v>
      </c>
      <c r="P247" s="224">
        <v>16589.5</v>
      </c>
      <c r="Q247" s="224">
        <v>33025.599999999999</v>
      </c>
      <c r="R247" s="224">
        <v>14791.3</v>
      </c>
      <c r="S247" s="224">
        <v>4642.5</v>
      </c>
      <c r="T247" s="224">
        <v>28966.5</v>
      </c>
      <c r="U247" s="224">
        <v>57997.5</v>
      </c>
      <c r="V247" s="224">
        <v>24065.3</v>
      </c>
      <c r="W247" s="224">
        <v>9888.6</v>
      </c>
      <c r="X247" s="224">
        <v>3804.8</v>
      </c>
      <c r="Y247" s="224">
        <v>49394.8</v>
      </c>
    </row>
    <row r="248" spans="2:25">
      <c r="B248" s="225" t="s">
        <v>1492</v>
      </c>
      <c r="C248" s="224">
        <f t="shared" si="53"/>
        <v>1183619.7</v>
      </c>
      <c r="D248" s="224">
        <v>76297.8</v>
      </c>
      <c r="E248" s="224">
        <f t="shared" si="54"/>
        <v>368420.6</v>
      </c>
      <c r="F248" s="224">
        <v>272295.90000000002</v>
      </c>
      <c r="G248" s="230">
        <f t="shared" si="48"/>
        <v>0.23005353831133432</v>
      </c>
      <c r="H248" s="224">
        <v>69669.3</v>
      </c>
      <c r="I248" s="224">
        <v>23261.3</v>
      </c>
      <c r="J248" s="224">
        <v>3194.1</v>
      </c>
      <c r="K248" s="224">
        <v>57366</v>
      </c>
      <c r="L248" s="224">
        <v>103020</v>
      </c>
      <c r="M248" s="224">
        <v>173676</v>
      </c>
      <c r="N248" s="224">
        <v>6972.2</v>
      </c>
      <c r="O248" s="224">
        <v>4909.1000000000004</v>
      </c>
      <c r="P248" s="224">
        <v>28091.8</v>
      </c>
      <c r="Q248" s="224">
        <v>59748.2</v>
      </c>
      <c r="R248" s="224">
        <v>25048.400000000001</v>
      </c>
      <c r="S248" s="224">
        <v>8409.2999999999993</v>
      </c>
      <c r="T248" s="224">
        <v>43994.400000000001</v>
      </c>
      <c r="U248" s="224">
        <v>88600.8</v>
      </c>
      <c r="V248" s="224">
        <v>38668.800000000003</v>
      </c>
      <c r="W248" s="224">
        <v>13073.3</v>
      </c>
      <c r="X248" s="224">
        <v>10363.799999999999</v>
      </c>
      <c r="Y248" s="224">
        <v>76959.199999999997</v>
      </c>
    </row>
    <row r="249" spans="2:25">
      <c r="B249" s="225">
        <v>2020</v>
      </c>
      <c r="C249" s="224">
        <f t="shared" si="53"/>
        <v>1645067.2000000002</v>
      </c>
      <c r="D249" s="224">
        <v>103866.8</v>
      </c>
      <c r="E249" s="224">
        <f t="shared" si="54"/>
        <v>491141.50000000006</v>
      </c>
      <c r="F249" s="224">
        <v>357652.8</v>
      </c>
      <c r="G249" s="230">
        <f t="shared" si="48"/>
        <v>0.21740923410302021</v>
      </c>
      <c r="H249" s="224">
        <v>99034.6</v>
      </c>
      <c r="I249" s="224">
        <v>30443.9</v>
      </c>
      <c r="J249" s="224">
        <v>4010.2</v>
      </c>
      <c r="K249" s="224">
        <v>101439.9</v>
      </c>
      <c r="L249" s="224">
        <v>154896.29999999999</v>
      </c>
      <c r="M249" s="224">
        <v>207300.1</v>
      </c>
      <c r="N249" s="224">
        <v>16085.8</v>
      </c>
      <c r="O249" s="224">
        <v>9432.2999999999993</v>
      </c>
      <c r="P249" s="224">
        <v>39798.300000000003</v>
      </c>
      <c r="Q249" s="224">
        <v>109220.3</v>
      </c>
      <c r="R249" s="224">
        <v>40356.800000000003</v>
      </c>
      <c r="S249" s="224">
        <v>17802.900000000001</v>
      </c>
      <c r="T249" s="224">
        <v>62408.5</v>
      </c>
      <c r="U249" s="224">
        <v>120056.7</v>
      </c>
      <c r="V249" s="224">
        <v>59778.1</v>
      </c>
      <c r="W249" s="224">
        <v>13369.3</v>
      </c>
      <c r="X249" s="224">
        <v>3238.2</v>
      </c>
      <c r="Y249" s="224">
        <v>94875.4</v>
      </c>
    </row>
    <row r="250" spans="2:25">
      <c r="B250" s="225" t="s">
        <v>1493</v>
      </c>
      <c r="C250" s="224">
        <f t="shared" si="53"/>
        <v>349882.19999999995</v>
      </c>
      <c r="D250" s="224">
        <v>13316.2</v>
      </c>
      <c r="E250" s="224">
        <f t="shared" si="54"/>
        <v>82561.199999999983</v>
      </c>
      <c r="F250" s="224">
        <v>51139.7</v>
      </c>
      <c r="G250" s="230">
        <f t="shared" si="48"/>
        <v>0.14616262273416597</v>
      </c>
      <c r="H250" s="224">
        <v>21522.6</v>
      </c>
      <c r="I250" s="224">
        <v>8563.5</v>
      </c>
      <c r="J250" s="224">
        <v>1335.4</v>
      </c>
      <c r="K250" s="224">
        <v>12600.9</v>
      </c>
      <c r="L250" s="224">
        <v>37540.300000000003</v>
      </c>
      <c r="M250" s="224">
        <v>53375.3</v>
      </c>
      <c r="N250" s="224">
        <v>4136.2</v>
      </c>
      <c r="O250" s="224">
        <v>1994</v>
      </c>
      <c r="P250" s="224">
        <v>10588</v>
      </c>
      <c r="Q250" s="224">
        <v>30743.599999999999</v>
      </c>
      <c r="R250" s="224">
        <v>10758.9</v>
      </c>
      <c r="S250" s="224">
        <v>2748.9</v>
      </c>
      <c r="T250" s="224">
        <v>16803.7</v>
      </c>
      <c r="U250" s="224">
        <v>31335</v>
      </c>
      <c r="V250" s="224">
        <v>15341.9</v>
      </c>
      <c r="W250" s="224">
        <v>3360.5</v>
      </c>
      <c r="X250" s="224">
        <v>3085.3</v>
      </c>
      <c r="Y250" s="224">
        <v>19592.3</v>
      </c>
    </row>
    <row r="251" spans="2:25">
      <c r="B251" s="225" t="s">
        <v>1494</v>
      </c>
      <c r="C251" s="224">
        <f t="shared" si="53"/>
        <v>800004.69999999984</v>
      </c>
      <c r="D251" s="224">
        <v>32718</v>
      </c>
      <c r="E251" s="224">
        <f t="shared" si="54"/>
        <v>234998.1</v>
      </c>
      <c r="F251" s="224">
        <v>170239.9</v>
      </c>
      <c r="G251" s="230">
        <f t="shared" si="48"/>
        <v>0.21279862480807929</v>
      </c>
      <c r="H251" s="224">
        <v>46266.6</v>
      </c>
      <c r="I251" s="224">
        <v>16519.7</v>
      </c>
      <c r="J251" s="224">
        <v>1971.9</v>
      </c>
      <c r="K251" s="224">
        <v>31640.1</v>
      </c>
      <c r="L251" s="224">
        <v>84619</v>
      </c>
      <c r="M251" s="224">
        <v>108578.6</v>
      </c>
      <c r="N251" s="224">
        <v>5879.8</v>
      </c>
      <c r="O251" s="224">
        <v>4618.3999999999996</v>
      </c>
      <c r="P251" s="224">
        <v>23198.400000000001</v>
      </c>
      <c r="Q251" s="224">
        <v>39708.199999999997</v>
      </c>
      <c r="R251" s="224">
        <v>18001.900000000001</v>
      </c>
      <c r="S251" s="224">
        <v>4802.1000000000004</v>
      </c>
      <c r="T251" s="224">
        <v>34687</v>
      </c>
      <c r="U251" s="224">
        <v>75445</v>
      </c>
      <c r="V251" s="224">
        <v>29559.1</v>
      </c>
      <c r="W251" s="224">
        <v>9904</v>
      </c>
      <c r="X251" s="224">
        <v>4163.3999999999996</v>
      </c>
      <c r="Y251" s="224">
        <v>57483.6</v>
      </c>
    </row>
    <row r="252" spans="2:25">
      <c r="B252" s="225" t="s">
        <v>1495</v>
      </c>
      <c r="C252" s="224">
        <f t="shared" si="53"/>
        <v>1296061.1999999997</v>
      </c>
      <c r="D252" s="224">
        <v>87707</v>
      </c>
      <c r="E252" s="224">
        <f t="shared" si="54"/>
        <v>377465.8</v>
      </c>
      <c r="F252" s="224">
        <v>276773.3</v>
      </c>
      <c r="G252" s="230">
        <f t="shared" si="48"/>
        <v>0.21354956077691398</v>
      </c>
      <c r="H252" s="224">
        <v>70918.399999999994</v>
      </c>
      <c r="I252" s="224">
        <v>26368.400000000001</v>
      </c>
      <c r="J252" s="224">
        <v>3405.7</v>
      </c>
      <c r="K252" s="224">
        <v>58888.3</v>
      </c>
      <c r="L252" s="224">
        <v>119549.3</v>
      </c>
      <c r="M252" s="224">
        <v>172617.7</v>
      </c>
      <c r="N252" s="224">
        <v>7131</v>
      </c>
      <c r="O252" s="224">
        <v>6840.7</v>
      </c>
      <c r="P252" s="224">
        <v>28852.9</v>
      </c>
      <c r="Q252" s="224">
        <v>77315.199999999997</v>
      </c>
      <c r="R252" s="224">
        <v>30992.9</v>
      </c>
      <c r="S252" s="224">
        <v>9554</v>
      </c>
      <c r="T252" s="224">
        <v>52131.1</v>
      </c>
      <c r="U252" s="224">
        <v>108297.5</v>
      </c>
      <c r="V252" s="224">
        <v>40903.9</v>
      </c>
      <c r="W252" s="224">
        <v>13150.7</v>
      </c>
      <c r="X252" s="224">
        <v>11738.8</v>
      </c>
      <c r="Y252" s="224">
        <v>92924.4</v>
      </c>
    </row>
    <row r="253" spans="2:25">
      <c r="B253" s="225">
        <v>2021</v>
      </c>
      <c r="C253" s="224">
        <f t="shared" si="53"/>
        <v>1926000.2000000002</v>
      </c>
      <c r="D253" s="224">
        <v>129263.5</v>
      </c>
      <c r="E253" s="224">
        <f t="shared" si="54"/>
        <v>568245.70000000007</v>
      </c>
      <c r="F253" s="224">
        <v>415127.9</v>
      </c>
      <c r="G253" s="230">
        <f t="shared" si="48"/>
        <v>0.21553886650686743</v>
      </c>
      <c r="H253" s="224">
        <v>114001.7</v>
      </c>
      <c r="I253" s="224">
        <v>34183.800000000003</v>
      </c>
      <c r="J253" s="224">
        <v>4932.3</v>
      </c>
      <c r="K253" s="224">
        <v>97214.399999999994</v>
      </c>
      <c r="L253" s="224">
        <v>183511.9</v>
      </c>
      <c r="M253" s="224">
        <v>285631.40000000002</v>
      </c>
      <c r="N253" s="224">
        <v>17300.5</v>
      </c>
      <c r="O253" s="224">
        <v>11059</v>
      </c>
      <c r="P253" s="224">
        <v>41614.800000000003</v>
      </c>
      <c r="Q253" s="224">
        <v>98640.4</v>
      </c>
      <c r="R253" s="224">
        <v>45389.1</v>
      </c>
      <c r="S253" s="224">
        <v>15870.6</v>
      </c>
      <c r="T253" s="224">
        <v>71495</v>
      </c>
      <c r="U253" s="224">
        <v>132401</v>
      </c>
      <c r="V253" s="224">
        <v>71810.100000000006</v>
      </c>
      <c r="W253" s="224">
        <v>13587.9</v>
      </c>
      <c r="X253" s="224">
        <v>29589.4</v>
      </c>
      <c r="Y253" s="224">
        <v>113375.5</v>
      </c>
    </row>
    <row r="254" spans="2:25">
      <c r="B254" s="225" t="s">
        <v>1496</v>
      </c>
      <c r="C254" s="224">
        <f t="shared" si="53"/>
        <v>446210.2</v>
      </c>
      <c r="D254" s="224">
        <v>14769</v>
      </c>
      <c r="E254" s="224">
        <f t="shared" si="54"/>
        <v>98112.099999999991</v>
      </c>
      <c r="F254" s="224">
        <v>60791.199999999997</v>
      </c>
      <c r="G254" s="230">
        <f t="shared" si="48"/>
        <v>0.13623892954486472</v>
      </c>
      <c r="H254" s="224">
        <v>27773.3</v>
      </c>
      <c r="I254" s="224">
        <v>8226.2000000000007</v>
      </c>
      <c r="J254" s="224">
        <v>1321.4</v>
      </c>
      <c r="K254" s="224">
        <v>16430.8</v>
      </c>
      <c r="L254" s="224">
        <v>43858.6</v>
      </c>
      <c r="M254" s="224">
        <v>66595.100000000006</v>
      </c>
      <c r="N254" s="224">
        <v>4621.1000000000004</v>
      </c>
      <c r="O254" s="224">
        <v>1794.7</v>
      </c>
      <c r="P254" s="224">
        <v>11578.3</v>
      </c>
      <c r="Q254" s="224">
        <v>47110.8</v>
      </c>
      <c r="R254" s="224">
        <v>16625.3</v>
      </c>
      <c r="S254" s="224">
        <v>3011.4</v>
      </c>
      <c r="T254" s="224">
        <v>21099.3</v>
      </c>
      <c r="U254" s="224">
        <v>41354.6</v>
      </c>
      <c r="V254" s="224">
        <v>16225.9</v>
      </c>
      <c r="W254" s="224">
        <v>1063.3</v>
      </c>
      <c r="X254" s="224">
        <v>4235.2</v>
      </c>
      <c r="Y254" s="224">
        <v>37724.699999999997</v>
      </c>
    </row>
    <row r="255" spans="2:25">
      <c r="B255" s="225" t="s">
        <v>1497</v>
      </c>
      <c r="C255" s="224">
        <f t="shared" si="53"/>
        <v>1009069.5000000001</v>
      </c>
      <c r="D255" s="224">
        <v>35425.1</v>
      </c>
      <c r="E255" s="224">
        <f t="shared" si="54"/>
        <v>328201.30000000005</v>
      </c>
      <c r="F255" s="224">
        <v>251293.2</v>
      </c>
      <c r="G255" s="230">
        <f t="shared" ref="G255:G318" si="55">F255/C255</f>
        <v>0.24903458086881031</v>
      </c>
      <c r="H255" s="224">
        <v>59645.4</v>
      </c>
      <c r="I255" s="224">
        <v>15098.7</v>
      </c>
      <c r="J255" s="224">
        <v>2164</v>
      </c>
      <c r="K255" s="224">
        <v>41726.9</v>
      </c>
      <c r="L255" s="224">
        <v>95085.9</v>
      </c>
      <c r="M255" s="224">
        <v>121644</v>
      </c>
      <c r="N255" s="224">
        <v>5932.6</v>
      </c>
      <c r="O255" s="224">
        <v>3815.8</v>
      </c>
      <c r="P255" s="224">
        <v>26502.400000000001</v>
      </c>
      <c r="Q255" s="224">
        <v>44854.5</v>
      </c>
      <c r="R255" s="224">
        <v>19842.8</v>
      </c>
      <c r="S255" s="224">
        <v>4913.1000000000004</v>
      </c>
      <c r="T255" s="224">
        <v>43766</v>
      </c>
      <c r="U255" s="224">
        <v>101506</v>
      </c>
      <c r="V255" s="224">
        <v>34831.5</v>
      </c>
      <c r="W255" s="224">
        <v>5123.8</v>
      </c>
      <c r="X255" s="224">
        <v>7341.6</v>
      </c>
      <c r="Y255" s="224">
        <v>88556.2</v>
      </c>
    </row>
    <row r="256" spans="2:25">
      <c r="B256" s="225" t="s">
        <v>1498</v>
      </c>
      <c r="C256" s="224">
        <f t="shared" si="53"/>
        <v>1655463.2</v>
      </c>
      <c r="D256" s="224">
        <v>92414.1</v>
      </c>
      <c r="E256" s="224">
        <f t="shared" si="54"/>
        <v>540330</v>
      </c>
      <c r="F256" s="224">
        <v>425360.2</v>
      </c>
      <c r="G256" s="230">
        <f t="shared" si="55"/>
        <v>0.25694331350887173</v>
      </c>
      <c r="H256" s="224">
        <v>86396.800000000003</v>
      </c>
      <c r="I256" s="224">
        <v>25017.9</v>
      </c>
      <c r="J256" s="224">
        <v>3555.1</v>
      </c>
      <c r="K256" s="224">
        <v>91863.7</v>
      </c>
      <c r="L256" s="224">
        <v>138336</v>
      </c>
      <c r="M256" s="224">
        <v>175498.4</v>
      </c>
      <c r="N256" s="224">
        <v>8035.2</v>
      </c>
      <c r="O256" s="224">
        <v>6710.8</v>
      </c>
      <c r="P256" s="224">
        <v>34993.800000000003</v>
      </c>
      <c r="Q256" s="224">
        <v>86163.7</v>
      </c>
      <c r="R256" s="224">
        <v>40048.9</v>
      </c>
      <c r="S256" s="224">
        <v>10458.799999999999</v>
      </c>
      <c r="T256" s="224">
        <v>66830.399999999994</v>
      </c>
      <c r="U256" s="224">
        <v>136304.20000000001</v>
      </c>
      <c r="V256" s="224">
        <v>57325.7</v>
      </c>
      <c r="W256" s="224">
        <v>5561.6</v>
      </c>
      <c r="X256" s="224">
        <v>23693.8</v>
      </c>
      <c r="Y256" s="224">
        <v>140894.1</v>
      </c>
    </row>
    <row r="257" spans="2:25">
      <c r="B257" s="223" t="s">
        <v>1510</v>
      </c>
      <c r="C257" s="224"/>
      <c r="D257" s="224"/>
      <c r="E257" s="224"/>
      <c r="F257" s="224"/>
      <c r="G257" s="230" t="e">
        <f t="shared" si="55"/>
        <v>#DIV/0!</v>
      </c>
      <c r="H257" s="224"/>
      <c r="I257" s="224"/>
      <c r="J257" s="224"/>
      <c r="K257" s="224"/>
      <c r="L257" s="224"/>
      <c r="M257" s="224"/>
      <c r="N257" s="224"/>
      <c r="O257" s="224"/>
      <c r="P257" s="224"/>
      <c r="Q257" s="224"/>
      <c r="R257" s="224"/>
      <c r="S257" s="224"/>
      <c r="T257" s="224"/>
      <c r="U257" s="224"/>
      <c r="V257" s="224"/>
      <c r="W257" s="224"/>
      <c r="X257" s="224"/>
      <c r="Y257" s="224"/>
    </row>
    <row r="258" spans="2:25">
      <c r="B258" s="225" t="s">
        <v>1485</v>
      </c>
      <c r="C258" s="224">
        <f t="shared" ref="C258:C275" si="56">D258+E258+K258+L258+M258+N258+O258+P258+Q258+R258+S258+T258+U258+V258+W258+X258+Y258</f>
        <v>1443866.3999999997</v>
      </c>
      <c r="D258" s="224">
        <v>5886.5</v>
      </c>
      <c r="E258" s="224">
        <f t="shared" ref="E258:E275" si="57">F258+H258+I258+J258</f>
        <v>774398.4</v>
      </c>
      <c r="F258" s="224">
        <v>670332.6</v>
      </c>
      <c r="G258" s="230">
        <f t="shared" si="55"/>
        <v>0.46426220597695195</v>
      </c>
      <c r="H258" s="224">
        <v>70658.899999999994</v>
      </c>
      <c r="I258" s="224">
        <v>28297.4</v>
      </c>
      <c r="J258" s="224">
        <v>5109.5</v>
      </c>
      <c r="K258" s="224">
        <v>58412.5</v>
      </c>
      <c r="L258" s="224">
        <v>56304.7</v>
      </c>
      <c r="M258" s="224">
        <v>72435.600000000006</v>
      </c>
      <c r="N258" s="224">
        <v>12840.7</v>
      </c>
      <c r="O258" s="224">
        <v>5180.1000000000004</v>
      </c>
      <c r="P258" s="224">
        <v>17641.2</v>
      </c>
      <c r="Q258" s="224">
        <v>129174</v>
      </c>
      <c r="R258" s="224">
        <v>32436.6</v>
      </c>
      <c r="S258" s="224">
        <v>58131.9</v>
      </c>
      <c r="T258" s="224">
        <v>15844.1</v>
      </c>
      <c r="U258" s="224">
        <v>24211.9</v>
      </c>
      <c r="V258" s="224">
        <v>14301.9</v>
      </c>
      <c r="W258" s="224">
        <v>3182.1</v>
      </c>
      <c r="X258" s="224">
        <v>39698.5</v>
      </c>
      <c r="Y258" s="224">
        <v>123785.7</v>
      </c>
    </row>
    <row r="259" spans="2:25">
      <c r="B259" s="225" t="s">
        <v>1486</v>
      </c>
      <c r="C259" s="224">
        <f t="shared" si="56"/>
        <v>2369760.5999999996</v>
      </c>
      <c r="D259" s="224">
        <v>11537.5</v>
      </c>
      <c r="E259" s="224">
        <f t="shared" si="57"/>
        <v>1292263.3</v>
      </c>
      <c r="F259" s="224">
        <v>1136599.1000000001</v>
      </c>
      <c r="G259" s="230">
        <f t="shared" si="55"/>
        <v>0.47962612763500256</v>
      </c>
      <c r="H259" s="224">
        <v>101252.2</v>
      </c>
      <c r="I259" s="224">
        <v>48234.400000000001</v>
      </c>
      <c r="J259" s="224">
        <v>6177.6</v>
      </c>
      <c r="K259" s="224">
        <v>132378.9</v>
      </c>
      <c r="L259" s="224">
        <v>86657.9</v>
      </c>
      <c r="M259" s="224">
        <v>143495.20000000001</v>
      </c>
      <c r="N259" s="224">
        <v>20904.099999999999</v>
      </c>
      <c r="O259" s="224">
        <v>8269.2000000000007</v>
      </c>
      <c r="P259" s="224">
        <v>26423.599999999999</v>
      </c>
      <c r="Q259" s="224">
        <v>162124.20000000001</v>
      </c>
      <c r="R259" s="224">
        <v>45812.9</v>
      </c>
      <c r="S259" s="224">
        <v>73892.3</v>
      </c>
      <c r="T259" s="224">
        <v>23934.5</v>
      </c>
      <c r="U259" s="224">
        <v>41523.9</v>
      </c>
      <c r="V259" s="224">
        <v>20294.2</v>
      </c>
      <c r="W259" s="224">
        <v>5626.6</v>
      </c>
      <c r="X259" s="224">
        <v>63119.8</v>
      </c>
      <c r="Y259" s="224">
        <v>211502.5</v>
      </c>
    </row>
    <row r="260" spans="2:25">
      <c r="B260" s="225">
        <v>2018</v>
      </c>
      <c r="C260" s="224">
        <f t="shared" si="56"/>
        <v>3803063.3000000003</v>
      </c>
      <c r="D260" s="224">
        <v>19281.400000000001</v>
      </c>
      <c r="E260" s="224">
        <f t="shared" si="57"/>
        <v>2283040.8000000003</v>
      </c>
      <c r="F260" s="224">
        <v>2097737.6</v>
      </c>
      <c r="G260" s="230">
        <f t="shared" si="55"/>
        <v>0.55159155515502467</v>
      </c>
      <c r="H260" s="224">
        <v>107034.1</v>
      </c>
      <c r="I260" s="224">
        <v>68432.7</v>
      </c>
      <c r="J260" s="224">
        <v>9836.4</v>
      </c>
      <c r="K260" s="224">
        <v>181410.9</v>
      </c>
      <c r="L260" s="224">
        <v>139890.1</v>
      </c>
      <c r="M260" s="224">
        <v>251574.39999999999</v>
      </c>
      <c r="N260" s="224">
        <v>31912.9</v>
      </c>
      <c r="O260" s="224">
        <v>15575</v>
      </c>
      <c r="P260" s="224">
        <v>38814.800000000003</v>
      </c>
      <c r="Q260" s="224">
        <v>227095.2</v>
      </c>
      <c r="R260" s="224">
        <v>61853.1</v>
      </c>
      <c r="S260" s="224">
        <v>68383.399999999994</v>
      </c>
      <c r="T260" s="224">
        <v>34492</v>
      </c>
      <c r="U260" s="224">
        <v>51410</v>
      </c>
      <c r="V260" s="224">
        <v>29901.5</v>
      </c>
      <c r="W260" s="224">
        <v>7394.1</v>
      </c>
      <c r="X260" s="224">
        <v>42961.2</v>
      </c>
      <c r="Y260" s="224">
        <v>318072.5</v>
      </c>
    </row>
    <row r="261" spans="2:25">
      <c r="B261" s="225" t="s">
        <v>1487</v>
      </c>
      <c r="C261" s="224">
        <f t="shared" si="56"/>
        <v>661321.5</v>
      </c>
      <c r="D261" s="224">
        <v>3280.3</v>
      </c>
      <c r="E261" s="224">
        <f t="shared" si="57"/>
        <v>342815.1</v>
      </c>
      <c r="F261" s="224">
        <v>303622.59999999998</v>
      </c>
      <c r="G261" s="230">
        <f t="shared" si="55"/>
        <v>0.45911496904304483</v>
      </c>
      <c r="H261" s="224">
        <v>21630.9</v>
      </c>
      <c r="I261" s="224">
        <v>14846.3</v>
      </c>
      <c r="J261" s="224">
        <v>2715.3</v>
      </c>
      <c r="K261" s="224">
        <v>27081.3</v>
      </c>
      <c r="L261" s="224">
        <v>24526.6</v>
      </c>
      <c r="M261" s="224">
        <v>54592.1</v>
      </c>
      <c r="N261" s="224">
        <v>8768</v>
      </c>
      <c r="O261" s="224">
        <v>2410.9</v>
      </c>
      <c r="P261" s="224">
        <v>10797.5</v>
      </c>
      <c r="Q261" s="224">
        <v>44526.6</v>
      </c>
      <c r="R261" s="224">
        <v>19471</v>
      </c>
      <c r="S261" s="224">
        <v>16854.099999999999</v>
      </c>
      <c r="T261" s="224">
        <v>8318.1</v>
      </c>
      <c r="U261" s="224">
        <v>13026.8</v>
      </c>
      <c r="V261" s="224">
        <v>8887.2999999999993</v>
      </c>
      <c r="W261" s="224">
        <v>1704.3</v>
      </c>
      <c r="X261" s="224">
        <v>14073.5</v>
      </c>
      <c r="Y261" s="224">
        <v>60188</v>
      </c>
    </row>
    <row r="262" spans="2:25">
      <c r="B262" s="225" t="s">
        <v>1488</v>
      </c>
      <c r="C262" s="224">
        <f t="shared" si="56"/>
        <v>1456817.9000000001</v>
      </c>
      <c r="D262" s="224">
        <v>7915.8</v>
      </c>
      <c r="E262" s="224">
        <f t="shared" si="57"/>
        <v>798524</v>
      </c>
      <c r="F262" s="224">
        <v>719509.4</v>
      </c>
      <c r="G262" s="230">
        <f t="shared" si="55"/>
        <v>0.49389110334242869</v>
      </c>
      <c r="H262" s="224">
        <v>45026.6</v>
      </c>
      <c r="I262" s="224">
        <v>28237</v>
      </c>
      <c r="J262" s="224">
        <v>5751</v>
      </c>
      <c r="K262" s="224">
        <v>50841.7</v>
      </c>
      <c r="L262" s="224">
        <v>56795.3</v>
      </c>
      <c r="M262" s="224">
        <v>100821.2</v>
      </c>
      <c r="N262" s="224">
        <v>14557.5</v>
      </c>
      <c r="O262" s="224">
        <v>4925.8999999999996</v>
      </c>
      <c r="P262" s="224">
        <v>20237.7</v>
      </c>
      <c r="Q262" s="224">
        <v>111720.8</v>
      </c>
      <c r="R262" s="224">
        <v>28687.4</v>
      </c>
      <c r="S262" s="224">
        <v>30563.1</v>
      </c>
      <c r="T262" s="224">
        <v>18046.8</v>
      </c>
      <c r="U262" s="224">
        <v>26815.4</v>
      </c>
      <c r="V262" s="224">
        <v>16942.599999999999</v>
      </c>
      <c r="W262" s="224">
        <v>4339.8</v>
      </c>
      <c r="X262" s="224">
        <v>28547.7</v>
      </c>
      <c r="Y262" s="224">
        <v>136535.20000000001</v>
      </c>
    </row>
    <row r="263" spans="2:25">
      <c r="B263" s="225" t="s">
        <v>1489</v>
      </c>
      <c r="C263" s="224">
        <f t="shared" si="56"/>
        <v>2369837.7999999993</v>
      </c>
      <c r="D263" s="224">
        <v>15903.3</v>
      </c>
      <c r="E263" s="224">
        <f t="shared" si="57"/>
        <v>1350332.2999999998</v>
      </c>
      <c r="F263" s="224">
        <v>1225922</v>
      </c>
      <c r="G263" s="230">
        <f t="shared" si="55"/>
        <v>0.51730207020919339</v>
      </c>
      <c r="H263" s="224">
        <v>70603.199999999997</v>
      </c>
      <c r="I263" s="224">
        <v>47051.199999999997</v>
      </c>
      <c r="J263" s="224">
        <v>6755.9</v>
      </c>
      <c r="K263" s="224">
        <v>115161.4</v>
      </c>
      <c r="L263" s="224">
        <v>88952.9</v>
      </c>
      <c r="M263" s="224">
        <v>147188</v>
      </c>
      <c r="N263" s="224">
        <v>21079</v>
      </c>
      <c r="O263" s="224">
        <v>7470.7</v>
      </c>
      <c r="P263" s="224">
        <v>27557</v>
      </c>
      <c r="Q263" s="224">
        <v>130508.9</v>
      </c>
      <c r="R263" s="224">
        <v>34281</v>
      </c>
      <c r="S263" s="224">
        <v>46988.800000000003</v>
      </c>
      <c r="T263" s="224">
        <v>25492.9</v>
      </c>
      <c r="U263" s="224">
        <v>46064.9</v>
      </c>
      <c r="V263" s="224">
        <v>24851</v>
      </c>
      <c r="W263" s="224">
        <v>8367.9</v>
      </c>
      <c r="X263" s="224">
        <v>52511.7</v>
      </c>
      <c r="Y263" s="224">
        <v>227126.1</v>
      </c>
    </row>
    <row r="264" spans="2:25">
      <c r="B264" s="225">
        <v>2019</v>
      </c>
      <c r="C264" s="224">
        <f t="shared" si="56"/>
        <v>3685383.5</v>
      </c>
      <c r="D264" s="224">
        <v>22849</v>
      </c>
      <c r="E264" s="224">
        <f t="shared" si="57"/>
        <v>1983019.2</v>
      </c>
      <c r="F264" s="224">
        <v>1785842.2</v>
      </c>
      <c r="G264" s="230">
        <f t="shared" si="55"/>
        <v>0.48457431906340276</v>
      </c>
      <c r="H264" s="224">
        <v>118886.6</v>
      </c>
      <c r="I264" s="224">
        <v>67914.2</v>
      </c>
      <c r="J264" s="224">
        <v>10376.200000000001</v>
      </c>
      <c r="K264" s="224">
        <v>161765</v>
      </c>
      <c r="L264" s="224">
        <v>171704.6</v>
      </c>
      <c r="M264" s="224">
        <v>263470.8</v>
      </c>
      <c r="N264" s="224">
        <v>32607.599999999999</v>
      </c>
      <c r="O264" s="224">
        <v>13373.9</v>
      </c>
      <c r="P264" s="224">
        <v>48423.1</v>
      </c>
      <c r="Q264" s="224">
        <v>296282.90000000002</v>
      </c>
      <c r="R264" s="224">
        <v>65307.3</v>
      </c>
      <c r="S264" s="224">
        <v>73233.600000000006</v>
      </c>
      <c r="T264" s="224">
        <v>40784.300000000003</v>
      </c>
      <c r="U264" s="224">
        <v>56095.6</v>
      </c>
      <c r="V264" s="224">
        <v>35675.9</v>
      </c>
      <c r="W264" s="224">
        <v>9895.1</v>
      </c>
      <c r="X264" s="224">
        <v>86941.7</v>
      </c>
      <c r="Y264" s="224">
        <v>323953.90000000002</v>
      </c>
    </row>
    <row r="265" spans="2:25">
      <c r="B265" s="225" t="s">
        <v>1490</v>
      </c>
      <c r="C265" s="224">
        <f t="shared" si="56"/>
        <v>693352.8</v>
      </c>
      <c r="D265" s="224">
        <v>5050.3</v>
      </c>
      <c r="E265" s="224">
        <f t="shared" si="57"/>
        <v>335708.3</v>
      </c>
      <c r="F265" s="224">
        <v>291529.5</v>
      </c>
      <c r="G265" s="230">
        <f t="shared" si="55"/>
        <v>0.42046343506509237</v>
      </c>
      <c r="H265" s="224">
        <v>25240.799999999999</v>
      </c>
      <c r="I265" s="224">
        <v>15827.8</v>
      </c>
      <c r="J265" s="224">
        <v>3110.2</v>
      </c>
      <c r="K265" s="224">
        <v>35349.5</v>
      </c>
      <c r="L265" s="224">
        <v>29753.7</v>
      </c>
      <c r="M265" s="224">
        <v>63128.3</v>
      </c>
      <c r="N265" s="224">
        <v>9832.5</v>
      </c>
      <c r="O265" s="224">
        <v>2443.9</v>
      </c>
      <c r="P265" s="224">
        <v>16469.2</v>
      </c>
      <c r="Q265" s="224">
        <v>44056.6</v>
      </c>
      <c r="R265" s="224">
        <v>24276.799999999999</v>
      </c>
      <c r="S265" s="224">
        <v>14714</v>
      </c>
      <c r="T265" s="224">
        <v>9964.1</v>
      </c>
      <c r="U265" s="224">
        <v>17227.900000000001</v>
      </c>
      <c r="V265" s="224">
        <v>12708.1</v>
      </c>
      <c r="W265" s="224">
        <v>2857.9</v>
      </c>
      <c r="X265" s="224">
        <v>13474.1</v>
      </c>
      <c r="Y265" s="224">
        <v>56337.599999999999</v>
      </c>
    </row>
    <row r="266" spans="2:25">
      <c r="B266" s="225" t="s">
        <v>1491</v>
      </c>
      <c r="C266" s="224">
        <f t="shared" si="56"/>
        <v>1382530.9</v>
      </c>
      <c r="D266" s="224">
        <v>7853.6</v>
      </c>
      <c r="E266" s="224">
        <f t="shared" si="57"/>
        <v>732828.29999999993</v>
      </c>
      <c r="F266" s="224">
        <v>642750.1</v>
      </c>
      <c r="G266" s="230">
        <f t="shared" si="55"/>
        <v>0.46490830693187402</v>
      </c>
      <c r="H266" s="224">
        <v>50875.6</v>
      </c>
      <c r="I266" s="224">
        <v>32517.200000000001</v>
      </c>
      <c r="J266" s="224">
        <v>6685.4</v>
      </c>
      <c r="K266" s="224">
        <v>56979.1</v>
      </c>
      <c r="L266" s="224">
        <v>51931.3</v>
      </c>
      <c r="M266" s="224">
        <v>106983.4</v>
      </c>
      <c r="N266" s="224">
        <v>14334.8</v>
      </c>
      <c r="O266" s="224">
        <v>5869.7</v>
      </c>
      <c r="P266" s="224">
        <v>20075.7</v>
      </c>
      <c r="Q266" s="224">
        <v>105952.6</v>
      </c>
      <c r="R266" s="224">
        <v>37132.199999999997</v>
      </c>
      <c r="S266" s="224">
        <v>29262.400000000001</v>
      </c>
      <c r="T266" s="224">
        <v>20523.099999999999</v>
      </c>
      <c r="U266" s="224">
        <v>39713.4</v>
      </c>
      <c r="V266" s="224">
        <v>21028.9</v>
      </c>
      <c r="W266" s="224">
        <v>6731.2</v>
      </c>
      <c r="X266" s="224">
        <v>27493.599999999999</v>
      </c>
      <c r="Y266" s="224">
        <v>97837.6</v>
      </c>
    </row>
    <row r="267" spans="2:25">
      <c r="B267" s="225" t="s">
        <v>1492</v>
      </c>
      <c r="C267" s="224">
        <f t="shared" si="56"/>
        <v>2171221.4</v>
      </c>
      <c r="D267" s="224">
        <v>16681.2</v>
      </c>
      <c r="E267" s="224">
        <f t="shared" si="57"/>
        <v>1128258.0999999999</v>
      </c>
      <c r="F267" s="224">
        <v>985591.2</v>
      </c>
      <c r="G267" s="230">
        <f t="shared" si="55"/>
        <v>0.45393399309715721</v>
      </c>
      <c r="H267" s="224">
        <v>85440</v>
      </c>
      <c r="I267" s="224">
        <v>49054.5</v>
      </c>
      <c r="J267" s="224">
        <v>8172.4</v>
      </c>
      <c r="K267" s="224">
        <v>142013.6</v>
      </c>
      <c r="L267" s="224">
        <v>84669.5</v>
      </c>
      <c r="M267" s="224">
        <v>146148.6</v>
      </c>
      <c r="N267" s="224">
        <v>20582</v>
      </c>
      <c r="O267" s="224">
        <v>8506.7000000000007</v>
      </c>
      <c r="P267" s="224">
        <v>34303.5</v>
      </c>
      <c r="Q267" s="224">
        <v>162652.70000000001</v>
      </c>
      <c r="R267" s="224">
        <v>44833.1</v>
      </c>
      <c r="S267" s="224">
        <v>46568.4</v>
      </c>
      <c r="T267" s="224">
        <v>31493.1</v>
      </c>
      <c r="U267" s="224">
        <v>56055.6</v>
      </c>
      <c r="V267" s="224">
        <v>26598.7</v>
      </c>
      <c r="W267" s="224">
        <v>10391.200000000001</v>
      </c>
      <c r="X267" s="224">
        <v>64549</v>
      </c>
      <c r="Y267" s="224">
        <v>146916.4</v>
      </c>
    </row>
    <row r="268" spans="2:25">
      <c r="B268" s="225">
        <v>2020</v>
      </c>
      <c r="C268" s="224">
        <f t="shared" si="56"/>
        <v>3074392.9000000004</v>
      </c>
      <c r="D268" s="224">
        <v>21754.6</v>
      </c>
      <c r="E268" s="224">
        <f t="shared" si="57"/>
        <v>1498700.3000000003</v>
      </c>
      <c r="F268" s="224">
        <v>1288183.1000000001</v>
      </c>
      <c r="G268" s="230">
        <f t="shared" si="55"/>
        <v>0.41900405767915999</v>
      </c>
      <c r="H268" s="224">
        <v>129555.1</v>
      </c>
      <c r="I268" s="224">
        <v>70732</v>
      </c>
      <c r="J268" s="224">
        <v>10230.1</v>
      </c>
      <c r="K268" s="224">
        <v>184447.6</v>
      </c>
      <c r="L268" s="224">
        <v>167824.6</v>
      </c>
      <c r="M268" s="224">
        <v>261569.1</v>
      </c>
      <c r="N268" s="224">
        <v>41814.199999999997</v>
      </c>
      <c r="O268" s="224">
        <v>14883.5</v>
      </c>
      <c r="P268" s="224">
        <v>47658.3</v>
      </c>
      <c r="Q268" s="224">
        <v>257308.4</v>
      </c>
      <c r="R268" s="224">
        <v>65193.5</v>
      </c>
      <c r="S268" s="224">
        <v>77012.899999999994</v>
      </c>
      <c r="T268" s="224">
        <v>46829.9</v>
      </c>
      <c r="U268" s="224">
        <v>82332.3</v>
      </c>
      <c r="V268" s="224">
        <v>61119.5</v>
      </c>
      <c r="W268" s="224">
        <v>6567.6</v>
      </c>
      <c r="X268" s="224">
        <v>49486.9</v>
      </c>
      <c r="Y268" s="224">
        <v>189889.7</v>
      </c>
    </row>
    <row r="269" spans="2:25">
      <c r="B269" s="225" t="s">
        <v>1493</v>
      </c>
      <c r="C269" s="224">
        <f t="shared" si="56"/>
        <v>662883.29999999981</v>
      </c>
      <c r="D269" s="224">
        <v>4930.8</v>
      </c>
      <c r="E269" s="224">
        <f t="shared" si="57"/>
        <v>298949.5</v>
      </c>
      <c r="F269" s="224">
        <v>252842.7</v>
      </c>
      <c r="G269" s="230">
        <f t="shared" si="55"/>
        <v>0.38142867681234399</v>
      </c>
      <c r="H269" s="224">
        <v>26399.3</v>
      </c>
      <c r="I269" s="224">
        <v>16784.599999999999</v>
      </c>
      <c r="J269" s="224">
        <v>2922.9</v>
      </c>
      <c r="K269" s="224">
        <v>25212.400000000001</v>
      </c>
      <c r="L269" s="224">
        <v>29153.7</v>
      </c>
      <c r="M269" s="224">
        <v>69421.8</v>
      </c>
      <c r="N269" s="224">
        <v>10304.4</v>
      </c>
      <c r="O269" s="224">
        <v>2911.8</v>
      </c>
      <c r="P269" s="224">
        <v>14145.1</v>
      </c>
      <c r="Q269" s="224">
        <v>56394.1</v>
      </c>
      <c r="R269" s="224">
        <v>23591.200000000001</v>
      </c>
      <c r="S269" s="224">
        <v>14695.6</v>
      </c>
      <c r="T269" s="224">
        <v>12409.9</v>
      </c>
      <c r="U269" s="224">
        <v>19828.2</v>
      </c>
      <c r="V269" s="224">
        <v>14348.9</v>
      </c>
      <c r="W269" s="224">
        <v>2356.6999999999998</v>
      </c>
      <c r="X269" s="224">
        <v>25169.7</v>
      </c>
      <c r="Y269" s="224">
        <v>39059.5</v>
      </c>
    </row>
    <row r="270" spans="2:25">
      <c r="B270" s="225" t="s">
        <v>1494</v>
      </c>
      <c r="C270" s="224">
        <f t="shared" si="56"/>
        <v>1485097.9000000001</v>
      </c>
      <c r="D270" s="224">
        <v>7894.6</v>
      </c>
      <c r="E270" s="224">
        <f t="shared" si="57"/>
        <v>752728.4</v>
      </c>
      <c r="F270" s="224">
        <v>661535.69999999995</v>
      </c>
      <c r="G270" s="230">
        <f t="shared" si="55"/>
        <v>0.44544921920635661</v>
      </c>
      <c r="H270" s="224">
        <v>52855</v>
      </c>
      <c r="I270" s="224">
        <v>32336.400000000001</v>
      </c>
      <c r="J270" s="224">
        <v>6001.3</v>
      </c>
      <c r="K270" s="224">
        <v>69257.7</v>
      </c>
      <c r="L270" s="224">
        <v>57397.4</v>
      </c>
      <c r="M270" s="224">
        <v>119780.3</v>
      </c>
      <c r="N270" s="224">
        <v>14627.7</v>
      </c>
      <c r="O270" s="224">
        <v>6290</v>
      </c>
      <c r="P270" s="224">
        <v>23335.7</v>
      </c>
      <c r="Q270" s="224">
        <v>114436.9</v>
      </c>
      <c r="R270" s="224">
        <v>37875.199999999997</v>
      </c>
      <c r="S270" s="224">
        <v>29605.3</v>
      </c>
      <c r="T270" s="224">
        <v>27092.799999999999</v>
      </c>
      <c r="U270" s="224">
        <v>48295.5</v>
      </c>
      <c r="V270" s="224">
        <v>25951</v>
      </c>
      <c r="W270" s="224">
        <v>5545</v>
      </c>
      <c r="X270" s="224">
        <v>28244.3</v>
      </c>
      <c r="Y270" s="224">
        <v>116740.1</v>
      </c>
    </row>
    <row r="271" spans="2:25">
      <c r="B271" s="225" t="s">
        <v>1495</v>
      </c>
      <c r="C271" s="224">
        <f t="shared" si="56"/>
        <v>2665941.4</v>
      </c>
      <c r="D271" s="224">
        <v>16057.8</v>
      </c>
      <c r="E271" s="224">
        <f t="shared" si="57"/>
        <v>1470295.7</v>
      </c>
      <c r="F271" s="224">
        <v>1326341.3</v>
      </c>
      <c r="G271" s="230">
        <f t="shared" si="55"/>
        <v>0.49751329867940836</v>
      </c>
      <c r="H271" s="224">
        <v>86935.9</v>
      </c>
      <c r="I271" s="224">
        <v>50364.7</v>
      </c>
      <c r="J271" s="224">
        <v>6653.8</v>
      </c>
      <c r="K271" s="224">
        <v>178642.3</v>
      </c>
      <c r="L271" s="224">
        <v>89913.2</v>
      </c>
      <c r="M271" s="224">
        <v>147140.4</v>
      </c>
      <c r="N271" s="224">
        <v>22570</v>
      </c>
      <c r="O271" s="224">
        <v>9213.2999999999993</v>
      </c>
      <c r="P271" s="224">
        <v>35933.599999999999</v>
      </c>
      <c r="Q271" s="224">
        <v>190906.2</v>
      </c>
      <c r="R271" s="224">
        <v>48800.2</v>
      </c>
      <c r="S271" s="224">
        <v>48795.5</v>
      </c>
      <c r="T271" s="224">
        <v>39361.9</v>
      </c>
      <c r="U271" s="224">
        <v>70578.8</v>
      </c>
      <c r="V271" s="224">
        <v>36798.6</v>
      </c>
      <c r="W271" s="224">
        <v>8367.6</v>
      </c>
      <c r="X271" s="224">
        <v>38518.400000000001</v>
      </c>
      <c r="Y271" s="224">
        <v>214047.9</v>
      </c>
    </row>
    <row r="272" spans="2:25">
      <c r="B272" s="225">
        <v>2021</v>
      </c>
      <c r="C272" s="224">
        <f t="shared" si="56"/>
        <v>3627008.1000000006</v>
      </c>
      <c r="D272" s="228">
        <v>25187.3</v>
      </c>
      <c r="E272" s="224">
        <f t="shared" si="57"/>
        <v>1822845</v>
      </c>
      <c r="F272" s="228">
        <v>1604538</v>
      </c>
      <c r="G272" s="230">
        <f t="shared" si="55"/>
        <v>0.44238610881514151</v>
      </c>
      <c r="H272" s="228">
        <v>134532.4</v>
      </c>
      <c r="I272" s="228">
        <v>73335.8</v>
      </c>
      <c r="J272" s="228">
        <v>10438.799999999999</v>
      </c>
      <c r="K272" s="228">
        <v>223907.4</v>
      </c>
      <c r="L272" s="228">
        <v>186856.2</v>
      </c>
      <c r="M272" s="228">
        <v>308212.59999999998</v>
      </c>
      <c r="N272" s="228">
        <v>44050.5</v>
      </c>
      <c r="O272" s="228">
        <v>15995.6</v>
      </c>
      <c r="P272" s="228">
        <v>48296.800000000003</v>
      </c>
      <c r="Q272" s="228">
        <v>238667</v>
      </c>
      <c r="R272" s="228">
        <v>68524.899999999994</v>
      </c>
      <c r="S272" s="228">
        <v>96521.600000000006</v>
      </c>
      <c r="T272" s="228">
        <v>53832.2</v>
      </c>
      <c r="U272" s="228">
        <v>84448.2</v>
      </c>
      <c r="V272" s="228">
        <v>67292.600000000006</v>
      </c>
      <c r="W272" s="228">
        <v>11623.4</v>
      </c>
      <c r="X272" s="228">
        <v>53828.6</v>
      </c>
      <c r="Y272" s="228">
        <v>276918.2</v>
      </c>
    </row>
    <row r="273" spans="2:25">
      <c r="B273" s="225" t="s">
        <v>1496</v>
      </c>
      <c r="C273" s="224">
        <f t="shared" si="56"/>
        <v>725852.6</v>
      </c>
      <c r="D273" s="228">
        <v>6040.4</v>
      </c>
      <c r="E273" s="224">
        <f t="shared" si="57"/>
        <v>305741.00000000006</v>
      </c>
      <c r="F273" s="228">
        <v>257690.2</v>
      </c>
      <c r="G273" s="230">
        <f t="shared" si="55"/>
        <v>0.35501725832489961</v>
      </c>
      <c r="H273" s="228">
        <v>27311.200000000001</v>
      </c>
      <c r="I273" s="228">
        <v>17900.2</v>
      </c>
      <c r="J273" s="228">
        <v>2839.4</v>
      </c>
      <c r="K273" s="228">
        <v>32331</v>
      </c>
      <c r="L273" s="228">
        <v>34772.6</v>
      </c>
      <c r="M273" s="228">
        <v>80752.800000000003</v>
      </c>
      <c r="N273" s="228">
        <v>8685.7999999999993</v>
      </c>
      <c r="O273" s="228">
        <v>3218.9</v>
      </c>
      <c r="P273" s="228">
        <v>14495.5</v>
      </c>
      <c r="Q273" s="228">
        <v>57439</v>
      </c>
      <c r="R273" s="228">
        <v>22272.400000000001</v>
      </c>
      <c r="S273" s="228">
        <v>19370.2</v>
      </c>
      <c r="T273" s="228">
        <v>13817</v>
      </c>
      <c r="U273" s="228">
        <v>27434.7</v>
      </c>
      <c r="V273" s="228">
        <v>28533.9</v>
      </c>
      <c r="W273" s="228">
        <v>2896.8</v>
      </c>
      <c r="X273" s="228">
        <v>3366.6</v>
      </c>
      <c r="Y273" s="228">
        <v>64684</v>
      </c>
    </row>
    <row r="274" spans="2:25">
      <c r="B274" s="225" t="s">
        <v>1497</v>
      </c>
      <c r="C274" s="224">
        <f t="shared" si="56"/>
        <v>1847981.1</v>
      </c>
      <c r="D274" s="228">
        <v>10473.299999999999</v>
      </c>
      <c r="E274" s="224">
        <f t="shared" si="57"/>
        <v>986838.4</v>
      </c>
      <c r="F274" s="228">
        <v>885571.1</v>
      </c>
      <c r="G274" s="230">
        <f t="shared" si="55"/>
        <v>0.47921004170443082</v>
      </c>
      <c r="H274" s="228">
        <v>56578.6</v>
      </c>
      <c r="I274" s="228">
        <v>37712.9</v>
      </c>
      <c r="J274" s="228">
        <v>6975.8</v>
      </c>
      <c r="K274" s="228">
        <v>51520.4</v>
      </c>
      <c r="L274" s="228">
        <v>72492.899999999994</v>
      </c>
      <c r="M274" s="228">
        <v>140027.79999999999</v>
      </c>
      <c r="N274" s="228">
        <v>15078.1</v>
      </c>
      <c r="O274" s="228">
        <v>6605.7</v>
      </c>
      <c r="P274" s="228">
        <v>24492.1</v>
      </c>
      <c r="Q274" s="228">
        <v>119532.9</v>
      </c>
      <c r="R274" s="228">
        <v>24928</v>
      </c>
      <c r="S274" s="228">
        <v>52610.1</v>
      </c>
      <c r="T274" s="228">
        <v>29518.9</v>
      </c>
      <c r="U274" s="228">
        <v>67339.3</v>
      </c>
      <c r="V274" s="228">
        <v>44903.3</v>
      </c>
      <c r="W274" s="228">
        <v>6869.4</v>
      </c>
      <c r="X274" s="228">
        <v>18686.7</v>
      </c>
      <c r="Y274" s="228">
        <v>176063.8</v>
      </c>
    </row>
    <row r="275" spans="2:25">
      <c r="B275" s="225" t="s">
        <v>1498</v>
      </c>
      <c r="C275" s="224">
        <f t="shared" si="56"/>
        <v>3203219.2000000007</v>
      </c>
      <c r="D275" s="228">
        <v>20268.2</v>
      </c>
      <c r="E275" s="224">
        <f t="shared" si="57"/>
        <v>1790126.7</v>
      </c>
      <c r="F275" s="228">
        <v>1635455.7</v>
      </c>
      <c r="G275" s="230">
        <f t="shared" si="55"/>
        <v>0.5105662765757647</v>
      </c>
      <c r="H275" s="228">
        <v>90995</v>
      </c>
      <c r="I275" s="228">
        <v>56071.3</v>
      </c>
      <c r="J275" s="228">
        <v>7604.7</v>
      </c>
      <c r="K275" s="228">
        <v>117598</v>
      </c>
      <c r="L275" s="228">
        <v>116217.9</v>
      </c>
      <c r="M275" s="228">
        <v>181394</v>
      </c>
      <c r="N275" s="228">
        <v>25818.2</v>
      </c>
      <c r="O275" s="228">
        <v>10834.4</v>
      </c>
      <c r="P275" s="228">
        <v>35158.6</v>
      </c>
      <c r="Q275" s="228">
        <v>182889.2</v>
      </c>
      <c r="R275" s="228">
        <v>52014.2</v>
      </c>
      <c r="S275" s="228">
        <v>117643.6</v>
      </c>
      <c r="T275" s="228">
        <v>45465.2</v>
      </c>
      <c r="U275" s="228">
        <v>97380.2</v>
      </c>
      <c r="V275" s="228">
        <v>64448.7</v>
      </c>
      <c r="W275" s="228">
        <v>8713.2999999999993</v>
      </c>
      <c r="X275" s="228">
        <v>32990.400000000001</v>
      </c>
      <c r="Y275" s="228">
        <v>304258.40000000002</v>
      </c>
    </row>
    <row r="276" spans="2:25">
      <c r="B276" s="223" t="s">
        <v>1511</v>
      </c>
      <c r="G276" s="230" t="e">
        <f t="shared" si="55"/>
        <v>#DIV/0!</v>
      </c>
    </row>
    <row r="277" spans="2:25">
      <c r="B277" s="225" t="s">
        <v>1485</v>
      </c>
      <c r="C277" s="224">
        <f t="shared" ref="C277:C294" si="58">D277+E277+K277+L277+M277+N277+O277+P277+Q277+R277+S277+T277+U277+V277+W277+X277+Y277</f>
        <v>1114731</v>
      </c>
      <c r="D277" s="224">
        <v>26798.799999999999</v>
      </c>
      <c r="E277" s="224">
        <f t="shared" ref="E277:E294" si="59">F277+H277+I277+J277</f>
        <v>534918.39999999991</v>
      </c>
      <c r="F277" s="224">
        <v>72718.399999999994</v>
      </c>
      <c r="G277" s="230">
        <f t="shared" si="55"/>
        <v>6.5234034040499447E-2</v>
      </c>
      <c r="H277" s="224">
        <v>362131.20000000001</v>
      </c>
      <c r="I277" s="224">
        <v>92525.7</v>
      </c>
      <c r="J277" s="224">
        <v>7543.1</v>
      </c>
      <c r="K277" s="224">
        <v>41937.9</v>
      </c>
      <c r="L277" s="224">
        <v>108408</v>
      </c>
      <c r="M277" s="224">
        <v>125918.39999999999</v>
      </c>
      <c r="N277" s="224">
        <v>4321.5</v>
      </c>
      <c r="O277" s="224">
        <v>7548.2</v>
      </c>
      <c r="P277" s="224">
        <v>21357.4</v>
      </c>
      <c r="Q277" s="224">
        <v>62269</v>
      </c>
      <c r="R277" s="224">
        <v>10657.3</v>
      </c>
      <c r="S277" s="224">
        <v>10669.7</v>
      </c>
      <c r="T277" s="224">
        <v>18550.099999999999</v>
      </c>
      <c r="U277" s="224">
        <v>29657.5</v>
      </c>
      <c r="V277" s="224">
        <v>20845.900000000001</v>
      </c>
      <c r="W277" s="224">
        <v>4011</v>
      </c>
      <c r="X277" s="224">
        <v>10276.299999999999</v>
      </c>
      <c r="Y277" s="224">
        <v>76585.600000000006</v>
      </c>
    </row>
    <row r="278" spans="2:25">
      <c r="B278" s="225" t="s">
        <v>1486</v>
      </c>
      <c r="C278" s="224">
        <f t="shared" si="58"/>
        <v>1724077.7</v>
      </c>
      <c r="D278" s="224">
        <v>78513.8</v>
      </c>
      <c r="E278" s="224">
        <f t="shared" si="59"/>
        <v>769888.6</v>
      </c>
      <c r="F278" s="224">
        <v>87066.7</v>
      </c>
      <c r="G278" s="230">
        <f t="shared" si="55"/>
        <v>5.0500450182726683E-2</v>
      </c>
      <c r="H278" s="224">
        <v>539962.1</v>
      </c>
      <c r="I278" s="224">
        <v>128675.3</v>
      </c>
      <c r="J278" s="224">
        <v>14184.5</v>
      </c>
      <c r="K278" s="224">
        <v>99343.6</v>
      </c>
      <c r="L278" s="224">
        <v>163634</v>
      </c>
      <c r="M278" s="224">
        <v>197591</v>
      </c>
      <c r="N278" s="224">
        <v>6047.7</v>
      </c>
      <c r="O278" s="224">
        <v>11519.8</v>
      </c>
      <c r="P278" s="224">
        <v>30659.3</v>
      </c>
      <c r="Q278" s="224">
        <v>83278</v>
      </c>
      <c r="R278" s="224">
        <v>17128.599999999999</v>
      </c>
      <c r="S278" s="224">
        <v>15342</v>
      </c>
      <c r="T278" s="224">
        <v>28619.8</v>
      </c>
      <c r="U278" s="224">
        <v>49761</v>
      </c>
      <c r="V278" s="224">
        <v>33595.199999999997</v>
      </c>
      <c r="W278" s="224">
        <v>4254.2</v>
      </c>
      <c r="X278" s="224">
        <v>16767.7</v>
      </c>
      <c r="Y278" s="224">
        <v>118133.4</v>
      </c>
    </row>
    <row r="279" spans="2:25">
      <c r="B279" s="225">
        <v>2018</v>
      </c>
      <c r="C279" s="224">
        <f t="shared" si="58"/>
        <v>2746652.1000000006</v>
      </c>
      <c r="D279" s="224">
        <v>135784.29999999999</v>
      </c>
      <c r="E279" s="224">
        <f t="shared" si="59"/>
        <v>1134743.0999999999</v>
      </c>
      <c r="F279" s="224">
        <v>186040.5</v>
      </c>
      <c r="G279" s="230">
        <f t="shared" si="55"/>
        <v>6.7733550965555472E-2</v>
      </c>
      <c r="H279" s="224">
        <v>782541</v>
      </c>
      <c r="I279" s="224">
        <v>151931.20000000001</v>
      </c>
      <c r="J279" s="224">
        <v>14230.4</v>
      </c>
      <c r="K279" s="224">
        <v>159321.79999999999</v>
      </c>
      <c r="L279" s="224">
        <v>356122.3</v>
      </c>
      <c r="M279" s="224">
        <v>342417.7</v>
      </c>
      <c r="N279" s="224">
        <v>14222</v>
      </c>
      <c r="O279" s="224">
        <v>20691.8</v>
      </c>
      <c r="P279" s="224">
        <v>43773.1</v>
      </c>
      <c r="Q279" s="224">
        <v>131434.9</v>
      </c>
      <c r="R279" s="224">
        <v>21395.3</v>
      </c>
      <c r="S279" s="224">
        <v>24326.2</v>
      </c>
      <c r="T279" s="224">
        <v>40440.400000000001</v>
      </c>
      <c r="U279" s="224">
        <v>59676.2</v>
      </c>
      <c r="V279" s="224">
        <v>56960.6</v>
      </c>
      <c r="W279" s="224">
        <v>12337.7</v>
      </c>
      <c r="X279" s="224">
        <v>30563.599999999999</v>
      </c>
      <c r="Y279" s="224">
        <v>162441.1</v>
      </c>
    </row>
    <row r="280" spans="2:25">
      <c r="B280" s="225" t="s">
        <v>1487</v>
      </c>
      <c r="C280" s="224">
        <f t="shared" si="58"/>
        <v>562551.39999999991</v>
      </c>
      <c r="D280" s="224">
        <v>14534.3</v>
      </c>
      <c r="E280" s="224">
        <f t="shared" si="59"/>
        <v>272389.39999999997</v>
      </c>
      <c r="F280" s="224">
        <v>40898.400000000001</v>
      </c>
      <c r="G280" s="230">
        <f t="shared" si="55"/>
        <v>7.2701623353883763E-2</v>
      </c>
      <c r="H280" s="224">
        <v>177857.4</v>
      </c>
      <c r="I280" s="224">
        <v>49434.5</v>
      </c>
      <c r="J280" s="224">
        <v>4199.1000000000004</v>
      </c>
      <c r="K280" s="224">
        <v>13303</v>
      </c>
      <c r="L280" s="224">
        <v>38438.199999999997</v>
      </c>
      <c r="M280" s="224">
        <v>68384.800000000003</v>
      </c>
      <c r="N280" s="224">
        <v>2849.7</v>
      </c>
      <c r="O280" s="224">
        <v>3693.6</v>
      </c>
      <c r="P280" s="224">
        <v>10379.9</v>
      </c>
      <c r="Q280" s="224">
        <v>37547.199999999997</v>
      </c>
      <c r="R280" s="224">
        <v>6387.6</v>
      </c>
      <c r="S280" s="224">
        <v>6276.3</v>
      </c>
      <c r="T280" s="224">
        <v>10901.3</v>
      </c>
      <c r="U280" s="224">
        <v>16421.400000000001</v>
      </c>
      <c r="V280" s="224">
        <v>11250.2</v>
      </c>
      <c r="W280" s="224">
        <v>1355.3</v>
      </c>
      <c r="X280" s="224">
        <v>4987.7</v>
      </c>
      <c r="Y280" s="224">
        <v>43451.5</v>
      </c>
    </row>
    <row r="281" spans="2:25">
      <c r="B281" s="225" t="s">
        <v>1488</v>
      </c>
      <c r="C281" s="224">
        <f t="shared" si="58"/>
        <v>1142120.6000000003</v>
      </c>
      <c r="D281" s="224">
        <v>31261.599999999999</v>
      </c>
      <c r="E281" s="224">
        <f t="shared" si="59"/>
        <v>558314.20000000007</v>
      </c>
      <c r="F281" s="224">
        <v>89734.3</v>
      </c>
      <c r="G281" s="230">
        <f t="shared" si="55"/>
        <v>7.8568147706993441E-2</v>
      </c>
      <c r="H281" s="224">
        <v>381491.4</v>
      </c>
      <c r="I281" s="224">
        <v>79756.100000000006</v>
      </c>
      <c r="J281" s="224">
        <v>7332.4</v>
      </c>
      <c r="K281" s="224">
        <v>47330.1</v>
      </c>
      <c r="L281" s="224">
        <v>78506.2</v>
      </c>
      <c r="M281" s="224">
        <v>126352.4</v>
      </c>
      <c r="N281" s="224">
        <v>4766.8</v>
      </c>
      <c r="O281" s="224">
        <v>8187.2</v>
      </c>
      <c r="P281" s="224">
        <v>16712.400000000001</v>
      </c>
      <c r="Q281" s="224">
        <v>62946.6</v>
      </c>
      <c r="R281" s="224">
        <v>13565.4</v>
      </c>
      <c r="S281" s="224">
        <v>12775.3</v>
      </c>
      <c r="T281" s="224">
        <v>22886</v>
      </c>
      <c r="U281" s="224">
        <v>32773.300000000003</v>
      </c>
      <c r="V281" s="224">
        <v>22545.8</v>
      </c>
      <c r="W281" s="224">
        <v>5659.5</v>
      </c>
      <c r="X281" s="224">
        <v>11302.7</v>
      </c>
      <c r="Y281" s="224">
        <v>86235.1</v>
      </c>
    </row>
    <row r="282" spans="2:25">
      <c r="B282" s="225" t="s">
        <v>1489</v>
      </c>
      <c r="C282" s="224">
        <f t="shared" si="58"/>
        <v>1858879.3000000005</v>
      </c>
      <c r="D282" s="224">
        <v>89092.7</v>
      </c>
      <c r="E282" s="224">
        <f t="shared" si="59"/>
        <v>819965</v>
      </c>
      <c r="F282" s="224">
        <v>109086.1</v>
      </c>
      <c r="G282" s="230">
        <f t="shared" si="55"/>
        <v>5.8683799426891232E-2</v>
      </c>
      <c r="H282" s="224">
        <v>580594.30000000005</v>
      </c>
      <c r="I282" s="224">
        <v>116476.2</v>
      </c>
      <c r="J282" s="224">
        <v>13808.4</v>
      </c>
      <c r="K282" s="224">
        <v>109800.6</v>
      </c>
      <c r="L282" s="224">
        <v>174906.7</v>
      </c>
      <c r="M282" s="224">
        <v>201937.5</v>
      </c>
      <c r="N282" s="224">
        <v>7527.1</v>
      </c>
      <c r="O282" s="224">
        <v>11921.3</v>
      </c>
      <c r="P282" s="224">
        <v>22453.5</v>
      </c>
      <c r="Q282" s="224">
        <v>76474.100000000006</v>
      </c>
      <c r="R282" s="224">
        <v>19773</v>
      </c>
      <c r="S282" s="224">
        <v>18378.8</v>
      </c>
      <c r="T282" s="224">
        <v>35206.1</v>
      </c>
      <c r="U282" s="224">
        <v>53185.7</v>
      </c>
      <c r="V282" s="224">
        <v>36938.800000000003</v>
      </c>
      <c r="W282" s="224">
        <v>7604.5</v>
      </c>
      <c r="X282" s="224">
        <v>24259.599999999999</v>
      </c>
      <c r="Y282" s="224">
        <v>149454.29999999999</v>
      </c>
    </row>
    <row r="283" spans="2:25" s="236" customFormat="1">
      <c r="B283" s="233">
        <v>2019</v>
      </c>
      <c r="C283" s="234">
        <f t="shared" si="58"/>
        <v>3029608.9</v>
      </c>
      <c r="D283" s="234">
        <v>142923.4</v>
      </c>
      <c r="E283" s="234">
        <f t="shared" si="59"/>
        <v>1213546.4000000001</v>
      </c>
      <c r="F283" s="234">
        <v>220698.2</v>
      </c>
      <c r="G283" s="231">
        <f t="shared" si="55"/>
        <v>7.2847092573566183E-2</v>
      </c>
      <c r="H283" s="234">
        <v>850702.1</v>
      </c>
      <c r="I283" s="234">
        <v>127700</v>
      </c>
      <c r="J283" s="234">
        <v>14446.1</v>
      </c>
      <c r="K283" s="234">
        <v>173625.7</v>
      </c>
      <c r="L283" s="234">
        <v>389631.2</v>
      </c>
      <c r="M283" s="234">
        <v>333175.59999999998</v>
      </c>
      <c r="N283" s="234">
        <v>17494.099999999999</v>
      </c>
      <c r="O283" s="234">
        <v>22727.1</v>
      </c>
      <c r="P283" s="234">
        <v>46264.3</v>
      </c>
      <c r="Q283" s="234">
        <v>143844.1</v>
      </c>
      <c r="R283" s="234">
        <v>99202.5</v>
      </c>
      <c r="S283" s="234">
        <v>25692.5</v>
      </c>
      <c r="T283" s="234">
        <v>50657.2</v>
      </c>
      <c r="U283" s="234">
        <v>69547.600000000006</v>
      </c>
      <c r="V283" s="234">
        <v>59783</v>
      </c>
      <c r="W283" s="234">
        <v>13279.3</v>
      </c>
      <c r="X283" s="234">
        <v>34435.5</v>
      </c>
      <c r="Y283" s="234">
        <v>193779.4</v>
      </c>
    </row>
    <row r="284" spans="2:25">
      <c r="B284" s="225" t="s">
        <v>1490</v>
      </c>
      <c r="C284" s="224">
        <f t="shared" si="58"/>
        <v>625125.19999999995</v>
      </c>
      <c r="D284" s="224">
        <v>17057.7</v>
      </c>
      <c r="E284" s="224">
        <f t="shared" si="59"/>
        <v>303531.09999999998</v>
      </c>
      <c r="F284" s="224">
        <v>57633.4</v>
      </c>
      <c r="G284" s="230">
        <f t="shared" si="55"/>
        <v>9.2194971503308465E-2</v>
      </c>
      <c r="H284" s="224">
        <v>181402.9</v>
      </c>
      <c r="I284" s="224">
        <v>59471.1</v>
      </c>
      <c r="J284" s="224">
        <v>5023.7</v>
      </c>
      <c r="K284" s="224">
        <v>16940.900000000001</v>
      </c>
      <c r="L284" s="224">
        <v>46531.4</v>
      </c>
      <c r="M284" s="224">
        <v>70770.899999999994</v>
      </c>
      <c r="N284" s="224">
        <v>3561.6</v>
      </c>
      <c r="O284" s="224">
        <v>3685.9</v>
      </c>
      <c r="P284" s="224">
        <v>14124.5</v>
      </c>
      <c r="Q284" s="224">
        <v>32828.699999999997</v>
      </c>
      <c r="R284" s="224">
        <v>7982.1</v>
      </c>
      <c r="S284" s="224">
        <v>6884.6</v>
      </c>
      <c r="T284" s="224">
        <v>12376.2</v>
      </c>
      <c r="U284" s="224">
        <v>21429.200000000001</v>
      </c>
      <c r="V284" s="224">
        <v>14146.5</v>
      </c>
      <c r="W284" s="224">
        <v>2224.8000000000002</v>
      </c>
      <c r="X284" s="224">
        <v>10507.9</v>
      </c>
      <c r="Y284" s="224">
        <v>40541.199999999997</v>
      </c>
    </row>
    <row r="285" spans="2:25">
      <c r="B285" s="225" t="s">
        <v>1491</v>
      </c>
      <c r="C285" s="224">
        <f t="shared" si="58"/>
        <v>1211122.8</v>
      </c>
      <c r="D285" s="224">
        <v>36816.6</v>
      </c>
      <c r="E285" s="224">
        <f t="shared" si="59"/>
        <v>567740.69999999995</v>
      </c>
      <c r="F285" s="224">
        <v>111747.2</v>
      </c>
      <c r="G285" s="230">
        <f t="shared" si="55"/>
        <v>9.2267439767462059E-2</v>
      </c>
      <c r="H285" s="224">
        <v>355432.8</v>
      </c>
      <c r="I285" s="224">
        <v>91742.6</v>
      </c>
      <c r="J285" s="224">
        <v>8818.1</v>
      </c>
      <c r="K285" s="224">
        <v>52798.6</v>
      </c>
      <c r="L285" s="224">
        <v>131269.6</v>
      </c>
      <c r="M285" s="224">
        <v>110498.6</v>
      </c>
      <c r="N285" s="224">
        <v>5321.8</v>
      </c>
      <c r="O285" s="224">
        <v>9262.7000000000007</v>
      </c>
      <c r="P285" s="224">
        <v>19456.400000000001</v>
      </c>
      <c r="Q285" s="224">
        <v>57615.3</v>
      </c>
      <c r="R285" s="224">
        <v>16230.5</v>
      </c>
      <c r="S285" s="224">
        <v>12684.5</v>
      </c>
      <c r="T285" s="224">
        <v>28904.9</v>
      </c>
      <c r="U285" s="224">
        <v>47025.599999999999</v>
      </c>
      <c r="V285" s="224">
        <v>27725.599999999999</v>
      </c>
      <c r="W285" s="224">
        <v>8076</v>
      </c>
      <c r="X285" s="224">
        <v>10744.2</v>
      </c>
      <c r="Y285" s="224">
        <v>68951.199999999997</v>
      </c>
    </row>
    <row r="286" spans="2:25">
      <c r="B286" s="225" t="s">
        <v>1492</v>
      </c>
      <c r="C286" s="224">
        <f t="shared" si="58"/>
        <v>1891555.0000000002</v>
      </c>
      <c r="D286" s="224">
        <v>110639.1</v>
      </c>
      <c r="E286" s="224">
        <f t="shared" si="59"/>
        <v>862226.79999999993</v>
      </c>
      <c r="F286" s="224">
        <v>145124</v>
      </c>
      <c r="G286" s="230">
        <f t="shared" si="55"/>
        <v>7.6722062007184552E-2</v>
      </c>
      <c r="H286" s="224">
        <v>577696.19999999995</v>
      </c>
      <c r="I286" s="224">
        <v>123978.6</v>
      </c>
      <c r="J286" s="224">
        <v>15428</v>
      </c>
      <c r="K286" s="224">
        <v>120049.1</v>
      </c>
      <c r="L286" s="224">
        <v>162322.1</v>
      </c>
      <c r="M286" s="224">
        <v>185998.9</v>
      </c>
      <c r="N286" s="224">
        <v>6852.1</v>
      </c>
      <c r="O286" s="224">
        <v>13026.8</v>
      </c>
      <c r="P286" s="224">
        <v>31838.1</v>
      </c>
      <c r="Q286" s="224">
        <v>53767.199999999997</v>
      </c>
      <c r="R286" s="224">
        <v>26552.6</v>
      </c>
      <c r="S286" s="224">
        <v>17906.2</v>
      </c>
      <c r="T286" s="224">
        <v>43386.2</v>
      </c>
      <c r="U286" s="224">
        <v>65685.7</v>
      </c>
      <c r="V286" s="224">
        <v>43375.6</v>
      </c>
      <c r="W286" s="224">
        <v>9475.5</v>
      </c>
      <c r="X286" s="224">
        <v>27680.9</v>
      </c>
      <c r="Y286" s="224">
        <v>110772.1</v>
      </c>
    </row>
    <row r="287" spans="2:25">
      <c r="B287" s="225">
        <v>2020</v>
      </c>
      <c r="C287" s="224">
        <f t="shared" si="58"/>
        <v>3120136.8999999994</v>
      </c>
      <c r="D287" s="224">
        <v>181055.2</v>
      </c>
      <c r="E287" s="224">
        <f t="shared" si="59"/>
        <v>1286638.3999999999</v>
      </c>
      <c r="F287" s="224">
        <v>286899.7</v>
      </c>
      <c r="G287" s="230">
        <f t="shared" si="55"/>
        <v>9.1950997406556129E-2</v>
      </c>
      <c r="H287" s="224">
        <v>838945.7</v>
      </c>
      <c r="I287" s="224">
        <v>144545</v>
      </c>
      <c r="J287" s="224">
        <v>16248</v>
      </c>
      <c r="K287" s="224">
        <v>185445.8</v>
      </c>
      <c r="L287" s="224">
        <v>471482.8</v>
      </c>
      <c r="M287" s="224">
        <v>282902.90000000002</v>
      </c>
      <c r="N287" s="224">
        <v>14532.3</v>
      </c>
      <c r="O287" s="224">
        <v>22004</v>
      </c>
      <c r="P287" s="224">
        <v>45551.4</v>
      </c>
      <c r="Q287" s="224">
        <v>120059.3</v>
      </c>
      <c r="R287" s="224">
        <v>41882.199999999997</v>
      </c>
      <c r="S287" s="224">
        <v>30928.799999999999</v>
      </c>
      <c r="T287" s="224">
        <v>60849.4</v>
      </c>
      <c r="U287" s="224">
        <v>103004.1</v>
      </c>
      <c r="V287" s="224">
        <v>72021</v>
      </c>
      <c r="W287" s="224">
        <v>13540</v>
      </c>
      <c r="X287" s="224">
        <v>26210.2</v>
      </c>
      <c r="Y287" s="224">
        <v>162029.1</v>
      </c>
    </row>
    <row r="288" spans="2:25">
      <c r="B288" s="225" t="s">
        <v>1493</v>
      </c>
      <c r="C288" s="224">
        <f t="shared" si="58"/>
        <v>667972.80000000005</v>
      </c>
      <c r="D288" s="224">
        <v>20674.8</v>
      </c>
      <c r="E288" s="224">
        <f t="shared" si="59"/>
        <v>336501.79999999993</v>
      </c>
      <c r="F288" s="224">
        <v>62501.7</v>
      </c>
      <c r="G288" s="230">
        <f t="shared" si="55"/>
        <v>9.356922916621753E-2</v>
      </c>
      <c r="H288" s="224">
        <v>198318.4</v>
      </c>
      <c r="I288" s="224">
        <v>68339.600000000006</v>
      </c>
      <c r="J288" s="224">
        <v>7342.1</v>
      </c>
      <c r="K288" s="224">
        <v>17403.2</v>
      </c>
      <c r="L288" s="224">
        <v>51318</v>
      </c>
      <c r="M288" s="224">
        <v>55241.3</v>
      </c>
      <c r="N288" s="224">
        <v>3184.5</v>
      </c>
      <c r="O288" s="224">
        <v>4355.3</v>
      </c>
      <c r="P288" s="224">
        <v>11320.6</v>
      </c>
      <c r="Q288" s="224">
        <v>51789.2</v>
      </c>
      <c r="R288" s="224">
        <v>10171.1</v>
      </c>
      <c r="S288" s="224">
        <v>6769.8</v>
      </c>
      <c r="T288" s="224">
        <v>16580.8</v>
      </c>
      <c r="U288" s="224">
        <v>24029</v>
      </c>
      <c r="V288" s="224">
        <v>16012.3</v>
      </c>
      <c r="W288" s="224">
        <v>1840</v>
      </c>
      <c r="X288" s="224">
        <v>5644.8</v>
      </c>
      <c r="Y288" s="224">
        <v>35136.300000000003</v>
      </c>
    </row>
    <row r="289" spans="2:25">
      <c r="B289" s="225" t="s">
        <v>1494</v>
      </c>
      <c r="C289" s="224">
        <f t="shared" si="58"/>
        <v>1331554.8999999999</v>
      </c>
      <c r="D289" s="224">
        <v>41749.199999999997</v>
      </c>
      <c r="E289" s="224">
        <f t="shared" si="59"/>
        <v>623148.30000000005</v>
      </c>
      <c r="F289" s="224">
        <v>113000.8</v>
      </c>
      <c r="G289" s="230">
        <f t="shared" si="55"/>
        <v>8.4863793449297523E-2</v>
      </c>
      <c r="H289" s="224">
        <v>387164.4</v>
      </c>
      <c r="I289" s="224">
        <v>111746.7</v>
      </c>
      <c r="J289" s="224">
        <v>11236.4</v>
      </c>
      <c r="K289" s="224">
        <v>60904.9</v>
      </c>
      <c r="L289" s="224">
        <v>143156.5</v>
      </c>
      <c r="M289" s="224">
        <v>98004.3</v>
      </c>
      <c r="N289" s="224">
        <v>4680.8</v>
      </c>
      <c r="O289" s="224">
        <v>9545.2000000000007</v>
      </c>
      <c r="P289" s="224">
        <v>20767.8</v>
      </c>
      <c r="Q289" s="224">
        <v>70624.600000000006</v>
      </c>
      <c r="R289" s="224">
        <v>16365.7</v>
      </c>
      <c r="S289" s="224">
        <v>13180.4</v>
      </c>
      <c r="T289" s="224">
        <v>36556</v>
      </c>
      <c r="U289" s="224">
        <v>55687.199999999997</v>
      </c>
      <c r="V289" s="224">
        <v>31789.8</v>
      </c>
      <c r="W289" s="224">
        <v>7718</v>
      </c>
      <c r="X289" s="224">
        <v>7751.2</v>
      </c>
      <c r="Y289" s="224">
        <v>89925</v>
      </c>
    </row>
    <row r="290" spans="2:25">
      <c r="B290" s="225" t="s">
        <v>1495</v>
      </c>
      <c r="C290" s="224">
        <f t="shared" si="58"/>
        <v>2100556.9000000004</v>
      </c>
      <c r="D290" s="224">
        <v>112255.7</v>
      </c>
      <c r="E290" s="224">
        <f t="shared" si="59"/>
        <v>1011641.7000000001</v>
      </c>
      <c r="F290" s="224">
        <v>182841</v>
      </c>
      <c r="G290" s="230">
        <f t="shared" si="55"/>
        <v>8.7044059601527557E-2</v>
      </c>
      <c r="H290" s="224">
        <v>654080.80000000005</v>
      </c>
      <c r="I290" s="224">
        <v>153950.29999999999</v>
      </c>
      <c r="J290" s="224">
        <v>20769.599999999999</v>
      </c>
      <c r="K290" s="224">
        <v>122623.1</v>
      </c>
      <c r="L290" s="224">
        <v>166824</v>
      </c>
      <c r="M290" s="224">
        <v>161500.20000000001</v>
      </c>
      <c r="N290" s="224">
        <v>7014.1</v>
      </c>
      <c r="O290" s="224">
        <v>14301.1</v>
      </c>
      <c r="P290" s="224">
        <v>32192.7</v>
      </c>
      <c r="Q290" s="224">
        <v>75144.100000000006</v>
      </c>
      <c r="R290" s="224">
        <v>27033.599999999999</v>
      </c>
      <c r="S290" s="224">
        <v>20568.900000000001</v>
      </c>
      <c r="T290" s="224">
        <v>52304.4</v>
      </c>
      <c r="U290" s="224">
        <v>82425.3</v>
      </c>
      <c r="V290" s="224">
        <v>48551.9</v>
      </c>
      <c r="W290" s="224">
        <v>9027</v>
      </c>
      <c r="X290" s="224">
        <v>17248.599999999999</v>
      </c>
      <c r="Y290" s="224">
        <v>139900.5</v>
      </c>
    </row>
    <row r="291" spans="2:25">
      <c r="B291" s="225">
        <v>2021</v>
      </c>
      <c r="C291" s="224">
        <f t="shared" si="58"/>
        <v>3883826.6</v>
      </c>
      <c r="D291" s="228">
        <v>207530.9</v>
      </c>
      <c r="E291" s="224">
        <f t="shared" si="59"/>
        <v>1670543.6</v>
      </c>
      <c r="F291" s="228">
        <v>343139.2</v>
      </c>
      <c r="G291" s="230">
        <f t="shared" si="55"/>
        <v>8.8350803303113484E-2</v>
      </c>
      <c r="H291" s="228">
        <v>1112823.5</v>
      </c>
      <c r="I291" s="228">
        <v>193059.1</v>
      </c>
      <c r="J291" s="228">
        <v>21521.8</v>
      </c>
      <c r="K291" s="228">
        <v>214347.2</v>
      </c>
      <c r="L291" s="228">
        <v>543071.6</v>
      </c>
      <c r="M291" s="228">
        <v>304808.5</v>
      </c>
      <c r="N291" s="228">
        <v>22983.3</v>
      </c>
      <c r="O291" s="228">
        <v>33965.5</v>
      </c>
      <c r="P291" s="228">
        <v>47144.5</v>
      </c>
      <c r="Q291" s="228">
        <v>208940.2</v>
      </c>
      <c r="R291" s="228">
        <v>42587.199999999997</v>
      </c>
      <c r="S291" s="228">
        <v>40149.1</v>
      </c>
      <c r="T291" s="228">
        <v>70845.5</v>
      </c>
      <c r="U291" s="228">
        <v>129401.8</v>
      </c>
      <c r="V291" s="228">
        <v>90568.7</v>
      </c>
      <c r="W291" s="228">
        <v>8180.3</v>
      </c>
      <c r="X291" s="228">
        <v>41636.5</v>
      </c>
      <c r="Y291" s="228">
        <v>207122.2</v>
      </c>
    </row>
    <row r="292" spans="2:25">
      <c r="B292" s="225" t="s">
        <v>1496</v>
      </c>
      <c r="C292" s="224">
        <f t="shared" si="58"/>
        <v>819952.7</v>
      </c>
      <c r="D292" s="228">
        <v>25213.1</v>
      </c>
      <c r="E292" s="224">
        <f t="shared" si="59"/>
        <v>422249.1</v>
      </c>
      <c r="F292" s="228">
        <v>88169.2</v>
      </c>
      <c r="G292" s="230">
        <f t="shared" si="55"/>
        <v>0.10752961725719057</v>
      </c>
      <c r="H292" s="228">
        <v>255263.8</v>
      </c>
      <c r="I292" s="228">
        <v>72884.100000000006</v>
      </c>
      <c r="J292" s="228">
        <v>5932</v>
      </c>
      <c r="K292" s="228">
        <v>16761.3</v>
      </c>
      <c r="L292" s="228">
        <v>57508.1</v>
      </c>
      <c r="M292" s="228">
        <v>60087.199999999997</v>
      </c>
      <c r="N292" s="228">
        <v>2826.9</v>
      </c>
      <c r="O292" s="228">
        <v>5068.2</v>
      </c>
      <c r="P292" s="228">
        <v>11920.4</v>
      </c>
      <c r="Q292" s="228">
        <v>58187.5</v>
      </c>
      <c r="R292" s="228">
        <v>9874.5</v>
      </c>
      <c r="S292" s="228">
        <v>9013.6</v>
      </c>
      <c r="T292" s="228">
        <v>18706</v>
      </c>
      <c r="U292" s="228">
        <v>29974.1</v>
      </c>
      <c r="V292" s="228">
        <v>15873</v>
      </c>
      <c r="W292" s="228">
        <v>2392.6</v>
      </c>
      <c r="X292" s="228">
        <v>7493.8</v>
      </c>
      <c r="Y292" s="228">
        <v>66803.3</v>
      </c>
    </row>
    <row r="293" spans="2:25">
      <c r="B293" s="225" t="s">
        <v>1497</v>
      </c>
      <c r="C293" s="224">
        <f t="shared" si="58"/>
        <v>1535829.9000000004</v>
      </c>
      <c r="D293" s="228">
        <v>51344.7</v>
      </c>
      <c r="E293" s="224">
        <f t="shared" si="59"/>
        <v>799820.20000000007</v>
      </c>
      <c r="F293" s="228">
        <v>151600.79999999999</v>
      </c>
      <c r="G293" s="230">
        <f t="shared" si="55"/>
        <v>9.870936879142668E-2</v>
      </c>
      <c r="H293" s="228">
        <v>512643.7</v>
      </c>
      <c r="I293" s="228">
        <v>125032.8</v>
      </c>
      <c r="J293" s="228">
        <v>10542.9</v>
      </c>
      <c r="K293" s="228">
        <v>66291.3</v>
      </c>
      <c r="L293" s="228">
        <v>69486.600000000006</v>
      </c>
      <c r="M293" s="228">
        <v>109058</v>
      </c>
      <c r="N293" s="228">
        <v>5045.3</v>
      </c>
      <c r="O293" s="228">
        <v>10409.1</v>
      </c>
      <c r="P293" s="228">
        <v>22222</v>
      </c>
      <c r="Q293" s="228">
        <v>85402.9</v>
      </c>
      <c r="R293" s="228">
        <v>10228.5</v>
      </c>
      <c r="S293" s="228">
        <v>20165.2</v>
      </c>
      <c r="T293" s="228">
        <v>37905</v>
      </c>
      <c r="U293" s="228">
        <v>71535.8</v>
      </c>
      <c r="V293" s="228">
        <v>31554.6</v>
      </c>
      <c r="W293" s="228">
        <v>8384.2999999999993</v>
      </c>
      <c r="X293" s="228">
        <v>11318.1</v>
      </c>
      <c r="Y293" s="228">
        <v>125658.3</v>
      </c>
    </row>
    <row r="294" spans="2:25">
      <c r="B294" s="225" t="s">
        <v>1498</v>
      </c>
      <c r="C294" s="224">
        <f t="shared" si="58"/>
        <v>2571878.4999999995</v>
      </c>
      <c r="D294" s="228">
        <v>154968.5</v>
      </c>
      <c r="E294" s="224">
        <f t="shared" si="59"/>
        <v>1215958.4999999998</v>
      </c>
      <c r="F294" s="228">
        <v>207042.6</v>
      </c>
      <c r="G294" s="230">
        <f t="shared" si="55"/>
        <v>8.0502480968677195E-2</v>
      </c>
      <c r="H294" s="228">
        <v>824024.2</v>
      </c>
      <c r="I294" s="228">
        <v>166282</v>
      </c>
      <c r="J294" s="228">
        <v>18609.7</v>
      </c>
      <c r="K294" s="228">
        <v>138921.70000000001</v>
      </c>
      <c r="L294" s="228">
        <v>183431.5</v>
      </c>
      <c r="M294" s="228">
        <v>206188.7</v>
      </c>
      <c r="N294" s="228">
        <v>7626.4</v>
      </c>
      <c r="O294" s="228">
        <v>16253.9</v>
      </c>
      <c r="P294" s="228">
        <v>35486.800000000003</v>
      </c>
      <c r="Q294" s="228">
        <v>85730.3</v>
      </c>
      <c r="R294" s="228">
        <v>34135.9</v>
      </c>
      <c r="S294" s="228">
        <v>38492.1</v>
      </c>
      <c r="T294" s="228">
        <v>57441</v>
      </c>
      <c r="U294" s="228">
        <v>110970.6</v>
      </c>
      <c r="V294" s="228">
        <v>44000.800000000003</v>
      </c>
      <c r="W294" s="228">
        <v>12450.9</v>
      </c>
      <c r="X294" s="228">
        <v>26636.7</v>
      </c>
      <c r="Y294" s="228">
        <v>203184.2</v>
      </c>
    </row>
    <row r="295" spans="2:25">
      <c r="B295" s="223" t="s">
        <v>1512</v>
      </c>
      <c r="G295" s="230" t="e">
        <f t="shared" si="55"/>
        <v>#DIV/0!</v>
      </c>
    </row>
    <row r="296" spans="2:25">
      <c r="B296" s="225" t="s">
        <v>1485</v>
      </c>
      <c r="C296" s="224">
        <f t="shared" ref="C296:C313" si="60">D296+E296+K296+L296+M296+N296+O296+P296+Q296+R296+S296+T296+U296+V296+W296+X296+Y296</f>
        <v>388187.50000000006</v>
      </c>
      <c r="D296" s="224">
        <v>35940.9</v>
      </c>
      <c r="E296" s="224">
        <f t="shared" ref="E296:E313" si="61">F296+H296+I296+J296</f>
        <v>69256.100000000006</v>
      </c>
      <c r="F296" s="224">
        <v>1341.6</v>
      </c>
      <c r="G296" s="230">
        <f t="shared" si="55"/>
        <v>3.4560618257929473E-3</v>
      </c>
      <c r="H296" s="224">
        <v>50254.1</v>
      </c>
      <c r="I296" s="224">
        <v>15304.6</v>
      </c>
      <c r="J296" s="224">
        <v>2355.8000000000002</v>
      </c>
      <c r="K296" s="224">
        <v>24997</v>
      </c>
      <c r="L296" s="224">
        <v>69030.600000000006</v>
      </c>
      <c r="M296" s="224">
        <v>43793</v>
      </c>
      <c r="N296" s="224">
        <v>2428.1999999999998</v>
      </c>
      <c r="O296" s="224">
        <v>4308.6000000000004</v>
      </c>
      <c r="P296" s="224">
        <v>13013.7</v>
      </c>
      <c r="Q296" s="224">
        <v>31420.1</v>
      </c>
      <c r="R296" s="224">
        <v>4138.1000000000004</v>
      </c>
      <c r="S296" s="224">
        <v>2678.3</v>
      </c>
      <c r="T296" s="224">
        <v>16857.900000000001</v>
      </c>
      <c r="U296" s="224">
        <v>23544.7</v>
      </c>
      <c r="V296" s="224">
        <v>14355.2</v>
      </c>
      <c r="W296" s="224">
        <v>2979.2</v>
      </c>
      <c r="X296" s="224">
        <v>2774.7</v>
      </c>
      <c r="Y296" s="224">
        <v>26671.200000000001</v>
      </c>
    </row>
    <row r="297" spans="2:25">
      <c r="B297" s="225" t="s">
        <v>1486</v>
      </c>
      <c r="C297" s="224">
        <f t="shared" si="60"/>
        <v>821230.10000000009</v>
      </c>
      <c r="D297" s="224">
        <v>175014.39999999999</v>
      </c>
      <c r="E297" s="224">
        <f t="shared" si="61"/>
        <v>105895.49999999999</v>
      </c>
      <c r="F297" s="224">
        <v>2342.1999999999998</v>
      </c>
      <c r="G297" s="230">
        <f t="shared" si="55"/>
        <v>2.8520630210704646E-3</v>
      </c>
      <c r="H297" s="224">
        <v>76720.7</v>
      </c>
      <c r="I297" s="224">
        <v>22757.4</v>
      </c>
      <c r="J297" s="224">
        <v>4075.2</v>
      </c>
      <c r="K297" s="224">
        <v>47579.7</v>
      </c>
      <c r="L297" s="224">
        <v>117415.4</v>
      </c>
      <c r="M297" s="224">
        <v>123948.9</v>
      </c>
      <c r="N297" s="224">
        <v>3663.4</v>
      </c>
      <c r="O297" s="224">
        <v>6840.8</v>
      </c>
      <c r="P297" s="224">
        <v>18441.599999999999</v>
      </c>
      <c r="Q297" s="224">
        <v>57008.9</v>
      </c>
      <c r="R297" s="224">
        <v>6521.2</v>
      </c>
      <c r="S297" s="224">
        <v>3244.4</v>
      </c>
      <c r="T297" s="224">
        <v>26099.3</v>
      </c>
      <c r="U297" s="224">
        <v>39844.199999999997</v>
      </c>
      <c r="V297" s="224">
        <v>23942.6</v>
      </c>
      <c r="W297" s="224">
        <v>4434.8</v>
      </c>
      <c r="X297" s="224">
        <v>5066.5</v>
      </c>
      <c r="Y297" s="224">
        <v>56268.5</v>
      </c>
    </row>
    <row r="298" spans="2:25">
      <c r="B298" s="225">
        <v>2018</v>
      </c>
      <c r="C298" s="224">
        <f t="shared" si="60"/>
        <v>1212007.8</v>
      </c>
      <c r="D298" s="224">
        <v>289624.7</v>
      </c>
      <c r="E298" s="224">
        <f t="shared" si="61"/>
        <v>160189.30000000002</v>
      </c>
      <c r="F298" s="224">
        <v>4312.5</v>
      </c>
      <c r="G298" s="230">
        <f t="shared" si="55"/>
        <v>3.5581454178760233E-3</v>
      </c>
      <c r="H298" s="224">
        <v>117267.2</v>
      </c>
      <c r="I298" s="224">
        <v>33354.5</v>
      </c>
      <c r="J298" s="224">
        <v>5255.1</v>
      </c>
      <c r="K298" s="224">
        <v>57412.1</v>
      </c>
      <c r="L298" s="224">
        <v>200759.9</v>
      </c>
      <c r="M298" s="224">
        <v>96037.1</v>
      </c>
      <c r="N298" s="224">
        <v>6825.2</v>
      </c>
      <c r="O298" s="224">
        <v>12030.3</v>
      </c>
      <c r="P298" s="224">
        <v>26230.9</v>
      </c>
      <c r="Q298" s="224">
        <v>138570.70000000001</v>
      </c>
      <c r="R298" s="224">
        <v>6968.3</v>
      </c>
      <c r="S298" s="224">
        <v>6289.7</v>
      </c>
      <c r="T298" s="224">
        <v>36689.9</v>
      </c>
      <c r="U298" s="224">
        <v>46531.5</v>
      </c>
      <c r="V298" s="224">
        <v>35492.400000000001</v>
      </c>
      <c r="W298" s="224">
        <v>7755.3</v>
      </c>
      <c r="X298" s="224">
        <v>12948.3</v>
      </c>
      <c r="Y298" s="224">
        <v>71652.2</v>
      </c>
    </row>
    <row r="299" spans="2:25">
      <c r="B299" s="225" t="s">
        <v>1487</v>
      </c>
      <c r="C299" s="224">
        <f t="shared" si="60"/>
        <v>216435.9</v>
      </c>
      <c r="D299" s="224">
        <v>14245</v>
      </c>
      <c r="E299" s="224">
        <f t="shared" si="61"/>
        <v>36329.599999999999</v>
      </c>
      <c r="F299" s="224">
        <v>1281.8</v>
      </c>
      <c r="G299" s="230">
        <f t="shared" si="55"/>
        <v>5.9223077132767718E-3</v>
      </c>
      <c r="H299" s="224">
        <v>25485.599999999999</v>
      </c>
      <c r="I299" s="224">
        <v>8324.7999999999993</v>
      </c>
      <c r="J299" s="224">
        <v>1237.4000000000001</v>
      </c>
      <c r="K299" s="224">
        <v>7216.2</v>
      </c>
      <c r="L299" s="224">
        <v>27973.3</v>
      </c>
      <c r="M299" s="224">
        <v>34545</v>
      </c>
      <c r="N299" s="224">
        <v>1435.1</v>
      </c>
      <c r="O299" s="224">
        <v>2127</v>
      </c>
      <c r="P299" s="224">
        <v>6032.3</v>
      </c>
      <c r="Q299" s="224">
        <v>32160.799999999999</v>
      </c>
      <c r="R299" s="224">
        <v>2257.8000000000002</v>
      </c>
      <c r="S299" s="224">
        <v>1267.7</v>
      </c>
      <c r="T299" s="224">
        <v>9951.2999999999993</v>
      </c>
      <c r="U299" s="224">
        <v>12014.9</v>
      </c>
      <c r="V299" s="224">
        <v>9167.7000000000007</v>
      </c>
      <c r="W299" s="224">
        <v>1500</v>
      </c>
      <c r="X299" s="224">
        <v>1489</v>
      </c>
      <c r="Y299" s="224">
        <v>16723.2</v>
      </c>
    </row>
    <row r="300" spans="2:25">
      <c r="B300" s="225" t="s">
        <v>1488</v>
      </c>
      <c r="C300" s="224">
        <f t="shared" si="60"/>
        <v>390619.49999999994</v>
      </c>
      <c r="D300" s="224">
        <v>37994.5</v>
      </c>
      <c r="E300" s="224">
        <f t="shared" si="61"/>
        <v>68635.599999999991</v>
      </c>
      <c r="F300" s="224">
        <v>1490.4</v>
      </c>
      <c r="G300" s="230">
        <f t="shared" si="55"/>
        <v>3.8154777219263254E-3</v>
      </c>
      <c r="H300" s="224">
        <v>52120.2</v>
      </c>
      <c r="I300" s="224">
        <v>12360.3</v>
      </c>
      <c r="J300" s="224">
        <v>2664.7</v>
      </c>
      <c r="K300" s="224">
        <v>25700.2</v>
      </c>
      <c r="L300" s="224">
        <v>36180.9</v>
      </c>
      <c r="M300" s="224">
        <v>61665.5</v>
      </c>
      <c r="N300" s="224">
        <v>2674.6</v>
      </c>
      <c r="O300" s="224">
        <v>4584.8999999999996</v>
      </c>
      <c r="P300" s="224">
        <v>9750.4</v>
      </c>
      <c r="Q300" s="224">
        <v>36252.300000000003</v>
      </c>
      <c r="R300" s="224">
        <v>3964.5</v>
      </c>
      <c r="S300" s="224">
        <v>2988.6</v>
      </c>
      <c r="T300" s="224">
        <v>20963.099999999999</v>
      </c>
      <c r="U300" s="224">
        <v>26104.1</v>
      </c>
      <c r="V300" s="224">
        <v>15298</v>
      </c>
      <c r="W300" s="224">
        <v>4416.5</v>
      </c>
      <c r="X300" s="224">
        <v>3952.4</v>
      </c>
      <c r="Y300" s="224">
        <v>29493.4</v>
      </c>
    </row>
    <row r="301" spans="2:25">
      <c r="B301" s="225" t="s">
        <v>1489</v>
      </c>
      <c r="C301" s="224">
        <f t="shared" si="60"/>
        <v>908404.39999999991</v>
      </c>
      <c r="D301" s="224">
        <v>240206.6</v>
      </c>
      <c r="E301" s="224">
        <f t="shared" si="61"/>
        <v>105067.2</v>
      </c>
      <c r="F301" s="224">
        <v>2399</v>
      </c>
      <c r="G301" s="230">
        <f t="shared" si="55"/>
        <v>2.6408942977378799E-3</v>
      </c>
      <c r="H301" s="224">
        <v>80209.100000000006</v>
      </c>
      <c r="I301" s="224">
        <v>17602.400000000001</v>
      </c>
      <c r="J301" s="224">
        <v>4856.7</v>
      </c>
      <c r="K301" s="224">
        <v>47530.400000000001</v>
      </c>
      <c r="L301" s="224">
        <v>120022.1</v>
      </c>
      <c r="M301" s="224">
        <v>114693.5</v>
      </c>
      <c r="N301" s="224">
        <v>3263.2</v>
      </c>
      <c r="O301" s="224">
        <v>7073</v>
      </c>
      <c r="P301" s="224">
        <v>13584.6</v>
      </c>
      <c r="Q301" s="224">
        <v>75165.100000000006</v>
      </c>
      <c r="R301" s="224">
        <v>6223.2</v>
      </c>
      <c r="S301" s="224">
        <v>3739.9</v>
      </c>
      <c r="T301" s="224">
        <v>32865.599999999999</v>
      </c>
      <c r="U301" s="224">
        <v>43367.199999999997</v>
      </c>
      <c r="V301" s="224">
        <v>25762.9</v>
      </c>
      <c r="W301" s="224">
        <v>6286.6</v>
      </c>
      <c r="X301" s="224">
        <v>8247</v>
      </c>
      <c r="Y301" s="224">
        <v>55306.3</v>
      </c>
    </row>
    <row r="302" spans="2:25">
      <c r="B302" s="225">
        <v>2019</v>
      </c>
      <c r="C302" s="224">
        <f t="shared" si="60"/>
        <v>1382322.2000000002</v>
      </c>
      <c r="D302" s="224">
        <v>351801.4</v>
      </c>
      <c r="E302" s="224">
        <f t="shared" si="61"/>
        <v>176079.90000000002</v>
      </c>
      <c r="F302" s="224">
        <v>5648.2</v>
      </c>
      <c r="G302" s="230">
        <f t="shared" si="55"/>
        <v>4.0860227810853352E-3</v>
      </c>
      <c r="H302" s="224">
        <v>134595.6</v>
      </c>
      <c r="I302" s="224">
        <v>30376.9</v>
      </c>
      <c r="J302" s="224">
        <v>5459.2</v>
      </c>
      <c r="K302" s="224">
        <v>66510.100000000006</v>
      </c>
      <c r="L302" s="224">
        <v>208472.8</v>
      </c>
      <c r="M302" s="224">
        <v>129289.7</v>
      </c>
      <c r="N302" s="224">
        <v>7478.7</v>
      </c>
      <c r="O302" s="224">
        <v>12378.8</v>
      </c>
      <c r="P302" s="224">
        <v>26769.9</v>
      </c>
      <c r="Q302" s="224">
        <v>132447.9</v>
      </c>
      <c r="R302" s="224">
        <v>7254.3</v>
      </c>
      <c r="S302" s="224">
        <v>8692.5</v>
      </c>
      <c r="T302" s="224">
        <v>45720.800000000003</v>
      </c>
      <c r="U302" s="224">
        <v>53781.4</v>
      </c>
      <c r="V302" s="224">
        <v>41916.800000000003</v>
      </c>
      <c r="W302" s="224">
        <v>8308</v>
      </c>
      <c r="X302" s="224">
        <v>17003.599999999999</v>
      </c>
      <c r="Y302" s="224">
        <v>88415.6</v>
      </c>
    </row>
    <row r="303" spans="2:25">
      <c r="B303" s="225" t="s">
        <v>1490</v>
      </c>
      <c r="C303" s="224">
        <f t="shared" si="60"/>
        <v>252573.9</v>
      </c>
      <c r="D303" s="224">
        <v>15954.7</v>
      </c>
      <c r="E303" s="224">
        <f t="shared" si="61"/>
        <v>44032</v>
      </c>
      <c r="F303" s="224">
        <v>533.6</v>
      </c>
      <c r="G303" s="230">
        <f t="shared" si="55"/>
        <v>2.1126490108439549E-3</v>
      </c>
      <c r="H303" s="224">
        <v>32145.200000000001</v>
      </c>
      <c r="I303" s="224">
        <v>9974.9</v>
      </c>
      <c r="J303" s="224">
        <v>1378.3</v>
      </c>
      <c r="K303" s="224">
        <v>9938.2000000000007</v>
      </c>
      <c r="L303" s="224">
        <v>33556</v>
      </c>
      <c r="M303" s="224">
        <v>36167.4</v>
      </c>
      <c r="N303" s="224">
        <v>1441.3</v>
      </c>
      <c r="O303" s="224">
        <v>2311.6999999999998</v>
      </c>
      <c r="P303" s="224">
        <v>8515.5</v>
      </c>
      <c r="Q303" s="224">
        <v>35552.300000000003</v>
      </c>
      <c r="R303" s="224">
        <v>2305.9</v>
      </c>
      <c r="S303" s="224">
        <v>2109.4</v>
      </c>
      <c r="T303" s="224">
        <v>11170.1</v>
      </c>
      <c r="U303" s="224">
        <v>16382.2</v>
      </c>
      <c r="V303" s="224">
        <v>11025.8</v>
      </c>
      <c r="W303" s="224">
        <v>2152.1</v>
      </c>
      <c r="X303" s="224">
        <v>3579.1</v>
      </c>
      <c r="Y303" s="224">
        <v>16380.2</v>
      </c>
    </row>
    <row r="304" spans="2:25">
      <c r="B304" s="225" t="s">
        <v>1491</v>
      </c>
      <c r="C304" s="224">
        <f t="shared" si="60"/>
        <v>474241.8</v>
      </c>
      <c r="D304" s="224">
        <v>41457.4</v>
      </c>
      <c r="E304" s="224">
        <f t="shared" si="61"/>
        <v>86316.300000000017</v>
      </c>
      <c r="F304" s="224">
        <v>1046.0999999999999</v>
      </c>
      <c r="G304" s="230">
        <f t="shared" si="55"/>
        <v>2.2058367693442459E-3</v>
      </c>
      <c r="H304" s="224">
        <v>68484.100000000006</v>
      </c>
      <c r="I304" s="224">
        <v>13560</v>
      </c>
      <c r="J304" s="224">
        <v>3226.1</v>
      </c>
      <c r="K304" s="224">
        <v>31391.3</v>
      </c>
      <c r="L304" s="224">
        <v>64992</v>
      </c>
      <c r="M304" s="224">
        <v>60686.5</v>
      </c>
      <c r="N304" s="224">
        <v>2640.9</v>
      </c>
      <c r="O304" s="224">
        <v>5086.8</v>
      </c>
      <c r="P304" s="224">
        <v>12050.1</v>
      </c>
      <c r="Q304" s="224">
        <v>45714.9</v>
      </c>
      <c r="R304" s="224">
        <v>4593</v>
      </c>
      <c r="S304" s="224">
        <v>4463.3999999999996</v>
      </c>
      <c r="T304" s="224">
        <v>24036</v>
      </c>
      <c r="U304" s="224">
        <v>34363.800000000003</v>
      </c>
      <c r="V304" s="224">
        <v>20798.5</v>
      </c>
      <c r="W304" s="224">
        <v>5056.3</v>
      </c>
      <c r="X304" s="224">
        <v>3595.3</v>
      </c>
      <c r="Y304" s="224">
        <v>26999.3</v>
      </c>
    </row>
    <row r="305" spans="2:25">
      <c r="B305" s="225" t="s">
        <v>1492</v>
      </c>
      <c r="C305" s="224">
        <f t="shared" si="60"/>
        <v>1016678.7</v>
      </c>
      <c r="D305" s="224">
        <v>263976.2</v>
      </c>
      <c r="E305" s="224">
        <f t="shared" si="61"/>
        <v>130934.5</v>
      </c>
      <c r="F305" s="224">
        <v>1966</v>
      </c>
      <c r="G305" s="230">
        <f t="shared" si="55"/>
        <v>1.9337476038398366E-3</v>
      </c>
      <c r="H305" s="224">
        <v>98655.5</v>
      </c>
      <c r="I305" s="224">
        <v>24890.5</v>
      </c>
      <c r="J305" s="224">
        <v>5422.5</v>
      </c>
      <c r="K305" s="224">
        <v>54327.8</v>
      </c>
      <c r="L305" s="224">
        <v>123960.9</v>
      </c>
      <c r="M305" s="224">
        <v>103443.1</v>
      </c>
      <c r="N305" s="224">
        <v>3196.6</v>
      </c>
      <c r="O305" s="224">
        <v>7754.9</v>
      </c>
      <c r="P305" s="224">
        <v>20691.3</v>
      </c>
      <c r="Q305" s="224">
        <v>93546.6</v>
      </c>
      <c r="R305" s="224">
        <v>7987.9</v>
      </c>
      <c r="S305" s="224">
        <v>6376.5</v>
      </c>
      <c r="T305" s="224">
        <v>36294.1</v>
      </c>
      <c r="U305" s="224">
        <v>53099.9</v>
      </c>
      <c r="V305" s="224">
        <v>32613.200000000001</v>
      </c>
      <c r="W305" s="224">
        <v>8542.6</v>
      </c>
      <c r="X305" s="224">
        <v>10394.5</v>
      </c>
      <c r="Y305" s="224">
        <v>59538.1</v>
      </c>
    </row>
    <row r="306" spans="2:25">
      <c r="B306" s="225">
        <v>2020</v>
      </c>
      <c r="C306" s="224">
        <f t="shared" si="60"/>
        <v>1571903.6</v>
      </c>
      <c r="D306" s="224">
        <v>446349.9</v>
      </c>
      <c r="E306" s="224">
        <f t="shared" si="61"/>
        <v>221807.90000000002</v>
      </c>
      <c r="F306" s="224">
        <v>7036</v>
      </c>
      <c r="G306" s="230">
        <f t="shared" si="55"/>
        <v>4.4761014606748148E-3</v>
      </c>
      <c r="H306" s="224">
        <v>175739.5</v>
      </c>
      <c r="I306" s="224">
        <v>33129.199999999997</v>
      </c>
      <c r="J306" s="224">
        <v>5903.2</v>
      </c>
      <c r="K306" s="224">
        <v>74588.600000000006</v>
      </c>
      <c r="L306" s="224">
        <v>216470.6</v>
      </c>
      <c r="M306" s="224">
        <v>127795.8</v>
      </c>
      <c r="N306" s="224">
        <v>8754.2999999999993</v>
      </c>
      <c r="O306" s="224">
        <v>14208.3</v>
      </c>
      <c r="P306" s="224">
        <v>29008.400000000001</v>
      </c>
      <c r="Q306" s="224">
        <v>134276.1</v>
      </c>
      <c r="R306" s="224">
        <v>16984.5</v>
      </c>
      <c r="S306" s="224">
        <v>9906.7000000000007</v>
      </c>
      <c r="T306" s="224">
        <v>51733.4</v>
      </c>
      <c r="U306" s="224">
        <v>78444.7</v>
      </c>
      <c r="V306" s="224">
        <v>43447.199999999997</v>
      </c>
      <c r="W306" s="224">
        <v>8766.5</v>
      </c>
      <c r="X306" s="224">
        <v>7731.6</v>
      </c>
      <c r="Y306" s="224">
        <v>81629.100000000006</v>
      </c>
    </row>
    <row r="307" spans="2:25">
      <c r="B307" s="225" t="s">
        <v>1493</v>
      </c>
      <c r="C307" s="224">
        <f t="shared" si="60"/>
        <v>257625.4</v>
      </c>
      <c r="D307" s="224">
        <v>18471.5</v>
      </c>
      <c r="E307" s="224">
        <f t="shared" si="61"/>
        <v>50449.599999999999</v>
      </c>
      <c r="F307" s="224">
        <v>1867.4</v>
      </c>
      <c r="G307" s="230">
        <f t="shared" si="55"/>
        <v>7.2485088815000386E-3</v>
      </c>
      <c r="H307" s="224">
        <v>36497</v>
      </c>
      <c r="I307" s="224">
        <v>10424</v>
      </c>
      <c r="J307" s="224">
        <v>1661.2</v>
      </c>
      <c r="K307" s="224">
        <v>15480.1</v>
      </c>
      <c r="L307" s="224">
        <v>26148.3</v>
      </c>
      <c r="M307" s="224">
        <v>32522.5</v>
      </c>
      <c r="N307" s="224">
        <v>1566.6</v>
      </c>
      <c r="O307" s="224">
        <v>2861.4</v>
      </c>
      <c r="P307" s="224">
        <v>7150.8</v>
      </c>
      <c r="Q307" s="224">
        <v>34261.599999999999</v>
      </c>
      <c r="R307" s="224">
        <v>3531.5</v>
      </c>
      <c r="S307" s="224">
        <v>2094.4</v>
      </c>
      <c r="T307" s="224">
        <v>13440.5</v>
      </c>
      <c r="U307" s="224">
        <v>18100.900000000001</v>
      </c>
      <c r="V307" s="224">
        <v>12143.6</v>
      </c>
      <c r="W307" s="224">
        <v>1620.6</v>
      </c>
      <c r="X307" s="224">
        <v>4396.3</v>
      </c>
      <c r="Y307" s="224">
        <v>13385.2</v>
      </c>
    </row>
    <row r="308" spans="2:25">
      <c r="B308" s="225" t="s">
        <v>1494</v>
      </c>
      <c r="C308" s="224">
        <f t="shared" si="60"/>
        <v>542097.9</v>
      </c>
      <c r="D308" s="224">
        <v>46426.2</v>
      </c>
      <c r="E308" s="224">
        <f t="shared" si="61"/>
        <v>99503.9</v>
      </c>
      <c r="F308" s="224">
        <v>2746.2</v>
      </c>
      <c r="G308" s="230">
        <f t="shared" si="55"/>
        <v>5.0658746326078738E-3</v>
      </c>
      <c r="H308" s="224">
        <v>78957.899999999994</v>
      </c>
      <c r="I308" s="224">
        <v>14082.2</v>
      </c>
      <c r="J308" s="224">
        <v>3717.6</v>
      </c>
      <c r="K308" s="224">
        <v>32816.699999999997</v>
      </c>
      <c r="L308" s="224">
        <v>70625</v>
      </c>
      <c r="M308" s="224">
        <v>58838.6</v>
      </c>
      <c r="N308" s="224">
        <v>2776.8</v>
      </c>
      <c r="O308" s="224">
        <v>6393</v>
      </c>
      <c r="P308" s="224">
        <v>13561.9</v>
      </c>
      <c r="Q308" s="224">
        <v>57886</v>
      </c>
      <c r="R308" s="224">
        <v>6470.4</v>
      </c>
      <c r="S308" s="224">
        <v>4490.8</v>
      </c>
      <c r="T308" s="224">
        <v>27608.5</v>
      </c>
      <c r="U308" s="224">
        <v>43820.4</v>
      </c>
      <c r="V308" s="224">
        <v>26833</v>
      </c>
      <c r="W308" s="224">
        <v>4047.5</v>
      </c>
      <c r="X308" s="224">
        <v>3389.2</v>
      </c>
      <c r="Y308" s="224">
        <v>36610</v>
      </c>
    </row>
    <row r="309" spans="2:25">
      <c r="B309" s="225" t="s">
        <v>1495</v>
      </c>
      <c r="C309" s="224">
        <f t="shared" si="60"/>
        <v>1178386</v>
      </c>
      <c r="D309" s="224">
        <v>356494.2</v>
      </c>
      <c r="E309" s="224">
        <f t="shared" si="61"/>
        <v>145712.30000000002</v>
      </c>
      <c r="F309" s="224">
        <v>5329.8</v>
      </c>
      <c r="G309" s="230">
        <f t="shared" si="55"/>
        <v>4.5229661587968626E-3</v>
      </c>
      <c r="H309" s="224">
        <v>108641</v>
      </c>
      <c r="I309" s="224">
        <v>25246.9</v>
      </c>
      <c r="J309" s="224">
        <v>6494.6</v>
      </c>
      <c r="K309" s="224">
        <v>56160.4</v>
      </c>
      <c r="L309" s="224">
        <v>133207</v>
      </c>
      <c r="M309" s="224">
        <v>100507.1</v>
      </c>
      <c r="N309" s="224">
        <v>3489.6</v>
      </c>
      <c r="O309" s="224">
        <v>9189.1</v>
      </c>
      <c r="P309" s="224">
        <v>21006.5</v>
      </c>
      <c r="Q309" s="224">
        <v>96786.5</v>
      </c>
      <c r="R309" s="224">
        <v>9438.2999999999993</v>
      </c>
      <c r="S309" s="224">
        <v>5854.1</v>
      </c>
      <c r="T309" s="224">
        <v>42521.7</v>
      </c>
      <c r="U309" s="224">
        <v>65146.6</v>
      </c>
      <c r="V309" s="224">
        <v>36986</v>
      </c>
      <c r="W309" s="224">
        <v>6560.6</v>
      </c>
      <c r="X309" s="224">
        <v>10843.6</v>
      </c>
      <c r="Y309" s="224">
        <v>78482.399999999994</v>
      </c>
    </row>
    <row r="310" spans="2:25">
      <c r="B310" s="225">
        <v>2021</v>
      </c>
      <c r="C310" s="224">
        <f t="shared" si="60"/>
        <v>1790770.3999999997</v>
      </c>
      <c r="D310" s="228">
        <v>478071.7</v>
      </c>
      <c r="E310" s="224">
        <f t="shared" si="61"/>
        <v>262035.3</v>
      </c>
      <c r="F310" s="228">
        <v>10316.5</v>
      </c>
      <c r="G310" s="230">
        <f t="shared" si="55"/>
        <v>5.7609283691532993E-3</v>
      </c>
      <c r="H310" s="228">
        <v>207007.9</v>
      </c>
      <c r="I310" s="228">
        <v>35891.699999999997</v>
      </c>
      <c r="J310" s="228">
        <v>8819.2000000000007</v>
      </c>
      <c r="K310" s="228">
        <v>82347.5</v>
      </c>
      <c r="L310" s="228">
        <v>268599.40000000002</v>
      </c>
      <c r="M310" s="228">
        <v>142998.5</v>
      </c>
      <c r="N310" s="228">
        <v>10536.5</v>
      </c>
      <c r="O310" s="228">
        <v>15175.7</v>
      </c>
      <c r="P310" s="228">
        <v>29331.200000000001</v>
      </c>
      <c r="Q310" s="228">
        <v>136024.20000000001</v>
      </c>
      <c r="R310" s="228">
        <v>17034</v>
      </c>
      <c r="S310" s="228">
        <v>14372.2</v>
      </c>
      <c r="T310" s="228">
        <v>59174.3</v>
      </c>
      <c r="U310" s="228">
        <v>92067.9</v>
      </c>
      <c r="V310" s="228">
        <v>65074.2</v>
      </c>
      <c r="W310" s="228">
        <v>9432.6</v>
      </c>
      <c r="X310" s="228">
        <v>12994.4</v>
      </c>
      <c r="Y310" s="228">
        <v>95500.800000000003</v>
      </c>
    </row>
    <row r="311" spans="2:25">
      <c r="B311" s="225" t="s">
        <v>1496</v>
      </c>
      <c r="C311" s="224">
        <f t="shared" si="60"/>
        <v>316647.60000000003</v>
      </c>
      <c r="D311" s="228">
        <v>24196.2</v>
      </c>
      <c r="E311" s="224">
        <f t="shared" si="61"/>
        <v>68378.5</v>
      </c>
      <c r="F311" s="228">
        <v>2452.3000000000002</v>
      </c>
      <c r="G311" s="230">
        <f t="shared" si="55"/>
        <v>7.7445715678880877E-3</v>
      </c>
      <c r="H311" s="228">
        <v>53869.2</v>
      </c>
      <c r="I311" s="228">
        <v>10087</v>
      </c>
      <c r="J311" s="228">
        <v>1970</v>
      </c>
      <c r="K311" s="228">
        <v>14779.6</v>
      </c>
      <c r="L311" s="228">
        <v>30654.2</v>
      </c>
      <c r="M311" s="228">
        <v>35965.599999999999</v>
      </c>
      <c r="N311" s="228">
        <v>1516.4</v>
      </c>
      <c r="O311" s="228">
        <v>2680</v>
      </c>
      <c r="P311" s="228">
        <v>8093.1</v>
      </c>
      <c r="Q311" s="228">
        <v>41469.599999999999</v>
      </c>
      <c r="R311" s="228">
        <v>4571.1000000000004</v>
      </c>
      <c r="S311" s="228">
        <v>2418.5</v>
      </c>
      <c r="T311" s="228">
        <v>15877</v>
      </c>
      <c r="U311" s="228">
        <v>23903.1</v>
      </c>
      <c r="V311" s="228">
        <v>11844.4</v>
      </c>
      <c r="W311" s="228">
        <v>2157.8000000000002</v>
      </c>
      <c r="X311" s="228">
        <v>2344.6</v>
      </c>
      <c r="Y311" s="228">
        <v>25797.9</v>
      </c>
    </row>
    <row r="312" spans="2:25">
      <c r="B312" s="225" t="s">
        <v>1497</v>
      </c>
      <c r="C312" s="224">
        <f t="shared" si="60"/>
        <v>606267.69999999995</v>
      </c>
      <c r="D312" s="228">
        <v>59183.3</v>
      </c>
      <c r="E312" s="224">
        <f t="shared" si="61"/>
        <v>140627.20000000001</v>
      </c>
      <c r="F312" s="228">
        <v>4393</v>
      </c>
      <c r="G312" s="230">
        <f t="shared" si="55"/>
        <v>7.2459740144493927E-3</v>
      </c>
      <c r="H312" s="228">
        <v>118193</v>
      </c>
      <c r="I312" s="228">
        <v>13604.1</v>
      </c>
      <c r="J312" s="228">
        <v>4437.1000000000004</v>
      </c>
      <c r="K312" s="228">
        <v>38226.300000000003</v>
      </c>
      <c r="L312" s="228">
        <v>20471.099999999999</v>
      </c>
      <c r="M312" s="228">
        <v>61391.199999999997</v>
      </c>
      <c r="N312" s="228">
        <v>3238.7</v>
      </c>
      <c r="O312" s="228">
        <v>5903.9</v>
      </c>
      <c r="P312" s="228">
        <v>14728.1</v>
      </c>
      <c r="Q312" s="228">
        <v>69257.100000000006</v>
      </c>
      <c r="R312" s="228">
        <v>6877.1</v>
      </c>
      <c r="S312" s="228">
        <v>5381.2</v>
      </c>
      <c r="T312" s="228">
        <v>34228.800000000003</v>
      </c>
      <c r="U312" s="228">
        <v>57937.4</v>
      </c>
      <c r="V312" s="228">
        <v>30704.1</v>
      </c>
      <c r="W312" s="228">
        <v>5947.6</v>
      </c>
      <c r="X312" s="228">
        <v>2561</v>
      </c>
      <c r="Y312" s="228">
        <v>49603.6</v>
      </c>
    </row>
    <row r="313" spans="2:25">
      <c r="B313" s="225" t="s">
        <v>1498</v>
      </c>
      <c r="C313" s="224">
        <f t="shared" si="60"/>
        <v>1434762.7999999998</v>
      </c>
      <c r="D313" s="228">
        <v>426748.1</v>
      </c>
      <c r="E313" s="224">
        <f t="shared" si="61"/>
        <v>207033.5</v>
      </c>
      <c r="F313" s="228">
        <v>8078</v>
      </c>
      <c r="G313" s="230">
        <f t="shared" si="55"/>
        <v>5.6301989429890439E-3</v>
      </c>
      <c r="H313" s="228">
        <v>169433.4</v>
      </c>
      <c r="I313" s="228">
        <v>22011.1</v>
      </c>
      <c r="J313" s="228">
        <v>7511</v>
      </c>
      <c r="K313" s="228">
        <v>64934.400000000001</v>
      </c>
      <c r="L313" s="228">
        <v>149148.1</v>
      </c>
      <c r="M313" s="228">
        <v>102205.8</v>
      </c>
      <c r="N313" s="228">
        <v>4248.8999999999996</v>
      </c>
      <c r="O313" s="228">
        <v>8260.7000000000007</v>
      </c>
      <c r="P313" s="228">
        <v>25312.2</v>
      </c>
      <c r="Q313" s="228">
        <v>116652.9</v>
      </c>
      <c r="R313" s="228">
        <v>10039.1</v>
      </c>
      <c r="S313" s="228">
        <v>7615.7</v>
      </c>
      <c r="T313" s="228">
        <v>52113.4</v>
      </c>
      <c r="U313" s="228">
        <v>88340.7</v>
      </c>
      <c r="V313" s="228">
        <v>38296.300000000003</v>
      </c>
      <c r="W313" s="228">
        <v>9188.9</v>
      </c>
      <c r="X313" s="228">
        <v>11274.5</v>
      </c>
      <c r="Y313" s="228">
        <v>113349.6</v>
      </c>
    </row>
    <row r="314" spans="2:25">
      <c r="B314" s="223" t="s">
        <v>1513</v>
      </c>
      <c r="G314" s="230" t="e">
        <f t="shared" si="55"/>
        <v>#DIV/0!</v>
      </c>
    </row>
    <row r="315" spans="2:25">
      <c r="B315" s="225" t="s">
        <v>1485</v>
      </c>
      <c r="C315" s="224">
        <f t="shared" ref="C315:C332" si="62">D315+E315+K315+L315+M315+N315+O315+P315+Q315+R315+S315+T315+U315+V315+W315+X315+Y315</f>
        <v>591180.30000000005</v>
      </c>
      <c r="D315" s="224">
        <v>88631.2</v>
      </c>
      <c r="E315" s="224">
        <f t="shared" ref="E315:E332" si="63">F315+H315+I315+J315</f>
        <v>120466.10000000002</v>
      </c>
      <c r="F315" s="224">
        <v>28761.4</v>
      </c>
      <c r="G315" s="230">
        <f t="shared" si="55"/>
        <v>4.8650809237046636E-2</v>
      </c>
      <c r="H315" s="224">
        <v>81621.3</v>
      </c>
      <c r="I315" s="224">
        <v>8449.2999999999993</v>
      </c>
      <c r="J315" s="224">
        <v>1634.1</v>
      </c>
      <c r="K315" s="224">
        <v>26885.7</v>
      </c>
      <c r="L315" s="224">
        <v>32784.199999999997</v>
      </c>
      <c r="M315" s="224">
        <v>31575.8</v>
      </c>
      <c r="N315" s="224">
        <v>10936</v>
      </c>
      <c r="O315" s="224">
        <v>2182.5</v>
      </c>
      <c r="P315" s="224">
        <v>2107.5</v>
      </c>
      <c r="Q315" s="224">
        <v>87737.7</v>
      </c>
      <c r="R315" s="224">
        <v>17622.599999999999</v>
      </c>
      <c r="S315" s="224">
        <v>1639.1</v>
      </c>
      <c r="T315" s="224">
        <v>13387.8</v>
      </c>
      <c r="U315" s="224">
        <v>74139</v>
      </c>
      <c r="V315" s="224">
        <v>28349.8</v>
      </c>
      <c r="W315" s="224">
        <v>5534.8</v>
      </c>
      <c r="X315" s="224">
        <v>6152.1</v>
      </c>
      <c r="Y315" s="224">
        <v>41048.400000000001</v>
      </c>
    </row>
    <row r="316" spans="2:25">
      <c r="B316" s="225" t="s">
        <v>1486</v>
      </c>
      <c r="C316" s="224">
        <f t="shared" si="62"/>
        <v>1103888.0999999999</v>
      </c>
      <c r="D316" s="224">
        <v>210375.8</v>
      </c>
      <c r="E316" s="224">
        <f t="shared" si="63"/>
        <v>201136.30000000002</v>
      </c>
      <c r="F316" s="224">
        <v>68997.600000000006</v>
      </c>
      <c r="G316" s="230">
        <f t="shared" si="55"/>
        <v>6.2504161427231628E-2</v>
      </c>
      <c r="H316" s="224">
        <v>120247.8</v>
      </c>
      <c r="I316" s="224">
        <v>10094</v>
      </c>
      <c r="J316" s="224">
        <v>1796.9</v>
      </c>
      <c r="K316" s="224">
        <v>56770.3</v>
      </c>
      <c r="L316" s="224">
        <v>50568.5</v>
      </c>
      <c r="M316" s="224">
        <v>75161.2</v>
      </c>
      <c r="N316" s="224">
        <v>17355.7</v>
      </c>
      <c r="O316" s="224">
        <v>3915</v>
      </c>
      <c r="P316" s="224">
        <v>3403.2</v>
      </c>
      <c r="Q316" s="224">
        <v>172321.3</v>
      </c>
      <c r="R316" s="224">
        <v>26225.9</v>
      </c>
      <c r="S316" s="224">
        <v>2743.1</v>
      </c>
      <c r="T316" s="224">
        <v>25110.400000000001</v>
      </c>
      <c r="U316" s="224">
        <v>127216.9</v>
      </c>
      <c r="V316" s="224">
        <v>37188</v>
      </c>
      <c r="W316" s="224">
        <v>6882.9</v>
      </c>
      <c r="X316" s="224">
        <v>11129.3</v>
      </c>
      <c r="Y316" s="224">
        <v>76384.3</v>
      </c>
    </row>
    <row r="317" spans="2:25">
      <c r="B317" s="225">
        <v>2018</v>
      </c>
      <c r="C317" s="224">
        <f t="shared" si="62"/>
        <v>1659958.7999999998</v>
      </c>
      <c r="D317" s="224">
        <v>323231.5</v>
      </c>
      <c r="E317" s="224">
        <f t="shared" si="63"/>
        <v>324423.8</v>
      </c>
      <c r="F317" s="224">
        <v>139826.9</v>
      </c>
      <c r="G317" s="230">
        <f t="shared" si="55"/>
        <v>8.4235162945008032E-2</v>
      </c>
      <c r="H317" s="224">
        <v>164990.5</v>
      </c>
      <c r="I317" s="224">
        <v>17224.099999999999</v>
      </c>
      <c r="J317" s="224">
        <v>2382.3000000000002</v>
      </c>
      <c r="K317" s="224">
        <v>108206</v>
      </c>
      <c r="L317" s="224">
        <v>85823.6</v>
      </c>
      <c r="M317" s="224">
        <v>196519.3</v>
      </c>
      <c r="N317" s="224">
        <v>31213</v>
      </c>
      <c r="O317" s="224">
        <v>6274.5</v>
      </c>
      <c r="P317" s="224">
        <v>5793.5</v>
      </c>
      <c r="Q317" s="224">
        <v>154788</v>
      </c>
      <c r="R317" s="224">
        <v>29512</v>
      </c>
      <c r="S317" s="224">
        <v>3719.5</v>
      </c>
      <c r="T317" s="224">
        <v>44175.199999999997</v>
      </c>
      <c r="U317" s="224">
        <v>154631.20000000001</v>
      </c>
      <c r="V317" s="224">
        <v>57028.9</v>
      </c>
      <c r="W317" s="224">
        <v>11879.9</v>
      </c>
      <c r="X317" s="224">
        <v>23302.6</v>
      </c>
      <c r="Y317" s="224">
        <v>99436.3</v>
      </c>
    </row>
    <row r="318" spans="2:25">
      <c r="B318" s="225" t="s">
        <v>1487</v>
      </c>
      <c r="C318" s="224">
        <f t="shared" si="62"/>
        <v>372881</v>
      </c>
      <c r="D318" s="224">
        <v>41661.599999999999</v>
      </c>
      <c r="E318" s="224">
        <f t="shared" si="63"/>
        <v>80701.599999999991</v>
      </c>
      <c r="F318" s="224">
        <v>30767.7</v>
      </c>
      <c r="G318" s="230">
        <f t="shared" si="55"/>
        <v>8.251345603557167E-2</v>
      </c>
      <c r="H318" s="224">
        <v>44701.2</v>
      </c>
      <c r="I318" s="224">
        <v>4571.3999999999996</v>
      </c>
      <c r="J318" s="224">
        <v>661.3</v>
      </c>
      <c r="K318" s="224">
        <v>10542.8</v>
      </c>
      <c r="L318" s="224">
        <v>16132.7</v>
      </c>
      <c r="M318" s="224">
        <v>25266.9</v>
      </c>
      <c r="N318" s="224">
        <v>6417.6</v>
      </c>
      <c r="O318" s="224">
        <v>1121.4000000000001</v>
      </c>
      <c r="P318" s="224">
        <v>2449.6</v>
      </c>
      <c r="Q318" s="224">
        <v>71564</v>
      </c>
      <c r="R318" s="224">
        <v>13451.8</v>
      </c>
      <c r="S318" s="224">
        <v>862.2</v>
      </c>
      <c r="T318" s="224">
        <v>13575.3</v>
      </c>
      <c r="U318" s="224">
        <v>39466.5</v>
      </c>
      <c r="V318" s="224">
        <v>13441.5</v>
      </c>
      <c r="W318" s="224">
        <v>3069.6</v>
      </c>
      <c r="X318" s="224">
        <v>4164.5</v>
      </c>
      <c r="Y318" s="224">
        <v>28991.4</v>
      </c>
    </row>
    <row r="319" spans="2:25">
      <c r="B319" s="225" t="s">
        <v>1488</v>
      </c>
      <c r="C319" s="224">
        <f t="shared" si="62"/>
        <v>717996.49999999988</v>
      </c>
      <c r="D319" s="224">
        <v>96459.8</v>
      </c>
      <c r="E319" s="224">
        <f t="shared" si="63"/>
        <v>131901.1</v>
      </c>
      <c r="F319" s="224">
        <v>34984.5</v>
      </c>
      <c r="G319" s="230">
        <f t="shared" ref="G319:G382" si="64">F319/C319</f>
        <v>4.8725167880344832E-2</v>
      </c>
      <c r="H319" s="224">
        <v>86018.6</v>
      </c>
      <c r="I319" s="224">
        <v>9303.6</v>
      </c>
      <c r="J319" s="224">
        <v>1594.4</v>
      </c>
      <c r="K319" s="224">
        <v>33438.400000000001</v>
      </c>
      <c r="L319" s="224">
        <v>87621.7</v>
      </c>
      <c r="M319" s="224">
        <v>35986.300000000003</v>
      </c>
      <c r="N319" s="224">
        <v>11466.3</v>
      </c>
      <c r="O319" s="224">
        <v>2800.3</v>
      </c>
      <c r="P319" s="224">
        <v>3371.6</v>
      </c>
      <c r="Q319" s="224">
        <v>74635.899999999994</v>
      </c>
      <c r="R319" s="224">
        <v>25888.9</v>
      </c>
      <c r="S319" s="224">
        <v>1921.4</v>
      </c>
      <c r="T319" s="224">
        <v>28928.3</v>
      </c>
      <c r="U319" s="224">
        <v>82436.7</v>
      </c>
      <c r="V319" s="224">
        <v>31545.7</v>
      </c>
      <c r="W319" s="224">
        <v>7474.7</v>
      </c>
      <c r="X319" s="224">
        <v>7330.9</v>
      </c>
      <c r="Y319" s="224">
        <v>54788.5</v>
      </c>
    </row>
    <row r="320" spans="2:25">
      <c r="B320" s="225" t="s">
        <v>1489</v>
      </c>
      <c r="C320" s="224">
        <f t="shared" si="62"/>
        <v>1255254.6000000001</v>
      </c>
      <c r="D320" s="224">
        <v>256081.5</v>
      </c>
      <c r="E320" s="224">
        <f t="shared" si="63"/>
        <v>236181.8</v>
      </c>
      <c r="F320" s="224">
        <v>89836.2</v>
      </c>
      <c r="G320" s="230">
        <f t="shared" si="64"/>
        <v>7.1568110564980192E-2</v>
      </c>
      <c r="H320" s="224">
        <v>131498.1</v>
      </c>
      <c r="I320" s="224">
        <v>13060.5</v>
      </c>
      <c r="J320" s="224">
        <v>1787</v>
      </c>
      <c r="K320" s="224">
        <v>63021.599999999999</v>
      </c>
      <c r="L320" s="224">
        <v>60126.2</v>
      </c>
      <c r="M320" s="224">
        <v>68426.399999999994</v>
      </c>
      <c r="N320" s="224">
        <v>18661.099999999999</v>
      </c>
      <c r="O320" s="224">
        <v>4576.3</v>
      </c>
      <c r="P320" s="224">
        <v>5475.7</v>
      </c>
      <c r="Q320" s="224">
        <v>149531.70000000001</v>
      </c>
      <c r="R320" s="224">
        <v>30236.7</v>
      </c>
      <c r="S320" s="224">
        <v>3150</v>
      </c>
      <c r="T320" s="224">
        <v>44469</v>
      </c>
      <c r="U320" s="224">
        <v>141571.20000000001</v>
      </c>
      <c r="V320" s="224">
        <v>43613.8</v>
      </c>
      <c r="W320" s="224">
        <v>10110.1</v>
      </c>
      <c r="X320" s="224">
        <v>24267.4</v>
      </c>
      <c r="Y320" s="224">
        <v>95754.1</v>
      </c>
    </row>
    <row r="321" spans="2:25">
      <c r="B321" s="225">
        <v>2019</v>
      </c>
      <c r="C321" s="224">
        <f t="shared" si="62"/>
        <v>2016120.7000000002</v>
      </c>
      <c r="D321" s="224">
        <v>375552.6</v>
      </c>
      <c r="E321" s="224">
        <f t="shared" si="63"/>
        <v>357964</v>
      </c>
      <c r="F321" s="224">
        <v>163430.70000000001</v>
      </c>
      <c r="G321" s="230">
        <f t="shared" si="64"/>
        <v>8.1061962212877425E-2</v>
      </c>
      <c r="H321" s="224">
        <v>174545.2</v>
      </c>
      <c r="I321" s="224">
        <v>17142.099999999999</v>
      </c>
      <c r="J321" s="224">
        <v>2846</v>
      </c>
      <c r="K321" s="224">
        <v>142077.20000000001</v>
      </c>
      <c r="L321" s="224">
        <v>105912.4</v>
      </c>
      <c r="M321" s="224">
        <v>210507.9</v>
      </c>
      <c r="N321" s="224">
        <v>32665</v>
      </c>
      <c r="O321" s="224">
        <v>6960.4</v>
      </c>
      <c r="P321" s="224">
        <v>11245.3</v>
      </c>
      <c r="Q321" s="224">
        <v>251393.2</v>
      </c>
      <c r="R321" s="224">
        <v>35205.5</v>
      </c>
      <c r="S321" s="224">
        <v>8700</v>
      </c>
      <c r="T321" s="224">
        <v>63586</v>
      </c>
      <c r="U321" s="224">
        <v>174866.3</v>
      </c>
      <c r="V321" s="224">
        <v>65963.8</v>
      </c>
      <c r="W321" s="224">
        <v>13869.5</v>
      </c>
      <c r="X321" s="224">
        <v>29288.5</v>
      </c>
      <c r="Y321" s="224">
        <v>130363.1</v>
      </c>
    </row>
    <row r="322" spans="2:25">
      <c r="B322" s="225" t="s">
        <v>1490</v>
      </c>
      <c r="C322" s="224">
        <f t="shared" si="62"/>
        <v>451985.19999999995</v>
      </c>
      <c r="D322" s="224">
        <v>57332</v>
      </c>
      <c r="E322" s="224">
        <f t="shared" si="63"/>
        <v>82760.500000000015</v>
      </c>
      <c r="F322" s="224">
        <v>31151.599999999999</v>
      </c>
      <c r="G322" s="230">
        <f t="shared" si="64"/>
        <v>6.8921725755622096E-2</v>
      </c>
      <c r="H322" s="224">
        <v>44403.5</v>
      </c>
      <c r="I322" s="224">
        <v>6405.1</v>
      </c>
      <c r="J322" s="224">
        <v>800.3</v>
      </c>
      <c r="K322" s="224">
        <v>14965.9</v>
      </c>
      <c r="L322" s="224">
        <v>22166</v>
      </c>
      <c r="M322" s="224">
        <v>58653.599999999999</v>
      </c>
      <c r="N322" s="224">
        <v>6703.1</v>
      </c>
      <c r="O322" s="224">
        <v>1275.9000000000001</v>
      </c>
      <c r="P322" s="224">
        <v>3814</v>
      </c>
      <c r="Q322" s="224">
        <v>66522.5</v>
      </c>
      <c r="R322" s="224">
        <v>12401.6</v>
      </c>
      <c r="S322" s="224">
        <v>823.3</v>
      </c>
      <c r="T322" s="224">
        <v>15534.8</v>
      </c>
      <c r="U322" s="224">
        <v>51523.4</v>
      </c>
      <c r="V322" s="224">
        <v>17308.8</v>
      </c>
      <c r="W322" s="224">
        <v>3511.2</v>
      </c>
      <c r="X322" s="224">
        <v>7217.1</v>
      </c>
      <c r="Y322" s="224">
        <v>29471.5</v>
      </c>
    </row>
    <row r="323" spans="2:25">
      <c r="B323" s="225" t="s">
        <v>1491</v>
      </c>
      <c r="C323" s="224">
        <f t="shared" si="62"/>
        <v>770209.00000000012</v>
      </c>
      <c r="D323" s="224">
        <v>112626.2</v>
      </c>
      <c r="E323" s="224">
        <f t="shared" si="63"/>
        <v>151419.70000000001</v>
      </c>
      <c r="F323" s="224">
        <v>51571</v>
      </c>
      <c r="G323" s="230">
        <f t="shared" si="64"/>
        <v>6.6957150591592657E-2</v>
      </c>
      <c r="H323" s="224">
        <v>85473.3</v>
      </c>
      <c r="I323" s="224">
        <v>12571.7</v>
      </c>
      <c r="J323" s="224">
        <v>1803.7</v>
      </c>
      <c r="K323" s="224">
        <v>46765.9</v>
      </c>
      <c r="L323" s="224">
        <v>29727.4</v>
      </c>
      <c r="M323" s="224">
        <v>75584.3</v>
      </c>
      <c r="N323" s="224">
        <v>10926.4</v>
      </c>
      <c r="O323" s="224">
        <v>3152.7</v>
      </c>
      <c r="P323" s="224">
        <v>7348.7</v>
      </c>
      <c r="Q323" s="224">
        <v>70226.2</v>
      </c>
      <c r="R323" s="224">
        <v>17579.599999999999</v>
      </c>
      <c r="S323" s="224">
        <v>1894.3</v>
      </c>
      <c r="T323" s="224">
        <v>35191.300000000003</v>
      </c>
      <c r="U323" s="224">
        <v>97870.6</v>
      </c>
      <c r="V323" s="224">
        <v>36352.9</v>
      </c>
      <c r="W323" s="224">
        <v>8588.7000000000007</v>
      </c>
      <c r="X323" s="224">
        <v>20944.5</v>
      </c>
      <c r="Y323" s="224">
        <v>44009.599999999999</v>
      </c>
    </row>
    <row r="324" spans="2:25">
      <c r="B324" s="225" t="s">
        <v>1492</v>
      </c>
      <c r="C324" s="224">
        <f t="shared" si="62"/>
        <v>1478030.2000000002</v>
      </c>
      <c r="D324" s="224">
        <v>309907.40000000002</v>
      </c>
      <c r="E324" s="224">
        <f t="shared" si="63"/>
        <v>231742.5</v>
      </c>
      <c r="F324" s="224">
        <v>87637.4</v>
      </c>
      <c r="G324" s="230">
        <f t="shared" si="64"/>
        <v>5.929337573751875E-2</v>
      </c>
      <c r="H324" s="224">
        <v>122553.1</v>
      </c>
      <c r="I324" s="224">
        <v>19696.3</v>
      </c>
      <c r="J324" s="224">
        <v>1855.7</v>
      </c>
      <c r="K324" s="224">
        <v>124542.8</v>
      </c>
      <c r="L324" s="224">
        <v>61539.4</v>
      </c>
      <c r="M324" s="224">
        <v>119649.4</v>
      </c>
      <c r="N324" s="224">
        <v>17929.3</v>
      </c>
      <c r="O324" s="224">
        <v>5066.2</v>
      </c>
      <c r="P324" s="224">
        <v>12689.8</v>
      </c>
      <c r="Q324" s="224">
        <v>131038.39999999999</v>
      </c>
      <c r="R324" s="224">
        <v>26022.1</v>
      </c>
      <c r="S324" s="224">
        <v>3130.4</v>
      </c>
      <c r="T324" s="224">
        <v>52040.9</v>
      </c>
      <c r="U324" s="224">
        <v>187903.5</v>
      </c>
      <c r="V324" s="224">
        <v>57270.6</v>
      </c>
      <c r="W324" s="224">
        <v>13143.3</v>
      </c>
      <c r="X324" s="224">
        <v>37576.400000000001</v>
      </c>
      <c r="Y324" s="224">
        <v>86837.8</v>
      </c>
    </row>
    <row r="325" spans="2:25">
      <c r="B325" s="225">
        <v>2020</v>
      </c>
      <c r="C325" s="224">
        <f t="shared" si="62"/>
        <v>2384159.2999999998</v>
      </c>
      <c r="D325" s="224">
        <v>453018.5</v>
      </c>
      <c r="E325" s="224">
        <f t="shared" si="63"/>
        <v>391627.7</v>
      </c>
      <c r="F325" s="224">
        <v>174291</v>
      </c>
      <c r="G325" s="230">
        <f t="shared" si="64"/>
        <v>7.3103756112269852E-2</v>
      </c>
      <c r="H325" s="224">
        <v>193196.1</v>
      </c>
      <c r="I325" s="224">
        <v>21402.400000000001</v>
      </c>
      <c r="J325" s="224">
        <v>2738.2</v>
      </c>
      <c r="K325" s="224">
        <v>239411.3</v>
      </c>
      <c r="L325" s="224">
        <v>119194.5</v>
      </c>
      <c r="M325" s="224">
        <v>200085.6</v>
      </c>
      <c r="N325" s="224">
        <v>31995.3</v>
      </c>
      <c r="O325" s="224">
        <v>8385.5</v>
      </c>
      <c r="P325" s="224">
        <v>18605.400000000001</v>
      </c>
      <c r="Q325" s="224">
        <v>247938.3</v>
      </c>
      <c r="R325" s="224">
        <v>33678.6</v>
      </c>
      <c r="S325" s="224">
        <v>6732.6</v>
      </c>
      <c r="T325" s="224">
        <v>73210.899999999994</v>
      </c>
      <c r="U325" s="224">
        <v>273935.3</v>
      </c>
      <c r="V325" s="224">
        <v>114182.8</v>
      </c>
      <c r="W325" s="224">
        <v>14657.3</v>
      </c>
      <c r="X325" s="224">
        <v>33375.699999999997</v>
      </c>
      <c r="Y325" s="224">
        <v>124124</v>
      </c>
    </row>
    <row r="326" spans="2:25">
      <c r="B326" s="225" t="s">
        <v>1493</v>
      </c>
      <c r="C326" s="224">
        <f t="shared" si="62"/>
        <v>552137.6</v>
      </c>
      <c r="D326" s="224">
        <v>67584.2</v>
      </c>
      <c r="E326" s="224">
        <f t="shared" si="63"/>
        <v>88829.800000000017</v>
      </c>
      <c r="F326" s="224">
        <v>35413.4</v>
      </c>
      <c r="G326" s="230">
        <f t="shared" si="64"/>
        <v>6.4138721941776833E-2</v>
      </c>
      <c r="H326" s="224">
        <v>45418.3</v>
      </c>
      <c r="I326" s="224">
        <v>7195</v>
      </c>
      <c r="J326" s="224">
        <v>803.1</v>
      </c>
      <c r="K326" s="224">
        <v>39820.6</v>
      </c>
      <c r="L326" s="224">
        <v>24170</v>
      </c>
      <c r="M326" s="224">
        <v>60678.3</v>
      </c>
      <c r="N326" s="224">
        <v>6987.8</v>
      </c>
      <c r="O326" s="224">
        <v>1540</v>
      </c>
      <c r="P326" s="224">
        <v>3794.8</v>
      </c>
      <c r="Q326" s="224">
        <v>95430.8</v>
      </c>
      <c r="R326" s="224">
        <v>13266.9</v>
      </c>
      <c r="S326" s="224">
        <v>1413</v>
      </c>
      <c r="T326" s="224">
        <v>19298.599999999999</v>
      </c>
      <c r="U326" s="224">
        <v>67147.199999999997</v>
      </c>
      <c r="V326" s="224">
        <v>19218.5</v>
      </c>
      <c r="W326" s="224">
        <v>4527.3</v>
      </c>
      <c r="X326" s="224">
        <v>9122.7000000000007</v>
      </c>
      <c r="Y326" s="224">
        <v>29307.1</v>
      </c>
    </row>
    <row r="327" spans="2:25">
      <c r="B327" s="225" t="s">
        <v>1494</v>
      </c>
      <c r="C327" s="224">
        <f t="shared" si="62"/>
        <v>932699.3</v>
      </c>
      <c r="D327" s="224">
        <v>132215.4</v>
      </c>
      <c r="E327" s="224">
        <f t="shared" si="63"/>
        <v>165040.5</v>
      </c>
      <c r="F327" s="224">
        <v>59574.5</v>
      </c>
      <c r="G327" s="230">
        <f t="shared" si="64"/>
        <v>6.3873211870106472E-2</v>
      </c>
      <c r="H327" s="224">
        <v>89359.5</v>
      </c>
      <c r="I327" s="224">
        <v>14326.3</v>
      </c>
      <c r="J327" s="224">
        <v>1780.2</v>
      </c>
      <c r="K327" s="224">
        <v>72506.399999999994</v>
      </c>
      <c r="L327" s="224">
        <v>32438.6</v>
      </c>
      <c r="M327" s="224">
        <v>86400.5</v>
      </c>
      <c r="N327" s="224">
        <v>10941</v>
      </c>
      <c r="O327" s="224">
        <v>3615.5</v>
      </c>
      <c r="P327" s="224">
        <v>10564.8</v>
      </c>
      <c r="Q327" s="224">
        <v>89597.2</v>
      </c>
      <c r="R327" s="224">
        <v>20295</v>
      </c>
      <c r="S327" s="224">
        <v>2272.5</v>
      </c>
      <c r="T327" s="224">
        <v>40049.1</v>
      </c>
      <c r="U327" s="224">
        <v>130304.9</v>
      </c>
      <c r="V327" s="224">
        <v>41955.8</v>
      </c>
      <c r="W327" s="224">
        <v>9512.1</v>
      </c>
      <c r="X327" s="224">
        <v>21825.599999999999</v>
      </c>
      <c r="Y327" s="224">
        <v>63164.4</v>
      </c>
    </row>
    <row r="328" spans="2:25">
      <c r="B328" s="225" t="s">
        <v>1495</v>
      </c>
      <c r="C328" s="224">
        <f t="shared" si="62"/>
        <v>1858817.7999999998</v>
      </c>
      <c r="D328" s="224">
        <v>352168.7</v>
      </c>
      <c r="E328" s="224">
        <f t="shared" si="63"/>
        <v>272485.89999999997</v>
      </c>
      <c r="F328" s="224">
        <v>108601.3</v>
      </c>
      <c r="G328" s="230">
        <f t="shared" si="64"/>
        <v>5.8424930081904754E-2</v>
      </c>
      <c r="H328" s="224">
        <v>140144.20000000001</v>
      </c>
      <c r="I328" s="224">
        <v>21784.799999999999</v>
      </c>
      <c r="J328" s="224">
        <v>1955.6</v>
      </c>
      <c r="K328" s="224">
        <v>127621</v>
      </c>
      <c r="L328" s="224">
        <v>69457</v>
      </c>
      <c r="M328" s="224">
        <v>216020.7</v>
      </c>
      <c r="N328" s="224">
        <v>18099.400000000001</v>
      </c>
      <c r="O328" s="224">
        <v>5480.2</v>
      </c>
      <c r="P328" s="224">
        <v>14560.5</v>
      </c>
      <c r="Q328" s="224">
        <v>159948.5</v>
      </c>
      <c r="R328" s="224">
        <v>26480.6</v>
      </c>
      <c r="S328" s="224">
        <v>4937.2</v>
      </c>
      <c r="T328" s="224">
        <v>60955.9</v>
      </c>
      <c r="U328" s="224">
        <v>268107.09999999998</v>
      </c>
      <c r="V328" s="224">
        <v>84839.2</v>
      </c>
      <c r="W328" s="224">
        <v>13250.1</v>
      </c>
      <c r="X328" s="224">
        <v>40361.1</v>
      </c>
      <c r="Y328" s="224">
        <v>124044.7</v>
      </c>
    </row>
    <row r="329" spans="2:25">
      <c r="B329" s="225">
        <v>2021</v>
      </c>
      <c r="C329" s="224">
        <f t="shared" si="62"/>
        <v>2808045.6</v>
      </c>
      <c r="D329" s="228">
        <v>478833.4</v>
      </c>
      <c r="E329" s="224">
        <f t="shared" si="63"/>
        <v>490839.7</v>
      </c>
      <c r="F329" s="228">
        <v>239776.1</v>
      </c>
      <c r="G329" s="230">
        <f t="shared" si="64"/>
        <v>8.5388962344486147E-2</v>
      </c>
      <c r="H329" s="228">
        <v>210008.3</v>
      </c>
      <c r="I329" s="228">
        <v>36695</v>
      </c>
      <c r="J329" s="228">
        <v>4360.3</v>
      </c>
      <c r="K329" s="228">
        <v>276187.40000000002</v>
      </c>
      <c r="L329" s="228">
        <v>144285</v>
      </c>
      <c r="M329" s="228">
        <v>276033.3</v>
      </c>
      <c r="N329" s="228">
        <v>42958.3</v>
      </c>
      <c r="O329" s="228">
        <v>11406.2</v>
      </c>
      <c r="P329" s="228">
        <v>20757.8</v>
      </c>
      <c r="Q329" s="228">
        <v>258231.3</v>
      </c>
      <c r="R329" s="228">
        <v>34529</v>
      </c>
      <c r="S329" s="228">
        <v>13015.5</v>
      </c>
      <c r="T329" s="228">
        <v>87134.2</v>
      </c>
      <c r="U329" s="228">
        <v>329005.90000000002</v>
      </c>
      <c r="V329" s="228">
        <v>129369.9</v>
      </c>
      <c r="W329" s="228">
        <v>22474.5</v>
      </c>
      <c r="X329" s="228">
        <v>42925.1</v>
      </c>
      <c r="Y329" s="228">
        <v>150059.1</v>
      </c>
    </row>
    <row r="330" spans="2:25">
      <c r="B330" s="225" t="s">
        <v>1496</v>
      </c>
      <c r="C330" s="224">
        <f t="shared" si="62"/>
        <v>656582.40000000002</v>
      </c>
      <c r="D330" s="228">
        <v>81533.399999999994</v>
      </c>
      <c r="E330" s="224">
        <f t="shared" si="63"/>
        <v>110740.2</v>
      </c>
      <c r="F330" s="228">
        <v>52949.5</v>
      </c>
      <c r="G330" s="230">
        <f t="shared" si="64"/>
        <v>8.0644104989716442E-2</v>
      </c>
      <c r="H330" s="228">
        <v>48535.4</v>
      </c>
      <c r="I330" s="228">
        <v>8311.2000000000007</v>
      </c>
      <c r="J330" s="228">
        <v>944.1</v>
      </c>
      <c r="K330" s="228">
        <v>26704.3</v>
      </c>
      <c r="L330" s="228">
        <v>27135.200000000001</v>
      </c>
      <c r="M330" s="228">
        <v>72423.399999999994</v>
      </c>
      <c r="N330" s="228">
        <v>6919</v>
      </c>
      <c r="O330" s="228">
        <v>1715</v>
      </c>
      <c r="P330" s="228">
        <v>3933.4</v>
      </c>
      <c r="Q330" s="228">
        <v>102604.2</v>
      </c>
      <c r="R330" s="228">
        <v>16149.1</v>
      </c>
      <c r="S330" s="228">
        <v>2803.5</v>
      </c>
      <c r="T330" s="228">
        <v>26180.799999999999</v>
      </c>
      <c r="U330" s="228">
        <v>89150.2</v>
      </c>
      <c r="V330" s="228">
        <v>18961.400000000001</v>
      </c>
      <c r="W330" s="228">
        <v>4623.7</v>
      </c>
      <c r="X330" s="228">
        <v>11372.8</v>
      </c>
      <c r="Y330" s="228">
        <v>53632.800000000003</v>
      </c>
    </row>
    <row r="331" spans="2:25">
      <c r="B331" s="225" t="s">
        <v>1497</v>
      </c>
      <c r="C331" s="224">
        <f t="shared" si="62"/>
        <v>1232999.2999999998</v>
      </c>
      <c r="D331" s="228">
        <v>165490.70000000001</v>
      </c>
      <c r="E331" s="224">
        <f t="shared" si="63"/>
        <v>215316.49999999997</v>
      </c>
      <c r="F331" s="228">
        <v>95351.5</v>
      </c>
      <c r="G331" s="230">
        <f t="shared" si="64"/>
        <v>7.7332971721881763E-2</v>
      </c>
      <c r="H331" s="228">
        <v>102805.8</v>
      </c>
      <c r="I331" s="228">
        <v>14759.8</v>
      </c>
      <c r="J331" s="228">
        <v>2399.4</v>
      </c>
      <c r="K331" s="228">
        <v>91180</v>
      </c>
      <c r="L331" s="228">
        <v>101655.6</v>
      </c>
      <c r="M331" s="228">
        <v>105593.4</v>
      </c>
      <c r="N331" s="228">
        <v>11914.7</v>
      </c>
      <c r="O331" s="228">
        <v>4343.8</v>
      </c>
      <c r="P331" s="228">
        <v>13381.8</v>
      </c>
      <c r="Q331" s="228">
        <v>95222.7</v>
      </c>
      <c r="R331" s="228">
        <v>16258.1</v>
      </c>
      <c r="S331" s="228">
        <v>4595.2</v>
      </c>
      <c r="T331" s="228">
        <v>52991.7</v>
      </c>
      <c r="U331" s="228">
        <v>175815.5</v>
      </c>
      <c r="V331" s="228">
        <v>41295.800000000003</v>
      </c>
      <c r="W331" s="228">
        <v>10615.5</v>
      </c>
      <c r="X331" s="228">
        <v>25875.8</v>
      </c>
      <c r="Y331" s="228">
        <v>101452.5</v>
      </c>
    </row>
    <row r="332" spans="2:25">
      <c r="B332" s="225" t="s">
        <v>1498</v>
      </c>
      <c r="C332" s="224">
        <f t="shared" si="62"/>
        <v>2236818.9000000004</v>
      </c>
      <c r="D332" s="228">
        <v>408382.8</v>
      </c>
      <c r="E332" s="224">
        <f t="shared" si="63"/>
        <v>316479.5</v>
      </c>
      <c r="F332" s="228">
        <v>138243</v>
      </c>
      <c r="G332" s="230">
        <f t="shared" si="64"/>
        <v>6.1803394096857811E-2</v>
      </c>
      <c r="H332" s="228">
        <v>154365.6</v>
      </c>
      <c r="I332" s="228">
        <v>21792.7</v>
      </c>
      <c r="J332" s="228">
        <v>2078.1999999999998</v>
      </c>
      <c r="K332" s="228">
        <v>155475</v>
      </c>
      <c r="L332" s="228">
        <v>80529.5</v>
      </c>
      <c r="M332" s="228">
        <v>237208.3</v>
      </c>
      <c r="N332" s="228">
        <v>19083.2</v>
      </c>
      <c r="O332" s="228">
        <v>6107.9</v>
      </c>
      <c r="P332" s="228">
        <v>21685.599999999999</v>
      </c>
      <c r="Q332" s="228">
        <v>186042.3</v>
      </c>
      <c r="R332" s="228">
        <v>36774.6</v>
      </c>
      <c r="S332" s="228">
        <v>9701.1</v>
      </c>
      <c r="T332" s="228">
        <v>81165.600000000006</v>
      </c>
      <c r="U332" s="228">
        <v>367370.9</v>
      </c>
      <c r="V332" s="228">
        <v>76458.100000000006</v>
      </c>
      <c r="W332" s="228">
        <v>13406.6</v>
      </c>
      <c r="X332" s="228">
        <v>43362.5</v>
      </c>
      <c r="Y332" s="228">
        <v>177585.4</v>
      </c>
    </row>
    <row r="333" spans="2:25">
      <c r="B333" s="223" t="s">
        <v>1514</v>
      </c>
      <c r="C333" s="228"/>
      <c r="D333" s="228"/>
      <c r="E333" s="228"/>
      <c r="F333" s="228"/>
      <c r="G333" s="230" t="e">
        <f t="shared" si="64"/>
        <v>#DIV/0!</v>
      </c>
      <c r="H333" s="228"/>
      <c r="I333" s="228"/>
      <c r="J333" s="228"/>
      <c r="K333" s="228"/>
      <c r="L333" s="228"/>
      <c r="M333" s="228"/>
      <c r="N333" s="228"/>
      <c r="O333" s="228"/>
      <c r="P333" s="228"/>
      <c r="Q333" s="228"/>
      <c r="R333" s="228"/>
      <c r="S333" s="228"/>
      <c r="T333" s="228"/>
      <c r="U333" s="228"/>
      <c r="V333" s="228"/>
      <c r="W333" s="228"/>
      <c r="X333" s="228"/>
      <c r="Y333" s="228"/>
    </row>
    <row r="334" spans="2:25">
      <c r="B334" s="225" t="s">
        <v>1497</v>
      </c>
      <c r="C334" s="224">
        <f>D334+E334+K334+L334+M334+N334+O334+P334+Q334+R334+S334+T334+U334+V334+W334+X334+Y334</f>
        <v>743906.79999999993</v>
      </c>
      <c r="D334" s="228">
        <v>15346.2</v>
      </c>
      <c r="E334" s="224">
        <f>F334+H334+I334+J334</f>
        <v>445650.6</v>
      </c>
      <c r="F334" s="228">
        <v>196586.2</v>
      </c>
      <c r="G334" s="230">
        <f t="shared" si="64"/>
        <v>0.26426186721239814</v>
      </c>
      <c r="H334" s="228">
        <v>235076.4</v>
      </c>
      <c r="I334" s="228">
        <v>12217</v>
      </c>
      <c r="J334" s="228">
        <v>1771</v>
      </c>
      <c r="K334" s="228">
        <v>33201.800000000003</v>
      </c>
      <c r="L334" s="228">
        <v>88687.7</v>
      </c>
      <c r="M334" s="228">
        <v>27058.1</v>
      </c>
      <c r="N334" s="228">
        <v>1863.6</v>
      </c>
      <c r="O334" s="228">
        <v>1167</v>
      </c>
      <c r="P334" s="228">
        <v>2903.5</v>
      </c>
      <c r="Q334" s="228">
        <v>11887.3</v>
      </c>
      <c r="R334" s="228">
        <v>3349.5</v>
      </c>
      <c r="S334" s="228">
        <v>7506.9</v>
      </c>
      <c r="T334" s="228">
        <v>6889.8</v>
      </c>
      <c r="U334" s="228">
        <v>16330.2</v>
      </c>
      <c r="V334" s="228">
        <v>7398.4</v>
      </c>
      <c r="W334" s="228">
        <v>2622.1</v>
      </c>
      <c r="X334" s="228">
        <v>11179.2</v>
      </c>
      <c r="Y334" s="228">
        <v>60864.9</v>
      </c>
    </row>
    <row r="335" spans="2:25">
      <c r="B335" s="225" t="s">
        <v>1498</v>
      </c>
      <c r="C335" s="224">
        <f>D335+E335+K335+L335+M335+N335+O335+P335+Q335+R335+S335+T335+U335+V335+W335+X335+Y335</f>
        <v>1169718.4999999998</v>
      </c>
      <c r="D335" s="228">
        <v>34801</v>
      </c>
      <c r="E335" s="224">
        <f>F335+H335+I335+J335</f>
        <v>802362.09999999986</v>
      </c>
      <c r="F335" s="228">
        <v>322754.2</v>
      </c>
      <c r="G335" s="230">
        <f t="shared" si="64"/>
        <v>0.27592467760405609</v>
      </c>
      <c r="H335" s="228">
        <v>456880</v>
      </c>
      <c r="I335" s="228">
        <v>19643.7</v>
      </c>
      <c r="J335" s="228">
        <v>3084.2</v>
      </c>
      <c r="K335" s="228">
        <v>51600.800000000003</v>
      </c>
      <c r="L335" s="228">
        <v>34242.9</v>
      </c>
      <c r="M335" s="228">
        <v>37533.9</v>
      </c>
      <c r="N335" s="228">
        <v>4513.8</v>
      </c>
      <c r="O335" s="228">
        <v>1687.6</v>
      </c>
      <c r="P335" s="228">
        <v>4763</v>
      </c>
      <c r="Q335" s="228">
        <v>20882.400000000001</v>
      </c>
      <c r="R335" s="228">
        <v>4989.5</v>
      </c>
      <c r="S335" s="228">
        <v>10859.6</v>
      </c>
      <c r="T335" s="228">
        <v>11064.7</v>
      </c>
      <c r="U335" s="228">
        <v>25511.599999999999</v>
      </c>
      <c r="V335" s="228">
        <v>10230</v>
      </c>
      <c r="W335" s="228">
        <v>3329.3</v>
      </c>
      <c r="X335" s="228">
        <v>18935.900000000001</v>
      </c>
      <c r="Y335" s="228">
        <v>92410.4</v>
      </c>
    </row>
    <row r="336" spans="2:25">
      <c r="B336" s="223" t="s">
        <v>1515</v>
      </c>
      <c r="G336" s="230" t="e">
        <f t="shared" si="64"/>
        <v>#DIV/0!</v>
      </c>
    </row>
    <row r="337" spans="2:25">
      <c r="B337" s="225" t="s">
        <v>1485</v>
      </c>
      <c r="C337" s="224">
        <f t="shared" ref="C337:C354" si="65">D337+E337+K337+L337+M337+N337+O337+P337+Q337+R337+S337+T337+U337+V337+W337+X337+Y337</f>
        <v>1406005.2999999998</v>
      </c>
      <c r="D337" s="224">
        <v>78100.3</v>
      </c>
      <c r="E337" s="224">
        <f t="shared" ref="E337:E354" si="66">F337+H337+I337+J337</f>
        <v>453369.9</v>
      </c>
      <c r="F337" s="224">
        <v>121964.9</v>
      </c>
      <c r="G337" s="230">
        <f t="shared" si="64"/>
        <v>8.6745690076701715E-2</v>
      </c>
      <c r="H337" s="224">
        <v>299834</v>
      </c>
      <c r="I337" s="224">
        <v>27899.1</v>
      </c>
      <c r="J337" s="224">
        <v>3671.9</v>
      </c>
      <c r="K337" s="224">
        <v>88751.2</v>
      </c>
      <c r="L337" s="224">
        <v>214231.1</v>
      </c>
      <c r="M337" s="224">
        <v>107730.5</v>
      </c>
      <c r="N337" s="224">
        <v>8466.5</v>
      </c>
      <c r="O337" s="224">
        <v>8870.1</v>
      </c>
      <c r="P337" s="224">
        <v>30517.4</v>
      </c>
      <c r="Q337" s="224">
        <v>112244.4</v>
      </c>
      <c r="R337" s="224">
        <v>28978.2</v>
      </c>
      <c r="S337" s="224">
        <v>14581.2</v>
      </c>
      <c r="T337" s="224">
        <v>45823.7</v>
      </c>
      <c r="U337" s="224">
        <v>49661.1</v>
      </c>
      <c r="V337" s="224">
        <v>46657.3</v>
      </c>
      <c r="W337" s="224">
        <v>8955.7000000000007</v>
      </c>
      <c r="X337" s="224">
        <v>12172.5</v>
      </c>
      <c r="Y337" s="224">
        <v>96894.2</v>
      </c>
    </row>
    <row r="338" spans="2:25">
      <c r="B338" s="225" t="s">
        <v>1486</v>
      </c>
      <c r="C338" s="224">
        <f t="shared" si="65"/>
        <v>2317750.7000000002</v>
      </c>
      <c r="D338" s="224">
        <v>162049.60000000001</v>
      </c>
      <c r="E338" s="224">
        <f t="shared" si="66"/>
        <v>779810.89999999991</v>
      </c>
      <c r="F338" s="224">
        <v>184476.1</v>
      </c>
      <c r="G338" s="230">
        <f t="shared" si="64"/>
        <v>7.9592727552622464E-2</v>
      </c>
      <c r="H338" s="224">
        <v>536407.5</v>
      </c>
      <c r="I338" s="224">
        <v>52601.7</v>
      </c>
      <c r="J338" s="224">
        <v>6325.6</v>
      </c>
      <c r="K338" s="224">
        <v>148013.5</v>
      </c>
      <c r="L338" s="224">
        <v>338978.2</v>
      </c>
      <c r="M338" s="224">
        <v>183695.1</v>
      </c>
      <c r="N338" s="224">
        <v>11184.3</v>
      </c>
      <c r="O338" s="224">
        <v>14351.5</v>
      </c>
      <c r="P338" s="224">
        <v>43839.9</v>
      </c>
      <c r="Q338" s="224">
        <v>165609</v>
      </c>
      <c r="R338" s="224">
        <v>42051</v>
      </c>
      <c r="S338" s="224">
        <v>23824.3</v>
      </c>
      <c r="T338" s="224">
        <v>70458.600000000006</v>
      </c>
      <c r="U338" s="224">
        <v>84045.5</v>
      </c>
      <c r="V338" s="224">
        <v>54230.2</v>
      </c>
      <c r="W338" s="224">
        <v>14387.8</v>
      </c>
      <c r="X338" s="224">
        <v>21929.7</v>
      </c>
      <c r="Y338" s="224">
        <v>159291.6</v>
      </c>
    </row>
    <row r="339" spans="2:25">
      <c r="B339" s="225">
        <v>2018</v>
      </c>
      <c r="C339" s="224">
        <f t="shared" si="65"/>
        <v>3589332.8000000003</v>
      </c>
      <c r="D339" s="224">
        <v>327204.8</v>
      </c>
      <c r="E339" s="224">
        <f t="shared" si="66"/>
        <v>1265479.5000000002</v>
      </c>
      <c r="F339" s="224">
        <v>354954</v>
      </c>
      <c r="G339" s="230">
        <f t="shared" si="64"/>
        <v>9.8891359419221309E-2</v>
      </c>
      <c r="H339" s="224">
        <v>821756.8</v>
      </c>
      <c r="I339" s="224">
        <v>80179.600000000006</v>
      </c>
      <c r="J339" s="224">
        <v>8589.1</v>
      </c>
      <c r="K339" s="224">
        <v>191772.9</v>
      </c>
      <c r="L339" s="224">
        <v>443555.4</v>
      </c>
      <c r="M339" s="224">
        <v>353665.1</v>
      </c>
      <c r="N339" s="224">
        <v>27237.599999999999</v>
      </c>
      <c r="O339" s="224">
        <v>24447.3</v>
      </c>
      <c r="P339" s="224">
        <v>62099.7</v>
      </c>
      <c r="Q339" s="224">
        <v>216808.4</v>
      </c>
      <c r="R339" s="224">
        <v>85625.600000000006</v>
      </c>
      <c r="S339" s="224">
        <v>30855.200000000001</v>
      </c>
      <c r="T339" s="224">
        <v>98178.4</v>
      </c>
      <c r="U339" s="224">
        <v>103178.4</v>
      </c>
      <c r="V339" s="224">
        <v>96442</v>
      </c>
      <c r="W339" s="224">
        <v>20506.5</v>
      </c>
      <c r="X339" s="224">
        <v>29324.799999999999</v>
      </c>
      <c r="Y339" s="224">
        <v>212951.2</v>
      </c>
    </row>
    <row r="340" spans="2:25">
      <c r="B340" s="225" t="s">
        <v>1487</v>
      </c>
      <c r="C340" s="224">
        <f t="shared" si="65"/>
        <v>799317.1</v>
      </c>
      <c r="D340" s="224">
        <v>32764.5</v>
      </c>
      <c r="E340" s="224">
        <f t="shared" si="66"/>
        <v>304511.69999999995</v>
      </c>
      <c r="F340" s="224">
        <v>102732.4</v>
      </c>
      <c r="G340" s="230">
        <f t="shared" si="64"/>
        <v>0.12852521233437894</v>
      </c>
      <c r="H340" s="224">
        <v>178571.8</v>
      </c>
      <c r="I340" s="224">
        <v>21041.3</v>
      </c>
      <c r="J340" s="224">
        <v>2166.1999999999998</v>
      </c>
      <c r="K340" s="224">
        <v>33871.4</v>
      </c>
      <c r="L340" s="224">
        <v>88087.5</v>
      </c>
      <c r="M340" s="224">
        <v>72518.5</v>
      </c>
      <c r="N340" s="224">
        <v>6092.7</v>
      </c>
      <c r="O340" s="224">
        <v>4848.7</v>
      </c>
      <c r="P340" s="224">
        <v>15213</v>
      </c>
      <c r="Q340" s="224">
        <v>67928.3</v>
      </c>
      <c r="R340" s="224">
        <v>18016.5</v>
      </c>
      <c r="S340" s="224">
        <v>6228.8</v>
      </c>
      <c r="T340" s="224">
        <v>26182.7</v>
      </c>
      <c r="U340" s="224">
        <v>27507.1</v>
      </c>
      <c r="V340" s="224">
        <v>22408.400000000001</v>
      </c>
      <c r="W340" s="224">
        <v>3979.4</v>
      </c>
      <c r="X340" s="224">
        <v>7268.9</v>
      </c>
      <c r="Y340" s="224">
        <v>61889</v>
      </c>
    </row>
    <row r="341" spans="2:25">
      <c r="B341" s="225" t="s">
        <v>1488</v>
      </c>
      <c r="C341" s="224">
        <f t="shared" si="65"/>
        <v>1637784.1000000003</v>
      </c>
      <c r="D341" s="224">
        <v>87357.3</v>
      </c>
      <c r="E341" s="224">
        <f t="shared" si="66"/>
        <v>571254.20000000007</v>
      </c>
      <c r="F341" s="224">
        <v>206972.2</v>
      </c>
      <c r="G341" s="230">
        <f t="shared" si="64"/>
        <v>0.12637331135404231</v>
      </c>
      <c r="H341" s="224">
        <v>333338.59999999998</v>
      </c>
      <c r="I341" s="224">
        <v>27291.3</v>
      </c>
      <c r="J341" s="224">
        <v>3652.1</v>
      </c>
      <c r="K341" s="224">
        <v>115409.5</v>
      </c>
      <c r="L341" s="224">
        <v>227732.2</v>
      </c>
      <c r="M341" s="224">
        <v>119391.1</v>
      </c>
      <c r="N341" s="224">
        <v>8561.2999999999993</v>
      </c>
      <c r="O341" s="224">
        <v>9515.6</v>
      </c>
      <c r="P341" s="224">
        <v>24083.9</v>
      </c>
      <c r="Q341" s="224">
        <v>115820.4</v>
      </c>
      <c r="R341" s="224">
        <v>32866.300000000003</v>
      </c>
      <c r="S341" s="224">
        <v>15650.5</v>
      </c>
      <c r="T341" s="224">
        <v>55436.800000000003</v>
      </c>
      <c r="U341" s="224">
        <v>55036.3</v>
      </c>
      <c r="V341" s="224">
        <v>50155</v>
      </c>
      <c r="W341" s="224">
        <v>9773.4</v>
      </c>
      <c r="X341" s="224">
        <v>15820.1</v>
      </c>
      <c r="Y341" s="224">
        <v>123920.2</v>
      </c>
    </row>
    <row r="342" spans="2:25">
      <c r="B342" s="225" t="s">
        <v>1489</v>
      </c>
      <c r="C342" s="224">
        <f t="shared" si="65"/>
        <v>2680940.6</v>
      </c>
      <c r="D342" s="224">
        <v>182747.4</v>
      </c>
      <c r="E342" s="224">
        <f t="shared" si="66"/>
        <v>976737.9</v>
      </c>
      <c r="F342" s="224">
        <v>340157.9</v>
      </c>
      <c r="G342" s="230">
        <f t="shared" si="64"/>
        <v>0.12688005843919109</v>
      </c>
      <c r="H342" s="224">
        <v>580711.69999999995</v>
      </c>
      <c r="I342" s="224">
        <v>49939.3</v>
      </c>
      <c r="J342" s="224">
        <v>5929</v>
      </c>
      <c r="K342" s="224">
        <v>182032</v>
      </c>
      <c r="L342" s="224">
        <v>368062.7</v>
      </c>
      <c r="M342" s="224">
        <v>176813.2</v>
      </c>
      <c r="N342" s="224">
        <v>12396.4</v>
      </c>
      <c r="O342" s="224">
        <v>14522.8</v>
      </c>
      <c r="P342" s="224">
        <v>32574.1</v>
      </c>
      <c r="Q342" s="224">
        <v>166985.1</v>
      </c>
      <c r="R342" s="224">
        <v>52289.2</v>
      </c>
      <c r="S342" s="224">
        <v>24518.3</v>
      </c>
      <c r="T342" s="224">
        <v>83922.8</v>
      </c>
      <c r="U342" s="224">
        <v>91637.5</v>
      </c>
      <c r="V342" s="224">
        <v>66995.600000000006</v>
      </c>
      <c r="W342" s="224">
        <v>15539</v>
      </c>
      <c r="X342" s="224">
        <v>33168.6</v>
      </c>
      <c r="Y342" s="224">
        <v>199998</v>
      </c>
    </row>
    <row r="343" spans="2:25">
      <c r="B343" s="225">
        <v>2019</v>
      </c>
      <c r="C343" s="224">
        <f t="shared" si="65"/>
        <v>4024968.4</v>
      </c>
      <c r="D343" s="224">
        <v>363505</v>
      </c>
      <c r="E343" s="224">
        <f t="shared" si="66"/>
        <v>1445987.0999999999</v>
      </c>
      <c r="F343" s="224">
        <v>484040.8</v>
      </c>
      <c r="G343" s="230">
        <f t="shared" si="64"/>
        <v>0.12025952800026951</v>
      </c>
      <c r="H343" s="224">
        <v>880359.4</v>
      </c>
      <c r="I343" s="224">
        <v>72259.399999999994</v>
      </c>
      <c r="J343" s="224">
        <v>9327.5</v>
      </c>
      <c r="K343" s="224">
        <v>210029.3</v>
      </c>
      <c r="L343" s="224">
        <v>524705.19999999995</v>
      </c>
      <c r="M343" s="224">
        <v>352079</v>
      </c>
      <c r="N343" s="224">
        <v>31079.7</v>
      </c>
      <c r="O343" s="224">
        <v>26069.5</v>
      </c>
      <c r="P343" s="224">
        <v>64287.7</v>
      </c>
      <c r="Q343" s="224">
        <v>208545.2</v>
      </c>
      <c r="R343" s="224">
        <v>84379.3</v>
      </c>
      <c r="S343" s="224">
        <v>36667.1</v>
      </c>
      <c r="T343" s="224">
        <v>119179.5</v>
      </c>
      <c r="U343" s="224">
        <v>117310.9</v>
      </c>
      <c r="V343" s="224">
        <v>116830.5</v>
      </c>
      <c r="W343" s="224">
        <v>21403.200000000001</v>
      </c>
      <c r="X343" s="224">
        <v>44946.3</v>
      </c>
      <c r="Y343" s="224">
        <v>257963.9</v>
      </c>
    </row>
    <row r="344" spans="2:25">
      <c r="B344" s="225" t="s">
        <v>1490</v>
      </c>
      <c r="C344" s="224">
        <f t="shared" si="65"/>
        <v>934856.49999999988</v>
      </c>
      <c r="D344" s="224">
        <v>38796.5</v>
      </c>
      <c r="E344" s="224">
        <f t="shared" si="66"/>
        <v>376644.4</v>
      </c>
      <c r="F344" s="224">
        <v>133622.39999999999</v>
      </c>
      <c r="G344" s="230">
        <f t="shared" si="64"/>
        <v>0.14293359462120658</v>
      </c>
      <c r="H344" s="224">
        <v>218331.5</v>
      </c>
      <c r="I344" s="224">
        <v>22100</v>
      </c>
      <c r="J344" s="224">
        <v>2590.5</v>
      </c>
      <c r="K344" s="224">
        <v>42473.2</v>
      </c>
      <c r="L344" s="224">
        <v>109065.8</v>
      </c>
      <c r="M344" s="224">
        <v>74634.8</v>
      </c>
      <c r="N344" s="224">
        <v>7617</v>
      </c>
      <c r="O344" s="224">
        <v>4839.2</v>
      </c>
      <c r="P344" s="224">
        <v>20449.7</v>
      </c>
      <c r="Q344" s="224">
        <v>65479.199999999997</v>
      </c>
      <c r="R344" s="224">
        <v>23917.5</v>
      </c>
      <c r="S344" s="224">
        <v>6974.7</v>
      </c>
      <c r="T344" s="224">
        <v>29117.1</v>
      </c>
      <c r="U344" s="224">
        <v>33185</v>
      </c>
      <c r="V344" s="224">
        <v>28924.400000000001</v>
      </c>
      <c r="W344" s="224">
        <v>4768.5</v>
      </c>
      <c r="X344" s="224">
        <v>7262</v>
      </c>
      <c r="Y344" s="224">
        <v>60707.5</v>
      </c>
    </row>
    <row r="345" spans="2:25">
      <c r="B345" s="225" t="s">
        <v>1491</v>
      </c>
      <c r="C345" s="224">
        <f t="shared" si="65"/>
        <v>1754307.9000000001</v>
      </c>
      <c r="D345" s="224">
        <v>101212.9</v>
      </c>
      <c r="E345" s="224">
        <f t="shared" si="66"/>
        <v>652755.5</v>
      </c>
      <c r="F345" s="224">
        <v>260125.7</v>
      </c>
      <c r="G345" s="230">
        <f t="shared" si="64"/>
        <v>0.14827824693715397</v>
      </c>
      <c r="H345" s="224">
        <v>358984.7</v>
      </c>
      <c r="I345" s="224">
        <v>29398</v>
      </c>
      <c r="J345" s="224">
        <v>4247.1000000000004</v>
      </c>
      <c r="K345" s="224">
        <v>138807.5</v>
      </c>
      <c r="L345" s="224">
        <v>226259.5</v>
      </c>
      <c r="M345" s="224">
        <v>116013.6</v>
      </c>
      <c r="N345" s="224">
        <v>9458.6</v>
      </c>
      <c r="O345" s="224">
        <v>10958.2</v>
      </c>
      <c r="P345" s="224">
        <v>29237.8</v>
      </c>
      <c r="Q345" s="224">
        <v>91258.6</v>
      </c>
      <c r="R345" s="224">
        <v>39382.800000000003</v>
      </c>
      <c r="S345" s="224">
        <v>16358.2</v>
      </c>
      <c r="T345" s="224">
        <v>62555.4</v>
      </c>
      <c r="U345" s="224">
        <v>76096.399999999994</v>
      </c>
      <c r="V345" s="224">
        <v>57294.5</v>
      </c>
      <c r="W345" s="224">
        <v>11626</v>
      </c>
      <c r="X345" s="224">
        <v>15028.8</v>
      </c>
      <c r="Y345" s="224">
        <v>100003.6</v>
      </c>
    </row>
    <row r="346" spans="2:25">
      <c r="B346" s="225" t="s">
        <v>1492</v>
      </c>
      <c r="C346" s="224">
        <f t="shared" si="65"/>
        <v>3133847.1999999997</v>
      </c>
      <c r="D346" s="224">
        <v>235462.1</v>
      </c>
      <c r="E346" s="224">
        <f t="shared" si="66"/>
        <v>1305754.8</v>
      </c>
      <c r="F346" s="224">
        <v>554724.9</v>
      </c>
      <c r="G346" s="230">
        <f t="shared" si="64"/>
        <v>0.17701083192569186</v>
      </c>
      <c r="H346" s="224">
        <v>687509.4</v>
      </c>
      <c r="I346" s="224">
        <v>56128.9</v>
      </c>
      <c r="J346" s="224">
        <v>7391.6</v>
      </c>
      <c r="K346" s="224">
        <v>234111.8</v>
      </c>
      <c r="L346" s="224">
        <v>373096.4</v>
      </c>
      <c r="M346" s="224">
        <v>163206</v>
      </c>
      <c r="N346" s="224">
        <v>12271.9</v>
      </c>
      <c r="O346" s="224">
        <v>15499.3</v>
      </c>
      <c r="P346" s="224">
        <v>48755.199999999997</v>
      </c>
      <c r="Q346" s="224">
        <v>128776.2</v>
      </c>
      <c r="R346" s="224">
        <v>64067</v>
      </c>
      <c r="S346" s="224">
        <v>27035.8</v>
      </c>
      <c r="T346" s="224">
        <v>93589.4</v>
      </c>
      <c r="U346" s="224">
        <v>107927.6</v>
      </c>
      <c r="V346" s="224">
        <v>82245</v>
      </c>
      <c r="W346" s="224">
        <v>18907.900000000001</v>
      </c>
      <c r="X346" s="224">
        <v>39478.400000000001</v>
      </c>
      <c r="Y346" s="224">
        <v>183662.4</v>
      </c>
    </row>
    <row r="347" spans="2:25">
      <c r="B347" s="225">
        <v>2020</v>
      </c>
      <c r="C347" s="224">
        <f t="shared" si="65"/>
        <v>4605532.1000000015</v>
      </c>
      <c r="D347" s="224">
        <v>441321.8</v>
      </c>
      <c r="E347" s="224">
        <f t="shared" si="66"/>
        <v>1645952.1</v>
      </c>
      <c r="F347" s="224">
        <v>529104</v>
      </c>
      <c r="G347" s="230">
        <f t="shared" si="64"/>
        <v>0.1148844451654131</v>
      </c>
      <c r="H347" s="224">
        <v>1028845</v>
      </c>
      <c r="I347" s="224">
        <v>79460.100000000006</v>
      </c>
      <c r="J347" s="224">
        <v>8543</v>
      </c>
      <c r="K347" s="224">
        <v>289537</v>
      </c>
      <c r="L347" s="224">
        <v>650120.19999999995</v>
      </c>
      <c r="M347" s="224">
        <v>294113.09999999998</v>
      </c>
      <c r="N347" s="224">
        <v>29331.7</v>
      </c>
      <c r="O347" s="224">
        <v>27637.4</v>
      </c>
      <c r="P347" s="224">
        <v>69633.600000000006</v>
      </c>
      <c r="Q347" s="224">
        <v>274559.09999999998</v>
      </c>
      <c r="R347" s="224">
        <v>82738</v>
      </c>
      <c r="S347" s="224">
        <v>50206.6</v>
      </c>
      <c r="T347" s="224">
        <v>131902.20000000001</v>
      </c>
      <c r="U347" s="224">
        <v>184019.5</v>
      </c>
      <c r="V347" s="224">
        <v>119625.9</v>
      </c>
      <c r="W347" s="224">
        <v>21972.2</v>
      </c>
      <c r="X347" s="224">
        <v>53504.4</v>
      </c>
      <c r="Y347" s="224">
        <v>239357.3</v>
      </c>
    </row>
    <row r="348" spans="2:25">
      <c r="B348" s="225" t="s">
        <v>1493</v>
      </c>
      <c r="C348" s="224">
        <f t="shared" si="65"/>
        <v>989844.79999999993</v>
      </c>
      <c r="D348" s="224">
        <v>42477.2</v>
      </c>
      <c r="E348" s="224">
        <f t="shared" si="66"/>
        <v>414228.7</v>
      </c>
      <c r="F348" s="224">
        <v>139408.5</v>
      </c>
      <c r="G348" s="230">
        <f t="shared" si="64"/>
        <v>0.1408387456296179</v>
      </c>
      <c r="H348" s="224">
        <v>247786.1</v>
      </c>
      <c r="I348" s="224">
        <v>24425.200000000001</v>
      </c>
      <c r="J348" s="224">
        <v>2608.9</v>
      </c>
      <c r="K348" s="224">
        <v>46410.1</v>
      </c>
      <c r="L348" s="224">
        <v>121615.4</v>
      </c>
      <c r="M348" s="224">
        <v>54623.7</v>
      </c>
      <c r="N348" s="224">
        <v>7804</v>
      </c>
      <c r="O348" s="224">
        <v>5531.5</v>
      </c>
      <c r="P348" s="224">
        <v>16835.7</v>
      </c>
      <c r="Q348" s="224">
        <v>64814.400000000001</v>
      </c>
      <c r="R348" s="224">
        <v>37745.800000000003</v>
      </c>
      <c r="S348" s="224">
        <v>6899.6</v>
      </c>
      <c r="T348" s="224">
        <v>36541.699999999997</v>
      </c>
      <c r="U348" s="224">
        <v>38631.300000000003</v>
      </c>
      <c r="V348" s="224">
        <v>32545.1</v>
      </c>
      <c r="W348" s="224">
        <v>3984.2</v>
      </c>
      <c r="X348" s="224">
        <v>7244.3</v>
      </c>
      <c r="Y348" s="224">
        <v>51912.1</v>
      </c>
    </row>
    <row r="349" spans="2:25">
      <c r="B349" s="225" t="s">
        <v>1494</v>
      </c>
      <c r="C349" s="224">
        <f t="shared" si="65"/>
        <v>2015970.3000000005</v>
      </c>
      <c r="D349" s="224">
        <v>106922.8</v>
      </c>
      <c r="E349" s="224">
        <f t="shared" si="66"/>
        <v>796667.50000000012</v>
      </c>
      <c r="F349" s="224">
        <v>262439.8</v>
      </c>
      <c r="G349" s="230">
        <f t="shared" si="64"/>
        <v>0.13018039005832571</v>
      </c>
      <c r="H349" s="224">
        <v>496690.5</v>
      </c>
      <c r="I349" s="224">
        <v>33514.400000000001</v>
      </c>
      <c r="J349" s="224">
        <v>4022.8</v>
      </c>
      <c r="K349" s="224">
        <v>144505.60000000001</v>
      </c>
      <c r="L349" s="224">
        <v>256081.1</v>
      </c>
      <c r="M349" s="224">
        <v>98835.8</v>
      </c>
      <c r="N349" s="224">
        <v>9521.7000000000007</v>
      </c>
      <c r="O349" s="224">
        <v>12236.6</v>
      </c>
      <c r="P349" s="224">
        <v>31183.8</v>
      </c>
      <c r="Q349" s="224">
        <v>101827.3</v>
      </c>
      <c r="R349" s="224">
        <v>43467.5</v>
      </c>
      <c r="S349" s="224">
        <v>16390.3</v>
      </c>
      <c r="T349" s="224">
        <v>77434.5</v>
      </c>
      <c r="U349" s="224">
        <v>88850.5</v>
      </c>
      <c r="V349" s="224">
        <v>69889.7</v>
      </c>
      <c r="W349" s="224">
        <v>10435.200000000001</v>
      </c>
      <c r="X349" s="224">
        <v>15479.8</v>
      </c>
      <c r="Y349" s="224">
        <v>136240.6</v>
      </c>
    </row>
    <row r="350" spans="2:25">
      <c r="B350" s="225" t="s">
        <v>1495</v>
      </c>
      <c r="C350" s="224">
        <f t="shared" si="65"/>
        <v>3239980.8000000007</v>
      </c>
      <c r="D350" s="224">
        <v>268583.59999999998</v>
      </c>
      <c r="E350" s="224">
        <f t="shared" si="66"/>
        <v>1199043.8</v>
      </c>
      <c r="F350" s="224">
        <v>435287.3</v>
      </c>
      <c r="G350" s="230">
        <f t="shared" si="64"/>
        <v>0.13434872823937719</v>
      </c>
      <c r="H350" s="224">
        <v>693418.1</v>
      </c>
      <c r="I350" s="224">
        <v>63240.1</v>
      </c>
      <c r="J350" s="224">
        <v>7098.3</v>
      </c>
      <c r="K350" s="224">
        <v>251389.3</v>
      </c>
      <c r="L350" s="224">
        <v>450604.4</v>
      </c>
      <c r="M350" s="224">
        <v>156799</v>
      </c>
      <c r="N350" s="224">
        <v>13398.6</v>
      </c>
      <c r="O350" s="224">
        <v>16528.2</v>
      </c>
      <c r="P350" s="224">
        <v>49467.4</v>
      </c>
      <c r="Q350" s="224">
        <v>124435.6</v>
      </c>
      <c r="R350" s="224">
        <v>66508.100000000006</v>
      </c>
      <c r="S350" s="224">
        <v>28194.6</v>
      </c>
      <c r="T350" s="224">
        <v>114303.7</v>
      </c>
      <c r="U350" s="224">
        <v>131020.8</v>
      </c>
      <c r="V350" s="224">
        <v>93660.7</v>
      </c>
      <c r="W350" s="224">
        <v>13695.7</v>
      </c>
      <c r="X350" s="224">
        <v>46336.9</v>
      </c>
      <c r="Y350" s="224">
        <v>216010.4</v>
      </c>
    </row>
    <row r="351" spans="2:25">
      <c r="B351" s="225">
        <v>2021</v>
      </c>
      <c r="C351" s="224">
        <f t="shared" si="65"/>
        <v>5063661.8999999985</v>
      </c>
      <c r="D351" s="228">
        <v>517445.5</v>
      </c>
      <c r="E351" s="224">
        <f t="shared" si="66"/>
        <v>1698643.9</v>
      </c>
      <c r="F351" s="228">
        <v>542463.4</v>
      </c>
      <c r="G351" s="230">
        <f t="shared" si="64"/>
        <v>0.10712867697584631</v>
      </c>
      <c r="H351" s="228">
        <v>1050801</v>
      </c>
      <c r="I351" s="228">
        <v>95909.3</v>
      </c>
      <c r="J351" s="228">
        <v>9470.2000000000007</v>
      </c>
      <c r="K351" s="228">
        <v>318663.59999999998</v>
      </c>
      <c r="L351" s="228">
        <v>626589.80000000005</v>
      </c>
      <c r="M351" s="228">
        <v>311189.3</v>
      </c>
      <c r="N351" s="228">
        <v>31277.9</v>
      </c>
      <c r="O351" s="228">
        <v>31784.799999999999</v>
      </c>
      <c r="P351" s="228">
        <v>69996.5</v>
      </c>
      <c r="Q351" s="228">
        <v>356181.7</v>
      </c>
      <c r="R351" s="228">
        <v>101914.4</v>
      </c>
      <c r="S351" s="228">
        <v>75076.3</v>
      </c>
      <c r="T351" s="228">
        <v>155241.60000000001</v>
      </c>
      <c r="U351" s="228">
        <v>213867.8</v>
      </c>
      <c r="V351" s="228">
        <v>151800.70000000001</v>
      </c>
      <c r="W351" s="228">
        <v>22813.200000000001</v>
      </c>
      <c r="X351" s="228">
        <v>110654.6</v>
      </c>
      <c r="Y351" s="228">
        <v>270520.3</v>
      </c>
    </row>
    <row r="352" spans="2:25">
      <c r="B352" s="225" t="s">
        <v>1496</v>
      </c>
      <c r="C352" s="224">
        <f t="shared" si="65"/>
        <v>1244989.0000000005</v>
      </c>
      <c r="D352" s="228">
        <v>54448.1</v>
      </c>
      <c r="E352" s="224">
        <f t="shared" si="66"/>
        <v>517448.39999999997</v>
      </c>
      <c r="F352" s="228">
        <v>150608.70000000001</v>
      </c>
      <c r="G352" s="230">
        <f t="shared" si="64"/>
        <v>0.12097191220163388</v>
      </c>
      <c r="H352" s="228">
        <v>336645.1</v>
      </c>
      <c r="I352" s="228">
        <v>27682.799999999999</v>
      </c>
      <c r="J352" s="228">
        <v>2511.8000000000002</v>
      </c>
      <c r="K352" s="228">
        <v>56858.3</v>
      </c>
      <c r="L352" s="228">
        <v>142946</v>
      </c>
      <c r="M352" s="228">
        <v>62128.3</v>
      </c>
      <c r="N352" s="228">
        <v>7553.4</v>
      </c>
      <c r="O352" s="228">
        <v>6026.3</v>
      </c>
      <c r="P352" s="228">
        <v>19103.900000000001</v>
      </c>
      <c r="Q352" s="228">
        <v>88626.4</v>
      </c>
      <c r="R352" s="228">
        <v>35055.300000000003</v>
      </c>
      <c r="S352" s="228">
        <v>8499</v>
      </c>
      <c r="T352" s="228">
        <v>42088.9</v>
      </c>
      <c r="U352" s="228">
        <v>47849.8</v>
      </c>
      <c r="V352" s="228">
        <v>36435.4</v>
      </c>
      <c r="W352" s="228">
        <v>5031.1000000000004</v>
      </c>
      <c r="X352" s="228">
        <v>13395.1</v>
      </c>
      <c r="Y352" s="228">
        <v>101495.3</v>
      </c>
    </row>
    <row r="353" spans="2:25">
      <c r="B353" s="225" t="s">
        <v>1497</v>
      </c>
      <c r="C353" s="224">
        <f t="shared" si="65"/>
        <v>1504123.7999999996</v>
      </c>
      <c r="D353" s="228">
        <v>66311.100000000006</v>
      </c>
      <c r="E353" s="224">
        <f t="shared" si="66"/>
        <v>585219.60000000009</v>
      </c>
      <c r="F353" s="228">
        <v>103816.2</v>
      </c>
      <c r="G353" s="230">
        <f t="shared" si="64"/>
        <v>6.9021047336662061E-2</v>
      </c>
      <c r="H353" s="228">
        <v>450058.2</v>
      </c>
      <c r="I353" s="228">
        <v>28821.8</v>
      </c>
      <c r="J353" s="228">
        <v>2523.4</v>
      </c>
      <c r="K353" s="228">
        <v>96804.1</v>
      </c>
      <c r="L353" s="228">
        <v>205227.7</v>
      </c>
      <c r="M353" s="228">
        <v>51359.1</v>
      </c>
      <c r="N353" s="228">
        <v>5925.2</v>
      </c>
      <c r="O353" s="228">
        <v>9694.2000000000007</v>
      </c>
      <c r="P353" s="228">
        <v>22363.8</v>
      </c>
      <c r="Q353" s="228">
        <v>95373.9</v>
      </c>
      <c r="R353" s="228">
        <v>36154.5</v>
      </c>
      <c r="S353" s="228">
        <v>16849.400000000001</v>
      </c>
      <c r="T353" s="228">
        <v>45669.9</v>
      </c>
      <c r="U353" s="228">
        <v>63473.4</v>
      </c>
      <c r="V353" s="228">
        <v>51332.9</v>
      </c>
      <c r="W353" s="228">
        <v>7715.1</v>
      </c>
      <c r="X353" s="228">
        <v>21466.7</v>
      </c>
      <c r="Y353" s="228">
        <v>123183.2</v>
      </c>
    </row>
    <row r="354" spans="2:25">
      <c r="B354" s="225" t="s">
        <v>1498</v>
      </c>
      <c r="C354" s="224">
        <f t="shared" si="65"/>
        <v>2706363.9000000004</v>
      </c>
      <c r="D354" s="228">
        <v>187170.7</v>
      </c>
      <c r="E354" s="224">
        <f t="shared" si="66"/>
        <v>992930.20000000007</v>
      </c>
      <c r="F354" s="228">
        <v>157749.4</v>
      </c>
      <c r="G354" s="230">
        <f t="shared" si="64"/>
        <v>5.8288318137852776E-2</v>
      </c>
      <c r="H354" s="228">
        <v>772496.9</v>
      </c>
      <c r="I354" s="228">
        <v>57290.3</v>
      </c>
      <c r="J354" s="228">
        <v>5393.6</v>
      </c>
      <c r="K354" s="228">
        <v>166362.1</v>
      </c>
      <c r="L354" s="228">
        <v>454284.3</v>
      </c>
      <c r="M354" s="228">
        <v>99575</v>
      </c>
      <c r="N354" s="228">
        <v>9983.7000000000007</v>
      </c>
      <c r="O354" s="228">
        <v>12878.1</v>
      </c>
      <c r="P354" s="228">
        <v>36122.5</v>
      </c>
      <c r="Q354" s="228">
        <v>145876.9</v>
      </c>
      <c r="R354" s="228">
        <v>62235.3</v>
      </c>
      <c r="S354" s="228">
        <v>27755</v>
      </c>
      <c r="T354" s="228">
        <v>70344.899999999994</v>
      </c>
      <c r="U354" s="228">
        <v>83938.1</v>
      </c>
      <c r="V354" s="228">
        <v>85975.1</v>
      </c>
      <c r="W354" s="228">
        <v>11622.2</v>
      </c>
      <c r="X354" s="228">
        <v>45239.4</v>
      </c>
      <c r="Y354" s="228">
        <v>214070.39999999999</v>
      </c>
    </row>
    <row r="355" spans="2:25">
      <c r="B355" s="223" t="s">
        <v>1516</v>
      </c>
      <c r="G355" s="230" t="e">
        <f t="shared" si="64"/>
        <v>#DIV/0!</v>
      </c>
    </row>
    <row r="356" spans="2:25">
      <c r="B356" s="225" t="s">
        <v>1485</v>
      </c>
      <c r="C356" s="224">
        <f t="shared" ref="C356:C373" si="67">D356+E356+K356+L356+M356+N356+O356+P356+Q356+R356+S356+T356+U356+V356+W356+X356+Y356</f>
        <v>2477489.2000000002</v>
      </c>
      <c r="D356" s="224">
        <v>1916</v>
      </c>
      <c r="E356" s="224">
        <f t="shared" ref="E356:E373" si="68">F356+H356+I356+J356</f>
        <v>180950.9</v>
      </c>
      <c r="F356" s="224">
        <v>0</v>
      </c>
      <c r="G356" s="230">
        <f t="shared" si="64"/>
        <v>0</v>
      </c>
      <c r="H356" s="224">
        <v>154367.20000000001</v>
      </c>
      <c r="I356" s="224">
        <v>24135.4</v>
      </c>
      <c r="J356" s="224">
        <v>2448.3000000000002</v>
      </c>
      <c r="K356" s="224">
        <v>209281.6</v>
      </c>
      <c r="L356" s="224">
        <v>425632.2</v>
      </c>
      <c r="M356" s="224">
        <v>161129.70000000001</v>
      </c>
      <c r="N356" s="224">
        <v>29399.9</v>
      </c>
      <c r="O356" s="224">
        <v>108615.7</v>
      </c>
      <c r="P356" s="224">
        <v>151913.20000000001</v>
      </c>
      <c r="Q356" s="224">
        <v>274409.40000000002</v>
      </c>
      <c r="R356" s="224">
        <v>251742.7</v>
      </c>
      <c r="S356" s="224">
        <v>121535.1</v>
      </c>
      <c r="T356" s="224">
        <v>71509.899999999994</v>
      </c>
      <c r="U356" s="224">
        <v>78656.3</v>
      </c>
      <c r="V356" s="224">
        <v>71755</v>
      </c>
      <c r="W356" s="224">
        <v>34589.9</v>
      </c>
      <c r="X356" s="224">
        <v>130830.2</v>
      </c>
      <c r="Y356" s="224">
        <v>173621.5</v>
      </c>
    </row>
    <row r="357" spans="2:25">
      <c r="B357" s="225" t="s">
        <v>1486</v>
      </c>
      <c r="C357" s="224">
        <f t="shared" si="67"/>
        <v>3975760.2</v>
      </c>
      <c r="D357" s="224">
        <v>3155.2</v>
      </c>
      <c r="E357" s="224">
        <f t="shared" si="68"/>
        <v>215515.2</v>
      </c>
      <c r="F357" s="224">
        <v>0</v>
      </c>
      <c r="G357" s="230">
        <f t="shared" si="64"/>
        <v>0</v>
      </c>
      <c r="H357" s="224">
        <v>180955.3</v>
      </c>
      <c r="I357" s="224">
        <v>31120.7</v>
      </c>
      <c r="J357" s="224">
        <v>3439.2</v>
      </c>
      <c r="K357" s="224">
        <v>297851.40000000002</v>
      </c>
      <c r="L357" s="224">
        <v>842922.3</v>
      </c>
      <c r="M357" s="224">
        <v>274870.90000000002</v>
      </c>
      <c r="N357" s="224">
        <v>46356.3</v>
      </c>
      <c r="O357" s="224">
        <v>175627.6</v>
      </c>
      <c r="P357" s="224">
        <v>250998.39999999999</v>
      </c>
      <c r="Q357" s="224">
        <v>434165.5</v>
      </c>
      <c r="R357" s="224">
        <v>373286.1</v>
      </c>
      <c r="S357" s="224">
        <v>168678.5</v>
      </c>
      <c r="T357" s="224">
        <v>111706.9</v>
      </c>
      <c r="U357" s="224">
        <v>141280.1</v>
      </c>
      <c r="V357" s="224">
        <v>117406.8</v>
      </c>
      <c r="W357" s="224">
        <v>53805.3</v>
      </c>
      <c r="X357" s="224">
        <v>190074.2</v>
      </c>
      <c r="Y357" s="224">
        <v>278059.5</v>
      </c>
    </row>
    <row r="358" spans="2:25">
      <c r="B358" s="225">
        <v>2018</v>
      </c>
      <c r="C358" s="224">
        <f t="shared" si="67"/>
        <v>6705993.3000000007</v>
      </c>
      <c r="D358" s="224">
        <v>4918.5</v>
      </c>
      <c r="E358" s="224">
        <f t="shared" si="68"/>
        <v>351981.60000000003</v>
      </c>
      <c r="F358" s="224">
        <v>0</v>
      </c>
      <c r="G358" s="230">
        <f t="shared" si="64"/>
        <v>0</v>
      </c>
      <c r="H358" s="224">
        <v>299922.2</v>
      </c>
      <c r="I358" s="224">
        <v>47234.9</v>
      </c>
      <c r="J358" s="224">
        <v>4824.5</v>
      </c>
      <c r="K358" s="224">
        <v>476747.3</v>
      </c>
      <c r="L358" s="224">
        <v>1109867.6000000001</v>
      </c>
      <c r="M358" s="224">
        <v>434504.6</v>
      </c>
      <c r="N358" s="224">
        <v>122754.9</v>
      </c>
      <c r="O358" s="224">
        <v>353498</v>
      </c>
      <c r="P358" s="224">
        <v>354982.8</v>
      </c>
      <c r="Q358" s="224">
        <v>940066.6</v>
      </c>
      <c r="R358" s="224">
        <v>766200</v>
      </c>
      <c r="S358" s="224">
        <v>343309.8</v>
      </c>
      <c r="T358" s="224">
        <v>168148.5</v>
      </c>
      <c r="U358" s="224">
        <v>192469.8</v>
      </c>
      <c r="V358" s="224">
        <v>159523.70000000001</v>
      </c>
      <c r="W358" s="224">
        <v>107013.2</v>
      </c>
      <c r="X358" s="224">
        <v>412982.2</v>
      </c>
      <c r="Y358" s="224">
        <v>407024.2</v>
      </c>
    </row>
    <row r="359" spans="2:25">
      <c r="B359" s="225" t="s">
        <v>1487</v>
      </c>
      <c r="C359" s="224">
        <f t="shared" si="67"/>
        <v>1209885.3999999999</v>
      </c>
      <c r="D359" s="224">
        <v>915.9</v>
      </c>
      <c r="E359" s="224">
        <f t="shared" si="68"/>
        <v>78201.2</v>
      </c>
      <c r="F359" s="224">
        <v>0</v>
      </c>
      <c r="G359" s="230">
        <f t="shared" si="64"/>
        <v>0</v>
      </c>
      <c r="H359" s="224">
        <v>64572</v>
      </c>
      <c r="I359" s="224">
        <v>11804.3</v>
      </c>
      <c r="J359" s="224">
        <v>1824.9</v>
      </c>
      <c r="K359" s="224">
        <v>33692.9</v>
      </c>
      <c r="L359" s="224">
        <v>255796.5</v>
      </c>
      <c r="M359" s="224">
        <v>82789.8</v>
      </c>
      <c r="N359" s="224">
        <v>16588.7</v>
      </c>
      <c r="O359" s="224">
        <v>55152.800000000003</v>
      </c>
      <c r="P359" s="224">
        <v>87288.7</v>
      </c>
      <c r="Q359" s="224">
        <v>148259.6</v>
      </c>
      <c r="R359" s="224">
        <v>106707</v>
      </c>
      <c r="S359" s="224">
        <v>70404</v>
      </c>
      <c r="T359" s="224">
        <v>38830</v>
      </c>
      <c r="U359" s="224">
        <v>42083.9</v>
      </c>
      <c r="V359" s="224">
        <v>33967</v>
      </c>
      <c r="W359" s="224">
        <v>14766.3</v>
      </c>
      <c r="X359" s="224">
        <v>48563.7</v>
      </c>
      <c r="Y359" s="224">
        <v>95877.4</v>
      </c>
    </row>
    <row r="360" spans="2:25">
      <c r="B360" s="225" t="s">
        <v>1488</v>
      </c>
      <c r="C360" s="224">
        <f t="shared" si="67"/>
        <v>2735366.1</v>
      </c>
      <c r="D360" s="224">
        <v>1555</v>
      </c>
      <c r="E360" s="224">
        <f t="shared" si="68"/>
        <v>205995.6</v>
      </c>
      <c r="F360" s="224">
        <v>0</v>
      </c>
      <c r="G360" s="230">
        <f t="shared" si="64"/>
        <v>0</v>
      </c>
      <c r="H360" s="224">
        <v>179368</v>
      </c>
      <c r="I360" s="224">
        <v>23649.1</v>
      </c>
      <c r="J360" s="224">
        <v>2978.5</v>
      </c>
      <c r="K360" s="224">
        <v>178534.2</v>
      </c>
      <c r="L360" s="224">
        <v>488115.5</v>
      </c>
      <c r="M360" s="224">
        <v>188719.2</v>
      </c>
      <c r="N360" s="224">
        <v>35848.699999999997</v>
      </c>
      <c r="O360" s="224">
        <v>130402.2</v>
      </c>
      <c r="P360" s="224">
        <v>203541.2</v>
      </c>
      <c r="Q360" s="224">
        <v>316794.40000000002</v>
      </c>
      <c r="R360" s="224">
        <v>198879.8</v>
      </c>
      <c r="S360" s="224">
        <v>147933.9</v>
      </c>
      <c r="T360" s="224">
        <v>87697.7</v>
      </c>
      <c r="U360" s="224">
        <v>91009.1</v>
      </c>
      <c r="V360" s="224">
        <v>80898.600000000006</v>
      </c>
      <c r="W360" s="224">
        <v>31407.1</v>
      </c>
      <c r="X360" s="224">
        <v>137556.9</v>
      </c>
      <c r="Y360" s="224">
        <v>210477</v>
      </c>
    </row>
    <row r="361" spans="2:25">
      <c r="B361" s="225" t="s">
        <v>1489</v>
      </c>
      <c r="C361" s="224">
        <f t="shared" si="67"/>
        <v>4564991.5999999996</v>
      </c>
      <c r="D361" s="224">
        <v>2794.5</v>
      </c>
      <c r="E361" s="224">
        <f t="shared" si="68"/>
        <v>271048.90000000002</v>
      </c>
      <c r="F361" s="224">
        <v>0</v>
      </c>
      <c r="G361" s="230">
        <f t="shared" si="64"/>
        <v>0</v>
      </c>
      <c r="H361" s="224">
        <v>236598.5</v>
      </c>
      <c r="I361" s="224">
        <v>30654.400000000001</v>
      </c>
      <c r="J361" s="224">
        <v>3796</v>
      </c>
      <c r="K361" s="224">
        <v>283894.5</v>
      </c>
      <c r="L361" s="224">
        <v>1014375</v>
      </c>
      <c r="M361" s="224">
        <v>328966</v>
      </c>
      <c r="N361" s="224">
        <v>58496.7</v>
      </c>
      <c r="O361" s="224">
        <v>201361.2</v>
      </c>
      <c r="P361" s="224">
        <v>450051.9</v>
      </c>
      <c r="Q361" s="224">
        <v>453672.6</v>
      </c>
      <c r="R361" s="224">
        <v>302445</v>
      </c>
      <c r="S361" s="224">
        <v>194498.4</v>
      </c>
      <c r="T361" s="224">
        <v>135232.9</v>
      </c>
      <c r="U361" s="224">
        <v>159913.9</v>
      </c>
      <c r="V361" s="224">
        <v>128872.5</v>
      </c>
      <c r="W361" s="224">
        <v>47723.199999999997</v>
      </c>
      <c r="X361" s="224">
        <v>185474.4</v>
      </c>
      <c r="Y361" s="224">
        <v>346170</v>
      </c>
    </row>
    <row r="362" spans="2:25">
      <c r="B362" s="225">
        <v>2019</v>
      </c>
      <c r="C362" s="224">
        <f t="shared" si="67"/>
        <v>7834828.5</v>
      </c>
      <c r="D362" s="224">
        <v>6758.3</v>
      </c>
      <c r="E362" s="224">
        <f t="shared" si="68"/>
        <v>485564.4</v>
      </c>
      <c r="F362" s="224">
        <v>0</v>
      </c>
      <c r="G362" s="230">
        <f t="shared" si="64"/>
        <v>0</v>
      </c>
      <c r="H362" s="224">
        <v>427198.3</v>
      </c>
      <c r="I362" s="224">
        <v>53118.9</v>
      </c>
      <c r="J362" s="224">
        <v>5247.2</v>
      </c>
      <c r="K362" s="224">
        <v>503673</v>
      </c>
      <c r="L362" s="224">
        <v>1450404.7</v>
      </c>
      <c r="M362" s="224">
        <v>456238.5</v>
      </c>
      <c r="N362" s="224">
        <v>145394.79999999999</v>
      </c>
      <c r="O362" s="224">
        <v>425379.1</v>
      </c>
      <c r="P362" s="224">
        <v>370683.8</v>
      </c>
      <c r="Q362" s="224">
        <v>1055475.7</v>
      </c>
      <c r="R362" s="224">
        <v>815104.8</v>
      </c>
      <c r="S362" s="224">
        <v>425904.8</v>
      </c>
      <c r="T362" s="224">
        <v>203333.7</v>
      </c>
      <c r="U362" s="224">
        <v>216960.8</v>
      </c>
      <c r="V362" s="224">
        <v>170507.4</v>
      </c>
      <c r="W362" s="224">
        <v>122340.2</v>
      </c>
      <c r="X362" s="224">
        <v>470882.9</v>
      </c>
      <c r="Y362" s="224">
        <v>510221.6</v>
      </c>
    </row>
    <row r="363" spans="2:25">
      <c r="B363" s="225" t="s">
        <v>1490</v>
      </c>
      <c r="C363" s="224">
        <f t="shared" si="67"/>
        <v>1597916.6000000003</v>
      </c>
      <c r="D363" s="224">
        <v>1261.2</v>
      </c>
      <c r="E363" s="224">
        <f t="shared" si="68"/>
        <v>110918.79999999999</v>
      </c>
      <c r="F363" s="224">
        <v>0</v>
      </c>
      <c r="G363" s="230">
        <f t="shared" si="64"/>
        <v>0</v>
      </c>
      <c r="H363" s="224">
        <v>92266.4</v>
      </c>
      <c r="I363" s="224">
        <v>15945.7</v>
      </c>
      <c r="J363" s="224">
        <v>2706.7</v>
      </c>
      <c r="K363" s="224">
        <v>42316.4</v>
      </c>
      <c r="L363" s="224">
        <v>288785.90000000002</v>
      </c>
      <c r="M363" s="224">
        <v>114336.5</v>
      </c>
      <c r="N363" s="224">
        <v>18299.900000000001</v>
      </c>
      <c r="O363" s="224">
        <v>81913.7</v>
      </c>
      <c r="P363" s="224">
        <v>111588.5</v>
      </c>
      <c r="Q363" s="224">
        <v>206682.7</v>
      </c>
      <c r="R363" s="224">
        <v>146693.1</v>
      </c>
      <c r="S363" s="224">
        <v>130997.1</v>
      </c>
      <c r="T363" s="224">
        <v>49677.4</v>
      </c>
      <c r="U363" s="224">
        <v>41724.6</v>
      </c>
      <c r="V363" s="224">
        <v>45095.5</v>
      </c>
      <c r="W363" s="224">
        <v>23866</v>
      </c>
      <c r="X363" s="224">
        <v>78184.2</v>
      </c>
      <c r="Y363" s="224">
        <v>105575.1</v>
      </c>
    </row>
    <row r="364" spans="2:25">
      <c r="B364" s="225" t="s">
        <v>1491</v>
      </c>
      <c r="C364" s="224">
        <f t="shared" si="67"/>
        <v>3031461.2999999993</v>
      </c>
      <c r="D364" s="224">
        <v>2074</v>
      </c>
      <c r="E364" s="224">
        <f t="shared" si="68"/>
        <v>245826.5</v>
      </c>
      <c r="F364" s="224">
        <v>0</v>
      </c>
      <c r="G364" s="230">
        <f t="shared" si="64"/>
        <v>0</v>
      </c>
      <c r="H364" s="224">
        <v>214873.4</v>
      </c>
      <c r="I364" s="224">
        <v>26597</v>
      </c>
      <c r="J364" s="224">
        <v>4356.1000000000004</v>
      </c>
      <c r="K364" s="224">
        <v>230814.4</v>
      </c>
      <c r="L364" s="224">
        <v>521787.8</v>
      </c>
      <c r="M364" s="224">
        <v>186154.3</v>
      </c>
      <c r="N364" s="224">
        <v>34754</v>
      </c>
      <c r="O364" s="224">
        <v>160792.9</v>
      </c>
      <c r="P364" s="224">
        <v>146723.9</v>
      </c>
      <c r="Q364" s="224">
        <v>423939.2</v>
      </c>
      <c r="R364" s="224">
        <v>241543.1</v>
      </c>
      <c r="S364" s="224">
        <v>203318.3</v>
      </c>
      <c r="T364" s="224">
        <v>98116.5</v>
      </c>
      <c r="U364" s="224">
        <v>94227.3</v>
      </c>
      <c r="V364" s="224">
        <v>84556.7</v>
      </c>
      <c r="W364" s="224">
        <v>51075.5</v>
      </c>
      <c r="X364" s="224">
        <v>131146.4</v>
      </c>
      <c r="Y364" s="224">
        <v>174610.5</v>
      </c>
    </row>
    <row r="365" spans="2:25">
      <c r="B365" s="225" t="s">
        <v>1492</v>
      </c>
      <c r="C365" s="224">
        <f t="shared" si="67"/>
        <v>5001215.0000000009</v>
      </c>
      <c r="D365" s="224">
        <v>4290.3999999999996</v>
      </c>
      <c r="E365" s="224">
        <f t="shared" si="68"/>
        <v>321859.5</v>
      </c>
      <c r="F365" s="224">
        <v>0</v>
      </c>
      <c r="G365" s="230">
        <f t="shared" si="64"/>
        <v>0</v>
      </c>
      <c r="H365" s="224">
        <v>280065.59999999998</v>
      </c>
      <c r="I365" s="224">
        <v>36202.5</v>
      </c>
      <c r="J365" s="224">
        <v>5591.4</v>
      </c>
      <c r="K365" s="224">
        <v>291586.5</v>
      </c>
      <c r="L365" s="224">
        <v>1031167.4</v>
      </c>
      <c r="M365" s="224">
        <v>290468.40000000002</v>
      </c>
      <c r="N365" s="224">
        <v>58405.4</v>
      </c>
      <c r="O365" s="224">
        <v>238191.4</v>
      </c>
      <c r="P365" s="224">
        <v>284966.59999999998</v>
      </c>
      <c r="Q365" s="224">
        <v>794125.5</v>
      </c>
      <c r="R365" s="224">
        <v>329134.5</v>
      </c>
      <c r="S365" s="224">
        <v>252468.7</v>
      </c>
      <c r="T365" s="224">
        <v>147718.29999999999</v>
      </c>
      <c r="U365" s="224">
        <v>184330.5</v>
      </c>
      <c r="V365" s="224">
        <v>143645.70000000001</v>
      </c>
      <c r="W365" s="224">
        <v>95256.9</v>
      </c>
      <c r="X365" s="224">
        <v>237988.9</v>
      </c>
      <c r="Y365" s="224">
        <v>295610.40000000002</v>
      </c>
    </row>
    <row r="366" spans="2:25">
      <c r="B366" s="225">
        <v>2020</v>
      </c>
      <c r="C366" s="224">
        <f t="shared" si="67"/>
        <v>7975283.0999999996</v>
      </c>
      <c r="D366" s="224">
        <v>4874.1000000000004</v>
      </c>
      <c r="E366" s="224">
        <f t="shared" si="68"/>
        <v>588205.4</v>
      </c>
      <c r="F366" s="224">
        <v>0</v>
      </c>
      <c r="G366" s="230">
        <f t="shared" si="64"/>
        <v>0</v>
      </c>
      <c r="H366" s="224">
        <v>532216.30000000005</v>
      </c>
      <c r="I366" s="224">
        <v>48139.6</v>
      </c>
      <c r="J366" s="224">
        <v>7849.5</v>
      </c>
      <c r="K366" s="224">
        <v>548921.9</v>
      </c>
      <c r="L366" s="224">
        <v>1603074.9</v>
      </c>
      <c r="M366" s="224">
        <v>320202.7</v>
      </c>
      <c r="N366" s="224">
        <v>129628</v>
      </c>
      <c r="O366" s="224">
        <v>559926.5</v>
      </c>
      <c r="P366" s="224">
        <v>380814.4</v>
      </c>
      <c r="Q366" s="224">
        <v>842094.1</v>
      </c>
      <c r="R366" s="224">
        <v>812069.3</v>
      </c>
      <c r="S366" s="224">
        <v>526311.1</v>
      </c>
      <c r="T366" s="224">
        <v>222312</v>
      </c>
      <c r="U366" s="224">
        <v>248887.9</v>
      </c>
      <c r="V366" s="224">
        <v>315815.8</v>
      </c>
      <c r="W366" s="224">
        <v>71425</v>
      </c>
      <c r="X366" s="224">
        <v>382753.9</v>
      </c>
      <c r="Y366" s="224">
        <v>417966.1</v>
      </c>
    </row>
    <row r="367" spans="2:25">
      <c r="B367" s="225" t="s">
        <v>1493</v>
      </c>
      <c r="C367" s="224">
        <f t="shared" si="67"/>
        <v>1612654.9</v>
      </c>
      <c r="D367" s="224">
        <v>1096.5</v>
      </c>
      <c r="E367" s="224">
        <f t="shared" si="68"/>
        <v>136270.70000000001</v>
      </c>
      <c r="F367" s="224">
        <v>0</v>
      </c>
      <c r="G367" s="230">
        <f t="shared" si="64"/>
        <v>0</v>
      </c>
      <c r="H367" s="224">
        <v>115539.1</v>
      </c>
      <c r="I367" s="224">
        <v>17559</v>
      </c>
      <c r="J367" s="224">
        <v>3172.6</v>
      </c>
      <c r="K367" s="224">
        <v>43727.4</v>
      </c>
      <c r="L367" s="224">
        <v>294242.59999999998</v>
      </c>
      <c r="M367" s="224">
        <v>98302.7</v>
      </c>
      <c r="N367" s="224">
        <v>20118</v>
      </c>
      <c r="O367" s="224">
        <v>91629.8</v>
      </c>
      <c r="P367" s="224">
        <v>110858.3</v>
      </c>
      <c r="Q367" s="224">
        <v>213767.2</v>
      </c>
      <c r="R367" s="224">
        <v>187669</v>
      </c>
      <c r="S367" s="224">
        <v>93354</v>
      </c>
      <c r="T367" s="224">
        <v>56675.9</v>
      </c>
      <c r="U367" s="224">
        <v>42728.7</v>
      </c>
      <c r="V367" s="224">
        <v>51213.5</v>
      </c>
      <c r="W367" s="224">
        <v>17613.400000000001</v>
      </c>
      <c r="X367" s="224">
        <v>67495.100000000006</v>
      </c>
      <c r="Y367" s="224">
        <v>85892.1</v>
      </c>
    </row>
    <row r="368" spans="2:25">
      <c r="B368" s="225" t="s">
        <v>1494</v>
      </c>
      <c r="C368" s="224">
        <f t="shared" si="67"/>
        <v>3210908.6</v>
      </c>
      <c r="D368" s="224">
        <v>1992.9</v>
      </c>
      <c r="E368" s="224">
        <f t="shared" si="68"/>
        <v>253456.8</v>
      </c>
      <c r="F368" s="224">
        <v>0</v>
      </c>
      <c r="G368" s="230">
        <f t="shared" si="64"/>
        <v>0</v>
      </c>
      <c r="H368" s="224">
        <v>217725.8</v>
      </c>
      <c r="I368" s="224">
        <v>30822.2</v>
      </c>
      <c r="J368" s="224">
        <v>4908.8</v>
      </c>
      <c r="K368" s="224">
        <v>247215.6</v>
      </c>
      <c r="L368" s="224">
        <v>632825.1</v>
      </c>
      <c r="M368" s="224">
        <v>186847.7</v>
      </c>
      <c r="N368" s="224">
        <v>36005.599999999999</v>
      </c>
      <c r="O368" s="224">
        <v>190166.6</v>
      </c>
      <c r="P368" s="224">
        <v>196113.7</v>
      </c>
      <c r="Q368" s="224">
        <v>373512.4</v>
      </c>
      <c r="R368" s="224">
        <v>259548.7</v>
      </c>
      <c r="S368" s="224">
        <v>146166.1</v>
      </c>
      <c r="T368" s="224">
        <v>108213.3</v>
      </c>
      <c r="U368" s="224">
        <v>120445.5</v>
      </c>
      <c r="V368" s="224">
        <v>99213.3</v>
      </c>
      <c r="W368" s="224">
        <v>31661</v>
      </c>
      <c r="X368" s="224">
        <v>106942.2</v>
      </c>
      <c r="Y368" s="224">
        <v>220582.1</v>
      </c>
    </row>
    <row r="369" spans="2:25">
      <c r="B369" s="225" t="s">
        <v>1495</v>
      </c>
      <c r="C369" s="224">
        <f t="shared" si="67"/>
        <v>5240918.0999999996</v>
      </c>
      <c r="D369" s="224">
        <v>3435.3</v>
      </c>
      <c r="E369" s="224">
        <f t="shared" si="68"/>
        <v>364937.9</v>
      </c>
      <c r="F369" s="224">
        <v>0</v>
      </c>
      <c r="G369" s="230">
        <f t="shared" si="64"/>
        <v>0</v>
      </c>
      <c r="H369" s="224">
        <v>315550.90000000002</v>
      </c>
      <c r="I369" s="224">
        <v>43265.2</v>
      </c>
      <c r="J369" s="224">
        <v>6121.8</v>
      </c>
      <c r="K369" s="224">
        <v>297991.90000000002</v>
      </c>
      <c r="L369" s="224">
        <v>1191467.1000000001</v>
      </c>
      <c r="M369" s="224">
        <v>317369.90000000002</v>
      </c>
      <c r="N369" s="224">
        <v>63763.9</v>
      </c>
      <c r="O369" s="224">
        <v>327074.40000000002</v>
      </c>
      <c r="P369" s="224">
        <v>315239.59999999998</v>
      </c>
      <c r="Q369" s="224">
        <v>669286.1</v>
      </c>
      <c r="R369" s="224">
        <v>339619.8</v>
      </c>
      <c r="S369" s="224">
        <v>210330.1</v>
      </c>
      <c r="T369" s="224">
        <v>168761.7</v>
      </c>
      <c r="U369" s="224">
        <v>200380</v>
      </c>
      <c r="V369" s="224">
        <v>203375.6</v>
      </c>
      <c r="W369" s="224">
        <v>45252.3</v>
      </c>
      <c r="X369" s="224">
        <v>168051.9</v>
      </c>
      <c r="Y369" s="224">
        <v>354580.6</v>
      </c>
    </row>
    <row r="370" spans="2:25">
      <c r="B370" s="225">
        <v>2021</v>
      </c>
      <c r="C370" s="224">
        <f t="shared" si="67"/>
        <v>8923711.8000000007</v>
      </c>
      <c r="D370" s="228">
        <v>7271.9</v>
      </c>
      <c r="E370" s="224">
        <f t="shared" si="68"/>
        <v>815800.7</v>
      </c>
      <c r="F370" s="228">
        <v>0</v>
      </c>
      <c r="G370" s="230">
        <f t="shared" si="64"/>
        <v>0</v>
      </c>
      <c r="H370" s="228">
        <v>734234.5</v>
      </c>
      <c r="I370" s="228">
        <v>71786.7</v>
      </c>
      <c r="J370" s="228">
        <v>9779.5</v>
      </c>
      <c r="K370" s="228">
        <v>603054.4</v>
      </c>
      <c r="L370" s="228">
        <v>1818567.3</v>
      </c>
      <c r="M370" s="228">
        <v>466273.5</v>
      </c>
      <c r="N370" s="228">
        <v>143211</v>
      </c>
      <c r="O370" s="228">
        <v>660988.69999999995</v>
      </c>
      <c r="P370" s="228">
        <v>405826.9</v>
      </c>
      <c r="Q370" s="228">
        <v>645927.1</v>
      </c>
      <c r="R370" s="228">
        <v>979672.2</v>
      </c>
      <c r="S370" s="228">
        <v>466940.3</v>
      </c>
      <c r="T370" s="228">
        <v>250486.6</v>
      </c>
      <c r="U370" s="228">
        <v>308709.40000000002</v>
      </c>
      <c r="V370" s="228">
        <v>441817.9</v>
      </c>
      <c r="W370" s="228">
        <v>91682.4</v>
      </c>
      <c r="X370" s="228">
        <v>331445</v>
      </c>
      <c r="Y370" s="228">
        <v>486036.5</v>
      </c>
    </row>
    <row r="371" spans="2:25">
      <c r="B371" s="225" t="s">
        <v>1496</v>
      </c>
      <c r="C371" s="224">
        <f t="shared" si="67"/>
        <v>1912042.0000000002</v>
      </c>
      <c r="D371" s="228">
        <v>1173.4000000000001</v>
      </c>
      <c r="E371" s="224">
        <f t="shared" si="68"/>
        <v>179292</v>
      </c>
      <c r="F371" s="228">
        <v>0</v>
      </c>
      <c r="G371" s="230">
        <f t="shared" si="64"/>
        <v>0</v>
      </c>
      <c r="H371" s="228">
        <v>153192.1</v>
      </c>
      <c r="I371" s="228">
        <v>22856.3</v>
      </c>
      <c r="J371" s="228">
        <v>3243.6</v>
      </c>
      <c r="K371" s="228">
        <v>56929.8</v>
      </c>
      <c r="L371" s="228">
        <v>351741.8</v>
      </c>
      <c r="M371" s="228">
        <v>118949.2</v>
      </c>
      <c r="N371" s="228">
        <v>19985.8</v>
      </c>
      <c r="O371" s="228">
        <v>101362</v>
      </c>
      <c r="P371" s="228">
        <v>120460.7</v>
      </c>
      <c r="Q371" s="228">
        <v>206160.2</v>
      </c>
      <c r="R371" s="228">
        <v>235886.5</v>
      </c>
      <c r="S371" s="228">
        <v>103561.3</v>
      </c>
      <c r="T371" s="228">
        <v>62004.1</v>
      </c>
      <c r="U371" s="228">
        <v>64554.6</v>
      </c>
      <c r="V371" s="228">
        <v>68042</v>
      </c>
      <c r="W371" s="228">
        <v>18058.099999999999</v>
      </c>
      <c r="X371" s="228">
        <v>46960</v>
      </c>
      <c r="Y371" s="228">
        <v>156920.5</v>
      </c>
    </row>
    <row r="372" spans="2:25">
      <c r="B372" s="225" t="s">
        <v>1497</v>
      </c>
      <c r="C372" s="224">
        <f t="shared" si="67"/>
        <v>3599986.9000000004</v>
      </c>
      <c r="D372" s="228">
        <v>2706.7</v>
      </c>
      <c r="E372" s="224">
        <f t="shared" si="68"/>
        <v>383105.6</v>
      </c>
      <c r="F372" s="228">
        <v>0</v>
      </c>
      <c r="G372" s="230">
        <f t="shared" si="64"/>
        <v>0</v>
      </c>
      <c r="H372" s="228">
        <v>338813</v>
      </c>
      <c r="I372" s="228">
        <v>38918.300000000003</v>
      </c>
      <c r="J372" s="228">
        <v>5374.3</v>
      </c>
      <c r="K372" s="228">
        <v>262999.7</v>
      </c>
      <c r="L372" s="228">
        <v>787585.6</v>
      </c>
      <c r="M372" s="228">
        <v>265342.09999999998</v>
      </c>
      <c r="N372" s="228">
        <v>36564.6</v>
      </c>
      <c r="O372" s="228">
        <v>195024</v>
      </c>
      <c r="P372" s="228">
        <v>215187.5</v>
      </c>
      <c r="Q372" s="228">
        <v>314852.7</v>
      </c>
      <c r="R372" s="228">
        <v>141251.9</v>
      </c>
      <c r="S372" s="228">
        <v>163576.79999999999</v>
      </c>
      <c r="T372" s="228">
        <v>137894.6</v>
      </c>
      <c r="U372" s="228">
        <v>149957.5</v>
      </c>
      <c r="V372" s="228">
        <v>114445</v>
      </c>
      <c r="W372" s="228">
        <v>33925.1</v>
      </c>
      <c r="X372" s="228">
        <v>96788.9</v>
      </c>
      <c r="Y372" s="228">
        <v>298778.59999999998</v>
      </c>
    </row>
    <row r="373" spans="2:25">
      <c r="B373" s="225" t="s">
        <v>1498</v>
      </c>
      <c r="C373" s="224">
        <f t="shared" si="67"/>
        <v>6147586.3999999994</v>
      </c>
      <c r="D373" s="228">
        <v>4557.7</v>
      </c>
      <c r="E373" s="224">
        <f t="shared" si="68"/>
        <v>424401.5</v>
      </c>
      <c r="F373" s="228">
        <v>0</v>
      </c>
      <c r="G373" s="230">
        <f t="shared" si="64"/>
        <v>0</v>
      </c>
      <c r="H373" s="228">
        <v>367696.6</v>
      </c>
      <c r="I373" s="228">
        <v>50219</v>
      </c>
      <c r="J373" s="228">
        <v>6485.9</v>
      </c>
      <c r="K373" s="228">
        <v>325991.59999999998</v>
      </c>
      <c r="L373" s="228">
        <v>1469978.5</v>
      </c>
      <c r="M373" s="228">
        <v>385135.1</v>
      </c>
      <c r="N373" s="228">
        <v>69559.8</v>
      </c>
      <c r="O373" s="228">
        <v>361805.7</v>
      </c>
      <c r="P373" s="228">
        <v>351590.5</v>
      </c>
      <c r="Q373" s="228">
        <v>519950.3</v>
      </c>
      <c r="R373" s="228">
        <v>531741.19999999995</v>
      </c>
      <c r="S373" s="228">
        <v>244284.4</v>
      </c>
      <c r="T373" s="228">
        <v>209051.6</v>
      </c>
      <c r="U373" s="228">
        <v>272736.3</v>
      </c>
      <c r="V373" s="228">
        <v>254188.5</v>
      </c>
      <c r="W373" s="228">
        <v>45370.400000000001</v>
      </c>
      <c r="X373" s="228">
        <v>184642</v>
      </c>
      <c r="Y373" s="228">
        <v>492601.3</v>
      </c>
    </row>
    <row r="374" spans="2:25">
      <c r="B374" s="223" t="s">
        <v>1517</v>
      </c>
      <c r="G374" s="230" t="e">
        <f t="shared" si="64"/>
        <v>#DIV/0!</v>
      </c>
    </row>
    <row r="375" spans="2:25">
      <c r="B375" s="225" t="s">
        <v>1485</v>
      </c>
      <c r="C375" s="224">
        <f t="shared" ref="C375:C392" si="69">D375+E375+K375+L375+M375+N375+O375+P375+Q375+R375+S375+T375+U375+V375+W375+X375+Y375</f>
        <v>4800179.6999999993</v>
      </c>
      <c r="D375" s="224">
        <v>2406.6999999999998</v>
      </c>
      <c r="E375" s="224">
        <f t="shared" ref="E375:E392" si="70">F375+H375+I375+J375</f>
        <v>261467.2</v>
      </c>
      <c r="F375" s="224">
        <v>0</v>
      </c>
      <c r="G375" s="230">
        <f t="shared" si="64"/>
        <v>0</v>
      </c>
      <c r="H375" s="224">
        <v>196660.2</v>
      </c>
      <c r="I375" s="224">
        <v>61024.800000000003</v>
      </c>
      <c r="J375" s="224">
        <v>3782.2</v>
      </c>
      <c r="K375" s="224">
        <v>99177.9</v>
      </c>
      <c r="L375" s="224">
        <v>1453725.9</v>
      </c>
      <c r="M375" s="224">
        <v>275937.7</v>
      </c>
      <c r="N375" s="224">
        <v>55958</v>
      </c>
      <c r="O375" s="224">
        <v>218954</v>
      </c>
      <c r="P375" s="224">
        <v>514825.9</v>
      </c>
      <c r="Q375" s="224">
        <v>452859.9</v>
      </c>
      <c r="R375" s="224">
        <v>379460.3</v>
      </c>
      <c r="S375" s="224">
        <v>102663</v>
      </c>
      <c r="T375" s="224">
        <v>28777.5</v>
      </c>
      <c r="U375" s="224">
        <v>108229.3</v>
      </c>
      <c r="V375" s="224">
        <v>87092.5</v>
      </c>
      <c r="W375" s="224">
        <v>35425.199999999997</v>
      </c>
      <c r="X375" s="224">
        <v>393072.2</v>
      </c>
      <c r="Y375" s="224">
        <v>330146.5</v>
      </c>
    </row>
    <row r="376" spans="2:25">
      <c r="B376" s="225" t="s">
        <v>1486</v>
      </c>
      <c r="C376" s="224">
        <f t="shared" si="69"/>
        <v>7533927.1000000006</v>
      </c>
      <c r="D376" s="224">
        <v>4089.5</v>
      </c>
      <c r="E376" s="224">
        <f t="shared" si="70"/>
        <v>389055</v>
      </c>
      <c r="F376" s="224">
        <v>0</v>
      </c>
      <c r="G376" s="230">
        <f t="shared" si="64"/>
        <v>0</v>
      </c>
      <c r="H376" s="224">
        <v>304532.3</v>
      </c>
      <c r="I376" s="224">
        <v>77217.8</v>
      </c>
      <c r="J376" s="224">
        <v>7304.9</v>
      </c>
      <c r="K376" s="224">
        <v>167739.4</v>
      </c>
      <c r="L376" s="224">
        <v>2392829.6</v>
      </c>
      <c r="M376" s="224">
        <v>349010.5</v>
      </c>
      <c r="N376" s="224">
        <v>92296</v>
      </c>
      <c r="O376" s="224">
        <v>346187.1</v>
      </c>
      <c r="P376" s="224">
        <v>763787.3</v>
      </c>
      <c r="Q376" s="224">
        <v>622885</v>
      </c>
      <c r="R376" s="224">
        <v>517737.7</v>
      </c>
      <c r="S376" s="224">
        <v>166210.6</v>
      </c>
      <c r="T376" s="224">
        <v>46339.5</v>
      </c>
      <c r="U376" s="224">
        <v>183705.8</v>
      </c>
      <c r="V376" s="224">
        <v>134018.5</v>
      </c>
      <c r="W376" s="224">
        <v>60678.400000000001</v>
      </c>
      <c r="X376" s="224">
        <v>780444.3</v>
      </c>
      <c r="Y376" s="224">
        <v>516912.9</v>
      </c>
    </row>
    <row r="377" spans="2:25">
      <c r="B377" s="225">
        <v>2018</v>
      </c>
      <c r="C377" s="224">
        <f t="shared" si="69"/>
        <v>12132649.699999999</v>
      </c>
      <c r="D377" s="224">
        <v>6290.4</v>
      </c>
      <c r="E377" s="224">
        <f t="shared" si="70"/>
        <v>601042.1</v>
      </c>
      <c r="F377" s="224">
        <v>0</v>
      </c>
      <c r="G377" s="230">
        <f t="shared" si="64"/>
        <v>0</v>
      </c>
      <c r="H377" s="224">
        <v>487851.9</v>
      </c>
      <c r="I377" s="224">
        <v>100476.6</v>
      </c>
      <c r="J377" s="224">
        <v>12713.6</v>
      </c>
      <c r="K377" s="224">
        <v>301689.40000000002</v>
      </c>
      <c r="L377" s="224">
        <v>4234556.5999999996</v>
      </c>
      <c r="M377" s="224">
        <v>709527</v>
      </c>
      <c r="N377" s="224">
        <v>201062.8</v>
      </c>
      <c r="O377" s="224">
        <v>587810.19999999995</v>
      </c>
      <c r="P377" s="224">
        <v>1093811.5</v>
      </c>
      <c r="Q377" s="224">
        <v>1197109.3</v>
      </c>
      <c r="R377" s="224">
        <v>865944.7</v>
      </c>
      <c r="S377" s="224">
        <v>254985</v>
      </c>
      <c r="T377" s="224">
        <v>65085.1</v>
      </c>
      <c r="U377" s="224">
        <v>236252.1</v>
      </c>
      <c r="V377" s="224">
        <v>190810.1</v>
      </c>
      <c r="W377" s="224">
        <v>91596.4</v>
      </c>
      <c r="X377" s="224">
        <v>776695.8</v>
      </c>
      <c r="Y377" s="224">
        <v>718381.2</v>
      </c>
    </row>
    <row r="378" spans="2:25">
      <c r="B378" s="225" t="s">
        <v>1487</v>
      </c>
      <c r="C378" s="224">
        <f t="shared" si="69"/>
        <v>2716537.4999999995</v>
      </c>
      <c r="D378" s="224">
        <v>1554.9</v>
      </c>
      <c r="E378" s="224">
        <f t="shared" si="70"/>
        <v>156097.60000000001</v>
      </c>
      <c r="F378" s="224">
        <v>0</v>
      </c>
      <c r="G378" s="230">
        <f t="shared" si="64"/>
        <v>0</v>
      </c>
      <c r="H378" s="224">
        <v>123468.8</v>
      </c>
      <c r="I378" s="224">
        <v>29613.200000000001</v>
      </c>
      <c r="J378" s="224">
        <v>3015.6</v>
      </c>
      <c r="K378" s="224">
        <v>36748.300000000003</v>
      </c>
      <c r="L378" s="224">
        <v>845055.9</v>
      </c>
      <c r="M378" s="224">
        <v>155948</v>
      </c>
      <c r="N378" s="224">
        <v>39306.800000000003</v>
      </c>
      <c r="O378" s="224">
        <v>109773.9</v>
      </c>
      <c r="P378" s="224">
        <v>273781.59999999998</v>
      </c>
      <c r="Q378" s="224">
        <v>214808</v>
      </c>
      <c r="R378" s="224">
        <v>276365.7</v>
      </c>
      <c r="S378" s="224">
        <v>71017.8</v>
      </c>
      <c r="T378" s="224">
        <v>17290.5</v>
      </c>
      <c r="U378" s="224">
        <v>57713.4</v>
      </c>
      <c r="V378" s="224">
        <v>46690.9</v>
      </c>
      <c r="W378" s="224">
        <v>17910.900000000001</v>
      </c>
      <c r="X378" s="224">
        <v>186321</v>
      </c>
      <c r="Y378" s="224">
        <v>210152.3</v>
      </c>
    </row>
    <row r="379" spans="2:25">
      <c r="B379" s="225" t="s">
        <v>1488</v>
      </c>
      <c r="C379" s="224">
        <f t="shared" si="69"/>
        <v>5358749.4000000004</v>
      </c>
      <c r="D379" s="224">
        <v>3351</v>
      </c>
      <c r="E379" s="224">
        <f t="shared" si="70"/>
        <v>311868.5</v>
      </c>
      <c r="F379" s="224">
        <v>0</v>
      </c>
      <c r="G379" s="230">
        <f t="shared" si="64"/>
        <v>0</v>
      </c>
      <c r="H379" s="224">
        <v>246494.6</v>
      </c>
      <c r="I379" s="224">
        <v>59706.5</v>
      </c>
      <c r="J379" s="224">
        <v>5667.4</v>
      </c>
      <c r="K379" s="224">
        <v>107301.1</v>
      </c>
      <c r="L379" s="224">
        <v>1629000.9</v>
      </c>
      <c r="M379" s="224">
        <v>307697.3</v>
      </c>
      <c r="N379" s="224">
        <v>63631.8</v>
      </c>
      <c r="O379" s="224">
        <v>228943.1</v>
      </c>
      <c r="P379" s="224">
        <v>461193.4</v>
      </c>
      <c r="Q379" s="224">
        <v>527859.4</v>
      </c>
      <c r="R379" s="224">
        <v>453436.3</v>
      </c>
      <c r="S379" s="224">
        <v>119742.3</v>
      </c>
      <c r="T379" s="224">
        <v>35950.5</v>
      </c>
      <c r="U379" s="224">
        <v>119232.2</v>
      </c>
      <c r="V379" s="224">
        <v>94561.9</v>
      </c>
      <c r="W379" s="224">
        <v>31393.5</v>
      </c>
      <c r="X379" s="224">
        <v>458110.8</v>
      </c>
      <c r="Y379" s="224">
        <v>405475.4</v>
      </c>
    </row>
    <row r="380" spans="2:25">
      <c r="B380" s="225" t="s">
        <v>1489</v>
      </c>
      <c r="C380" s="224">
        <f t="shared" si="69"/>
        <v>8210007.7999999998</v>
      </c>
      <c r="D380" s="224">
        <v>4168.1000000000004</v>
      </c>
      <c r="E380" s="224">
        <f t="shared" si="70"/>
        <v>470999.4</v>
      </c>
      <c r="F380" s="224">
        <v>0</v>
      </c>
      <c r="G380" s="230">
        <f t="shared" si="64"/>
        <v>0</v>
      </c>
      <c r="H380" s="224">
        <v>383733.3</v>
      </c>
      <c r="I380" s="224">
        <v>76458.100000000006</v>
      </c>
      <c r="J380" s="224">
        <v>10808</v>
      </c>
      <c r="K380" s="224">
        <v>173137.7</v>
      </c>
      <c r="L380" s="224">
        <v>2613150.9</v>
      </c>
      <c r="M380" s="224">
        <v>421654.9</v>
      </c>
      <c r="N380" s="224">
        <v>100556.3</v>
      </c>
      <c r="O380" s="224">
        <v>376444.3</v>
      </c>
      <c r="P380" s="224">
        <v>630707.1</v>
      </c>
      <c r="Q380" s="224">
        <v>755568.4</v>
      </c>
      <c r="R380" s="224">
        <v>606205.9</v>
      </c>
      <c r="S380" s="224">
        <v>200078.6</v>
      </c>
      <c r="T380" s="224">
        <v>57568.7</v>
      </c>
      <c r="U380" s="224">
        <v>204395.3</v>
      </c>
      <c r="V380" s="224">
        <v>144374.29999999999</v>
      </c>
      <c r="W380" s="224">
        <v>59993.1</v>
      </c>
      <c r="X380" s="224">
        <v>778549.9</v>
      </c>
      <c r="Y380" s="224">
        <v>612454.9</v>
      </c>
    </row>
    <row r="381" spans="2:25">
      <c r="B381" s="225">
        <v>2019</v>
      </c>
      <c r="C381" s="224">
        <f t="shared" si="69"/>
        <v>13546958.399999999</v>
      </c>
      <c r="D381" s="224">
        <v>6949.3</v>
      </c>
      <c r="E381" s="224">
        <f t="shared" si="70"/>
        <v>720601.9</v>
      </c>
      <c r="F381" s="224">
        <v>0</v>
      </c>
      <c r="G381" s="230">
        <f t="shared" si="64"/>
        <v>0</v>
      </c>
      <c r="H381" s="224">
        <v>619874.6</v>
      </c>
      <c r="I381" s="224">
        <v>85784.8</v>
      </c>
      <c r="J381" s="224">
        <v>14942.5</v>
      </c>
      <c r="K381" s="224">
        <v>326802.90000000002</v>
      </c>
      <c r="L381" s="224">
        <v>4654773.4000000004</v>
      </c>
      <c r="M381" s="224">
        <v>809856.8</v>
      </c>
      <c r="N381" s="224">
        <v>218450.4</v>
      </c>
      <c r="O381" s="224">
        <v>665722.5</v>
      </c>
      <c r="P381" s="224">
        <v>1208158</v>
      </c>
      <c r="Q381" s="224">
        <v>1242428.2</v>
      </c>
      <c r="R381" s="224">
        <v>972194.8</v>
      </c>
      <c r="S381" s="224">
        <v>260650.6</v>
      </c>
      <c r="T381" s="224">
        <v>81803.7</v>
      </c>
      <c r="U381" s="224">
        <v>262366.09999999998</v>
      </c>
      <c r="V381" s="224">
        <v>192949.5</v>
      </c>
      <c r="W381" s="224">
        <v>100826.4</v>
      </c>
      <c r="X381" s="224">
        <v>954363.6</v>
      </c>
      <c r="Y381" s="224">
        <v>868060.3</v>
      </c>
    </row>
    <row r="382" spans="2:25">
      <c r="B382" s="225" t="s">
        <v>1490</v>
      </c>
      <c r="C382" s="224">
        <f t="shared" si="69"/>
        <v>2970930.2</v>
      </c>
      <c r="D382" s="224">
        <v>1705</v>
      </c>
      <c r="E382" s="224">
        <f t="shared" si="70"/>
        <v>164119.5</v>
      </c>
      <c r="F382" s="224">
        <v>0</v>
      </c>
      <c r="G382" s="230">
        <f t="shared" si="64"/>
        <v>0</v>
      </c>
      <c r="H382" s="224">
        <v>133507.5</v>
      </c>
      <c r="I382" s="224">
        <v>27697.1</v>
      </c>
      <c r="J382" s="224">
        <v>2914.9</v>
      </c>
      <c r="K382" s="224">
        <v>49079.8</v>
      </c>
      <c r="L382" s="224">
        <v>942583.7</v>
      </c>
      <c r="M382" s="224">
        <v>159034.70000000001</v>
      </c>
      <c r="N382" s="224">
        <v>39228.300000000003</v>
      </c>
      <c r="O382" s="224">
        <v>130651</v>
      </c>
      <c r="P382" s="224">
        <v>390638.4</v>
      </c>
      <c r="Q382" s="224">
        <v>203178.8</v>
      </c>
      <c r="R382" s="224">
        <v>291675.09999999998</v>
      </c>
      <c r="S382" s="224">
        <v>66962.899999999994</v>
      </c>
      <c r="T382" s="224">
        <v>19985.7</v>
      </c>
      <c r="U382" s="224">
        <v>67789</v>
      </c>
      <c r="V382" s="224">
        <v>59855.199999999997</v>
      </c>
      <c r="W382" s="224">
        <v>13392</v>
      </c>
      <c r="X382" s="224">
        <v>178120.5</v>
      </c>
      <c r="Y382" s="224">
        <v>192930.6</v>
      </c>
    </row>
    <row r="383" spans="2:25">
      <c r="B383" s="225" t="s">
        <v>1491</v>
      </c>
      <c r="C383" s="224">
        <f t="shared" si="69"/>
        <v>5285804.7</v>
      </c>
      <c r="D383" s="224">
        <v>2952.5</v>
      </c>
      <c r="E383" s="224">
        <f t="shared" si="70"/>
        <v>320853.60000000003</v>
      </c>
      <c r="F383" s="224">
        <v>0</v>
      </c>
      <c r="G383" s="230">
        <f t="shared" ref="G383:G411" si="71">F383/C383</f>
        <v>0</v>
      </c>
      <c r="H383" s="224">
        <v>255682.4</v>
      </c>
      <c r="I383" s="224">
        <v>60182.3</v>
      </c>
      <c r="J383" s="224">
        <v>4988.8999999999996</v>
      </c>
      <c r="K383" s="224">
        <v>122950.5</v>
      </c>
      <c r="L383" s="224">
        <v>1540984.1</v>
      </c>
      <c r="M383" s="224">
        <v>250175.4</v>
      </c>
      <c r="N383" s="224">
        <v>63190.400000000001</v>
      </c>
      <c r="O383" s="224">
        <v>280442.3</v>
      </c>
      <c r="P383" s="224">
        <v>564116.9</v>
      </c>
      <c r="Q383" s="224">
        <v>549177.59999999998</v>
      </c>
      <c r="R383" s="224">
        <v>444084.3</v>
      </c>
      <c r="S383" s="224">
        <v>119150.5</v>
      </c>
      <c r="T383" s="224">
        <v>48873.4</v>
      </c>
      <c r="U383" s="224">
        <v>139031.6</v>
      </c>
      <c r="V383" s="224">
        <v>110314.4</v>
      </c>
      <c r="W383" s="224">
        <v>23664.3</v>
      </c>
      <c r="X383" s="224">
        <v>404572.9</v>
      </c>
      <c r="Y383" s="224">
        <v>301270</v>
      </c>
    </row>
    <row r="384" spans="2:25">
      <c r="B384" s="225" t="s">
        <v>1492</v>
      </c>
      <c r="C384" s="224">
        <f t="shared" si="69"/>
        <v>8505517.6999999993</v>
      </c>
      <c r="D384" s="224">
        <v>5081.3999999999996</v>
      </c>
      <c r="E384" s="224">
        <f t="shared" si="70"/>
        <v>510721.4</v>
      </c>
      <c r="F384" s="224">
        <v>0</v>
      </c>
      <c r="G384" s="230">
        <f t="shared" si="71"/>
        <v>0</v>
      </c>
      <c r="H384" s="224">
        <v>416564.5</v>
      </c>
      <c r="I384" s="224">
        <v>84322.5</v>
      </c>
      <c r="J384" s="224">
        <v>9834.4</v>
      </c>
      <c r="K384" s="224">
        <v>184333.7</v>
      </c>
      <c r="L384" s="224">
        <v>2464379.9</v>
      </c>
      <c r="M384" s="224">
        <v>342526.5</v>
      </c>
      <c r="N384" s="224">
        <v>92397</v>
      </c>
      <c r="O384" s="224">
        <v>442915.4</v>
      </c>
      <c r="P384" s="224">
        <v>933308.7</v>
      </c>
      <c r="Q384" s="224">
        <v>1028819.2</v>
      </c>
      <c r="R384" s="224">
        <v>600037.1</v>
      </c>
      <c r="S384" s="224">
        <v>164740.20000000001</v>
      </c>
      <c r="T384" s="224">
        <v>73107.7</v>
      </c>
      <c r="U384" s="224">
        <v>224231.2</v>
      </c>
      <c r="V384" s="224">
        <v>182645.1</v>
      </c>
      <c r="W384" s="224">
        <v>47042.7</v>
      </c>
      <c r="X384" s="224">
        <v>710746.1</v>
      </c>
      <c r="Y384" s="224">
        <v>498484.4</v>
      </c>
    </row>
    <row r="385" spans="2:25">
      <c r="B385" s="225">
        <v>2020</v>
      </c>
      <c r="C385" s="224">
        <f t="shared" si="69"/>
        <v>13459802.599999998</v>
      </c>
      <c r="D385" s="224">
        <v>8275</v>
      </c>
      <c r="E385" s="224">
        <f t="shared" si="70"/>
        <v>739054.10000000009</v>
      </c>
      <c r="F385" s="224">
        <v>0</v>
      </c>
      <c r="G385" s="230">
        <f t="shared" si="71"/>
        <v>0</v>
      </c>
      <c r="H385" s="224">
        <v>630699.30000000005</v>
      </c>
      <c r="I385" s="224">
        <v>95237.9</v>
      </c>
      <c r="J385" s="224">
        <v>13116.9</v>
      </c>
      <c r="K385" s="224">
        <v>352241</v>
      </c>
      <c r="L385" s="224">
        <v>4466864.5</v>
      </c>
      <c r="M385" s="224">
        <v>577418.6</v>
      </c>
      <c r="N385" s="224">
        <v>176035.7</v>
      </c>
      <c r="O385" s="224">
        <v>839762.2</v>
      </c>
      <c r="P385" s="224">
        <v>1307424.5</v>
      </c>
      <c r="Q385" s="224">
        <v>1255439.6000000001</v>
      </c>
      <c r="R385" s="224">
        <v>989800.5</v>
      </c>
      <c r="S385" s="224">
        <v>232919.6</v>
      </c>
      <c r="T385" s="224">
        <v>103801.1</v>
      </c>
      <c r="U385" s="224">
        <v>293781</v>
      </c>
      <c r="V385" s="224">
        <v>291925.40000000002</v>
      </c>
      <c r="W385" s="224">
        <v>300239.2</v>
      </c>
      <c r="X385" s="224">
        <v>825350.7</v>
      </c>
      <c r="Y385" s="224">
        <v>699469.9</v>
      </c>
    </row>
    <row r="386" spans="2:25">
      <c r="B386" s="225" t="s">
        <v>1493</v>
      </c>
      <c r="C386" s="224">
        <f t="shared" si="69"/>
        <v>3000426.4999999995</v>
      </c>
      <c r="D386" s="224">
        <v>1034.0999999999999</v>
      </c>
      <c r="E386" s="224">
        <f t="shared" si="70"/>
        <v>212767.49999999997</v>
      </c>
      <c r="F386" s="224">
        <v>0</v>
      </c>
      <c r="G386" s="230">
        <f t="shared" si="71"/>
        <v>0</v>
      </c>
      <c r="H386" s="224">
        <v>180652.3</v>
      </c>
      <c r="I386" s="224">
        <v>29602.9</v>
      </c>
      <c r="J386" s="224">
        <v>2512.3000000000002</v>
      </c>
      <c r="K386" s="224">
        <v>68264.3</v>
      </c>
      <c r="L386" s="224">
        <v>953392</v>
      </c>
      <c r="M386" s="224">
        <v>136055.5</v>
      </c>
      <c r="N386" s="224">
        <v>39455.1</v>
      </c>
      <c r="O386" s="224">
        <v>138855.29999999999</v>
      </c>
      <c r="P386" s="224">
        <v>346680</v>
      </c>
      <c r="Q386" s="224">
        <v>173684.7</v>
      </c>
      <c r="R386" s="224">
        <v>305363.40000000002</v>
      </c>
      <c r="S386" s="224">
        <v>76861.899999999994</v>
      </c>
      <c r="T386" s="224">
        <v>25502.3</v>
      </c>
      <c r="U386" s="224">
        <v>79754.600000000006</v>
      </c>
      <c r="V386" s="224">
        <v>67299.399999999994</v>
      </c>
      <c r="W386" s="224">
        <v>18560.400000000001</v>
      </c>
      <c r="X386" s="224">
        <v>198727.6</v>
      </c>
      <c r="Y386" s="224">
        <v>158168.4</v>
      </c>
    </row>
    <row r="387" spans="2:25">
      <c r="B387" s="225" t="s">
        <v>1494</v>
      </c>
      <c r="C387" s="224">
        <f t="shared" si="69"/>
        <v>5846438.2000000002</v>
      </c>
      <c r="D387" s="224">
        <v>1973</v>
      </c>
      <c r="E387" s="224">
        <f t="shared" si="70"/>
        <v>381107.9</v>
      </c>
      <c r="F387" s="224">
        <v>0</v>
      </c>
      <c r="G387" s="230">
        <f t="shared" si="71"/>
        <v>0</v>
      </c>
      <c r="H387" s="224">
        <v>317227.40000000002</v>
      </c>
      <c r="I387" s="224">
        <v>59870.2</v>
      </c>
      <c r="J387" s="224">
        <v>4010.3</v>
      </c>
      <c r="K387" s="224">
        <v>154006.79999999999</v>
      </c>
      <c r="L387" s="224">
        <v>1739170.7</v>
      </c>
      <c r="M387" s="224">
        <v>246221.6</v>
      </c>
      <c r="N387" s="224">
        <v>64869.5</v>
      </c>
      <c r="O387" s="224">
        <v>332470.40000000002</v>
      </c>
      <c r="P387" s="224">
        <v>637052.1</v>
      </c>
      <c r="Q387" s="224">
        <v>428459.5</v>
      </c>
      <c r="R387" s="224">
        <v>483951.5</v>
      </c>
      <c r="S387" s="224">
        <v>127040</v>
      </c>
      <c r="T387" s="224">
        <v>53839</v>
      </c>
      <c r="U387" s="224">
        <v>169004</v>
      </c>
      <c r="V387" s="224">
        <v>128490.4</v>
      </c>
      <c r="W387" s="224">
        <v>57806.8</v>
      </c>
      <c r="X387" s="224">
        <v>445915.9</v>
      </c>
      <c r="Y387" s="224">
        <v>395059.1</v>
      </c>
    </row>
    <row r="388" spans="2:25">
      <c r="B388" s="225" t="s">
        <v>1495</v>
      </c>
      <c r="C388" s="224">
        <f t="shared" si="69"/>
        <v>9520278.1999999974</v>
      </c>
      <c r="D388" s="224">
        <v>6050.3</v>
      </c>
      <c r="E388" s="224">
        <f t="shared" si="70"/>
        <v>579062.29999999993</v>
      </c>
      <c r="F388" s="224">
        <v>0</v>
      </c>
      <c r="G388" s="230">
        <f t="shared" si="71"/>
        <v>0</v>
      </c>
      <c r="H388" s="224">
        <v>488380</v>
      </c>
      <c r="I388" s="224">
        <v>82516.2</v>
      </c>
      <c r="J388" s="224">
        <v>8166.1</v>
      </c>
      <c r="K388" s="224">
        <v>230983.5</v>
      </c>
      <c r="L388" s="224">
        <v>2852432.9</v>
      </c>
      <c r="M388" s="224">
        <v>401915.8</v>
      </c>
      <c r="N388" s="224">
        <v>96502.8</v>
      </c>
      <c r="O388" s="224">
        <v>515945.6</v>
      </c>
      <c r="P388" s="224">
        <v>1007538.2</v>
      </c>
      <c r="Q388" s="224">
        <v>796291.1</v>
      </c>
      <c r="R388" s="224">
        <v>609250.5</v>
      </c>
      <c r="S388" s="224">
        <v>198973.8</v>
      </c>
      <c r="T388" s="224">
        <v>80518.399999999994</v>
      </c>
      <c r="U388" s="224">
        <v>254739.6</v>
      </c>
      <c r="V388" s="224">
        <v>269523.09999999998</v>
      </c>
      <c r="W388" s="224">
        <v>129459.3</v>
      </c>
      <c r="X388" s="224">
        <v>856578.3</v>
      </c>
      <c r="Y388" s="224">
        <v>634512.69999999995</v>
      </c>
    </row>
    <row r="389" spans="2:25">
      <c r="B389" s="225">
        <v>2021</v>
      </c>
      <c r="C389" s="224">
        <f t="shared" si="69"/>
        <v>15000060.399999999</v>
      </c>
      <c r="D389" s="228">
        <v>8569.2000000000007</v>
      </c>
      <c r="E389" s="224">
        <f t="shared" si="70"/>
        <v>842968.1</v>
      </c>
      <c r="F389" s="228">
        <v>0</v>
      </c>
      <c r="G389" s="230">
        <f t="shared" si="71"/>
        <v>0</v>
      </c>
      <c r="H389" s="228">
        <v>723325.6</v>
      </c>
      <c r="I389" s="228">
        <v>104772.4</v>
      </c>
      <c r="J389" s="228">
        <v>14870.1</v>
      </c>
      <c r="K389" s="228">
        <v>438347.5</v>
      </c>
      <c r="L389" s="228">
        <v>5194483.7</v>
      </c>
      <c r="M389" s="228">
        <v>699812.4</v>
      </c>
      <c r="N389" s="228">
        <v>176708.3</v>
      </c>
      <c r="O389" s="228">
        <v>966702.8</v>
      </c>
      <c r="P389" s="228">
        <v>1344835.6</v>
      </c>
      <c r="Q389" s="228">
        <v>1281720.3</v>
      </c>
      <c r="R389" s="228">
        <v>1002223.3</v>
      </c>
      <c r="S389" s="228">
        <v>324364.7</v>
      </c>
      <c r="T389" s="228">
        <v>106626.2</v>
      </c>
      <c r="U389" s="228">
        <v>344183.5</v>
      </c>
      <c r="V389" s="228">
        <v>418179.7</v>
      </c>
      <c r="W389" s="228">
        <v>175667.6</v>
      </c>
      <c r="X389" s="228">
        <v>873908.6</v>
      </c>
      <c r="Y389" s="228">
        <v>800758.9</v>
      </c>
    </row>
    <row r="390" spans="2:25">
      <c r="B390" s="225" t="s">
        <v>1496</v>
      </c>
      <c r="C390" s="224">
        <f t="shared" si="69"/>
        <v>3606001.1000000006</v>
      </c>
      <c r="D390" s="228">
        <v>891.4</v>
      </c>
      <c r="E390" s="224">
        <f t="shared" si="70"/>
        <v>228048.30000000002</v>
      </c>
      <c r="F390" s="228">
        <v>0</v>
      </c>
      <c r="G390" s="230">
        <f t="shared" si="71"/>
        <v>0</v>
      </c>
      <c r="H390" s="228">
        <v>196811.2</v>
      </c>
      <c r="I390" s="228">
        <v>27949.4</v>
      </c>
      <c r="J390" s="228">
        <v>3287.7</v>
      </c>
      <c r="K390" s="228">
        <v>104369.5</v>
      </c>
      <c r="L390" s="228">
        <v>982600.5</v>
      </c>
      <c r="M390" s="228">
        <v>201064.8</v>
      </c>
      <c r="N390" s="228">
        <v>48235</v>
      </c>
      <c r="O390" s="228">
        <v>178128.8</v>
      </c>
      <c r="P390" s="228">
        <v>393877.2</v>
      </c>
      <c r="Q390" s="228">
        <v>261623.2</v>
      </c>
      <c r="R390" s="228">
        <v>337354.1</v>
      </c>
      <c r="S390" s="228">
        <v>86106.4</v>
      </c>
      <c r="T390" s="228">
        <v>29429.9</v>
      </c>
      <c r="U390" s="228">
        <v>97867.6</v>
      </c>
      <c r="V390" s="228">
        <v>92410.2</v>
      </c>
      <c r="W390" s="228">
        <v>39951</v>
      </c>
      <c r="X390" s="228">
        <v>230140.5</v>
      </c>
      <c r="Y390" s="228">
        <v>293902.7</v>
      </c>
    </row>
    <row r="391" spans="2:25">
      <c r="B391" s="225" t="s">
        <v>1497</v>
      </c>
      <c r="C391" s="224">
        <f t="shared" si="69"/>
        <v>6898367.4000000004</v>
      </c>
      <c r="D391" s="228">
        <v>1541.5</v>
      </c>
      <c r="E391" s="224">
        <f t="shared" si="70"/>
        <v>419767.60000000003</v>
      </c>
      <c r="F391" s="228">
        <v>0</v>
      </c>
      <c r="G391" s="230">
        <f t="shared" si="71"/>
        <v>0</v>
      </c>
      <c r="H391" s="228">
        <v>357518.2</v>
      </c>
      <c r="I391" s="228">
        <v>56333.5</v>
      </c>
      <c r="J391" s="228">
        <v>5915.9</v>
      </c>
      <c r="K391" s="228">
        <v>193292</v>
      </c>
      <c r="L391" s="228">
        <v>1902848.9</v>
      </c>
      <c r="M391" s="228">
        <v>340801.6</v>
      </c>
      <c r="N391" s="228">
        <v>90254.2</v>
      </c>
      <c r="O391" s="228">
        <v>420852.2</v>
      </c>
      <c r="P391" s="228">
        <v>837567.2</v>
      </c>
      <c r="Q391" s="228">
        <v>622342.40000000002</v>
      </c>
      <c r="R391" s="228">
        <v>335859.8</v>
      </c>
      <c r="S391" s="228">
        <v>135218.70000000001</v>
      </c>
      <c r="T391" s="228">
        <v>62352.1</v>
      </c>
      <c r="U391" s="228">
        <v>234681.9</v>
      </c>
      <c r="V391" s="228">
        <v>161179.79999999999</v>
      </c>
      <c r="W391" s="228">
        <v>71010.8</v>
      </c>
      <c r="X391" s="228">
        <v>504006.5</v>
      </c>
      <c r="Y391" s="228">
        <v>564790.19999999995</v>
      </c>
    </row>
    <row r="392" spans="2:25">
      <c r="B392" s="225" t="s">
        <v>1498</v>
      </c>
      <c r="C392" s="224">
        <f t="shared" si="69"/>
        <v>11341232.399999999</v>
      </c>
      <c r="D392" s="228">
        <v>6093.8</v>
      </c>
      <c r="E392" s="224">
        <f t="shared" si="70"/>
        <v>630400.10000000009</v>
      </c>
      <c r="F392" s="228">
        <v>0</v>
      </c>
      <c r="G392" s="230">
        <f t="shared" si="71"/>
        <v>0</v>
      </c>
      <c r="H392" s="228">
        <v>540840.30000000005</v>
      </c>
      <c r="I392" s="228">
        <v>77482.8</v>
      </c>
      <c r="J392" s="228">
        <v>12077</v>
      </c>
      <c r="K392" s="228">
        <v>280454.59999999998</v>
      </c>
      <c r="L392" s="228">
        <v>3124870.3</v>
      </c>
      <c r="M392" s="228">
        <v>513056.6</v>
      </c>
      <c r="N392" s="228">
        <v>113648.1</v>
      </c>
      <c r="O392" s="228">
        <v>601748.30000000005</v>
      </c>
      <c r="P392" s="228">
        <v>1364189.2</v>
      </c>
      <c r="Q392" s="228">
        <v>1201103.8</v>
      </c>
      <c r="R392" s="228">
        <v>602842.69999999995</v>
      </c>
      <c r="S392" s="228">
        <v>216778.1</v>
      </c>
      <c r="T392" s="228">
        <v>99466.4</v>
      </c>
      <c r="U392" s="228">
        <v>349491</v>
      </c>
      <c r="V392" s="228">
        <v>329315.20000000001</v>
      </c>
      <c r="W392" s="228">
        <v>129679.1</v>
      </c>
      <c r="X392" s="228">
        <v>881196.8</v>
      </c>
      <c r="Y392" s="228">
        <v>896898.3</v>
      </c>
    </row>
    <row r="393" spans="2:25">
      <c r="B393" s="223" t="s">
        <v>1518</v>
      </c>
      <c r="G393" s="230" t="e">
        <f t="shared" si="71"/>
        <v>#DIV/0!</v>
      </c>
    </row>
    <row r="394" spans="2:25">
      <c r="B394" s="225" t="s">
        <v>1485</v>
      </c>
      <c r="C394" s="224">
        <f t="shared" ref="C394:C411" si="72">D394+E394+K394+L394+M394+N394+O394+P394+Q394+R394+S394+T394+U394+V394+W394+X394+Y394</f>
        <v>860683.80000000016</v>
      </c>
      <c r="D394" s="224">
        <v>8276.2000000000007</v>
      </c>
      <c r="E394" s="224">
        <f t="shared" ref="E394:E411" si="73">F394+H394+I394+J394</f>
        <v>234962.4</v>
      </c>
      <c r="F394" s="224">
        <v>194.5</v>
      </c>
      <c r="G394" s="230">
        <f t="shared" si="71"/>
        <v>2.2598310784982821E-4</v>
      </c>
      <c r="H394" s="224">
        <v>213187.3</v>
      </c>
      <c r="I394" s="224">
        <v>17586.7</v>
      </c>
      <c r="J394" s="224">
        <v>3993.9</v>
      </c>
      <c r="K394" s="224">
        <v>38915.300000000003</v>
      </c>
      <c r="L394" s="224">
        <v>127976.2</v>
      </c>
      <c r="M394" s="224">
        <v>130702.1</v>
      </c>
      <c r="N394" s="224">
        <v>4915.7</v>
      </c>
      <c r="O394" s="224">
        <v>4876.8</v>
      </c>
      <c r="P394" s="224">
        <v>30038.2</v>
      </c>
      <c r="Q394" s="224">
        <v>90632.9</v>
      </c>
      <c r="R394" s="224">
        <v>13054.4</v>
      </c>
      <c r="S394" s="224">
        <v>11326.8</v>
      </c>
      <c r="T394" s="224">
        <v>20951.2</v>
      </c>
      <c r="U394" s="224">
        <v>36949</v>
      </c>
      <c r="V394" s="224">
        <v>25919.5</v>
      </c>
      <c r="W394" s="224">
        <v>10497.4</v>
      </c>
      <c r="X394" s="224">
        <v>11562.3</v>
      </c>
      <c r="Y394" s="224">
        <v>59127.4</v>
      </c>
    </row>
    <row r="395" spans="2:25">
      <c r="B395" s="225" t="s">
        <v>1486</v>
      </c>
      <c r="C395" s="224">
        <f t="shared" si="72"/>
        <v>1341356.1000000003</v>
      </c>
      <c r="D395" s="224">
        <v>13665.4</v>
      </c>
      <c r="E395" s="224">
        <f t="shared" si="73"/>
        <v>359962.2</v>
      </c>
      <c r="F395" s="224">
        <v>247.3</v>
      </c>
      <c r="G395" s="230">
        <f t="shared" si="71"/>
        <v>1.8436565800833944E-4</v>
      </c>
      <c r="H395" s="224">
        <v>333367.40000000002</v>
      </c>
      <c r="I395" s="224">
        <v>22139.4</v>
      </c>
      <c r="J395" s="224">
        <v>4208.1000000000004</v>
      </c>
      <c r="K395" s="224">
        <v>87784</v>
      </c>
      <c r="L395" s="224">
        <v>232553.7</v>
      </c>
      <c r="M395" s="224">
        <v>165461.5</v>
      </c>
      <c r="N395" s="224">
        <v>8168.3</v>
      </c>
      <c r="O395" s="224">
        <v>8491.4</v>
      </c>
      <c r="P395" s="224">
        <v>44524.3</v>
      </c>
      <c r="Q395" s="224">
        <v>110638.8</v>
      </c>
      <c r="R395" s="224">
        <v>21224.1</v>
      </c>
      <c r="S395" s="224">
        <v>22799.9</v>
      </c>
      <c r="T395" s="224">
        <v>28435.1</v>
      </c>
      <c r="U395" s="224">
        <v>62094.9</v>
      </c>
      <c r="V395" s="224">
        <v>41963.8</v>
      </c>
      <c r="W395" s="224">
        <v>12923.1</v>
      </c>
      <c r="X395" s="224">
        <v>28760</v>
      </c>
      <c r="Y395" s="224">
        <v>91905.600000000006</v>
      </c>
    </row>
    <row r="396" spans="2:25">
      <c r="B396" s="225">
        <v>2018</v>
      </c>
      <c r="C396" s="224">
        <f t="shared" si="72"/>
        <v>2174125.4</v>
      </c>
      <c r="D396" s="224">
        <v>15183.5</v>
      </c>
      <c r="E396" s="224">
        <f t="shared" si="73"/>
        <v>533249.69999999995</v>
      </c>
      <c r="F396" s="224">
        <v>284.3</v>
      </c>
      <c r="G396" s="230">
        <f t="shared" si="71"/>
        <v>1.3076522632963122E-4</v>
      </c>
      <c r="H396" s="224">
        <v>491874.1</v>
      </c>
      <c r="I396" s="224">
        <v>36461.199999999997</v>
      </c>
      <c r="J396" s="224">
        <v>4630.1000000000004</v>
      </c>
      <c r="K396" s="224">
        <v>170406.7</v>
      </c>
      <c r="L396" s="224">
        <v>490476.9</v>
      </c>
      <c r="M396" s="224">
        <v>217815.8</v>
      </c>
      <c r="N396" s="224">
        <v>16258.9</v>
      </c>
      <c r="O396" s="224">
        <v>13329.9</v>
      </c>
      <c r="P396" s="224">
        <v>61131.9</v>
      </c>
      <c r="Q396" s="224">
        <v>202474.5</v>
      </c>
      <c r="R396" s="224">
        <v>26189.7</v>
      </c>
      <c r="S396" s="224">
        <v>32869.199999999997</v>
      </c>
      <c r="T396" s="224">
        <v>21593.599999999999</v>
      </c>
      <c r="U396" s="224">
        <v>79725.8</v>
      </c>
      <c r="V396" s="224">
        <v>62288.800000000003</v>
      </c>
      <c r="W396" s="224">
        <v>19861.599999999999</v>
      </c>
      <c r="X396" s="224">
        <v>82730.2</v>
      </c>
      <c r="Y396" s="224">
        <v>128538.7</v>
      </c>
    </row>
    <row r="397" spans="2:25">
      <c r="B397" s="225" t="s">
        <v>1487</v>
      </c>
      <c r="C397" s="224">
        <f t="shared" si="72"/>
        <v>470901.1</v>
      </c>
      <c r="D397" s="224">
        <v>2410.3000000000002</v>
      </c>
      <c r="E397" s="224">
        <f t="shared" si="73"/>
        <v>153617.60000000001</v>
      </c>
      <c r="F397" s="224">
        <v>56.8</v>
      </c>
      <c r="G397" s="230">
        <f t="shared" si="71"/>
        <v>1.2061980742877857E-4</v>
      </c>
      <c r="H397" s="224">
        <v>138848.20000000001</v>
      </c>
      <c r="I397" s="224">
        <v>13404.6</v>
      </c>
      <c r="J397" s="224">
        <v>1308</v>
      </c>
      <c r="K397" s="224">
        <v>11154.7</v>
      </c>
      <c r="L397" s="224">
        <v>65669.899999999994</v>
      </c>
      <c r="M397" s="224">
        <v>73550.100000000006</v>
      </c>
      <c r="N397" s="224">
        <v>3785.2</v>
      </c>
      <c r="O397" s="224">
        <v>2257.8000000000002</v>
      </c>
      <c r="P397" s="224">
        <v>15044.2</v>
      </c>
      <c r="Q397" s="224">
        <v>33278</v>
      </c>
      <c r="R397" s="224">
        <v>7417.4</v>
      </c>
      <c r="S397" s="224">
        <v>7604.9</v>
      </c>
      <c r="T397" s="224">
        <v>8932.2999999999993</v>
      </c>
      <c r="U397" s="224">
        <v>21555.5</v>
      </c>
      <c r="V397" s="224">
        <v>15088.3</v>
      </c>
      <c r="W397" s="224">
        <v>3825.6</v>
      </c>
      <c r="X397" s="224">
        <v>9327.6</v>
      </c>
      <c r="Y397" s="224">
        <v>36381.699999999997</v>
      </c>
    </row>
    <row r="398" spans="2:25">
      <c r="B398" s="225" t="s">
        <v>1488</v>
      </c>
      <c r="C398" s="224">
        <f t="shared" si="72"/>
        <v>947627.29999999993</v>
      </c>
      <c r="D398" s="224">
        <v>9013.9</v>
      </c>
      <c r="E398" s="224">
        <f t="shared" si="73"/>
        <v>281465.8</v>
      </c>
      <c r="F398" s="224">
        <v>128.80000000000001</v>
      </c>
      <c r="G398" s="230">
        <f t="shared" si="71"/>
        <v>1.3591841433863294E-4</v>
      </c>
      <c r="H398" s="224">
        <v>258514.3</v>
      </c>
      <c r="I398" s="224">
        <v>20329.900000000001</v>
      </c>
      <c r="J398" s="224">
        <v>2492.8000000000002</v>
      </c>
      <c r="K398" s="224">
        <v>27369.3</v>
      </c>
      <c r="L398" s="224">
        <v>159071.20000000001</v>
      </c>
      <c r="M398" s="224">
        <v>137961.1</v>
      </c>
      <c r="N398" s="224">
        <v>5147.5</v>
      </c>
      <c r="O398" s="224">
        <v>4545.5</v>
      </c>
      <c r="P398" s="224">
        <v>25296.1</v>
      </c>
      <c r="Q398" s="224">
        <v>83651.199999999997</v>
      </c>
      <c r="R398" s="224">
        <v>12609</v>
      </c>
      <c r="S398" s="224">
        <v>13275.4</v>
      </c>
      <c r="T398" s="224">
        <v>18666.2</v>
      </c>
      <c r="U398" s="224">
        <v>41719.5</v>
      </c>
      <c r="V398" s="224">
        <v>28423.599999999999</v>
      </c>
      <c r="W398" s="224">
        <v>9460.4</v>
      </c>
      <c r="X398" s="224">
        <v>18401.599999999999</v>
      </c>
      <c r="Y398" s="224">
        <v>71550</v>
      </c>
    </row>
    <row r="399" spans="2:25">
      <c r="B399" s="225" t="s">
        <v>1489</v>
      </c>
      <c r="C399" s="224">
        <f t="shared" si="72"/>
        <v>1467476.5999999996</v>
      </c>
      <c r="D399" s="224">
        <v>14369.6</v>
      </c>
      <c r="E399" s="224">
        <f t="shared" si="73"/>
        <v>411404.69999999995</v>
      </c>
      <c r="F399" s="224">
        <v>193.2</v>
      </c>
      <c r="G399" s="230">
        <f t="shared" si="71"/>
        <v>1.3165456948342484E-4</v>
      </c>
      <c r="H399" s="224">
        <v>375255.1</v>
      </c>
      <c r="I399" s="224">
        <v>32246.6</v>
      </c>
      <c r="J399" s="224">
        <v>3709.8</v>
      </c>
      <c r="K399" s="224">
        <v>38741.199999999997</v>
      </c>
      <c r="L399" s="224">
        <v>263596.90000000002</v>
      </c>
      <c r="M399" s="224">
        <v>196428.9</v>
      </c>
      <c r="N399" s="224">
        <v>8590.7000000000007</v>
      </c>
      <c r="O399" s="224">
        <v>8078.1</v>
      </c>
      <c r="P399" s="224">
        <v>33852.199999999997</v>
      </c>
      <c r="Q399" s="224">
        <v>131973.9</v>
      </c>
      <c r="R399" s="224">
        <v>17596.5</v>
      </c>
      <c r="S399" s="224">
        <v>27308.7</v>
      </c>
      <c r="T399" s="224">
        <v>29124.6</v>
      </c>
      <c r="U399" s="224">
        <v>72002.100000000006</v>
      </c>
      <c r="V399" s="224">
        <v>47664.2</v>
      </c>
      <c r="W399" s="224">
        <v>12892.2</v>
      </c>
      <c r="X399" s="224">
        <v>44596.4</v>
      </c>
      <c r="Y399" s="224">
        <v>109255.7</v>
      </c>
    </row>
    <row r="400" spans="2:25">
      <c r="B400" s="225">
        <v>2019</v>
      </c>
      <c r="C400" s="224">
        <f t="shared" si="72"/>
        <v>2202956.7000000002</v>
      </c>
      <c r="D400" s="224">
        <v>18616.099999999999</v>
      </c>
      <c r="E400" s="224">
        <f t="shared" si="73"/>
        <v>501224.6</v>
      </c>
      <c r="F400" s="224">
        <v>381.9</v>
      </c>
      <c r="G400" s="230">
        <f t="shared" si="71"/>
        <v>1.7335792392106478E-4</v>
      </c>
      <c r="H400" s="224">
        <v>451122.6</v>
      </c>
      <c r="I400" s="224">
        <v>45062.5</v>
      </c>
      <c r="J400" s="224">
        <v>4657.6000000000004</v>
      </c>
      <c r="K400" s="224">
        <v>63348.4</v>
      </c>
      <c r="L400" s="224">
        <v>539666.5</v>
      </c>
      <c r="M400" s="224">
        <v>218368.6</v>
      </c>
      <c r="N400" s="224">
        <v>18109.599999999999</v>
      </c>
      <c r="O400" s="224">
        <v>14021</v>
      </c>
      <c r="P400" s="224">
        <v>65163.8</v>
      </c>
      <c r="Q400" s="224">
        <v>219162.1</v>
      </c>
      <c r="R400" s="224">
        <v>26312</v>
      </c>
      <c r="S400" s="224">
        <v>38500.400000000001</v>
      </c>
      <c r="T400" s="224">
        <v>41489.5</v>
      </c>
      <c r="U400" s="224">
        <v>90084.9</v>
      </c>
      <c r="V400" s="224">
        <v>70565.7</v>
      </c>
      <c r="W400" s="224">
        <v>24630</v>
      </c>
      <c r="X400" s="224">
        <v>112788.5</v>
      </c>
      <c r="Y400" s="224">
        <v>140905</v>
      </c>
    </row>
    <row r="401" spans="2:25">
      <c r="B401" s="225" t="s">
        <v>1490</v>
      </c>
      <c r="C401" s="224">
        <f t="shared" si="72"/>
        <v>470991.30000000005</v>
      </c>
      <c r="D401" s="224">
        <v>4571.2</v>
      </c>
      <c r="E401" s="224">
        <f t="shared" si="73"/>
        <v>111254.60000000002</v>
      </c>
      <c r="F401" s="224">
        <v>95.6</v>
      </c>
      <c r="G401" s="230">
        <f t="shared" si="71"/>
        <v>2.0297614839170062E-4</v>
      </c>
      <c r="H401" s="224">
        <v>93533.8</v>
      </c>
      <c r="I401" s="224">
        <v>16186.6</v>
      </c>
      <c r="J401" s="224">
        <v>1438.6</v>
      </c>
      <c r="K401" s="224">
        <v>15006.3</v>
      </c>
      <c r="L401" s="224">
        <v>77285.399999999994</v>
      </c>
      <c r="M401" s="224">
        <v>51915.7</v>
      </c>
      <c r="N401" s="224">
        <v>3872.4</v>
      </c>
      <c r="O401" s="224">
        <v>2254.4</v>
      </c>
      <c r="P401" s="224">
        <v>20728.5</v>
      </c>
      <c r="Q401" s="224">
        <v>55891.8</v>
      </c>
      <c r="R401" s="224">
        <v>9689.7000000000007</v>
      </c>
      <c r="S401" s="224">
        <v>7047.7</v>
      </c>
      <c r="T401" s="224">
        <v>10136.5</v>
      </c>
      <c r="U401" s="224">
        <v>28515.599999999999</v>
      </c>
      <c r="V401" s="224">
        <v>17945.7</v>
      </c>
      <c r="W401" s="224">
        <v>3835.3</v>
      </c>
      <c r="X401" s="224">
        <v>20495.3</v>
      </c>
      <c r="Y401" s="224">
        <v>30545.200000000001</v>
      </c>
    </row>
    <row r="402" spans="2:25">
      <c r="B402" s="225" t="s">
        <v>1491</v>
      </c>
      <c r="C402" s="224">
        <f t="shared" si="72"/>
        <v>916700.59999999974</v>
      </c>
      <c r="D402" s="224">
        <v>10781.6</v>
      </c>
      <c r="E402" s="224">
        <f t="shared" si="73"/>
        <v>226003.20000000004</v>
      </c>
      <c r="F402" s="224">
        <v>198.7</v>
      </c>
      <c r="G402" s="230">
        <f t="shared" si="71"/>
        <v>2.1675561246496406E-4</v>
      </c>
      <c r="H402" s="224">
        <v>199049.2</v>
      </c>
      <c r="I402" s="224">
        <v>23841.1</v>
      </c>
      <c r="J402" s="224">
        <v>2914.2</v>
      </c>
      <c r="K402" s="224">
        <v>47247.6</v>
      </c>
      <c r="L402" s="224">
        <v>166140.29999999999</v>
      </c>
      <c r="M402" s="224">
        <v>106257.4</v>
      </c>
      <c r="N402" s="224">
        <v>5102.1000000000004</v>
      </c>
      <c r="O402" s="224">
        <v>4440.7</v>
      </c>
      <c r="P402" s="224">
        <v>28438</v>
      </c>
      <c r="Q402" s="224">
        <v>95248.2</v>
      </c>
      <c r="R402" s="224">
        <v>17097</v>
      </c>
      <c r="S402" s="224">
        <v>13003.9</v>
      </c>
      <c r="T402" s="224">
        <v>22002.2</v>
      </c>
      <c r="U402" s="224">
        <v>57401.1</v>
      </c>
      <c r="V402" s="224">
        <v>33926.5</v>
      </c>
      <c r="W402" s="224">
        <v>10095.5</v>
      </c>
      <c r="X402" s="224">
        <v>21326.1</v>
      </c>
      <c r="Y402" s="224">
        <v>52189.2</v>
      </c>
    </row>
    <row r="403" spans="2:25">
      <c r="B403" s="225" t="s">
        <v>1492</v>
      </c>
      <c r="C403" s="224">
        <f t="shared" si="72"/>
        <v>1510632.8</v>
      </c>
      <c r="D403" s="224">
        <v>18303.099999999999</v>
      </c>
      <c r="E403" s="224">
        <f t="shared" si="73"/>
        <v>379831.7</v>
      </c>
      <c r="F403" s="224">
        <v>199.7</v>
      </c>
      <c r="G403" s="230">
        <f t="shared" si="71"/>
        <v>1.3219625576778155E-4</v>
      </c>
      <c r="H403" s="224">
        <v>335980.7</v>
      </c>
      <c r="I403" s="224">
        <v>38987.1</v>
      </c>
      <c r="J403" s="224">
        <v>4664.2</v>
      </c>
      <c r="K403" s="224">
        <v>75399.7</v>
      </c>
      <c r="L403" s="224">
        <v>283601.7</v>
      </c>
      <c r="M403" s="224">
        <v>123880.5</v>
      </c>
      <c r="N403" s="224">
        <v>8529.2000000000007</v>
      </c>
      <c r="O403" s="224">
        <v>7913.5</v>
      </c>
      <c r="P403" s="224">
        <v>47416.4</v>
      </c>
      <c r="Q403" s="224">
        <v>177004.79999999999</v>
      </c>
      <c r="R403" s="224">
        <v>27936.799999999999</v>
      </c>
      <c r="S403" s="224">
        <v>25876.3</v>
      </c>
      <c r="T403" s="224">
        <v>33305.1</v>
      </c>
      <c r="U403" s="224">
        <v>74943.8</v>
      </c>
      <c r="V403" s="224">
        <v>50815.5</v>
      </c>
      <c r="W403" s="224">
        <v>12752.7</v>
      </c>
      <c r="X403" s="224">
        <v>74657.2</v>
      </c>
      <c r="Y403" s="224">
        <v>88464.8</v>
      </c>
    </row>
    <row r="404" spans="2:25">
      <c r="B404" s="225">
        <v>2020</v>
      </c>
      <c r="C404" s="224">
        <f t="shared" si="72"/>
        <v>2493240.9</v>
      </c>
      <c r="D404" s="224">
        <v>23701.599999999999</v>
      </c>
      <c r="E404" s="224">
        <f t="shared" si="73"/>
        <v>515753.10000000003</v>
      </c>
      <c r="F404" s="224">
        <v>419.5</v>
      </c>
      <c r="G404" s="230">
        <f t="shared" si="71"/>
        <v>1.6825490067967359E-4</v>
      </c>
      <c r="H404" s="224">
        <v>462210.4</v>
      </c>
      <c r="I404" s="224">
        <v>45663.9</v>
      </c>
      <c r="J404" s="224">
        <v>7459.3</v>
      </c>
      <c r="K404" s="224">
        <v>95115.4</v>
      </c>
      <c r="L404" s="224">
        <v>671215.4</v>
      </c>
      <c r="M404" s="224">
        <v>149544.5</v>
      </c>
      <c r="N404" s="224">
        <v>21565.3</v>
      </c>
      <c r="O404" s="224">
        <v>16728.3</v>
      </c>
      <c r="P404" s="224">
        <v>64553.5</v>
      </c>
      <c r="Q404" s="224">
        <v>250337.9</v>
      </c>
      <c r="R404" s="224">
        <v>50070.6</v>
      </c>
      <c r="S404" s="224">
        <v>48907.5</v>
      </c>
      <c r="T404" s="224">
        <v>46346.3</v>
      </c>
      <c r="U404" s="224">
        <v>139139.29999999999</v>
      </c>
      <c r="V404" s="224">
        <v>109083.1</v>
      </c>
      <c r="W404" s="224">
        <v>15610.3</v>
      </c>
      <c r="X404" s="224">
        <v>146094.5</v>
      </c>
      <c r="Y404" s="224">
        <v>129474.3</v>
      </c>
    </row>
    <row r="405" spans="2:25">
      <c r="B405" s="225" t="s">
        <v>1493</v>
      </c>
      <c r="C405" s="224">
        <f t="shared" si="72"/>
        <v>511136.69999999995</v>
      </c>
      <c r="D405" s="224">
        <v>7381.1</v>
      </c>
      <c r="E405" s="224">
        <f t="shared" si="73"/>
        <v>132666</v>
      </c>
      <c r="F405" s="224">
        <v>160.1</v>
      </c>
      <c r="G405" s="230">
        <f t="shared" si="71"/>
        <v>3.1322344883472466E-4</v>
      </c>
      <c r="H405" s="224">
        <v>113878.39999999999</v>
      </c>
      <c r="I405" s="224">
        <v>16614.599999999999</v>
      </c>
      <c r="J405" s="224">
        <v>2012.9</v>
      </c>
      <c r="K405" s="224">
        <v>17917.3</v>
      </c>
      <c r="L405" s="224">
        <v>85850.4</v>
      </c>
      <c r="M405" s="224">
        <v>36762.400000000001</v>
      </c>
      <c r="N405" s="224">
        <v>4920.8999999999996</v>
      </c>
      <c r="O405" s="224">
        <v>3199.6</v>
      </c>
      <c r="P405" s="224">
        <v>18836.099999999999</v>
      </c>
      <c r="Q405" s="224">
        <v>55578.6</v>
      </c>
      <c r="R405" s="224">
        <v>11794.1</v>
      </c>
      <c r="S405" s="224">
        <v>9066.1</v>
      </c>
      <c r="T405" s="224">
        <v>12579.7</v>
      </c>
      <c r="U405" s="224">
        <v>33185.599999999999</v>
      </c>
      <c r="V405" s="224">
        <v>20034</v>
      </c>
      <c r="W405" s="224">
        <v>5798.9</v>
      </c>
      <c r="X405" s="224">
        <v>28795.4</v>
      </c>
      <c r="Y405" s="224">
        <v>26770.5</v>
      </c>
    </row>
    <row r="406" spans="2:25">
      <c r="B406" s="225" t="s">
        <v>1494</v>
      </c>
      <c r="C406" s="224">
        <f t="shared" si="72"/>
        <v>1019998.9999999998</v>
      </c>
      <c r="D406" s="224">
        <v>14382.7</v>
      </c>
      <c r="E406" s="224">
        <f t="shared" si="73"/>
        <v>237924.90000000002</v>
      </c>
      <c r="F406" s="224">
        <v>303.39999999999998</v>
      </c>
      <c r="G406" s="230">
        <f t="shared" si="71"/>
        <v>2.9745127201105106E-4</v>
      </c>
      <c r="H406" s="224">
        <v>209600.7</v>
      </c>
      <c r="I406" s="224">
        <v>23479.1</v>
      </c>
      <c r="J406" s="224">
        <v>4541.7</v>
      </c>
      <c r="K406" s="224">
        <v>55659.1</v>
      </c>
      <c r="L406" s="224">
        <v>183449.9</v>
      </c>
      <c r="M406" s="224">
        <v>81120.100000000006</v>
      </c>
      <c r="N406" s="224">
        <v>5286.8</v>
      </c>
      <c r="O406" s="224">
        <v>6443.7</v>
      </c>
      <c r="P406" s="224">
        <v>30053.7</v>
      </c>
      <c r="Q406" s="224">
        <v>100475.2</v>
      </c>
      <c r="R406" s="224">
        <v>22600.6</v>
      </c>
      <c r="S406" s="224">
        <v>14799.1</v>
      </c>
      <c r="T406" s="224">
        <v>27146.1</v>
      </c>
      <c r="U406" s="224">
        <v>79596.399999999994</v>
      </c>
      <c r="V406" s="224">
        <v>44699.199999999997</v>
      </c>
      <c r="W406" s="224">
        <v>10271.299999999999</v>
      </c>
      <c r="X406" s="224">
        <v>37205.699999999997</v>
      </c>
      <c r="Y406" s="224">
        <v>68884.5</v>
      </c>
    </row>
    <row r="407" spans="2:25">
      <c r="B407" s="225" t="s">
        <v>1495</v>
      </c>
      <c r="C407" s="224">
        <f t="shared" si="72"/>
        <v>1651815.0000000002</v>
      </c>
      <c r="D407" s="224">
        <v>19134.3</v>
      </c>
      <c r="E407" s="224">
        <f t="shared" si="73"/>
        <v>381904.9</v>
      </c>
      <c r="F407" s="224">
        <v>437.9</v>
      </c>
      <c r="G407" s="230">
        <f t="shared" si="71"/>
        <v>2.6510232683442148E-4</v>
      </c>
      <c r="H407" s="224">
        <v>336233.2</v>
      </c>
      <c r="I407" s="224">
        <v>38428.1</v>
      </c>
      <c r="J407" s="224">
        <v>6805.7</v>
      </c>
      <c r="K407" s="224">
        <v>93366.8</v>
      </c>
      <c r="L407" s="224">
        <v>322599.3</v>
      </c>
      <c r="M407" s="224">
        <v>74101.7</v>
      </c>
      <c r="N407" s="224">
        <v>9584.4</v>
      </c>
      <c r="O407" s="224">
        <v>10200.5</v>
      </c>
      <c r="P407" s="224">
        <v>48073</v>
      </c>
      <c r="Q407" s="224">
        <v>184425.2</v>
      </c>
      <c r="R407" s="224">
        <v>32269.4</v>
      </c>
      <c r="S407" s="224">
        <v>27989.8</v>
      </c>
      <c r="T407" s="224">
        <v>39376.1</v>
      </c>
      <c r="U407" s="224">
        <v>115967.7</v>
      </c>
      <c r="V407" s="224">
        <v>73424.899999999994</v>
      </c>
      <c r="W407" s="224">
        <v>11954.6</v>
      </c>
      <c r="X407" s="224">
        <v>97428.800000000003</v>
      </c>
      <c r="Y407" s="224">
        <v>110013.6</v>
      </c>
    </row>
    <row r="408" spans="2:25">
      <c r="B408" s="225">
        <v>2021</v>
      </c>
      <c r="C408" s="224">
        <f t="shared" si="72"/>
        <v>2671521.8000000003</v>
      </c>
      <c r="D408" s="224">
        <v>27833.4</v>
      </c>
      <c r="E408" s="224">
        <f t="shared" si="73"/>
        <v>603197.80000000005</v>
      </c>
      <c r="F408" s="224">
        <v>555.9</v>
      </c>
      <c r="G408" s="230">
        <f t="shared" si="71"/>
        <v>2.0808364730544212E-4</v>
      </c>
      <c r="H408" s="224">
        <v>535722.19999999995</v>
      </c>
      <c r="I408" s="224">
        <v>51149.3</v>
      </c>
      <c r="J408" s="224">
        <v>15770.4</v>
      </c>
      <c r="K408" s="224">
        <v>115968.1</v>
      </c>
      <c r="L408" s="224">
        <v>670603</v>
      </c>
      <c r="M408" s="224">
        <v>159325.79999999999</v>
      </c>
      <c r="N408" s="224">
        <v>22944.3</v>
      </c>
      <c r="O408" s="224">
        <v>18814.400000000001</v>
      </c>
      <c r="P408" s="224">
        <v>65726.8</v>
      </c>
      <c r="Q408" s="224">
        <v>251810.5</v>
      </c>
      <c r="R408" s="224">
        <v>40440.199999999997</v>
      </c>
      <c r="S408" s="224">
        <v>46638.400000000001</v>
      </c>
      <c r="T408" s="224">
        <v>54795.4</v>
      </c>
      <c r="U408" s="224">
        <v>170187.1</v>
      </c>
      <c r="V408" s="224">
        <v>163403.1</v>
      </c>
      <c r="W408" s="224">
        <v>15887.7</v>
      </c>
      <c r="X408" s="224">
        <v>101475.1</v>
      </c>
      <c r="Y408" s="224">
        <v>142470.70000000001</v>
      </c>
    </row>
    <row r="409" spans="2:25">
      <c r="B409" s="225" t="s">
        <v>1496</v>
      </c>
      <c r="C409" s="224">
        <f t="shared" si="72"/>
        <v>611018.99999999988</v>
      </c>
      <c r="D409" s="228">
        <v>6419.6</v>
      </c>
      <c r="E409" s="224">
        <f t="shared" si="73"/>
        <v>140422.5</v>
      </c>
      <c r="F409" s="228">
        <v>173.9</v>
      </c>
      <c r="G409" s="230">
        <f t="shared" si="71"/>
        <v>2.846065343303564E-4</v>
      </c>
      <c r="H409" s="228">
        <v>120112</v>
      </c>
      <c r="I409" s="228">
        <v>17663.7</v>
      </c>
      <c r="J409" s="228">
        <v>2472.9</v>
      </c>
      <c r="K409" s="228">
        <v>22904.2</v>
      </c>
      <c r="L409" s="228">
        <v>98705.600000000006</v>
      </c>
      <c r="M409" s="228">
        <v>36454</v>
      </c>
      <c r="N409" s="228">
        <v>3712.8</v>
      </c>
      <c r="O409" s="228">
        <v>3558.1</v>
      </c>
      <c r="P409" s="228">
        <v>21126.6</v>
      </c>
      <c r="Q409" s="228">
        <v>78093</v>
      </c>
      <c r="R409" s="228">
        <v>9011.2999999999993</v>
      </c>
      <c r="S409" s="228">
        <v>10914.6</v>
      </c>
      <c r="T409" s="228">
        <v>13609.3</v>
      </c>
      <c r="U409" s="228">
        <v>46321.4</v>
      </c>
      <c r="V409" s="228">
        <v>19888.8</v>
      </c>
      <c r="W409" s="228">
        <v>1623.3</v>
      </c>
      <c r="X409" s="228">
        <v>48472.9</v>
      </c>
      <c r="Y409" s="228">
        <v>49781</v>
      </c>
    </row>
    <row r="410" spans="2:25">
      <c r="B410" s="225" t="s">
        <v>1497</v>
      </c>
      <c r="C410" s="224">
        <f t="shared" si="72"/>
        <v>1241783.7000000002</v>
      </c>
      <c r="D410" s="224">
        <v>12711.7</v>
      </c>
      <c r="E410" s="224">
        <f t="shared" si="73"/>
        <v>279356.80000000005</v>
      </c>
      <c r="F410" s="224">
        <v>322.7</v>
      </c>
      <c r="G410" s="230">
        <f t="shared" si="71"/>
        <v>2.5986812357095681E-4</v>
      </c>
      <c r="H410" s="224">
        <v>247177.7</v>
      </c>
      <c r="I410" s="224">
        <v>26169.7</v>
      </c>
      <c r="J410" s="224">
        <v>5686.7</v>
      </c>
      <c r="K410" s="224">
        <v>65765.399999999994</v>
      </c>
      <c r="L410" s="224">
        <v>230350</v>
      </c>
      <c r="M410" s="224">
        <v>89362.4</v>
      </c>
      <c r="N410" s="224">
        <v>6796.8</v>
      </c>
      <c r="O410" s="224">
        <v>7194.2</v>
      </c>
      <c r="P410" s="224">
        <v>34487.300000000003</v>
      </c>
      <c r="Q410" s="224">
        <v>140592.6</v>
      </c>
      <c r="R410" s="224">
        <v>19097.5</v>
      </c>
      <c r="S410" s="224">
        <v>17021</v>
      </c>
      <c r="T410" s="224">
        <v>31776.9</v>
      </c>
      <c r="U410" s="224">
        <v>110843.8</v>
      </c>
      <c r="V410" s="224">
        <v>44202.5</v>
      </c>
      <c r="W410" s="224">
        <v>10445.1</v>
      </c>
      <c r="X410" s="224">
        <v>40179.9</v>
      </c>
      <c r="Y410" s="224">
        <v>101599.8</v>
      </c>
    </row>
    <row r="411" spans="2:25">
      <c r="B411" s="225" t="s">
        <v>1498</v>
      </c>
      <c r="C411" s="224">
        <f t="shared" si="72"/>
        <v>2109215.2999999998</v>
      </c>
      <c r="D411" s="228">
        <v>19838.7</v>
      </c>
      <c r="E411" s="224">
        <f t="shared" si="73"/>
        <v>419077.79999999993</v>
      </c>
      <c r="F411" s="228">
        <v>557.5</v>
      </c>
      <c r="G411" s="230">
        <f t="shared" si="71"/>
        <v>2.6431630758604871E-4</v>
      </c>
      <c r="H411" s="228">
        <v>368801.1</v>
      </c>
      <c r="I411" s="228">
        <v>41917.1</v>
      </c>
      <c r="J411" s="228">
        <v>7802.1</v>
      </c>
      <c r="K411" s="228">
        <v>137570.6</v>
      </c>
      <c r="L411" s="228">
        <v>419357.6</v>
      </c>
      <c r="M411" s="228">
        <v>120578</v>
      </c>
      <c r="N411" s="228">
        <v>9825.9</v>
      </c>
      <c r="O411" s="228">
        <v>11475.1</v>
      </c>
      <c r="P411" s="228">
        <v>58407</v>
      </c>
      <c r="Q411" s="228">
        <v>259274.8</v>
      </c>
      <c r="R411" s="228">
        <v>26306.6</v>
      </c>
      <c r="S411" s="228">
        <v>32601.8</v>
      </c>
      <c r="T411" s="228">
        <v>49398.8</v>
      </c>
      <c r="U411" s="228">
        <v>160832</v>
      </c>
      <c r="V411" s="228">
        <v>70099.899999999994</v>
      </c>
      <c r="W411" s="228">
        <v>11986.5</v>
      </c>
      <c r="X411" s="228">
        <v>135951.4</v>
      </c>
      <c r="Y411" s="228">
        <v>166632.79999999999</v>
      </c>
    </row>
  </sheetData>
  <mergeCells count="41">
    <mergeCell ref="D27:E27"/>
    <mergeCell ref="B23:B24"/>
    <mergeCell ref="D23:G23"/>
    <mergeCell ref="D24:E24"/>
    <mergeCell ref="D25:E25"/>
    <mergeCell ref="D26:E26"/>
    <mergeCell ref="D39:E39"/>
    <mergeCell ref="D28:E28"/>
    <mergeCell ref="D29:E29"/>
    <mergeCell ref="D30:E30"/>
    <mergeCell ref="D31:E31"/>
    <mergeCell ref="D32:E32"/>
    <mergeCell ref="D33:E33"/>
    <mergeCell ref="D34:E34"/>
    <mergeCell ref="D35:E35"/>
    <mergeCell ref="D36:E36"/>
    <mergeCell ref="D37:E37"/>
    <mergeCell ref="D38:E38"/>
    <mergeCell ref="B49:G49"/>
    <mergeCell ref="D40:E40"/>
    <mergeCell ref="D41:E41"/>
    <mergeCell ref="C42:C43"/>
    <mergeCell ref="D42:E43"/>
    <mergeCell ref="F42:F43"/>
    <mergeCell ref="G42:G43"/>
    <mergeCell ref="C54:D54"/>
    <mergeCell ref="C55:D55"/>
    <mergeCell ref="T14:AF14"/>
    <mergeCell ref="B1:K1"/>
    <mergeCell ref="B18:K18"/>
    <mergeCell ref="B50:G50"/>
    <mergeCell ref="B51:B52"/>
    <mergeCell ref="C51:D51"/>
    <mergeCell ref="C52:D52"/>
    <mergeCell ref="E51:G51"/>
    <mergeCell ref="C53:D53"/>
    <mergeCell ref="D44:E44"/>
    <mergeCell ref="D45:E45"/>
    <mergeCell ref="D46:E46"/>
    <mergeCell ref="D47:E47"/>
    <mergeCell ref="D48:E48"/>
  </mergeCells>
  <hyperlinks>
    <hyperlink ref="U6" r:id="rId1" xr:uid="{48A433D9-F236-4588-BE33-CD6C232AED4F}"/>
    <hyperlink ref="B21" r:id="rId2" xr:uid="{EB260EF3-6295-45A5-B92A-86223C3D1141}"/>
    <hyperlink ref="B57" r:id="rId3" xr:uid="{EF987BB2-E50F-4F36-87EC-EAA7FC5F6F5D}"/>
    <hyperlink ref="U13" r:id="rId4" xr:uid="{14CFC8B6-597C-4F11-8FD2-CEA23462AD1E}"/>
    <hyperlink ref="C5" r:id="rId5" xr:uid="{5665363D-8D3C-4607-BDE7-DDA3F55667B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2BFD8-C8F7-4A43-8027-4A101B6FA302}">
  <dimension ref="A1:BV783"/>
  <sheetViews>
    <sheetView topLeftCell="A5" workbookViewId="0">
      <selection activeCell="W555" sqref="W555"/>
    </sheetView>
  </sheetViews>
  <sheetFormatPr defaultRowHeight="15"/>
  <cols>
    <col min="2" max="2" width="36.7109375" customWidth="1"/>
    <col min="3" max="3" width="13.42578125" customWidth="1"/>
    <col min="4" max="4" width="15.85546875" customWidth="1"/>
    <col min="5" max="9" width="13.7109375" customWidth="1"/>
    <col min="10" max="10" width="11.140625" bestFit="1" customWidth="1"/>
    <col min="12" max="12" width="11.140625" bestFit="1" customWidth="1"/>
    <col min="14" max="14" width="11.140625" bestFit="1" customWidth="1"/>
    <col min="22" max="22" width="17" customWidth="1"/>
    <col min="72" max="72" width="15.42578125" customWidth="1"/>
  </cols>
  <sheetData>
    <row r="1" spans="2:11" ht="31.5">
      <c r="B1" s="478" t="s">
        <v>185</v>
      </c>
      <c r="C1" s="478"/>
      <c r="D1" s="478"/>
      <c r="E1" s="478"/>
      <c r="F1" s="478"/>
      <c r="G1" s="478"/>
      <c r="H1" s="478"/>
      <c r="I1" s="478"/>
      <c r="J1" s="478"/>
      <c r="K1" s="478"/>
    </row>
    <row r="3" spans="2:11">
      <c r="B3" t="s">
        <v>110</v>
      </c>
      <c r="C3" s="59" t="s">
        <v>1660</v>
      </c>
    </row>
    <row r="4" spans="2:11">
      <c r="C4">
        <v>2014</v>
      </c>
      <c r="D4">
        <v>2015</v>
      </c>
      <c r="E4">
        <v>2016</v>
      </c>
      <c r="F4">
        <v>2017</v>
      </c>
      <c r="G4" t="s">
        <v>1663</v>
      </c>
      <c r="H4" t="s">
        <v>1661</v>
      </c>
    </row>
    <row r="5" spans="2:11">
      <c r="B5" t="s">
        <v>1561</v>
      </c>
      <c r="C5">
        <v>239.7</v>
      </c>
      <c r="D5">
        <v>241.3</v>
      </c>
      <c r="E5">
        <v>232</v>
      </c>
      <c r="F5">
        <v>221.7</v>
      </c>
      <c r="G5" s="123">
        <f>F5/$F$10</f>
        <v>0.48070251517779705</v>
      </c>
      <c r="H5" s="151">
        <v>0.42899999999999999</v>
      </c>
      <c r="I5" t="s">
        <v>1662</v>
      </c>
    </row>
    <row r="6" spans="2:11">
      <c r="B6" t="s">
        <v>1563</v>
      </c>
      <c r="C6">
        <v>160.30000000000001</v>
      </c>
      <c r="D6">
        <v>153.9</v>
      </c>
      <c r="E6">
        <v>152.69999999999999</v>
      </c>
      <c r="F6">
        <v>157.5</v>
      </c>
      <c r="G6" s="123">
        <f t="shared" ref="G6:G9" si="0">F6/$F$10</f>
        <v>0.3415004336513443</v>
      </c>
      <c r="H6" s="124">
        <v>0.19400000000000001</v>
      </c>
    </row>
    <row r="7" spans="2:11">
      <c r="B7" t="s">
        <v>1562</v>
      </c>
      <c r="C7">
        <v>26.5</v>
      </c>
      <c r="D7">
        <v>29.8</v>
      </c>
      <c r="E7">
        <v>32.6</v>
      </c>
      <c r="F7">
        <v>45.8</v>
      </c>
      <c r="G7" s="123">
        <f t="shared" si="0"/>
        <v>9.9306157849089333E-2</v>
      </c>
    </row>
    <row r="8" spans="2:11">
      <c r="B8" t="s">
        <v>1564</v>
      </c>
      <c r="C8">
        <v>7.2</v>
      </c>
      <c r="D8">
        <v>5.5</v>
      </c>
      <c r="E8">
        <v>12.3</v>
      </c>
      <c r="F8">
        <v>17.3</v>
      </c>
      <c r="G8" s="123">
        <f t="shared" si="0"/>
        <v>3.751084128360798E-2</v>
      </c>
    </row>
    <row r="9" spans="2:11">
      <c r="B9" t="s">
        <v>1636</v>
      </c>
      <c r="C9">
        <v>24.4</v>
      </c>
      <c r="D9">
        <v>31.1</v>
      </c>
      <c r="E9">
        <v>26.6</v>
      </c>
      <c r="F9">
        <v>18.899999999999999</v>
      </c>
      <c r="G9" s="123">
        <f t="shared" si="0"/>
        <v>4.0980052038161317E-2</v>
      </c>
    </row>
    <row r="10" spans="2:11">
      <c r="B10" t="s">
        <v>44</v>
      </c>
      <c r="C10" s="162">
        <f>SUM(C5:C9)</f>
        <v>458.09999999999997</v>
      </c>
      <c r="D10" s="162">
        <f t="shared" ref="D10:F10" si="1">SUM(D5:D9)</f>
        <v>461.60000000000008</v>
      </c>
      <c r="E10" s="162">
        <f t="shared" si="1"/>
        <v>456.20000000000005</v>
      </c>
      <c r="F10" s="162">
        <f t="shared" si="1"/>
        <v>461.2</v>
      </c>
    </row>
    <row r="12" spans="2:11">
      <c r="B12" t="s">
        <v>110</v>
      </c>
      <c r="C12" t="s">
        <v>1587</v>
      </c>
    </row>
    <row r="13" spans="2:11">
      <c r="B13" t="s">
        <v>1565</v>
      </c>
      <c r="C13" t="s">
        <v>1571</v>
      </c>
      <c r="D13" t="s">
        <v>1566</v>
      </c>
    </row>
    <row r="14" spans="2:11">
      <c r="B14" t="s">
        <v>1569</v>
      </c>
      <c r="C14">
        <v>60</v>
      </c>
      <c r="D14" t="s">
        <v>1570</v>
      </c>
    </row>
    <row r="15" spans="2:11">
      <c r="B15" t="s">
        <v>1567</v>
      </c>
      <c r="C15">
        <v>50</v>
      </c>
      <c r="D15" t="s">
        <v>1572</v>
      </c>
    </row>
    <row r="16" spans="2:11">
      <c r="B16" t="s">
        <v>1573</v>
      </c>
      <c r="C16">
        <v>33</v>
      </c>
      <c r="D16" t="s">
        <v>1574</v>
      </c>
    </row>
    <row r="17" spans="2:15">
      <c r="B17" t="s">
        <v>1575</v>
      </c>
      <c r="C17">
        <v>32</v>
      </c>
      <c r="D17" t="s">
        <v>1576</v>
      </c>
    </row>
    <row r="18" spans="2:15">
      <c r="B18" t="s">
        <v>1577</v>
      </c>
      <c r="C18">
        <v>28.8</v>
      </c>
      <c r="D18" t="s">
        <v>1570</v>
      </c>
    </row>
    <row r="19" spans="2:15">
      <c r="B19" t="s">
        <v>1578</v>
      </c>
      <c r="C19">
        <v>25.5</v>
      </c>
      <c r="D19" t="s">
        <v>1579</v>
      </c>
    </row>
    <row r="20" spans="2:15">
      <c r="B20" t="s">
        <v>1580</v>
      </c>
      <c r="C20">
        <v>17.3</v>
      </c>
      <c r="D20" t="s">
        <v>1574</v>
      </c>
    </row>
    <row r="21" spans="2:15">
      <c r="B21" t="s">
        <v>1581</v>
      </c>
      <c r="C21">
        <v>13</v>
      </c>
      <c r="D21" t="s">
        <v>1582</v>
      </c>
    </row>
    <row r="22" spans="2:15">
      <c r="B22" t="s">
        <v>1583</v>
      </c>
      <c r="C22">
        <v>7.7</v>
      </c>
      <c r="D22" t="s">
        <v>1584</v>
      </c>
    </row>
    <row r="23" spans="2:15">
      <c r="B23" t="s">
        <v>1585</v>
      </c>
      <c r="C23">
        <v>6</v>
      </c>
      <c r="D23" t="s">
        <v>1586</v>
      </c>
    </row>
    <row r="24" spans="2:15">
      <c r="C24">
        <f>SUM(C14:C23)</f>
        <v>273.3</v>
      </c>
    </row>
    <row r="26" spans="2:15">
      <c r="B26" t="s">
        <v>110</v>
      </c>
      <c r="C26" t="s">
        <v>1593</v>
      </c>
    </row>
    <row r="27" spans="2:15" ht="17.25">
      <c r="B27" s="535" t="s">
        <v>1594</v>
      </c>
      <c r="C27" s="535"/>
      <c r="D27" s="535"/>
      <c r="E27" s="535"/>
      <c r="F27" s="535"/>
      <c r="G27" s="535"/>
      <c r="H27" s="535"/>
      <c r="I27" s="535"/>
      <c r="J27" s="535"/>
      <c r="K27" s="535"/>
      <c r="L27" s="535"/>
      <c r="M27" s="535"/>
      <c r="N27" s="535"/>
      <c r="O27" s="535"/>
    </row>
    <row r="28" spans="2:15">
      <c r="B28" s="535"/>
      <c r="C28" s="536"/>
      <c r="D28" s="536"/>
      <c r="E28" s="536"/>
      <c r="F28" s="536"/>
      <c r="G28" s="536"/>
      <c r="H28" s="536"/>
      <c r="I28" s="536"/>
      <c r="J28" s="536"/>
      <c r="K28" s="536"/>
      <c r="L28" s="536"/>
      <c r="M28" s="536"/>
      <c r="N28" s="536"/>
      <c r="O28" s="536"/>
    </row>
    <row r="29" spans="2:15">
      <c r="B29" s="535" t="s">
        <v>1658</v>
      </c>
      <c r="C29" s="535"/>
      <c r="D29" s="535"/>
      <c r="E29" s="535"/>
      <c r="F29" s="535"/>
      <c r="G29" s="535"/>
      <c r="H29" s="535"/>
      <c r="I29" s="535"/>
      <c r="J29" s="535"/>
      <c r="K29" s="535"/>
      <c r="L29" s="535"/>
      <c r="M29" s="535"/>
      <c r="N29" s="535"/>
      <c r="O29" s="535"/>
    </row>
    <row r="30" spans="2:15">
      <c r="B30" s="537"/>
      <c r="C30" s="538"/>
      <c r="D30" s="538"/>
      <c r="E30" s="538"/>
      <c r="F30" s="538"/>
      <c r="G30" s="538"/>
      <c r="H30" s="538"/>
      <c r="I30" s="538"/>
      <c r="J30" s="538"/>
      <c r="K30" s="538"/>
      <c r="L30" s="538"/>
      <c r="M30" s="538"/>
      <c r="N30" s="538"/>
      <c r="O30" s="538"/>
    </row>
    <row r="31" spans="2:15">
      <c r="C31" s="258"/>
      <c r="D31" s="259">
        <v>2014</v>
      </c>
      <c r="E31" s="259">
        <v>2015</v>
      </c>
      <c r="F31" s="259">
        <v>2016</v>
      </c>
      <c r="G31" s="259">
        <v>2017</v>
      </c>
      <c r="H31" s="259">
        <v>2018</v>
      </c>
      <c r="I31" s="315"/>
    </row>
    <row r="32" spans="2:15">
      <c r="B32" s="263" t="s">
        <v>1334</v>
      </c>
      <c r="C32" s="260"/>
      <c r="D32" s="264"/>
      <c r="E32" s="264"/>
      <c r="F32" s="264"/>
      <c r="G32" s="264"/>
      <c r="H32" s="264"/>
    </row>
    <row r="33" spans="2:8">
      <c r="B33" s="265" t="s">
        <v>1335</v>
      </c>
      <c r="C33" s="260"/>
      <c r="D33">
        <v>167.042</v>
      </c>
      <c r="E33">
        <v>157.88399999999999</v>
      </c>
      <c r="F33">
        <v>163.63399999999999</v>
      </c>
      <c r="G33">
        <v>165.804</v>
      </c>
      <c r="H33">
        <v>197</v>
      </c>
    </row>
    <row r="34" spans="2:8">
      <c r="B34" s="265" t="s">
        <v>1247</v>
      </c>
      <c r="C34" s="260"/>
      <c r="D34">
        <v>58.005000000000003</v>
      </c>
      <c r="E34">
        <v>49.021999999999998</v>
      </c>
      <c r="F34">
        <v>67.667000000000002</v>
      </c>
      <c r="G34">
        <v>81.450999999999993</v>
      </c>
      <c r="H34">
        <v>97</v>
      </c>
    </row>
    <row r="35" spans="2:8">
      <c r="B35" s="265" t="s">
        <v>1589</v>
      </c>
      <c r="C35" s="260"/>
      <c r="D35">
        <v>229.749</v>
      </c>
      <c r="E35">
        <v>252.429</v>
      </c>
      <c r="F35">
        <v>221.55600000000001</v>
      </c>
      <c r="G35">
        <v>212.08199999999999</v>
      </c>
      <c r="H35">
        <v>250</v>
      </c>
    </row>
    <row r="36" spans="2:8">
      <c r="B36" s="267" t="s">
        <v>44</v>
      </c>
      <c r="C36" s="260"/>
      <c r="D36" s="162">
        <v>454.79599999999999</v>
      </c>
      <c r="E36" s="162">
        <v>459.33499999999998</v>
      </c>
      <c r="F36" s="162">
        <v>452.85700000000003</v>
      </c>
      <c r="G36" s="162">
        <v>459.33699999999999</v>
      </c>
      <c r="H36" s="162">
        <v>544</v>
      </c>
    </row>
    <row r="37" spans="2:8">
      <c r="B37" s="263" t="s">
        <v>1590</v>
      </c>
      <c r="C37" s="258" t="s">
        <v>1591</v>
      </c>
      <c r="D37" s="262">
        <v>76400</v>
      </c>
      <c r="E37" s="262">
        <v>76200</v>
      </c>
      <c r="F37" s="262">
        <v>75100</v>
      </c>
      <c r="G37" s="262">
        <v>72900</v>
      </c>
      <c r="H37" s="262">
        <v>73200</v>
      </c>
    </row>
    <row r="38" spans="2:8">
      <c r="B38" s="268" t="s">
        <v>1595</v>
      </c>
      <c r="C38" s="269" t="s">
        <v>1592</v>
      </c>
      <c r="D38" s="270">
        <v>309155</v>
      </c>
      <c r="E38" s="270">
        <v>305870</v>
      </c>
      <c r="F38" s="270">
        <v>319740</v>
      </c>
      <c r="G38" s="270">
        <v>305870</v>
      </c>
      <c r="H38" s="270">
        <v>294920</v>
      </c>
    </row>
    <row r="39" spans="2:8" ht="17.25">
      <c r="B39" s="271"/>
      <c r="C39" s="272"/>
      <c r="D39" s="272"/>
      <c r="E39" s="260"/>
      <c r="F39" s="270"/>
      <c r="G39" s="261"/>
      <c r="H39" s="270"/>
    </row>
    <row r="41" spans="2:8">
      <c r="B41" t="s">
        <v>110</v>
      </c>
      <c r="C41" t="s">
        <v>1659</v>
      </c>
    </row>
    <row r="42" spans="2:8" ht="15.75">
      <c r="B42" s="313" t="s">
        <v>1655</v>
      </c>
    </row>
    <row r="43" spans="2:8">
      <c r="B43" s="177" t="s">
        <v>1647</v>
      </c>
      <c r="C43">
        <v>2012</v>
      </c>
      <c r="D43">
        <v>2013</v>
      </c>
      <c r="E43">
        <v>2014</v>
      </c>
      <c r="F43">
        <v>2015</v>
      </c>
    </row>
    <row r="44" spans="2:8">
      <c r="B44" s="177" t="s">
        <v>1648</v>
      </c>
      <c r="C44" s="157">
        <v>157.50547641999998</v>
      </c>
      <c r="D44" s="157">
        <v>172.43746565999999</v>
      </c>
      <c r="E44" s="157">
        <v>167.04276308999999</v>
      </c>
      <c r="F44" s="157">
        <v>128.03668179000002</v>
      </c>
    </row>
    <row r="45" spans="2:8">
      <c r="B45" s="177" t="s">
        <v>1561</v>
      </c>
      <c r="C45" s="157">
        <v>1.4086719999999999</v>
      </c>
      <c r="D45" s="157">
        <v>1.387788</v>
      </c>
      <c r="E45" s="157">
        <v>0.89221305000000006</v>
      </c>
      <c r="F45" s="157">
        <v>0.60051463999999999</v>
      </c>
    </row>
    <row r="46" spans="2:8">
      <c r="B46" s="177" t="s">
        <v>1650</v>
      </c>
      <c r="C46" s="157">
        <v>1.2334210000000001</v>
      </c>
      <c r="D46" s="157">
        <v>2.232564</v>
      </c>
      <c r="E46" s="157">
        <v>0.66922919999999997</v>
      </c>
      <c r="F46" s="157">
        <v>0.31350430000000001</v>
      </c>
    </row>
    <row r="47" spans="2:8">
      <c r="B47" s="177" t="s">
        <v>1654</v>
      </c>
      <c r="C47" s="157">
        <v>0.63642166</v>
      </c>
      <c r="D47" s="157">
        <v>1.5870928400000002</v>
      </c>
      <c r="E47" s="157">
        <v>1.2062818700000002</v>
      </c>
      <c r="F47" s="157">
        <v>0.52713672</v>
      </c>
    </row>
    <row r="48" spans="2:8">
      <c r="B48" s="177" t="s">
        <v>1651</v>
      </c>
      <c r="C48" s="157">
        <v>11.327858640000001</v>
      </c>
      <c r="D48" s="157">
        <v>9.84717047</v>
      </c>
      <c r="E48" s="157">
        <v>5.9251609099999998</v>
      </c>
      <c r="F48" s="157">
        <v>4.72890459</v>
      </c>
    </row>
    <row r="49" spans="2:73">
      <c r="B49" s="177" t="s">
        <v>1652</v>
      </c>
      <c r="C49" s="157">
        <v>2.4205510000000001</v>
      </c>
      <c r="D49" s="157">
        <v>2.5924619999999998</v>
      </c>
      <c r="E49" s="157">
        <v>1.9197470000000001</v>
      </c>
      <c r="F49" s="157">
        <v>1.902477</v>
      </c>
    </row>
    <row r="50" spans="2:73">
      <c r="B50" s="177" t="s">
        <v>1653</v>
      </c>
      <c r="C50" s="157">
        <v>38.146600939999999</v>
      </c>
      <c r="D50" s="157">
        <v>55.534330759999996</v>
      </c>
      <c r="E50" s="157">
        <v>56.220172079999998</v>
      </c>
      <c r="F50" s="157">
        <v>41.862105419999999</v>
      </c>
    </row>
    <row r="51" spans="2:73">
      <c r="B51" s="177" t="s">
        <v>1656</v>
      </c>
      <c r="C51" s="157">
        <v>3.2111801200000003</v>
      </c>
      <c r="D51" s="157">
        <v>3.0564218900000002</v>
      </c>
      <c r="E51" s="157">
        <v>1.05586354</v>
      </c>
      <c r="F51" s="157">
        <v>0.64363883</v>
      </c>
    </row>
    <row r="52" spans="2:73">
      <c r="B52" s="177" t="s">
        <v>1568</v>
      </c>
      <c r="C52" s="157">
        <v>6.4382238799999998</v>
      </c>
      <c r="D52" s="157">
        <v>9.0514494199999991</v>
      </c>
      <c r="E52" s="157">
        <v>7.1473642300000009</v>
      </c>
      <c r="F52" s="157">
        <v>10.143230769999999</v>
      </c>
    </row>
    <row r="53" spans="2:73">
      <c r="B53" s="177" t="s">
        <v>44</v>
      </c>
      <c r="C53" s="312">
        <f>SUM(C44:C52)</f>
        <v>222.32840565999993</v>
      </c>
      <c r="D53" s="312">
        <f t="shared" ref="D53:F53" si="2">SUM(D44:D52)</f>
        <v>257.72674503999997</v>
      </c>
      <c r="E53" s="312">
        <f t="shared" si="2"/>
        <v>242.07879496999996</v>
      </c>
      <c r="F53" s="312">
        <f t="shared" si="2"/>
        <v>188.75819406000002</v>
      </c>
    </row>
    <row r="54" spans="2:73">
      <c r="D54" t="s">
        <v>1657</v>
      </c>
      <c r="E54" s="314">
        <f>E53/D36</f>
        <v>0.53227995622213031</v>
      </c>
    </row>
    <row r="58" spans="2:73" ht="31.5">
      <c r="B58" s="478" t="s">
        <v>1024</v>
      </c>
      <c r="C58" s="478"/>
      <c r="D58" s="478"/>
      <c r="E58" s="478"/>
      <c r="F58" s="478"/>
      <c r="G58" s="478"/>
      <c r="H58" s="478"/>
      <c r="I58" s="478"/>
      <c r="J58" s="478"/>
      <c r="K58" s="478"/>
    </row>
    <row r="60" spans="2:73">
      <c r="B60" s="342" t="s">
        <v>110</v>
      </c>
      <c r="C60" s="366" t="s">
        <v>1805</v>
      </c>
      <c r="D60" s="365"/>
      <c r="E60" s="365"/>
      <c r="F60" s="365"/>
      <c r="G60" s="365"/>
      <c r="H60" s="365"/>
      <c r="I60" s="365"/>
      <c r="J60" s="365"/>
      <c r="K60" s="342"/>
      <c r="L60" s="342"/>
      <c r="M60" s="342"/>
      <c r="N60" s="342"/>
      <c r="O60" s="342"/>
      <c r="P60" s="342"/>
      <c r="Q60" s="342"/>
      <c r="R60" s="342"/>
      <c r="S60" s="342"/>
      <c r="T60" s="342"/>
      <c r="U60" s="342"/>
      <c r="V60" s="342"/>
      <c r="W60" s="342"/>
      <c r="X60" s="342"/>
      <c r="Y60" s="342"/>
      <c r="Z60" s="342"/>
      <c r="AA60" s="342"/>
      <c r="AB60" s="342"/>
      <c r="AC60" s="342"/>
      <c r="AD60" s="342"/>
      <c r="AE60" s="342"/>
      <c r="AF60" s="342"/>
      <c r="AG60" s="342"/>
      <c r="AH60" s="342"/>
      <c r="AI60" s="342"/>
      <c r="AJ60" s="342"/>
      <c r="AK60" s="342"/>
      <c r="AL60" s="343"/>
      <c r="AM60" s="343"/>
      <c r="AN60" s="343"/>
      <c r="AO60" s="343"/>
      <c r="AP60" s="343"/>
      <c r="AQ60" s="343"/>
      <c r="AR60" s="343"/>
      <c r="AS60" s="343"/>
      <c r="AT60" s="343"/>
      <c r="AU60" s="344"/>
      <c r="AV60" s="343"/>
      <c r="AW60" s="343"/>
      <c r="AX60" s="343"/>
      <c r="AY60" s="343"/>
      <c r="AZ60" s="343"/>
      <c r="BA60" s="343"/>
      <c r="BB60" s="343"/>
      <c r="BC60" s="343"/>
      <c r="BD60" s="343"/>
      <c r="BE60" s="343"/>
      <c r="BF60" s="343"/>
      <c r="BG60" s="343"/>
      <c r="BH60" s="343"/>
      <c r="BI60" s="343"/>
      <c r="BJ60" s="343"/>
      <c r="BK60" s="343"/>
      <c r="BL60" s="343"/>
      <c r="BM60" s="343"/>
      <c r="BN60" s="343"/>
      <c r="BO60" s="343"/>
      <c r="BP60" s="343"/>
      <c r="BQ60" s="343"/>
      <c r="BR60" s="343"/>
      <c r="BS60" s="343"/>
      <c r="BT60" s="343"/>
      <c r="BU60" s="343"/>
    </row>
    <row r="61" spans="2:73">
      <c r="B61" s="344"/>
      <c r="C61" s="344"/>
      <c r="D61" s="344"/>
      <c r="E61" s="344"/>
      <c r="F61" s="344"/>
      <c r="G61" s="344"/>
      <c r="H61" s="344"/>
      <c r="I61" s="345"/>
      <c r="J61" s="344"/>
      <c r="K61" s="344"/>
      <c r="L61" s="344"/>
      <c r="M61" s="344"/>
      <c r="N61" s="344"/>
      <c r="O61" s="345"/>
      <c r="P61" s="344"/>
      <c r="Q61" s="344"/>
      <c r="R61" s="344"/>
      <c r="S61" s="344"/>
      <c r="T61" s="345"/>
      <c r="U61" s="344"/>
      <c r="V61" s="344"/>
      <c r="W61" s="344"/>
      <c r="X61" s="344"/>
      <c r="Y61" s="345"/>
      <c r="Z61" s="344"/>
      <c r="AA61" s="344"/>
      <c r="AB61" s="344"/>
      <c r="AC61" s="344"/>
      <c r="AD61" s="345"/>
      <c r="AE61" s="344"/>
      <c r="AF61" s="344"/>
      <c r="AG61" s="344"/>
      <c r="AH61" s="344"/>
      <c r="AI61" s="345"/>
      <c r="AJ61" s="344"/>
      <c r="AK61" s="344"/>
      <c r="AL61" s="344"/>
      <c r="AM61" s="344"/>
      <c r="AN61" s="345"/>
      <c r="AO61" s="344"/>
      <c r="AP61" s="344"/>
      <c r="AQ61" s="344"/>
      <c r="AR61" s="344"/>
      <c r="AS61" s="344"/>
      <c r="AT61" s="344"/>
      <c r="AU61" s="344"/>
      <c r="AV61" s="344"/>
      <c r="AW61" s="344"/>
      <c r="AX61" s="345"/>
      <c r="AY61" s="344"/>
      <c r="AZ61" s="344"/>
      <c r="BA61" s="344"/>
      <c r="BB61" s="344"/>
      <c r="BC61" s="344"/>
      <c r="BD61" s="344"/>
      <c r="BE61" s="344"/>
      <c r="BF61" s="344"/>
      <c r="BG61" s="344"/>
      <c r="BH61" s="344"/>
      <c r="BI61" s="344"/>
      <c r="BJ61" s="344"/>
      <c r="BK61" s="344"/>
      <c r="BL61" s="344"/>
      <c r="BM61" s="344"/>
      <c r="BN61" s="344"/>
      <c r="BO61" s="344"/>
      <c r="BP61" s="344"/>
      <c r="BQ61" s="344"/>
      <c r="BR61" s="344"/>
      <c r="BS61" s="344"/>
      <c r="BT61" s="344"/>
      <c r="BU61" s="344"/>
    </row>
    <row r="62" spans="2:73">
      <c r="B62" s="534"/>
      <c r="C62" s="534"/>
      <c r="D62" s="534" t="s">
        <v>1665</v>
      </c>
      <c r="E62" s="523">
        <v>2010</v>
      </c>
      <c r="F62" s="526"/>
      <c r="G62" s="526"/>
      <c r="H62" s="526"/>
      <c r="I62" s="526"/>
      <c r="J62" s="523">
        <v>2011</v>
      </c>
      <c r="K62" s="526"/>
      <c r="L62" s="526"/>
      <c r="M62" s="526"/>
      <c r="N62" s="526"/>
      <c r="O62" s="526"/>
      <c r="P62" s="523">
        <v>2012</v>
      </c>
      <c r="Q62" s="526"/>
      <c r="R62" s="526"/>
      <c r="S62" s="526"/>
      <c r="T62" s="526"/>
      <c r="U62" s="523">
        <v>2013</v>
      </c>
      <c r="V62" s="526"/>
      <c r="W62" s="526"/>
      <c r="X62" s="526"/>
      <c r="Y62" s="526"/>
      <c r="Z62" s="523">
        <v>2014</v>
      </c>
      <c r="AA62" s="526"/>
      <c r="AB62" s="526"/>
      <c r="AC62" s="526"/>
      <c r="AD62" s="526"/>
      <c r="AE62" s="523">
        <v>2015</v>
      </c>
      <c r="AF62" s="526"/>
      <c r="AG62" s="526"/>
      <c r="AH62" s="526"/>
      <c r="AI62" s="526"/>
      <c r="AJ62" s="523">
        <v>2016</v>
      </c>
      <c r="AK62" s="526"/>
      <c r="AL62" s="526"/>
      <c r="AM62" s="526"/>
      <c r="AN62" s="526"/>
      <c r="AO62" s="523">
        <v>2017</v>
      </c>
      <c r="AP62" s="526"/>
      <c r="AQ62" s="526"/>
      <c r="AR62" s="526"/>
      <c r="AS62" s="526"/>
      <c r="AT62" s="522">
        <v>2018</v>
      </c>
      <c r="AU62" s="522"/>
      <c r="AV62" s="522"/>
      <c r="AW62" s="522"/>
      <c r="AX62" s="522"/>
      <c r="AY62" s="522">
        <v>2019</v>
      </c>
      <c r="AZ62" s="522"/>
      <c r="BA62" s="522"/>
      <c r="BB62" s="522"/>
      <c r="BC62" s="522"/>
      <c r="BD62" s="522">
        <v>2020</v>
      </c>
      <c r="BE62" s="522"/>
      <c r="BF62" s="522"/>
      <c r="BG62" s="522"/>
      <c r="BH62" s="522"/>
      <c r="BI62" s="317"/>
      <c r="BJ62" s="317"/>
      <c r="BK62" s="317"/>
      <c r="BL62" s="522">
        <v>2021</v>
      </c>
      <c r="BM62" s="522"/>
      <c r="BN62" s="317"/>
      <c r="BO62" s="317"/>
      <c r="BP62" s="317"/>
      <c r="BQ62" s="522">
        <v>2022</v>
      </c>
      <c r="BR62" s="522"/>
      <c r="BS62" s="523"/>
      <c r="BT62" s="525" t="s">
        <v>1666</v>
      </c>
      <c r="BU62" s="525"/>
    </row>
    <row r="63" spans="2:73">
      <c r="B63" s="524"/>
      <c r="C63" s="524"/>
      <c r="D63" s="524"/>
      <c r="E63" s="319" t="s">
        <v>1667</v>
      </c>
      <c r="F63" s="319" t="s">
        <v>1668</v>
      </c>
      <c r="G63" s="319" t="s">
        <v>1669</v>
      </c>
      <c r="H63" s="319" t="s">
        <v>1670</v>
      </c>
      <c r="I63" s="319"/>
      <c r="J63" s="319" t="s">
        <v>1667</v>
      </c>
      <c r="K63" s="319" t="s">
        <v>1668</v>
      </c>
      <c r="L63" s="319" t="s">
        <v>1669</v>
      </c>
      <c r="M63" s="531" t="s">
        <v>1670</v>
      </c>
      <c r="N63" s="524"/>
      <c r="O63" s="319"/>
      <c r="P63" s="319" t="s">
        <v>1667</v>
      </c>
      <c r="Q63" s="319" t="s">
        <v>1668</v>
      </c>
      <c r="R63" s="319" t="s">
        <v>1669</v>
      </c>
      <c r="S63" s="319" t="s">
        <v>1670</v>
      </c>
      <c r="T63" s="319"/>
      <c r="U63" s="319" t="s">
        <v>1667</v>
      </c>
      <c r="V63" s="319" t="s">
        <v>1668</v>
      </c>
      <c r="W63" s="319" t="s">
        <v>1669</v>
      </c>
      <c r="X63" s="319" t="s">
        <v>1670</v>
      </c>
      <c r="Y63" s="319"/>
      <c r="Z63" s="319" t="s">
        <v>1667</v>
      </c>
      <c r="AA63" s="319" t="s">
        <v>1668</v>
      </c>
      <c r="AB63" s="319" t="s">
        <v>1669</v>
      </c>
      <c r="AC63" s="319" t="s">
        <v>1670</v>
      </c>
      <c r="AD63" s="319"/>
      <c r="AE63" s="319" t="s">
        <v>1667</v>
      </c>
      <c r="AF63" s="319" t="s">
        <v>1668</v>
      </c>
      <c r="AG63" s="319" t="s">
        <v>1669</v>
      </c>
      <c r="AH63" s="319" t="s">
        <v>1670</v>
      </c>
      <c r="AI63" s="319"/>
      <c r="AJ63" s="319" t="s">
        <v>1667</v>
      </c>
      <c r="AK63" s="319" t="s">
        <v>1668</v>
      </c>
      <c r="AL63" s="319" t="s">
        <v>1669</v>
      </c>
      <c r="AM63" s="319" t="s">
        <v>1670</v>
      </c>
      <c r="AN63" s="319"/>
      <c r="AO63" s="319" t="s">
        <v>1667</v>
      </c>
      <c r="AP63" s="319" t="s">
        <v>1668</v>
      </c>
      <c r="AQ63" s="319" t="s">
        <v>1669</v>
      </c>
      <c r="AR63" s="319" t="s">
        <v>1670</v>
      </c>
      <c r="AS63" s="319"/>
      <c r="AT63" s="319" t="s">
        <v>1667</v>
      </c>
      <c r="AU63" s="319" t="s">
        <v>1668</v>
      </c>
      <c r="AV63" s="319" t="s">
        <v>1669</v>
      </c>
      <c r="AW63" s="319" t="s">
        <v>1670</v>
      </c>
      <c r="AX63" s="319"/>
      <c r="AY63" s="319" t="s">
        <v>1667</v>
      </c>
      <c r="AZ63" s="319" t="s">
        <v>1668</v>
      </c>
      <c r="BA63" s="319" t="s">
        <v>1669</v>
      </c>
      <c r="BB63" s="319" t="s">
        <v>1670</v>
      </c>
      <c r="BC63" s="319"/>
      <c r="BD63" s="319" t="s">
        <v>1667</v>
      </c>
      <c r="BE63" s="319" t="s">
        <v>1668</v>
      </c>
      <c r="BF63" s="319" t="s">
        <v>1669</v>
      </c>
      <c r="BG63" s="319" t="s">
        <v>1670</v>
      </c>
      <c r="BH63" s="319"/>
      <c r="BI63" s="319" t="s">
        <v>1667</v>
      </c>
      <c r="BJ63" s="319" t="s">
        <v>1668</v>
      </c>
      <c r="BK63" s="319" t="s">
        <v>1669</v>
      </c>
      <c r="BL63" s="319" t="s">
        <v>1670</v>
      </c>
      <c r="BM63" s="319"/>
      <c r="BN63" s="319" t="s">
        <v>1671</v>
      </c>
      <c r="BO63" s="319" t="s">
        <v>1672</v>
      </c>
      <c r="BP63" s="319" t="s">
        <v>1673</v>
      </c>
      <c r="BQ63" s="319" t="s">
        <v>1674</v>
      </c>
      <c r="BR63" s="319"/>
      <c r="BS63" s="524"/>
      <c r="BT63" s="524"/>
      <c r="BU63" s="524"/>
    </row>
    <row r="64" spans="2:73" ht="27">
      <c r="B64" s="320">
        <v>1</v>
      </c>
      <c r="C64" s="316"/>
      <c r="D64" s="320" t="s">
        <v>1675</v>
      </c>
      <c r="E64" s="321">
        <v>219047.6</v>
      </c>
      <c r="F64" s="321">
        <v>241215.9</v>
      </c>
      <c r="G64" s="321">
        <v>273687.09999999998</v>
      </c>
      <c r="H64" s="321">
        <v>222169.1</v>
      </c>
      <c r="I64" s="321">
        <v>956119.7</v>
      </c>
      <c r="J64" s="321">
        <v>247378.5</v>
      </c>
      <c r="K64" s="321">
        <v>267489.40000000002</v>
      </c>
      <c r="L64" s="321">
        <v>301824.09999999998</v>
      </c>
      <c r="M64" s="532">
        <v>241553.3</v>
      </c>
      <c r="N64" s="533"/>
      <c r="O64" s="321">
        <v>1058245.3</v>
      </c>
      <c r="P64" s="321">
        <v>275143.40000000002</v>
      </c>
      <c r="Q64" s="321">
        <v>292970.59999999998</v>
      </c>
      <c r="R64" s="321">
        <v>327918.5</v>
      </c>
      <c r="S64" s="321">
        <v>256229.6</v>
      </c>
      <c r="T64" s="321">
        <v>1152262.1000000001</v>
      </c>
      <c r="U64" s="321">
        <v>297420</v>
      </c>
      <c r="V64" s="321">
        <v>323509.90000000002</v>
      </c>
      <c r="W64" s="321">
        <v>363817.8</v>
      </c>
      <c r="X64" s="321">
        <v>290300.7</v>
      </c>
      <c r="Y64" s="321">
        <v>1275048.3999999999</v>
      </c>
      <c r="Z64" s="321">
        <v>337476.6</v>
      </c>
      <c r="AA64" s="321">
        <v>360435</v>
      </c>
      <c r="AB64" s="321">
        <v>394582.6</v>
      </c>
      <c r="AC64" s="321">
        <v>317161.5</v>
      </c>
      <c r="AD64" s="321">
        <v>1409655.7</v>
      </c>
      <c r="AE64" s="321">
        <v>373324.5</v>
      </c>
      <c r="AF64" s="321">
        <v>409907.4</v>
      </c>
      <c r="AG64" s="321">
        <v>433272.2</v>
      </c>
      <c r="AH64" s="321">
        <v>338702.9</v>
      </c>
      <c r="AI64" s="321">
        <v>1555207</v>
      </c>
      <c r="AJ64" s="321">
        <v>395458.3</v>
      </c>
      <c r="AK64" s="321">
        <v>442483.7</v>
      </c>
      <c r="AL64" s="321">
        <v>462892.6</v>
      </c>
      <c r="AM64" s="321">
        <v>370763.2</v>
      </c>
      <c r="AN64" s="321">
        <v>1671597.8</v>
      </c>
      <c r="AO64" s="321">
        <v>438519.5</v>
      </c>
      <c r="AP64" s="321">
        <v>468865</v>
      </c>
      <c r="AQ64" s="321">
        <v>489398.6</v>
      </c>
      <c r="AR64" s="321">
        <v>391180.1</v>
      </c>
      <c r="AS64" s="321">
        <v>1787963.2</v>
      </c>
      <c r="AT64" s="321">
        <v>465396.6</v>
      </c>
      <c r="AU64" s="321">
        <v>502398.1</v>
      </c>
      <c r="AV64" s="321">
        <v>519472.6</v>
      </c>
      <c r="AW64" s="321">
        <v>413354.4</v>
      </c>
      <c r="AX64" s="321">
        <v>1900621.7</v>
      </c>
      <c r="AY64" s="321">
        <v>478505.6</v>
      </c>
      <c r="AZ64" s="321">
        <v>537752.19999999995</v>
      </c>
      <c r="BA64" s="321">
        <v>546817</v>
      </c>
      <c r="BB64" s="321">
        <v>449668</v>
      </c>
      <c r="BC64" s="321">
        <v>2012742.8</v>
      </c>
      <c r="BD64" s="321">
        <v>503587.1</v>
      </c>
      <c r="BE64" s="321">
        <v>569786.19999999995</v>
      </c>
      <c r="BF64" s="321">
        <v>571684.19999999995</v>
      </c>
      <c r="BG64" s="321">
        <v>470437</v>
      </c>
      <c r="BH64" s="321">
        <v>2115494.5</v>
      </c>
      <c r="BI64" s="321">
        <v>525483.1</v>
      </c>
      <c r="BJ64" s="321">
        <v>597085.69999999995</v>
      </c>
      <c r="BK64" s="321">
        <v>619506</v>
      </c>
      <c r="BL64" s="321">
        <v>512466.5</v>
      </c>
      <c r="BM64" s="321">
        <v>2254541.2999999998</v>
      </c>
      <c r="BN64" s="321">
        <v>566670.19999999995</v>
      </c>
      <c r="BO64" s="321">
        <v>640743.80000000005</v>
      </c>
      <c r="BP64" s="321">
        <v>658885.9</v>
      </c>
      <c r="BQ64" s="321">
        <v>562600.6</v>
      </c>
      <c r="BR64" s="321">
        <v>2428900.5</v>
      </c>
      <c r="BS64" s="322"/>
      <c r="BT64" s="318" t="s">
        <v>1676</v>
      </c>
      <c r="BU64" s="346">
        <v>1</v>
      </c>
    </row>
    <row r="65" spans="2:74" ht="36">
      <c r="B65" s="323">
        <v>2</v>
      </c>
      <c r="C65" s="324"/>
      <c r="D65" s="325" t="s">
        <v>1677</v>
      </c>
      <c r="E65" s="326">
        <v>173189.5</v>
      </c>
      <c r="F65" s="326">
        <v>190925.6</v>
      </c>
      <c r="G65" s="326">
        <v>220936.2</v>
      </c>
      <c r="H65" s="326">
        <v>169383.1</v>
      </c>
      <c r="I65" s="327">
        <v>754434.4</v>
      </c>
      <c r="J65" s="326">
        <v>197521.3</v>
      </c>
      <c r="K65" s="326">
        <v>211812.2</v>
      </c>
      <c r="L65" s="326">
        <v>241604.9</v>
      </c>
      <c r="M65" s="515">
        <v>181575.2</v>
      </c>
      <c r="N65" s="516"/>
      <c r="O65" s="327">
        <v>832513.6</v>
      </c>
      <c r="P65" s="326">
        <v>218475.3</v>
      </c>
      <c r="Q65" s="326">
        <v>231565.9</v>
      </c>
      <c r="R65" s="326">
        <v>263332.59999999998</v>
      </c>
      <c r="S65" s="326">
        <v>188752.1</v>
      </c>
      <c r="T65" s="326">
        <v>902125.9</v>
      </c>
      <c r="U65" s="326">
        <v>233994.2</v>
      </c>
      <c r="V65" s="326">
        <v>255055.7</v>
      </c>
      <c r="W65" s="326">
        <v>291453.09999999998</v>
      </c>
      <c r="X65" s="326">
        <v>214275.4</v>
      </c>
      <c r="Y65" s="326">
        <v>994778.4</v>
      </c>
      <c r="Z65" s="326">
        <v>264847.3</v>
      </c>
      <c r="AA65" s="326">
        <v>281885.5</v>
      </c>
      <c r="AB65" s="326">
        <v>312497.3</v>
      </c>
      <c r="AC65" s="326">
        <v>230319.6</v>
      </c>
      <c r="AD65" s="326">
        <v>1089549.7</v>
      </c>
      <c r="AE65" s="326">
        <v>287931.2</v>
      </c>
      <c r="AF65" s="326">
        <v>318123.3</v>
      </c>
      <c r="AG65" s="326">
        <v>338987</v>
      </c>
      <c r="AH65" s="326">
        <v>238927.1</v>
      </c>
      <c r="AI65" s="326">
        <v>1183968.6000000001</v>
      </c>
      <c r="AJ65" s="326">
        <v>300451</v>
      </c>
      <c r="AK65" s="326">
        <v>342050</v>
      </c>
      <c r="AL65" s="326">
        <v>359718.5</v>
      </c>
      <c r="AM65" s="326">
        <v>264645.90000000002</v>
      </c>
      <c r="AN65" s="326">
        <v>1266865.3999999999</v>
      </c>
      <c r="AO65" s="326">
        <v>333649.59999999998</v>
      </c>
      <c r="AP65" s="326">
        <v>360041</v>
      </c>
      <c r="AQ65" s="326">
        <v>376601.1</v>
      </c>
      <c r="AR65" s="326">
        <v>277234.5</v>
      </c>
      <c r="AS65" s="326">
        <v>1347526.2</v>
      </c>
      <c r="AT65" s="326">
        <v>349494.8</v>
      </c>
      <c r="AU65" s="326">
        <v>383375.2</v>
      </c>
      <c r="AV65" s="326">
        <v>396286.4</v>
      </c>
      <c r="AW65" s="326">
        <v>288160.5</v>
      </c>
      <c r="AX65" s="326">
        <v>1417316.9</v>
      </c>
      <c r="AY65" s="326">
        <v>353826.7</v>
      </c>
      <c r="AZ65" s="326">
        <v>409092.8</v>
      </c>
      <c r="BA65" s="326">
        <v>412322.2</v>
      </c>
      <c r="BB65" s="326">
        <v>313744</v>
      </c>
      <c r="BC65" s="326">
        <v>1488985.7</v>
      </c>
      <c r="BD65" s="326">
        <v>368479.4</v>
      </c>
      <c r="BE65" s="326">
        <v>437241.9</v>
      </c>
      <c r="BF65" s="326">
        <v>436528.9</v>
      </c>
      <c r="BG65" s="326">
        <v>333129.8</v>
      </c>
      <c r="BH65" s="326">
        <v>1575380</v>
      </c>
      <c r="BI65" s="326">
        <v>390916.9</v>
      </c>
      <c r="BJ65" s="326">
        <v>450275.6</v>
      </c>
      <c r="BK65" s="326">
        <v>474042.1</v>
      </c>
      <c r="BL65" s="326">
        <v>357703.8</v>
      </c>
      <c r="BM65" s="326">
        <v>1672938.4</v>
      </c>
      <c r="BN65" s="326">
        <v>426637</v>
      </c>
      <c r="BO65" s="326">
        <v>484133.1</v>
      </c>
      <c r="BP65" s="326">
        <v>498679.3</v>
      </c>
      <c r="BQ65" s="326">
        <v>396004.2</v>
      </c>
      <c r="BR65" s="326">
        <v>1805453.6</v>
      </c>
      <c r="BS65" s="328"/>
      <c r="BT65" s="329" t="s">
        <v>1678</v>
      </c>
      <c r="BU65" s="347">
        <v>2</v>
      </c>
    </row>
    <row r="66" spans="2:74">
      <c r="B66" s="323">
        <v>3</v>
      </c>
      <c r="C66" s="324"/>
      <c r="D66" s="330" t="s">
        <v>1679</v>
      </c>
      <c r="E66" s="326">
        <v>74693.5</v>
      </c>
      <c r="F66" s="326">
        <v>67316.2</v>
      </c>
      <c r="G66" s="326">
        <v>67141.899999999994</v>
      </c>
      <c r="H66" s="326">
        <v>44175</v>
      </c>
      <c r="I66" s="327">
        <v>253326.6</v>
      </c>
      <c r="J66" s="326">
        <v>93258.8</v>
      </c>
      <c r="K66" s="326">
        <v>65848.899999999994</v>
      </c>
      <c r="L66" s="326">
        <v>68262.899999999994</v>
      </c>
      <c r="M66" s="515">
        <v>43606.8</v>
      </c>
      <c r="N66" s="516"/>
      <c r="O66" s="327">
        <v>270977.40000000002</v>
      </c>
      <c r="P66" s="326">
        <v>102996.6</v>
      </c>
      <c r="Q66" s="326">
        <v>76434.8</v>
      </c>
      <c r="R66" s="326">
        <v>81651.7</v>
      </c>
      <c r="S66" s="326">
        <v>44587.4</v>
      </c>
      <c r="T66" s="326">
        <v>305670.5</v>
      </c>
      <c r="U66" s="326">
        <v>105327.8</v>
      </c>
      <c r="V66" s="326">
        <v>80025.2</v>
      </c>
      <c r="W66" s="326">
        <v>93703.9</v>
      </c>
      <c r="X66" s="326">
        <v>53055</v>
      </c>
      <c r="Y66" s="326">
        <v>332111.90000000002</v>
      </c>
      <c r="Z66" s="326">
        <v>106878.2</v>
      </c>
      <c r="AA66" s="326">
        <v>85067.199999999997</v>
      </c>
      <c r="AB66" s="326">
        <v>97087.4</v>
      </c>
      <c r="AC66" s="326">
        <v>54219.5</v>
      </c>
      <c r="AD66" s="326">
        <v>343252.3</v>
      </c>
      <c r="AE66" s="326">
        <v>115838.1</v>
      </c>
      <c r="AF66" s="326">
        <v>109460.7</v>
      </c>
      <c r="AG66" s="326">
        <v>112578.1</v>
      </c>
      <c r="AH66" s="326">
        <v>59531.7</v>
      </c>
      <c r="AI66" s="326">
        <v>397408.6</v>
      </c>
      <c r="AJ66" s="326">
        <v>117365.3</v>
      </c>
      <c r="AK66" s="326">
        <v>123642.5</v>
      </c>
      <c r="AL66" s="326">
        <v>116959.7</v>
      </c>
      <c r="AM66" s="326">
        <v>67218.100000000006</v>
      </c>
      <c r="AN66" s="326">
        <v>425185.6</v>
      </c>
      <c r="AO66" s="326">
        <v>131362.79999999999</v>
      </c>
      <c r="AP66" s="326">
        <v>120945.9</v>
      </c>
      <c r="AQ66" s="326">
        <v>119798.7</v>
      </c>
      <c r="AR66" s="326">
        <v>66782.100000000006</v>
      </c>
      <c r="AS66" s="326">
        <v>438889.5</v>
      </c>
      <c r="AT66" s="326">
        <v>132823</v>
      </c>
      <c r="AU66" s="326">
        <v>123701.8</v>
      </c>
      <c r="AV66" s="326">
        <v>121679.2</v>
      </c>
      <c r="AW66" s="326">
        <v>71349.100000000006</v>
      </c>
      <c r="AX66" s="326">
        <v>449553.1</v>
      </c>
      <c r="AY66" s="326">
        <v>126054.3</v>
      </c>
      <c r="AZ66" s="326">
        <v>130094.3</v>
      </c>
      <c r="BA66" s="326">
        <v>118575.9</v>
      </c>
      <c r="BB66" s="326">
        <v>71772.800000000003</v>
      </c>
      <c r="BC66" s="326">
        <v>446497.3</v>
      </c>
      <c r="BD66" s="326">
        <v>115493.6</v>
      </c>
      <c r="BE66" s="326">
        <v>153563.4</v>
      </c>
      <c r="BF66" s="326">
        <v>128648</v>
      </c>
      <c r="BG66" s="326">
        <v>76565.5</v>
      </c>
      <c r="BH66" s="326">
        <v>474270.5</v>
      </c>
      <c r="BI66" s="326">
        <v>121122.4</v>
      </c>
      <c r="BJ66" s="326">
        <v>128812</v>
      </c>
      <c r="BK66" s="326">
        <v>117512.2</v>
      </c>
      <c r="BL66" s="326">
        <v>73918</v>
      </c>
      <c r="BM66" s="326">
        <v>441364.6</v>
      </c>
      <c r="BN66" s="326">
        <v>122363.4</v>
      </c>
      <c r="BO66" s="326">
        <v>136673.20000000001</v>
      </c>
      <c r="BP66" s="326">
        <v>114201.8</v>
      </c>
      <c r="BQ66" s="326">
        <v>81496.800000000003</v>
      </c>
      <c r="BR66" s="326">
        <v>454735.2</v>
      </c>
      <c r="BS66" s="328"/>
      <c r="BT66" s="331" t="s">
        <v>1680</v>
      </c>
      <c r="BU66" s="347">
        <v>3</v>
      </c>
    </row>
    <row r="67" spans="2:74" ht="18">
      <c r="B67" s="323">
        <v>4</v>
      </c>
      <c r="C67" s="324"/>
      <c r="D67" s="330" t="s">
        <v>1681</v>
      </c>
      <c r="E67" s="326">
        <v>23732.400000000001</v>
      </c>
      <c r="F67" s="326">
        <v>25791.3</v>
      </c>
      <c r="G67" s="326">
        <v>33436.5</v>
      </c>
      <c r="H67" s="326">
        <v>27435.1</v>
      </c>
      <c r="I67" s="327">
        <v>110395.3</v>
      </c>
      <c r="J67" s="326">
        <v>18280.5</v>
      </c>
      <c r="K67" s="326">
        <v>34808.5</v>
      </c>
      <c r="L67" s="326">
        <v>38667.599999999999</v>
      </c>
      <c r="M67" s="515">
        <v>33529.5</v>
      </c>
      <c r="N67" s="516"/>
      <c r="O67" s="327">
        <v>125286.1</v>
      </c>
      <c r="P67" s="326">
        <v>21706.1</v>
      </c>
      <c r="Q67" s="326">
        <v>34267.4</v>
      </c>
      <c r="R67" s="326">
        <v>35674.800000000003</v>
      </c>
      <c r="S67" s="326">
        <v>33459.599999999999</v>
      </c>
      <c r="T67" s="326">
        <v>125107.9</v>
      </c>
      <c r="U67" s="326">
        <v>25779</v>
      </c>
      <c r="V67" s="326">
        <v>40836.6</v>
      </c>
      <c r="W67" s="326">
        <v>38278</v>
      </c>
      <c r="X67" s="326">
        <v>32475.200000000001</v>
      </c>
      <c r="Y67" s="326">
        <v>137368.79999999999</v>
      </c>
      <c r="Z67" s="326">
        <v>37900.699999999997</v>
      </c>
      <c r="AA67" s="326">
        <v>42898.7</v>
      </c>
      <c r="AB67" s="326">
        <v>43025.2</v>
      </c>
      <c r="AC67" s="326">
        <v>36744</v>
      </c>
      <c r="AD67" s="326">
        <v>160568.6</v>
      </c>
      <c r="AE67" s="326">
        <v>41080.400000000001</v>
      </c>
      <c r="AF67" s="326">
        <v>46697.1</v>
      </c>
      <c r="AG67" s="326">
        <v>47551.7</v>
      </c>
      <c r="AH67" s="326">
        <v>39124</v>
      </c>
      <c r="AI67" s="326">
        <v>174453.2</v>
      </c>
      <c r="AJ67" s="326">
        <v>43188.3</v>
      </c>
      <c r="AK67" s="326">
        <v>49318.6</v>
      </c>
      <c r="AL67" s="326">
        <v>52280.9</v>
      </c>
      <c r="AM67" s="326">
        <v>42614.8</v>
      </c>
      <c r="AN67" s="326">
        <v>187402.6</v>
      </c>
      <c r="AO67" s="326">
        <v>44982.2</v>
      </c>
      <c r="AP67" s="326">
        <v>53308.800000000003</v>
      </c>
      <c r="AQ67" s="326">
        <v>53964.4</v>
      </c>
      <c r="AR67" s="326">
        <v>45070.2</v>
      </c>
      <c r="AS67" s="326">
        <v>197325.6</v>
      </c>
      <c r="AT67" s="326">
        <v>48349.5</v>
      </c>
      <c r="AU67" s="326">
        <v>60146.2</v>
      </c>
      <c r="AV67" s="326">
        <v>61328.2</v>
      </c>
      <c r="AW67" s="326">
        <v>48889.3</v>
      </c>
      <c r="AX67" s="326">
        <v>218713.2</v>
      </c>
      <c r="AY67" s="326">
        <v>51479.4</v>
      </c>
      <c r="AZ67" s="326">
        <v>65694.2</v>
      </c>
      <c r="BA67" s="326">
        <v>67711.8</v>
      </c>
      <c r="BB67" s="326">
        <v>53945.1</v>
      </c>
      <c r="BC67" s="326">
        <v>238830.5</v>
      </c>
      <c r="BD67" s="326">
        <v>56934.1</v>
      </c>
      <c r="BE67" s="326">
        <v>66813.399999999994</v>
      </c>
      <c r="BF67" s="326">
        <v>69182.600000000006</v>
      </c>
      <c r="BG67" s="326">
        <v>57527.7</v>
      </c>
      <c r="BH67" s="326">
        <v>250457.8</v>
      </c>
      <c r="BI67" s="326">
        <v>60221.4</v>
      </c>
      <c r="BJ67" s="326">
        <v>71431</v>
      </c>
      <c r="BK67" s="326">
        <v>69205.600000000006</v>
      </c>
      <c r="BL67" s="326">
        <v>61613.3</v>
      </c>
      <c r="BM67" s="326">
        <v>262471.3</v>
      </c>
      <c r="BN67" s="326">
        <v>61501.599999999999</v>
      </c>
      <c r="BO67" s="326">
        <v>74958.399999999994</v>
      </c>
      <c r="BP67" s="326">
        <v>78943.7</v>
      </c>
      <c r="BQ67" s="326">
        <v>66100.899999999994</v>
      </c>
      <c r="BR67" s="326">
        <v>281504.59999999998</v>
      </c>
      <c r="BS67" s="328"/>
      <c r="BT67" s="331" t="s">
        <v>1682</v>
      </c>
      <c r="BU67" s="347">
        <v>4</v>
      </c>
    </row>
    <row r="68" spans="2:74" ht="18">
      <c r="B68" s="323">
        <v>5</v>
      </c>
      <c r="C68" s="324"/>
      <c r="D68" s="330" t="s">
        <v>1683</v>
      </c>
      <c r="E68" s="326">
        <v>46308.5</v>
      </c>
      <c r="F68" s="326">
        <v>68096</v>
      </c>
      <c r="G68" s="326">
        <v>88406</v>
      </c>
      <c r="H68" s="326">
        <v>65396.800000000003</v>
      </c>
      <c r="I68" s="327">
        <v>268207.3</v>
      </c>
      <c r="J68" s="326">
        <v>54553.4</v>
      </c>
      <c r="K68" s="326">
        <v>78881.3</v>
      </c>
      <c r="L68" s="326">
        <v>100617</v>
      </c>
      <c r="M68" s="515">
        <v>69351.199999999997</v>
      </c>
      <c r="N68" s="516"/>
      <c r="O68" s="327">
        <v>303402.90000000002</v>
      </c>
      <c r="P68" s="326">
        <v>58532.7</v>
      </c>
      <c r="Q68" s="326">
        <v>85172.9</v>
      </c>
      <c r="R68" s="326">
        <v>107375.5</v>
      </c>
      <c r="S68" s="326">
        <v>72280.5</v>
      </c>
      <c r="T68" s="326">
        <v>323361.59999999998</v>
      </c>
      <c r="U68" s="326">
        <v>64153.8</v>
      </c>
      <c r="V68" s="326">
        <v>94519.8</v>
      </c>
      <c r="W68" s="326">
        <v>115457.2</v>
      </c>
      <c r="X68" s="326">
        <v>84041.600000000006</v>
      </c>
      <c r="Y68" s="326">
        <v>358172.4</v>
      </c>
      <c r="Z68" s="326">
        <v>75886</v>
      </c>
      <c r="AA68" s="326">
        <v>109062.2</v>
      </c>
      <c r="AB68" s="326">
        <v>123966.7</v>
      </c>
      <c r="AC68" s="326">
        <v>89345.8</v>
      </c>
      <c r="AD68" s="326">
        <v>398260.7</v>
      </c>
      <c r="AE68" s="326">
        <v>81393.2</v>
      </c>
      <c r="AF68" s="326">
        <v>111205.3</v>
      </c>
      <c r="AG68" s="326">
        <v>124736.7</v>
      </c>
      <c r="AH68" s="326">
        <v>87956.3</v>
      </c>
      <c r="AI68" s="326">
        <v>405291.5</v>
      </c>
      <c r="AJ68" s="326">
        <v>85682.2</v>
      </c>
      <c r="AK68" s="326">
        <v>113194.3</v>
      </c>
      <c r="AL68" s="326">
        <v>131691.70000000001</v>
      </c>
      <c r="AM68" s="326">
        <v>98214.399999999994</v>
      </c>
      <c r="AN68" s="326">
        <v>428782.6</v>
      </c>
      <c r="AO68" s="326">
        <v>98544.7</v>
      </c>
      <c r="AP68" s="326">
        <v>125356.5</v>
      </c>
      <c r="AQ68" s="326">
        <v>140518.5</v>
      </c>
      <c r="AR68" s="326">
        <v>107046.7</v>
      </c>
      <c r="AS68" s="326">
        <v>471466.4</v>
      </c>
      <c r="AT68" s="326">
        <v>105779.5</v>
      </c>
      <c r="AU68" s="326">
        <v>133331.1</v>
      </c>
      <c r="AV68" s="326">
        <v>145040.5</v>
      </c>
      <c r="AW68" s="326">
        <v>105034.5</v>
      </c>
      <c r="AX68" s="326">
        <v>489185.6</v>
      </c>
      <c r="AY68" s="326">
        <v>106974.3</v>
      </c>
      <c r="AZ68" s="326">
        <v>140411.1</v>
      </c>
      <c r="BA68" s="326">
        <v>151544.4</v>
      </c>
      <c r="BB68" s="326">
        <v>118578</v>
      </c>
      <c r="BC68" s="326">
        <v>517507.8</v>
      </c>
      <c r="BD68" s="326">
        <v>123143.9</v>
      </c>
      <c r="BE68" s="326">
        <v>143915.9</v>
      </c>
      <c r="BF68" s="326">
        <v>163495.29999999999</v>
      </c>
      <c r="BG68" s="326">
        <v>129670.5</v>
      </c>
      <c r="BH68" s="326">
        <v>560225.6</v>
      </c>
      <c r="BI68" s="326">
        <v>133944.6</v>
      </c>
      <c r="BJ68" s="326">
        <v>169645</v>
      </c>
      <c r="BK68" s="326">
        <v>210736.2</v>
      </c>
      <c r="BL68" s="326">
        <v>154054</v>
      </c>
      <c r="BM68" s="326">
        <v>668379.80000000005</v>
      </c>
      <c r="BN68" s="326">
        <v>158962.6</v>
      </c>
      <c r="BO68" s="326">
        <v>186407.7</v>
      </c>
      <c r="BP68" s="326">
        <v>220733.4</v>
      </c>
      <c r="BQ68" s="326">
        <v>169803.7</v>
      </c>
      <c r="BR68" s="326">
        <v>735907.4</v>
      </c>
      <c r="BS68" s="328"/>
      <c r="BT68" s="331" t="s">
        <v>1684</v>
      </c>
      <c r="BU68" s="347">
        <v>5</v>
      </c>
    </row>
    <row r="69" spans="2:74">
      <c r="B69" s="323">
        <v>6</v>
      </c>
      <c r="C69" s="324"/>
      <c r="D69" s="330" t="s">
        <v>1685</v>
      </c>
      <c r="E69" s="326">
        <v>25059</v>
      </c>
      <c r="F69" s="326">
        <v>26103.8</v>
      </c>
      <c r="G69" s="326">
        <v>28125.3</v>
      </c>
      <c r="H69" s="326">
        <v>29111.8</v>
      </c>
      <c r="I69" s="327">
        <v>108399.9</v>
      </c>
      <c r="J69" s="326">
        <v>27514.5</v>
      </c>
      <c r="K69" s="326">
        <v>28387.599999999999</v>
      </c>
      <c r="L69" s="326">
        <v>29886.3</v>
      </c>
      <c r="M69" s="515">
        <v>31468.2</v>
      </c>
      <c r="N69" s="516"/>
      <c r="O69" s="327">
        <v>117256.6</v>
      </c>
      <c r="P69" s="326">
        <v>30765.9</v>
      </c>
      <c r="Q69" s="326">
        <v>31333.599999999999</v>
      </c>
      <c r="R69" s="326">
        <v>33744.199999999997</v>
      </c>
      <c r="S69" s="326">
        <v>34770.5</v>
      </c>
      <c r="T69" s="326">
        <v>130614.2</v>
      </c>
      <c r="U69" s="326">
        <v>34060.800000000003</v>
      </c>
      <c r="V69" s="326">
        <v>35018.5</v>
      </c>
      <c r="W69" s="326">
        <v>38635.1</v>
      </c>
      <c r="X69" s="326">
        <v>40267.5</v>
      </c>
      <c r="Y69" s="326">
        <v>147981.9</v>
      </c>
      <c r="Z69" s="326">
        <v>38935.699999999997</v>
      </c>
      <c r="AA69" s="326">
        <v>39741.699999999997</v>
      </c>
      <c r="AB69" s="326">
        <v>42702.3</v>
      </c>
      <c r="AC69" s="326">
        <v>45628.3</v>
      </c>
      <c r="AD69" s="326">
        <v>167008</v>
      </c>
      <c r="AE69" s="326">
        <v>44005.3</v>
      </c>
      <c r="AF69" s="326">
        <v>44863.6</v>
      </c>
      <c r="AG69" s="326">
        <v>47757.599999999999</v>
      </c>
      <c r="AH69" s="326">
        <v>47525</v>
      </c>
      <c r="AI69" s="326">
        <v>184151.5</v>
      </c>
      <c r="AJ69" s="326">
        <v>48297.8</v>
      </c>
      <c r="AK69" s="326">
        <v>49522.6</v>
      </c>
      <c r="AL69" s="326">
        <v>52001.599999999999</v>
      </c>
      <c r="AM69" s="326">
        <v>51301.5</v>
      </c>
      <c r="AN69" s="326">
        <v>201123.5</v>
      </c>
      <c r="AO69" s="326">
        <v>52199.8</v>
      </c>
      <c r="AP69" s="326">
        <v>53711.5</v>
      </c>
      <c r="AQ69" s="326">
        <v>55133.2</v>
      </c>
      <c r="AR69" s="326">
        <v>52736.3</v>
      </c>
      <c r="AS69" s="326">
        <v>213780.8</v>
      </c>
      <c r="AT69" s="326">
        <v>55649.599999999999</v>
      </c>
      <c r="AU69" s="326">
        <v>59083.9</v>
      </c>
      <c r="AV69" s="326">
        <v>60638.5</v>
      </c>
      <c r="AW69" s="326">
        <v>56902.7</v>
      </c>
      <c r="AX69" s="326">
        <v>232274.7</v>
      </c>
      <c r="AY69" s="326">
        <v>62077.9</v>
      </c>
      <c r="AZ69" s="326">
        <v>65294.9</v>
      </c>
      <c r="BA69" s="326">
        <v>66545.600000000006</v>
      </c>
      <c r="BB69" s="326">
        <v>62931.199999999997</v>
      </c>
      <c r="BC69" s="326">
        <v>256849.6</v>
      </c>
      <c r="BD69" s="326">
        <v>65377.4</v>
      </c>
      <c r="BE69" s="326">
        <v>65003.7</v>
      </c>
      <c r="BF69" s="326">
        <v>67198.899999999994</v>
      </c>
      <c r="BG69" s="326">
        <v>62658.2</v>
      </c>
      <c r="BH69" s="326">
        <v>260238.2</v>
      </c>
      <c r="BI69" s="326">
        <v>67606.600000000006</v>
      </c>
      <c r="BJ69" s="326">
        <v>71966.899999999994</v>
      </c>
      <c r="BK69" s="326">
        <v>67663.100000000006</v>
      </c>
      <c r="BL69" s="326">
        <v>60962.1</v>
      </c>
      <c r="BM69" s="326">
        <v>268198.7</v>
      </c>
      <c r="BN69" s="326">
        <v>75042.600000000006</v>
      </c>
      <c r="BO69" s="326">
        <v>76989.600000000006</v>
      </c>
      <c r="BP69" s="326">
        <v>75415.600000000006</v>
      </c>
      <c r="BQ69" s="326">
        <v>70565.7</v>
      </c>
      <c r="BR69" s="326">
        <v>298013.5</v>
      </c>
      <c r="BS69" s="328"/>
      <c r="BT69" s="331" t="s">
        <v>1686</v>
      </c>
      <c r="BU69" s="347">
        <v>6</v>
      </c>
    </row>
    <row r="70" spans="2:74" ht="27">
      <c r="B70" s="323">
        <v>7</v>
      </c>
      <c r="C70" s="324"/>
      <c r="D70" s="330" t="s">
        <v>1687</v>
      </c>
      <c r="E70" s="326">
        <v>3396.1</v>
      </c>
      <c r="F70" s="326">
        <v>3618.3</v>
      </c>
      <c r="G70" s="326">
        <v>3826.5</v>
      </c>
      <c r="H70" s="326">
        <v>3264.4</v>
      </c>
      <c r="I70" s="327">
        <v>14105.3</v>
      </c>
      <c r="J70" s="326">
        <v>3914.1</v>
      </c>
      <c r="K70" s="326">
        <v>3885.9</v>
      </c>
      <c r="L70" s="326">
        <v>4171.1000000000004</v>
      </c>
      <c r="M70" s="515">
        <v>3619.5</v>
      </c>
      <c r="N70" s="516"/>
      <c r="O70" s="327">
        <v>15590.6</v>
      </c>
      <c r="P70" s="326">
        <v>4474</v>
      </c>
      <c r="Q70" s="326">
        <v>4357.2</v>
      </c>
      <c r="R70" s="326">
        <v>4886.3999999999996</v>
      </c>
      <c r="S70" s="326">
        <v>3654.1</v>
      </c>
      <c r="T70" s="326">
        <v>17371.7</v>
      </c>
      <c r="U70" s="326">
        <v>4672.8</v>
      </c>
      <c r="V70" s="326">
        <v>4655.6000000000004</v>
      </c>
      <c r="W70" s="326">
        <v>5378.9</v>
      </c>
      <c r="X70" s="326">
        <v>4436.1000000000004</v>
      </c>
      <c r="Y70" s="326">
        <v>19143.400000000001</v>
      </c>
      <c r="Z70" s="326">
        <v>5246.7</v>
      </c>
      <c r="AA70" s="326">
        <v>5115.7</v>
      </c>
      <c r="AB70" s="326">
        <v>5715.7</v>
      </c>
      <c r="AC70" s="326">
        <v>4382</v>
      </c>
      <c r="AD70" s="326">
        <v>20460.099999999999</v>
      </c>
      <c r="AE70" s="326">
        <v>5614.2</v>
      </c>
      <c r="AF70" s="326">
        <v>5896.6</v>
      </c>
      <c r="AG70" s="326">
        <v>6362.9</v>
      </c>
      <c r="AH70" s="326">
        <v>4790.1000000000004</v>
      </c>
      <c r="AI70" s="326">
        <v>22663.8</v>
      </c>
      <c r="AJ70" s="326">
        <v>5917.4</v>
      </c>
      <c r="AK70" s="326">
        <v>6372</v>
      </c>
      <c r="AL70" s="326">
        <v>6784.6</v>
      </c>
      <c r="AM70" s="326">
        <v>5297.1</v>
      </c>
      <c r="AN70" s="326">
        <v>24371.1</v>
      </c>
      <c r="AO70" s="326">
        <v>6560.1</v>
      </c>
      <c r="AP70" s="326">
        <v>6718.3</v>
      </c>
      <c r="AQ70" s="326">
        <v>7186.3</v>
      </c>
      <c r="AR70" s="326">
        <v>5599.2</v>
      </c>
      <c r="AS70" s="326">
        <v>26063.9</v>
      </c>
      <c r="AT70" s="326">
        <v>6893.2</v>
      </c>
      <c r="AU70" s="326">
        <v>7112.2</v>
      </c>
      <c r="AV70" s="326">
        <v>7600</v>
      </c>
      <c r="AW70" s="326">
        <v>5984.9</v>
      </c>
      <c r="AX70" s="326">
        <v>27590.3</v>
      </c>
      <c r="AY70" s="326">
        <v>7240.8</v>
      </c>
      <c r="AZ70" s="326">
        <v>7598.3</v>
      </c>
      <c r="BA70" s="326">
        <v>7944.5</v>
      </c>
      <c r="BB70" s="326">
        <v>6516.9</v>
      </c>
      <c r="BC70" s="326">
        <v>29300.5</v>
      </c>
      <c r="BD70" s="326">
        <v>7530.4</v>
      </c>
      <c r="BE70" s="326">
        <v>7945.5</v>
      </c>
      <c r="BF70" s="326">
        <v>8004.1</v>
      </c>
      <c r="BG70" s="326">
        <v>6707.9</v>
      </c>
      <c r="BH70" s="326">
        <v>30187.9</v>
      </c>
      <c r="BI70" s="326">
        <v>8021.9</v>
      </c>
      <c r="BJ70" s="326">
        <v>8420.7000000000007</v>
      </c>
      <c r="BK70" s="326">
        <v>8925</v>
      </c>
      <c r="BL70" s="326">
        <v>7156.4</v>
      </c>
      <c r="BM70" s="326">
        <v>32524</v>
      </c>
      <c r="BN70" s="326">
        <v>8766.7999999999993</v>
      </c>
      <c r="BO70" s="326">
        <v>9104.2000000000007</v>
      </c>
      <c r="BP70" s="326">
        <v>9384.7999999999993</v>
      </c>
      <c r="BQ70" s="326">
        <v>8037.1</v>
      </c>
      <c r="BR70" s="326">
        <v>35292.9</v>
      </c>
      <c r="BS70" s="328"/>
      <c r="BT70" s="331" t="s">
        <v>1688</v>
      </c>
      <c r="BU70" s="347">
        <v>7</v>
      </c>
    </row>
    <row r="71" spans="2:74" ht="18">
      <c r="B71" s="323">
        <v>8</v>
      </c>
      <c r="C71" s="324"/>
      <c r="D71" s="325" t="s">
        <v>1689</v>
      </c>
      <c r="E71" s="326">
        <v>12207.9</v>
      </c>
      <c r="F71" s="326">
        <v>15149.7</v>
      </c>
      <c r="G71" s="326">
        <v>15505.3</v>
      </c>
      <c r="H71" s="326">
        <v>15263</v>
      </c>
      <c r="I71" s="327">
        <v>58125.9</v>
      </c>
      <c r="J71" s="326">
        <v>12628.4</v>
      </c>
      <c r="K71" s="326">
        <v>16023.9</v>
      </c>
      <c r="L71" s="326">
        <v>16624.3</v>
      </c>
      <c r="M71" s="515">
        <v>16971.099999999999</v>
      </c>
      <c r="N71" s="516"/>
      <c r="O71" s="327">
        <v>62247.7</v>
      </c>
      <c r="P71" s="326">
        <v>14132</v>
      </c>
      <c r="Q71" s="326">
        <v>16879.7</v>
      </c>
      <c r="R71" s="326">
        <v>16462.400000000001</v>
      </c>
      <c r="S71" s="326">
        <v>18408.099999999999</v>
      </c>
      <c r="T71" s="326">
        <v>65882.2</v>
      </c>
      <c r="U71" s="326">
        <v>14772.1</v>
      </c>
      <c r="V71" s="326">
        <v>17612.900000000001</v>
      </c>
      <c r="W71" s="326">
        <v>18139.2</v>
      </c>
      <c r="X71" s="326">
        <v>19075</v>
      </c>
      <c r="Y71" s="326">
        <v>69599.199999999997</v>
      </c>
      <c r="Z71" s="326">
        <v>16228</v>
      </c>
      <c r="AA71" s="326">
        <v>19460.8</v>
      </c>
      <c r="AB71" s="326">
        <v>19392.8</v>
      </c>
      <c r="AC71" s="326">
        <v>19536.400000000001</v>
      </c>
      <c r="AD71" s="326">
        <v>74618</v>
      </c>
      <c r="AE71" s="326">
        <v>17802.099999999999</v>
      </c>
      <c r="AF71" s="326">
        <v>22446.5</v>
      </c>
      <c r="AG71" s="326">
        <v>20875.3</v>
      </c>
      <c r="AH71" s="326">
        <v>21197.9</v>
      </c>
      <c r="AI71" s="326">
        <v>82321.8</v>
      </c>
      <c r="AJ71" s="326">
        <v>18920.5</v>
      </c>
      <c r="AK71" s="326">
        <v>23551.8</v>
      </c>
      <c r="AL71" s="326">
        <v>22461.9</v>
      </c>
      <c r="AM71" s="326">
        <v>22608.2</v>
      </c>
      <c r="AN71" s="326">
        <v>87542.399999999994</v>
      </c>
      <c r="AO71" s="326">
        <v>20700.5</v>
      </c>
      <c r="AP71" s="326">
        <v>23696.5</v>
      </c>
      <c r="AQ71" s="326">
        <v>23520.6</v>
      </c>
      <c r="AR71" s="326">
        <v>23691.8</v>
      </c>
      <c r="AS71" s="326">
        <v>91609.4</v>
      </c>
      <c r="AT71" s="326">
        <v>22488</v>
      </c>
      <c r="AU71" s="326">
        <v>24671.7</v>
      </c>
      <c r="AV71" s="326">
        <v>25228.1</v>
      </c>
      <c r="AW71" s="326">
        <v>25009</v>
      </c>
      <c r="AX71" s="326">
        <v>97396.800000000003</v>
      </c>
      <c r="AY71" s="326">
        <v>22480.6</v>
      </c>
      <c r="AZ71" s="326">
        <v>26362.7</v>
      </c>
      <c r="BA71" s="326">
        <v>28275.3</v>
      </c>
      <c r="BB71" s="326">
        <v>27003.3</v>
      </c>
      <c r="BC71" s="326">
        <v>104121.9</v>
      </c>
      <c r="BD71" s="326">
        <v>25470.5</v>
      </c>
      <c r="BE71" s="326">
        <v>28337.599999999999</v>
      </c>
      <c r="BF71" s="326">
        <v>28697</v>
      </c>
      <c r="BG71" s="326">
        <v>26140.5</v>
      </c>
      <c r="BH71" s="326">
        <v>108645.6</v>
      </c>
      <c r="BI71" s="326">
        <v>24595</v>
      </c>
      <c r="BJ71" s="326">
        <v>28459.4</v>
      </c>
      <c r="BK71" s="326">
        <v>30296.2</v>
      </c>
      <c r="BL71" s="326">
        <v>28657.9</v>
      </c>
      <c r="BM71" s="326">
        <v>112008.5</v>
      </c>
      <c r="BN71" s="326">
        <v>26595.9</v>
      </c>
      <c r="BO71" s="326">
        <v>29908.6</v>
      </c>
      <c r="BP71" s="326">
        <v>31092.3</v>
      </c>
      <c r="BQ71" s="326">
        <v>30789.3</v>
      </c>
      <c r="BR71" s="326">
        <v>118386.1</v>
      </c>
      <c r="BS71" s="328"/>
      <c r="BT71" s="329" t="s">
        <v>1690</v>
      </c>
      <c r="BU71" s="347">
        <v>8</v>
      </c>
    </row>
    <row r="72" spans="2:74">
      <c r="B72" s="323">
        <v>9</v>
      </c>
      <c r="C72" s="324"/>
      <c r="D72" s="325" t="s">
        <v>1691</v>
      </c>
      <c r="E72" s="326">
        <v>33650.199999999997</v>
      </c>
      <c r="F72" s="326">
        <v>35140.6</v>
      </c>
      <c r="G72" s="326">
        <v>37245.599999999999</v>
      </c>
      <c r="H72" s="326">
        <v>37523</v>
      </c>
      <c r="I72" s="327">
        <v>143559.4</v>
      </c>
      <c r="J72" s="326">
        <v>37228.800000000003</v>
      </c>
      <c r="K72" s="326">
        <v>39653.300000000003</v>
      </c>
      <c r="L72" s="326">
        <v>43594.9</v>
      </c>
      <c r="M72" s="515">
        <v>43007</v>
      </c>
      <c r="N72" s="516"/>
      <c r="O72" s="327">
        <v>163484</v>
      </c>
      <c r="P72" s="326">
        <v>42536.1</v>
      </c>
      <c r="Q72" s="326">
        <v>44525</v>
      </c>
      <c r="R72" s="326">
        <v>48123.5</v>
      </c>
      <c r="S72" s="326">
        <v>49069.4</v>
      </c>
      <c r="T72" s="326">
        <v>184254</v>
      </c>
      <c r="U72" s="326">
        <v>48653.7</v>
      </c>
      <c r="V72" s="326">
        <v>50841.3</v>
      </c>
      <c r="W72" s="326">
        <v>54225.5</v>
      </c>
      <c r="X72" s="326">
        <v>56950.3</v>
      </c>
      <c r="Y72" s="326">
        <v>210670.8</v>
      </c>
      <c r="Z72" s="326">
        <v>56401.3</v>
      </c>
      <c r="AA72" s="326">
        <v>59088.7</v>
      </c>
      <c r="AB72" s="326">
        <v>62692.5</v>
      </c>
      <c r="AC72" s="326">
        <v>67305.5</v>
      </c>
      <c r="AD72" s="326">
        <v>245488</v>
      </c>
      <c r="AE72" s="326">
        <v>67591.199999999997</v>
      </c>
      <c r="AF72" s="326">
        <v>69337.600000000006</v>
      </c>
      <c r="AG72" s="326">
        <v>73409.899999999994</v>
      </c>
      <c r="AH72" s="326">
        <v>78577.899999999994</v>
      </c>
      <c r="AI72" s="326">
        <v>288916.59999999998</v>
      </c>
      <c r="AJ72" s="326">
        <v>76086.8</v>
      </c>
      <c r="AK72" s="326">
        <v>76881.899999999994</v>
      </c>
      <c r="AL72" s="326">
        <v>80712.2</v>
      </c>
      <c r="AM72" s="326">
        <v>83509.100000000006</v>
      </c>
      <c r="AN72" s="326">
        <v>317190</v>
      </c>
      <c r="AO72" s="326">
        <v>84169.4</v>
      </c>
      <c r="AP72" s="326">
        <v>85127.5</v>
      </c>
      <c r="AQ72" s="326">
        <v>89276.9</v>
      </c>
      <c r="AR72" s="326">
        <v>90253.8</v>
      </c>
      <c r="AS72" s="326">
        <v>348827.6</v>
      </c>
      <c r="AT72" s="326">
        <v>93413.8</v>
      </c>
      <c r="AU72" s="326">
        <v>94351.2</v>
      </c>
      <c r="AV72" s="326">
        <v>97958.1</v>
      </c>
      <c r="AW72" s="326">
        <v>100184.9</v>
      </c>
      <c r="AX72" s="326">
        <v>385908</v>
      </c>
      <c r="AY72" s="326">
        <v>102198.3</v>
      </c>
      <c r="AZ72" s="326">
        <v>102296.7</v>
      </c>
      <c r="BA72" s="326">
        <v>106219.5</v>
      </c>
      <c r="BB72" s="326">
        <v>108920.7</v>
      </c>
      <c r="BC72" s="326">
        <v>419635.20000000001</v>
      </c>
      <c r="BD72" s="326">
        <v>109637.2</v>
      </c>
      <c r="BE72" s="326">
        <v>104206.7</v>
      </c>
      <c r="BF72" s="326">
        <v>106458.3</v>
      </c>
      <c r="BG72" s="326">
        <v>111166.7</v>
      </c>
      <c r="BH72" s="326">
        <v>431468.9</v>
      </c>
      <c r="BI72" s="326">
        <v>109971.2</v>
      </c>
      <c r="BJ72" s="326">
        <v>118350.7</v>
      </c>
      <c r="BK72" s="326">
        <v>115167.7</v>
      </c>
      <c r="BL72" s="326">
        <v>126104.8</v>
      </c>
      <c r="BM72" s="326">
        <v>469594.4</v>
      </c>
      <c r="BN72" s="326">
        <v>113437.3</v>
      </c>
      <c r="BO72" s="326">
        <v>126702.1</v>
      </c>
      <c r="BP72" s="326">
        <v>129114.3</v>
      </c>
      <c r="BQ72" s="326">
        <v>135807.1</v>
      </c>
      <c r="BR72" s="326">
        <v>505060.8</v>
      </c>
      <c r="BS72" s="328"/>
      <c r="BT72" s="329" t="s">
        <v>1692</v>
      </c>
      <c r="BU72" s="347">
        <v>9</v>
      </c>
      <c r="BV72" t="s">
        <v>228</v>
      </c>
    </row>
    <row r="73" spans="2:74" ht="18">
      <c r="B73" s="351">
        <v>10</v>
      </c>
      <c r="C73" s="352"/>
      <c r="D73" s="353" t="s">
        <v>1693</v>
      </c>
      <c r="E73" s="354">
        <v>163641.9</v>
      </c>
      <c r="F73" s="354">
        <v>177593.7</v>
      </c>
      <c r="G73" s="354">
        <v>183944</v>
      </c>
      <c r="H73" s="354">
        <v>192949</v>
      </c>
      <c r="I73" s="355">
        <v>718128.6</v>
      </c>
      <c r="J73" s="354">
        <v>213969.9</v>
      </c>
      <c r="K73" s="354">
        <v>222329.2</v>
      </c>
      <c r="L73" s="354">
        <v>235533.2</v>
      </c>
      <c r="M73" s="527">
        <v>252981.1</v>
      </c>
      <c r="N73" s="528"/>
      <c r="O73" s="355">
        <v>924813.4</v>
      </c>
      <c r="P73" s="354">
        <v>267665.7</v>
      </c>
      <c r="Q73" s="354">
        <v>255807.4</v>
      </c>
      <c r="R73" s="354">
        <v>240439.6</v>
      </c>
      <c r="S73" s="354">
        <v>236394.9</v>
      </c>
      <c r="T73" s="355">
        <v>1000307.6</v>
      </c>
      <c r="U73" s="355">
        <v>259388</v>
      </c>
      <c r="V73" s="355">
        <v>246501.6</v>
      </c>
      <c r="W73" s="355">
        <v>265653.5</v>
      </c>
      <c r="X73" s="355">
        <v>279202.7</v>
      </c>
      <c r="Y73" s="355">
        <v>1050745.8</v>
      </c>
      <c r="Z73" s="355">
        <v>263560.09999999998</v>
      </c>
      <c r="AA73" s="355">
        <v>260869.2</v>
      </c>
      <c r="AB73" s="355">
        <v>266708.90000000002</v>
      </c>
      <c r="AC73" s="355">
        <v>248284.79999999999</v>
      </c>
      <c r="AD73" s="355">
        <v>1039423</v>
      </c>
      <c r="AE73" s="355">
        <v>227523.1</v>
      </c>
      <c r="AF73" s="355">
        <v>228468.1</v>
      </c>
      <c r="AG73" s="355">
        <v>217356.4</v>
      </c>
      <c r="AH73" s="355">
        <v>208346.5</v>
      </c>
      <c r="AI73" s="355">
        <v>881694.1</v>
      </c>
      <c r="AJ73" s="355">
        <v>203805.4</v>
      </c>
      <c r="AK73" s="355">
        <v>210168.8</v>
      </c>
      <c r="AL73" s="355">
        <v>221848.6</v>
      </c>
      <c r="AM73" s="355">
        <v>255045.5</v>
      </c>
      <c r="AN73" s="355">
        <v>890868.3</v>
      </c>
      <c r="AO73" s="355">
        <v>255965</v>
      </c>
      <c r="AP73" s="355">
        <v>246534.8</v>
      </c>
      <c r="AQ73" s="355">
        <v>250497.4</v>
      </c>
      <c r="AR73" s="355">
        <v>276557.40000000002</v>
      </c>
      <c r="AS73" s="355">
        <v>1029554.6</v>
      </c>
      <c r="AT73" s="355">
        <v>284732.40000000002</v>
      </c>
      <c r="AU73" s="355">
        <v>293755.2</v>
      </c>
      <c r="AV73" s="355">
        <v>315501</v>
      </c>
      <c r="AW73" s="355">
        <v>304998.5</v>
      </c>
      <c r="AX73" s="355">
        <v>1198987.1000000001</v>
      </c>
      <c r="AY73" s="355">
        <v>294001.09999999998</v>
      </c>
      <c r="AZ73" s="355">
        <v>292755.90000000002</v>
      </c>
      <c r="BA73" s="355">
        <v>282797.5</v>
      </c>
      <c r="BB73" s="355">
        <v>280359</v>
      </c>
      <c r="BC73" s="355">
        <v>1149913.5</v>
      </c>
      <c r="BD73" s="355">
        <v>267420.3</v>
      </c>
      <c r="BE73" s="355">
        <v>231507.6</v>
      </c>
      <c r="BF73" s="355">
        <v>239875.1</v>
      </c>
      <c r="BG73" s="355">
        <v>254738.9</v>
      </c>
      <c r="BH73" s="355">
        <v>993541.9</v>
      </c>
      <c r="BI73" s="355">
        <v>303403.09999999998</v>
      </c>
      <c r="BJ73" s="355">
        <v>337953.3</v>
      </c>
      <c r="BK73" s="355">
        <v>413148.1</v>
      </c>
      <c r="BL73" s="355">
        <v>469145.59999999998</v>
      </c>
      <c r="BM73" s="355">
        <v>1523650.1</v>
      </c>
      <c r="BN73" s="355">
        <v>467360.5</v>
      </c>
      <c r="BO73" s="355">
        <v>618991.30000000005</v>
      </c>
      <c r="BP73" s="355">
        <v>660026.19999999995</v>
      </c>
      <c r="BQ73" s="355">
        <v>647012.9</v>
      </c>
      <c r="BR73" s="355">
        <v>2393390.9</v>
      </c>
      <c r="BS73" s="356"/>
      <c r="BT73" s="357" t="s">
        <v>1694</v>
      </c>
      <c r="BU73" s="347">
        <v>10</v>
      </c>
      <c r="BV73" s="3">
        <f>BC73/$BC$127</f>
        <v>7.2629217286407241E-2</v>
      </c>
    </row>
    <row r="74" spans="2:74" ht="27">
      <c r="B74" s="323">
        <v>11</v>
      </c>
      <c r="C74" s="324"/>
      <c r="D74" s="325" t="s">
        <v>1695</v>
      </c>
      <c r="E74" s="326">
        <v>79089.100000000006</v>
      </c>
      <c r="F74" s="326">
        <v>84469.9</v>
      </c>
      <c r="G74" s="326">
        <v>83928</v>
      </c>
      <c r="H74" s="326">
        <v>88682.7</v>
      </c>
      <c r="I74" s="327">
        <v>336169.7</v>
      </c>
      <c r="J74" s="326">
        <v>100235.8</v>
      </c>
      <c r="K74" s="326">
        <v>111669.4</v>
      </c>
      <c r="L74" s="326">
        <v>114444.9</v>
      </c>
      <c r="M74" s="515">
        <v>117717.7</v>
      </c>
      <c r="N74" s="516"/>
      <c r="O74" s="327">
        <v>444067.8</v>
      </c>
      <c r="P74" s="326">
        <v>129657.3</v>
      </c>
      <c r="Q74" s="326">
        <v>127529.60000000001</v>
      </c>
      <c r="R74" s="326">
        <v>120122.5</v>
      </c>
      <c r="S74" s="326">
        <v>115584.8</v>
      </c>
      <c r="T74" s="326">
        <v>492894.2</v>
      </c>
      <c r="U74" s="326">
        <v>127203.3</v>
      </c>
      <c r="V74" s="326">
        <v>119413</v>
      </c>
      <c r="W74" s="326">
        <v>133135.20000000001</v>
      </c>
      <c r="X74" s="326">
        <v>140336.6</v>
      </c>
      <c r="Y74" s="326">
        <v>520088.1</v>
      </c>
      <c r="Z74" s="326">
        <v>137856.6</v>
      </c>
      <c r="AA74" s="326">
        <v>135563.79999999999</v>
      </c>
      <c r="AB74" s="326">
        <v>129814</v>
      </c>
      <c r="AC74" s="326">
        <v>106548.9</v>
      </c>
      <c r="AD74" s="326">
        <v>509783.3</v>
      </c>
      <c r="AE74" s="326">
        <v>96984.1</v>
      </c>
      <c r="AF74" s="326">
        <v>106546.8</v>
      </c>
      <c r="AG74" s="326">
        <v>92714.7</v>
      </c>
      <c r="AH74" s="326">
        <v>88270.3</v>
      </c>
      <c r="AI74" s="326">
        <v>384515.9</v>
      </c>
      <c r="AJ74" s="326">
        <v>80663.899999999994</v>
      </c>
      <c r="AK74" s="326">
        <v>89998.9</v>
      </c>
      <c r="AL74" s="326">
        <v>95321.9</v>
      </c>
      <c r="AM74" s="326">
        <v>99000.9</v>
      </c>
      <c r="AN74" s="326">
        <v>364985.59999999998</v>
      </c>
      <c r="AO74" s="326">
        <v>100596.3</v>
      </c>
      <c r="AP74" s="326">
        <v>93112.5</v>
      </c>
      <c r="AQ74" s="326">
        <v>92784.9</v>
      </c>
      <c r="AR74" s="326">
        <v>104956.2</v>
      </c>
      <c r="AS74" s="326">
        <v>391449.9</v>
      </c>
      <c r="AT74" s="326">
        <v>106146.8</v>
      </c>
      <c r="AU74" s="326">
        <v>114541.1</v>
      </c>
      <c r="AV74" s="326">
        <v>122766.7</v>
      </c>
      <c r="AW74" s="326">
        <v>116715.3</v>
      </c>
      <c r="AX74" s="326">
        <v>460169.9</v>
      </c>
      <c r="AY74" s="326">
        <v>109686.9</v>
      </c>
      <c r="AZ74" s="326">
        <v>113546.5</v>
      </c>
      <c r="BA74" s="326">
        <v>105610.3</v>
      </c>
      <c r="BB74" s="326">
        <v>110759.1</v>
      </c>
      <c r="BC74" s="326">
        <v>439602.8</v>
      </c>
      <c r="BD74" s="326">
        <v>94955.6</v>
      </c>
      <c r="BE74" s="326">
        <v>70353.5</v>
      </c>
      <c r="BF74" s="326">
        <v>81605.8</v>
      </c>
      <c r="BG74" s="326">
        <v>85644.7</v>
      </c>
      <c r="BH74" s="326">
        <v>332559.59999999998</v>
      </c>
      <c r="BI74" s="326">
        <v>104176.2</v>
      </c>
      <c r="BJ74" s="326">
        <v>108367.6</v>
      </c>
      <c r="BK74" s="326">
        <v>119822.2</v>
      </c>
      <c r="BL74" s="326">
        <v>129337</v>
      </c>
      <c r="BM74" s="326">
        <v>461703</v>
      </c>
      <c r="BN74" s="326">
        <v>133198.39999999999</v>
      </c>
      <c r="BO74" s="326">
        <v>145655.20000000001</v>
      </c>
      <c r="BP74" s="326">
        <v>159542.39999999999</v>
      </c>
      <c r="BQ74" s="326">
        <v>149201.29999999999</v>
      </c>
      <c r="BR74" s="326">
        <v>587597.30000000005</v>
      </c>
      <c r="BS74" s="328"/>
      <c r="BT74" s="329" t="s">
        <v>1696</v>
      </c>
      <c r="BU74" s="347">
        <v>11</v>
      </c>
      <c r="BV74" s="3">
        <f t="shared" ref="BV74:BV77" si="3">BC74/$BC$127</f>
        <v>2.7765573046070878E-2</v>
      </c>
    </row>
    <row r="75" spans="2:74" ht="18">
      <c r="B75" s="358">
        <v>12</v>
      </c>
      <c r="C75" s="359"/>
      <c r="D75" s="360" t="s">
        <v>1697</v>
      </c>
      <c r="E75" s="361">
        <v>33774.400000000001</v>
      </c>
      <c r="F75" s="361">
        <v>42549.8</v>
      </c>
      <c r="G75" s="361">
        <v>42587.5</v>
      </c>
      <c r="H75" s="361">
        <v>41820.800000000003</v>
      </c>
      <c r="I75" s="362">
        <v>160732.5</v>
      </c>
      <c r="J75" s="361">
        <v>58336.2</v>
      </c>
      <c r="K75" s="361">
        <v>54589.8</v>
      </c>
      <c r="L75" s="361">
        <v>62574.400000000001</v>
      </c>
      <c r="M75" s="529">
        <v>77525.100000000006</v>
      </c>
      <c r="N75" s="530"/>
      <c r="O75" s="362">
        <v>253025.5</v>
      </c>
      <c r="P75" s="361">
        <v>78267.899999999994</v>
      </c>
      <c r="Q75" s="361">
        <v>71661.8</v>
      </c>
      <c r="R75" s="361">
        <v>60618.6</v>
      </c>
      <c r="S75" s="361">
        <v>59970.8</v>
      </c>
      <c r="T75" s="361">
        <v>270519.09999999998</v>
      </c>
      <c r="U75" s="361">
        <v>77459.899999999994</v>
      </c>
      <c r="V75" s="361">
        <v>68819.600000000006</v>
      </c>
      <c r="W75" s="361">
        <v>66552.600000000006</v>
      </c>
      <c r="X75" s="361">
        <v>69361</v>
      </c>
      <c r="Y75" s="361">
        <v>282193.09999999998</v>
      </c>
      <c r="Z75" s="361">
        <v>64509.3</v>
      </c>
      <c r="AA75" s="361">
        <v>58504.2</v>
      </c>
      <c r="AB75" s="361">
        <v>66217.8</v>
      </c>
      <c r="AC75" s="361">
        <v>70535.3</v>
      </c>
      <c r="AD75" s="361">
        <v>259766.6</v>
      </c>
      <c r="AE75" s="361">
        <v>62762.9</v>
      </c>
      <c r="AF75" s="361">
        <v>56595.9</v>
      </c>
      <c r="AG75" s="361">
        <v>56916.6</v>
      </c>
      <c r="AH75" s="361">
        <v>53698.5</v>
      </c>
      <c r="AI75" s="361">
        <v>229973.9</v>
      </c>
      <c r="AJ75" s="361">
        <v>51054.8</v>
      </c>
      <c r="AK75" s="361">
        <v>47384.7</v>
      </c>
      <c r="AL75" s="361">
        <v>51898.2</v>
      </c>
      <c r="AM75" s="361">
        <v>81360.100000000006</v>
      </c>
      <c r="AN75" s="361">
        <v>231697.8</v>
      </c>
      <c r="AO75" s="361">
        <v>83187.600000000006</v>
      </c>
      <c r="AP75" s="361">
        <v>76926.600000000006</v>
      </c>
      <c r="AQ75" s="361">
        <v>75811.399999999994</v>
      </c>
      <c r="AR75" s="361">
        <v>87438.9</v>
      </c>
      <c r="AS75" s="361">
        <v>323364.5</v>
      </c>
      <c r="AT75" s="361">
        <v>95371.4</v>
      </c>
      <c r="AU75" s="361">
        <v>92416.6</v>
      </c>
      <c r="AV75" s="361">
        <v>105716.1</v>
      </c>
      <c r="AW75" s="361">
        <v>107772.8</v>
      </c>
      <c r="AX75" s="361">
        <v>401276.9</v>
      </c>
      <c r="AY75" s="361">
        <v>103133.6</v>
      </c>
      <c r="AZ75" s="361">
        <v>96733.3</v>
      </c>
      <c r="BA75" s="361">
        <v>87065.1</v>
      </c>
      <c r="BB75" s="361">
        <v>81958.5</v>
      </c>
      <c r="BC75" s="361">
        <v>368890.5</v>
      </c>
      <c r="BD75" s="361">
        <v>84282.4</v>
      </c>
      <c r="BE75" s="361">
        <v>71381</v>
      </c>
      <c r="BF75" s="361">
        <v>60880.6</v>
      </c>
      <c r="BG75" s="361">
        <v>66650.7</v>
      </c>
      <c r="BH75" s="361">
        <v>283194.7</v>
      </c>
      <c r="BI75" s="361">
        <v>95671.6</v>
      </c>
      <c r="BJ75" s="361">
        <v>116646.2</v>
      </c>
      <c r="BK75" s="361">
        <v>173456.9</v>
      </c>
      <c r="BL75" s="361">
        <v>217363.3</v>
      </c>
      <c r="BM75" s="361">
        <v>603138</v>
      </c>
      <c r="BN75" s="361">
        <v>209547.5</v>
      </c>
      <c r="BO75" s="361">
        <v>343065.59999999998</v>
      </c>
      <c r="BP75" s="361">
        <v>377107.5</v>
      </c>
      <c r="BQ75" s="361">
        <v>367191.3</v>
      </c>
      <c r="BR75" s="361">
        <v>1296911.8999999999</v>
      </c>
      <c r="BS75" s="363"/>
      <c r="BT75" s="364" t="s">
        <v>1698</v>
      </c>
      <c r="BU75" s="347">
        <v>12</v>
      </c>
      <c r="BV75" s="314">
        <f t="shared" si="3"/>
        <v>2.3299342323915156E-2</v>
      </c>
    </row>
    <row r="76" spans="2:74" ht="18">
      <c r="B76" s="323">
        <v>13</v>
      </c>
      <c r="C76" s="324"/>
      <c r="D76" s="325" t="s">
        <v>1699</v>
      </c>
      <c r="E76" s="326">
        <v>25340.3</v>
      </c>
      <c r="F76" s="326">
        <v>23214.799999999999</v>
      </c>
      <c r="G76" s="326">
        <v>28352.799999999999</v>
      </c>
      <c r="H76" s="326">
        <v>32336.3</v>
      </c>
      <c r="I76" s="327">
        <v>109244.2</v>
      </c>
      <c r="J76" s="326">
        <v>26377.200000000001</v>
      </c>
      <c r="K76" s="326">
        <v>25701.1</v>
      </c>
      <c r="L76" s="326">
        <v>27153.7</v>
      </c>
      <c r="M76" s="515">
        <v>25051.9</v>
      </c>
      <c r="N76" s="516"/>
      <c r="O76" s="327">
        <v>104283.9</v>
      </c>
      <c r="P76" s="326">
        <v>27914</v>
      </c>
      <c r="Q76" s="326">
        <v>23315.1</v>
      </c>
      <c r="R76" s="326">
        <v>24892.400000000001</v>
      </c>
      <c r="S76" s="326">
        <v>24723.3</v>
      </c>
      <c r="T76" s="326">
        <v>100844.8</v>
      </c>
      <c r="U76" s="326">
        <v>20194</v>
      </c>
      <c r="V76" s="326">
        <v>22181.1</v>
      </c>
      <c r="W76" s="326">
        <v>27455.9</v>
      </c>
      <c r="X76" s="326">
        <v>28637.4</v>
      </c>
      <c r="Y76" s="326">
        <v>98468.4</v>
      </c>
      <c r="Z76" s="326">
        <v>19324.900000000001</v>
      </c>
      <c r="AA76" s="326">
        <v>24056.1</v>
      </c>
      <c r="AB76" s="326">
        <v>26733.599999999999</v>
      </c>
      <c r="AC76" s="326">
        <v>23500.6</v>
      </c>
      <c r="AD76" s="326">
        <v>93615.2</v>
      </c>
      <c r="AE76" s="326">
        <v>19248.7</v>
      </c>
      <c r="AF76" s="326">
        <v>20295.400000000001</v>
      </c>
      <c r="AG76" s="326">
        <v>17890.5</v>
      </c>
      <c r="AH76" s="326">
        <v>16829.599999999999</v>
      </c>
      <c r="AI76" s="326">
        <v>74264.2</v>
      </c>
      <c r="AJ76" s="326">
        <v>16860.599999999999</v>
      </c>
      <c r="AK76" s="326">
        <v>17421.8</v>
      </c>
      <c r="AL76" s="326">
        <v>19086.5</v>
      </c>
      <c r="AM76" s="326">
        <v>19932.099999999999</v>
      </c>
      <c r="AN76" s="326">
        <v>73301</v>
      </c>
      <c r="AO76" s="326">
        <v>18480.2</v>
      </c>
      <c r="AP76" s="326">
        <v>21963.7</v>
      </c>
      <c r="AQ76" s="326">
        <v>26169</v>
      </c>
      <c r="AR76" s="326">
        <v>27709.4</v>
      </c>
      <c r="AS76" s="326">
        <v>94322.3</v>
      </c>
      <c r="AT76" s="326">
        <v>28138.400000000001</v>
      </c>
      <c r="AU76" s="326">
        <v>31334.1</v>
      </c>
      <c r="AV76" s="326">
        <v>29614.400000000001</v>
      </c>
      <c r="AW76" s="326">
        <v>22234.5</v>
      </c>
      <c r="AX76" s="326">
        <v>111321.4</v>
      </c>
      <c r="AY76" s="326">
        <v>22669.3</v>
      </c>
      <c r="AZ76" s="326">
        <v>22723.599999999999</v>
      </c>
      <c r="BA76" s="326">
        <v>27863.5</v>
      </c>
      <c r="BB76" s="326">
        <v>23568.2</v>
      </c>
      <c r="BC76" s="326">
        <v>96824.6</v>
      </c>
      <c r="BD76" s="326">
        <v>27035.1</v>
      </c>
      <c r="BE76" s="326">
        <v>31084</v>
      </c>
      <c r="BF76" s="326">
        <v>35183.199999999997</v>
      </c>
      <c r="BG76" s="326">
        <v>37654.6</v>
      </c>
      <c r="BH76" s="326">
        <v>130956.9</v>
      </c>
      <c r="BI76" s="326">
        <v>41565.800000000003</v>
      </c>
      <c r="BJ76" s="326">
        <v>52531</v>
      </c>
      <c r="BK76" s="326">
        <v>55701.5</v>
      </c>
      <c r="BL76" s="326">
        <v>54791.8</v>
      </c>
      <c r="BM76" s="326">
        <v>204590.1</v>
      </c>
      <c r="BN76" s="326">
        <v>58939.9</v>
      </c>
      <c r="BO76" s="326">
        <v>68085.399999999994</v>
      </c>
      <c r="BP76" s="326">
        <v>56510.1</v>
      </c>
      <c r="BQ76" s="326">
        <v>59181.7</v>
      </c>
      <c r="BR76" s="326">
        <v>242717.1</v>
      </c>
      <c r="BS76" s="328"/>
      <c r="BT76" s="329" t="s">
        <v>1700</v>
      </c>
      <c r="BU76" s="347">
        <v>13</v>
      </c>
      <c r="BV76" s="3">
        <f>BC76/$BC$127</f>
        <v>6.1154990458582035E-3</v>
      </c>
    </row>
    <row r="77" spans="2:74" ht="18">
      <c r="B77" s="323">
        <v>14</v>
      </c>
      <c r="C77" s="324"/>
      <c r="D77" s="325" t="s">
        <v>1701</v>
      </c>
      <c r="E77" s="326">
        <v>25438.1</v>
      </c>
      <c r="F77" s="326">
        <v>27359.200000000001</v>
      </c>
      <c r="G77" s="326">
        <v>29075.7</v>
      </c>
      <c r="H77" s="326">
        <v>30109.200000000001</v>
      </c>
      <c r="I77" s="327">
        <v>111982.2</v>
      </c>
      <c r="J77" s="326">
        <v>29020.7</v>
      </c>
      <c r="K77" s="326">
        <v>30368.9</v>
      </c>
      <c r="L77" s="326">
        <v>31360.2</v>
      </c>
      <c r="M77" s="515">
        <v>32686.400000000001</v>
      </c>
      <c r="N77" s="516"/>
      <c r="O77" s="327">
        <v>123436.2</v>
      </c>
      <c r="P77" s="326">
        <v>31826.5</v>
      </c>
      <c r="Q77" s="326">
        <v>33300.9</v>
      </c>
      <c r="R77" s="326">
        <v>34806.1</v>
      </c>
      <c r="S77" s="326">
        <v>36116</v>
      </c>
      <c r="T77" s="326">
        <v>136049.5</v>
      </c>
      <c r="U77" s="326">
        <v>34530.800000000003</v>
      </c>
      <c r="V77" s="326">
        <v>36087.9</v>
      </c>
      <c r="W77" s="326">
        <v>38509.800000000003</v>
      </c>
      <c r="X77" s="326">
        <v>40867.699999999997</v>
      </c>
      <c r="Y77" s="326">
        <v>149996.20000000001</v>
      </c>
      <c r="Z77" s="326">
        <v>41869.300000000003</v>
      </c>
      <c r="AA77" s="326">
        <v>42745.1</v>
      </c>
      <c r="AB77" s="326">
        <v>43943.5</v>
      </c>
      <c r="AC77" s="326">
        <v>47700</v>
      </c>
      <c r="AD77" s="326">
        <v>176257.9</v>
      </c>
      <c r="AE77" s="326">
        <v>48527.4</v>
      </c>
      <c r="AF77" s="326">
        <v>45030</v>
      </c>
      <c r="AG77" s="326">
        <v>49834.6</v>
      </c>
      <c r="AH77" s="326">
        <v>49548.1</v>
      </c>
      <c r="AI77" s="326">
        <v>192940.1</v>
      </c>
      <c r="AJ77" s="326">
        <v>55226.1</v>
      </c>
      <c r="AK77" s="326">
        <v>55363.4</v>
      </c>
      <c r="AL77" s="326">
        <v>55542</v>
      </c>
      <c r="AM77" s="326">
        <v>54752.4</v>
      </c>
      <c r="AN77" s="326">
        <v>220883.9</v>
      </c>
      <c r="AO77" s="326">
        <v>53700.9</v>
      </c>
      <c r="AP77" s="326">
        <v>54532</v>
      </c>
      <c r="AQ77" s="326">
        <v>55732.1</v>
      </c>
      <c r="AR77" s="326">
        <v>56452.9</v>
      </c>
      <c r="AS77" s="326">
        <v>220417.9</v>
      </c>
      <c r="AT77" s="326">
        <v>55075.8</v>
      </c>
      <c r="AU77" s="326">
        <v>55463.4</v>
      </c>
      <c r="AV77" s="326">
        <v>57403.8</v>
      </c>
      <c r="AW77" s="326">
        <v>58275.9</v>
      </c>
      <c r="AX77" s="326">
        <v>226218.9</v>
      </c>
      <c r="AY77" s="326">
        <v>58511.3</v>
      </c>
      <c r="AZ77" s="326">
        <v>59752.5</v>
      </c>
      <c r="BA77" s="326">
        <v>62258.6</v>
      </c>
      <c r="BB77" s="326">
        <v>64073.2</v>
      </c>
      <c r="BC77" s="326">
        <v>244595.6</v>
      </c>
      <c r="BD77" s="326">
        <v>61147.199999999997</v>
      </c>
      <c r="BE77" s="326">
        <v>58689.1</v>
      </c>
      <c r="BF77" s="326">
        <v>62205.5</v>
      </c>
      <c r="BG77" s="326">
        <v>64788.9</v>
      </c>
      <c r="BH77" s="326">
        <v>246830.7</v>
      </c>
      <c r="BI77" s="326">
        <v>61989.5</v>
      </c>
      <c r="BJ77" s="326">
        <v>60408.5</v>
      </c>
      <c r="BK77" s="326">
        <v>64167.5</v>
      </c>
      <c r="BL77" s="326">
        <v>67653.5</v>
      </c>
      <c r="BM77" s="326">
        <v>254219</v>
      </c>
      <c r="BN77" s="326">
        <v>65674.7</v>
      </c>
      <c r="BO77" s="326">
        <v>62185.1</v>
      </c>
      <c r="BP77" s="326">
        <v>66866.2</v>
      </c>
      <c r="BQ77" s="326">
        <v>71438.600000000006</v>
      </c>
      <c r="BR77" s="326">
        <v>266164.59999999998</v>
      </c>
      <c r="BS77" s="328"/>
      <c r="BT77" s="329" t="s">
        <v>1702</v>
      </c>
      <c r="BU77" s="347">
        <v>14</v>
      </c>
      <c r="BV77" s="3">
        <f t="shared" si="3"/>
        <v>1.5448802870563005E-2</v>
      </c>
    </row>
    <row r="78" spans="2:74" ht="18">
      <c r="B78" s="323">
        <v>15</v>
      </c>
      <c r="C78" s="324"/>
      <c r="D78" s="332" t="s">
        <v>1703</v>
      </c>
      <c r="E78" s="326">
        <v>369324.79999999999</v>
      </c>
      <c r="F78" s="326">
        <v>377765.1</v>
      </c>
      <c r="G78" s="326">
        <v>379908.8</v>
      </c>
      <c r="H78" s="326">
        <v>385762.1</v>
      </c>
      <c r="I78" s="327">
        <v>1512760.8</v>
      </c>
      <c r="J78" s="326">
        <v>399405</v>
      </c>
      <c r="K78" s="326">
        <v>422678.9</v>
      </c>
      <c r="L78" s="326">
        <v>441446.9</v>
      </c>
      <c r="M78" s="515">
        <v>440719.7</v>
      </c>
      <c r="N78" s="516"/>
      <c r="O78" s="327">
        <v>1704250.5</v>
      </c>
      <c r="P78" s="326">
        <v>444727.3</v>
      </c>
      <c r="Q78" s="326">
        <v>458154.5</v>
      </c>
      <c r="R78" s="326">
        <v>469110.9</v>
      </c>
      <c r="S78" s="326">
        <v>476158.2</v>
      </c>
      <c r="T78" s="327">
        <v>1848150.9</v>
      </c>
      <c r="U78" s="327">
        <v>482241.5</v>
      </c>
      <c r="V78" s="327">
        <v>498084.9</v>
      </c>
      <c r="W78" s="327">
        <v>505276.7</v>
      </c>
      <c r="X78" s="327">
        <v>521823.7</v>
      </c>
      <c r="Y78" s="327">
        <v>2007426.8</v>
      </c>
      <c r="Z78" s="327">
        <v>532737.4</v>
      </c>
      <c r="AA78" s="327">
        <v>555281.5</v>
      </c>
      <c r="AB78" s="327">
        <v>563831.9</v>
      </c>
      <c r="AC78" s="327">
        <v>575733.19999999995</v>
      </c>
      <c r="AD78" s="327">
        <v>2227584</v>
      </c>
      <c r="AE78" s="327">
        <v>579827.5</v>
      </c>
      <c r="AF78" s="327">
        <v>602875.69999999995</v>
      </c>
      <c r="AG78" s="327">
        <v>615005.30000000005</v>
      </c>
      <c r="AH78" s="327">
        <v>621183.19999999995</v>
      </c>
      <c r="AI78" s="327">
        <v>2418891.7000000002</v>
      </c>
      <c r="AJ78" s="327">
        <v>617397.4</v>
      </c>
      <c r="AK78" s="327">
        <v>635488.30000000005</v>
      </c>
      <c r="AL78" s="327">
        <v>644068.69999999995</v>
      </c>
      <c r="AM78" s="327">
        <v>648249.19999999995</v>
      </c>
      <c r="AN78" s="327">
        <v>2545203.6</v>
      </c>
      <c r="AO78" s="327">
        <v>661774.30000000005</v>
      </c>
      <c r="AP78" s="327">
        <v>682513.3</v>
      </c>
      <c r="AQ78" s="327">
        <v>698585.7</v>
      </c>
      <c r="AR78" s="327">
        <v>696838.6</v>
      </c>
      <c r="AS78" s="327">
        <v>2739711.9</v>
      </c>
      <c r="AT78" s="327">
        <v>710351.6</v>
      </c>
      <c r="AU78" s="327">
        <v>729873.9</v>
      </c>
      <c r="AV78" s="327">
        <v>754221.2</v>
      </c>
      <c r="AW78" s="327">
        <v>753004.1</v>
      </c>
      <c r="AX78" s="327">
        <v>2947450.8</v>
      </c>
      <c r="AY78" s="327">
        <v>759017.9</v>
      </c>
      <c r="AZ78" s="327">
        <v>773711.6</v>
      </c>
      <c r="BA78" s="327">
        <v>798053.5</v>
      </c>
      <c r="BB78" s="327">
        <v>788810.8</v>
      </c>
      <c r="BC78" s="327">
        <v>3119593.8</v>
      </c>
      <c r="BD78" s="327">
        <v>783622</v>
      </c>
      <c r="BE78" s="327">
        <v>732564.5</v>
      </c>
      <c r="BF78" s="327">
        <v>773433.5</v>
      </c>
      <c r="BG78" s="327">
        <v>778421.7</v>
      </c>
      <c r="BH78" s="327">
        <v>3068041.7</v>
      </c>
      <c r="BI78" s="327">
        <v>787424.4</v>
      </c>
      <c r="BJ78" s="327">
        <v>805622.3</v>
      </c>
      <c r="BK78" s="327">
        <v>828448.3</v>
      </c>
      <c r="BL78" s="327">
        <v>845410.5</v>
      </c>
      <c r="BM78" s="327">
        <v>3266905.5</v>
      </c>
      <c r="BN78" s="327">
        <v>866263.3</v>
      </c>
      <c r="BO78" s="327">
        <v>877824.8</v>
      </c>
      <c r="BP78" s="327">
        <v>910434.1</v>
      </c>
      <c r="BQ78" s="327">
        <v>937252.5</v>
      </c>
      <c r="BR78" s="327">
        <v>3591774.7</v>
      </c>
      <c r="BS78" s="328"/>
      <c r="BT78" s="333" t="s">
        <v>1704</v>
      </c>
      <c r="BU78" s="347">
        <v>15</v>
      </c>
    </row>
    <row r="79" spans="2:74" ht="27">
      <c r="B79" s="323">
        <v>16</v>
      </c>
      <c r="C79" s="324"/>
      <c r="D79" s="325" t="s">
        <v>1705</v>
      </c>
      <c r="E79" s="326">
        <v>59486.8</v>
      </c>
      <c r="F79" s="326">
        <v>62178.5</v>
      </c>
      <c r="G79" s="326">
        <v>54719.8</v>
      </c>
      <c r="H79" s="326">
        <v>57437.1</v>
      </c>
      <c r="I79" s="327">
        <v>233822.2</v>
      </c>
      <c r="J79" s="326">
        <v>62202.1</v>
      </c>
      <c r="K79" s="326">
        <v>75445.600000000006</v>
      </c>
      <c r="L79" s="326">
        <v>76650</v>
      </c>
      <c r="M79" s="515">
        <v>69801</v>
      </c>
      <c r="N79" s="516"/>
      <c r="O79" s="327">
        <v>284098.7</v>
      </c>
      <c r="P79" s="326">
        <v>75731</v>
      </c>
      <c r="Q79" s="326">
        <v>74433.3</v>
      </c>
      <c r="R79" s="326">
        <v>73595.5</v>
      </c>
      <c r="S79" s="326">
        <v>74643.100000000006</v>
      </c>
      <c r="T79" s="326">
        <v>298402.90000000002</v>
      </c>
      <c r="U79" s="326">
        <v>78010.5</v>
      </c>
      <c r="V79" s="326">
        <v>76687.600000000006</v>
      </c>
      <c r="W79" s="326">
        <v>77235</v>
      </c>
      <c r="X79" s="326">
        <v>82282.399999999994</v>
      </c>
      <c r="Y79" s="326">
        <v>314215.5</v>
      </c>
      <c r="Z79" s="326">
        <v>84148.6</v>
      </c>
      <c r="AA79" s="326">
        <v>83919.2</v>
      </c>
      <c r="AB79" s="326">
        <v>85135.2</v>
      </c>
      <c r="AC79" s="326">
        <v>83997.6</v>
      </c>
      <c r="AD79" s="326">
        <v>337200.6</v>
      </c>
      <c r="AE79" s="326">
        <v>80289.8</v>
      </c>
      <c r="AF79" s="326">
        <v>79098</v>
      </c>
      <c r="AG79" s="326">
        <v>80866.600000000006</v>
      </c>
      <c r="AH79" s="326">
        <v>80590.7</v>
      </c>
      <c r="AI79" s="326">
        <v>320845.09999999998</v>
      </c>
      <c r="AJ79" s="326">
        <v>74111.5</v>
      </c>
      <c r="AK79" s="326">
        <v>69688.899999999994</v>
      </c>
      <c r="AL79" s="326">
        <v>70228.399999999994</v>
      </c>
      <c r="AM79" s="326">
        <v>72371.199999999997</v>
      </c>
      <c r="AN79" s="326">
        <v>286400</v>
      </c>
      <c r="AO79" s="326">
        <v>77850.5</v>
      </c>
      <c r="AP79" s="326">
        <v>78551.8</v>
      </c>
      <c r="AQ79" s="326">
        <v>76731.199999999997</v>
      </c>
      <c r="AR79" s="326">
        <v>76239.199999999997</v>
      </c>
      <c r="AS79" s="326">
        <v>309372.7</v>
      </c>
      <c r="AT79" s="326">
        <v>81053</v>
      </c>
      <c r="AU79" s="326">
        <v>82959.399999999994</v>
      </c>
      <c r="AV79" s="326">
        <v>83582</v>
      </c>
      <c r="AW79" s="326">
        <v>84704.6</v>
      </c>
      <c r="AX79" s="326">
        <v>332299</v>
      </c>
      <c r="AY79" s="326">
        <v>83519.5</v>
      </c>
      <c r="AZ79" s="326">
        <v>85824.6</v>
      </c>
      <c r="BA79" s="326">
        <v>83833.399999999994</v>
      </c>
      <c r="BB79" s="326">
        <v>83495.100000000006</v>
      </c>
      <c r="BC79" s="326">
        <v>336672.6</v>
      </c>
      <c r="BD79" s="326">
        <v>83094.399999999994</v>
      </c>
      <c r="BE79" s="326">
        <v>75071.7</v>
      </c>
      <c r="BF79" s="326">
        <v>76176.100000000006</v>
      </c>
      <c r="BG79" s="326">
        <v>73264.2</v>
      </c>
      <c r="BH79" s="326">
        <v>307606.40000000002</v>
      </c>
      <c r="BI79" s="326">
        <v>76459.3</v>
      </c>
      <c r="BJ79" s="326">
        <v>81569.399999999994</v>
      </c>
      <c r="BK79" s="326">
        <v>78982.600000000006</v>
      </c>
      <c r="BL79" s="326">
        <v>82997.2</v>
      </c>
      <c r="BM79" s="326">
        <v>320008.5</v>
      </c>
      <c r="BN79" s="326">
        <v>83721.899999999994</v>
      </c>
      <c r="BO79" s="326">
        <v>90294.1</v>
      </c>
      <c r="BP79" s="326">
        <v>90595.8</v>
      </c>
      <c r="BQ79" s="326">
        <v>99007.7</v>
      </c>
      <c r="BR79" s="326">
        <v>363619.5</v>
      </c>
      <c r="BS79" s="328"/>
      <c r="BT79" s="329" t="s">
        <v>1706</v>
      </c>
      <c r="BU79" s="347">
        <v>16</v>
      </c>
    </row>
    <row r="80" spans="2:74" ht="27">
      <c r="B80" s="323">
        <v>17</v>
      </c>
      <c r="C80" s="324"/>
      <c r="D80" s="325" t="s">
        <v>1707</v>
      </c>
      <c r="E80" s="326">
        <v>84636.9</v>
      </c>
      <c r="F80" s="326">
        <v>87305.4</v>
      </c>
      <c r="G80" s="326">
        <v>93999.2</v>
      </c>
      <c r="H80" s="326">
        <v>94501.6</v>
      </c>
      <c r="I80" s="327">
        <v>360443.1</v>
      </c>
      <c r="J80" s="326">
        <v>96680.8</v>
      </c>
      <c r="K80" s="326">
        <v>99883.6</v>
      </c>
      <c r="L80" s="326">
        <v>106741.8</v>
      </c>
      <c r="M80" s="515">
        <v>107081.2</v>
      </c>
      <c r="N80" s="516"/>
      <c r="O80" s="327">
        <v>410387.4</v>
      </c>
      <c r="P80" s="326">
        <v>105557</v>
      </c>
      <c r="Q80" s="326">
        <v>111672.7</v>
      </c>
      <c r="R80" s="326">
        <v>120266.2</v>
      </c>
      <c r="S80" s="326">
        <v>120277.5</v>
      </c>
      <c r="T80" s="326">
        <v>457773.4</v>
      </c>
      <c r="U80" s="326">
        <v>114160.6</v>
      </c>
      <c r="V80" s="326">
        <v>122798.39999999999</v>
      </c>
      <c r="W80" s="326">
        <v>126063.7</v>
      </c>
      <c r="X80" s="326">
        <v>128119.7</v>
      </c>
      <c r="Y80" s="326">
        <v>491142.40000000002</v>
      </c>
      <c r="Z80" s="326">
        <v>129567.6</v>
      </c>
      <c r="AA80" s="326">
        <v>141857.29999999999</v>
      </c>
      <c r="AB80" s="326">
        <v>144906.1</v>
      </c>
      <c r="AC80" s="326">
        <v>145685.6</v>
      </c>
      <c r="AD80" s="326">
        <v>562016.6</v>
      </c>
      <c r="AE80" s="326">
        <v>149543.5</v>
      </c>
      <c r="AF80" s="326">
        <v>163022.1</v>
      </c>
      <c r="AG80" s="326">
        <v>166658.79999999999</v>
      </c>
      <c r="AH80" s="326">
        <v>167847.5</v>
      </c>
      <c r="AI80" s="326">
        <v>647071.9</v>
      </c>
      <c r="AJ80" s="326">
        <v>171182.8</v>
      </c>
      <c r="AK80" s="326">
        <v>188204.79999999999</v>
      </c>
      <c r="AL80" s="326">
        <v>193059.8</v>
      </c>
      <c r="AM80" s="326">
        <v>188362.8</v>
      </c>
      <c r="AN80" s="326">
        <v>740810.2</v>
      </c>
      <c r="AO80" s="326">
        <v>190534.6</v>
      </c>
      <c r="AP80" s="326">
        <v>206572.2</v>
      </c>
      <c r="AQ80" s="326">
        <v>216341.4</v>
      </c>
      <c r="AR80" s="326">
        <v>220976.9</v>
      </c>
      <c r="AS80" s="326">
        <v>834425.1</v>
      </c>
      <c r="AT80" s="326">
        <v>222865.4</v>
      </c>
      <c r="AU80" s="326">
        <v>232468.3</v>
      </c>
      <c r="AV80" s="326">
        <v>240588.79999999999</v>
      </c>
      <c r="AW80" s="326">
        <v>231521</v>
      </c>
      <c r="AX80" s="326">
        <v>927443.5</v>
      </c>
      <c r="AY80" s="326">
        <v>240331.6</v>
      </c>
      <c r="AZ80" s="326">
        <v>253583</v>
      </c>
      <c r="BA80" s="326">
        <v>264237.5</v>
      </c>
      <c r="BB80" s="326">
        <v>254807.7</v>
      </c>
      <c r="BC80" s="326">
        <v>1012959.8</v>
      </c>
      <c r="BD80" s="326">
        <v>255954.2</v>
      </c>
      <c r="BE80" s="326">
        <v>259760</v>
      </c>
      <c r="BF80" s="326">
        <v>273261.90000000002</v>
      </c>
      <c r="BG80" s="326">
        <v>268024.59999999998</v>
      </c>
      <c r="BH80" s="326">
        <v>1057000.7</v>
      </c>
      <c r="BI80" s="326">
        <v>269993.90000000002</v>
      </c>
      <c r="BJ80" s="326">
        <v>278190.09999999998</v>
      </c>
      <c r="BK80" s="326">
        <v>291590</v>
      </c>
      <c r="BL80" s="326">
        <v>281588</v>
      </c>
      <c r="BM80" s="326">
        <v>1121362</v>
      </c>
      <c r="BN80" s="326">
        <v>295557.2</v>
      </c>
      <c r="BO80" s="326">
        <v>302284.3</v>
      </c>
      <c r="BP80" s="326">
        <v>317006.7</v>
      </c>
      <c r="BQ80" s="326">
        <v>323250.90000000002</v>
      </c>
      <c r="BR80" s="326">
        <v>1238099.1000000001</v>
      </c>
      <c r="BS80" s="328"/>
      <c r="BT80" s="329" t="s">
        <v>1708</v>
      </c>
      <c r="BU80" s="347">
        <v>17</v>
      </c>
    </row>
    <row r="81" spans="2:73" ht="18">
      <c r="B81" s="323">
        <v>18</v>
      </c>
      <c r="C81" s="324"/>
      <c r="D81" s="325" t="s">
        <v>1709</v>
      </c>
      <c r="E81" s="326">
        <v>15886.7</v>
      </c>
      <c r="F81" s="326">
        <v>16943.2</v>
      </c>
      <c r="G81" s="326">
        <v>17558.900000000001</v>
      </c>
      <c r="H81" s="326">
        <v>16860.599999999999</v>
      </c>
      <c r="I81" s="327">
        <v>67249.399999999994</v>
      </c>
      <c r="J81" s="326">
        <v>16214.3</v>
      </c>
      <c r="K81" s="326">
        <v>17497.400000000001</v>
      </c>
      <c r="L81" s="326">
        <v>18729.8</v>
      </c>
      <c r="M81" s="515">
        <v>19293.900000000001</v>
      </c>
      <c r="N81" s="516"/>
      <c r="O81" s="327">
        <v>71735.399999999994</v>
      </c>
      <c r="P81" s="326">
        <v>19079.099999999999</v>
      </c>
      <c r="Q81" s="326">
        <v>20808.2</v>
      </c>
      <c r="R81" s="326">
        <v>20532</v>
      </c>
      <c r="S81" s="326">
        <v>18920.7</v>
      </c>
      <c r="T81" s="326">
        <v>79340</v>
      </c>
      <c r="U81" s="326">
        <v>19458.599999999999</v>
      </c>
      <c r="V81" s="326">
        <v>20247.400000000001</v>
      </c>
      <c r="W81" s="326">
        <v>20610.7</v>
      </c>
      <c r="X81" s="326">
        <v>22367.599999999999</v>
      </c>
      <c r="Y81" s="326">
        <v>82684.3</v>
      </c>
      <c r="Z81" s="326">
        <v>22882.3</v>
      </c>
      <c r="AA81" s="326">
        <v>23864.9</v>
      </c>
      <c r="AB81" s="326">
        <v>24172.6</v>
      </c>
      <c r="AC81" s="326">
        <v>24748.3</v>
      </c>
      <c r="AD81" s="326">
        <v>95668.1</v>
      </c>
      <c r="AE81" s="326">
        <v>24564.799999999999</v>
      </c>
      <c r="AF81" s="326">
        <v>26636.799999999999</v>
      </c>
      <c r="AG81" s="326">
        <v>28118.3</v>
      </c>
      <c r="AH81" s="326">
        <v>29331.7</v>
      </c>
      <c r="AI81" s="326">
        <v>108651.6</v>
      </c>
      <c r="AJ81" s="326">
        <v>27587.3</v>
      </c>
      <c r="AK81" s="326">
        <v>29068.2</v>
      </c>
      <c r="AL81" s="326">
        <v>29777.4</v>
      </c>
      <c r="AM81" s="326">
        <v>30653.4</v>
      </c>
      <c r="AN81" s="326">
        <v>117086.3</v>
      </c>
      <c r="AO81" s="326">
        <v>29837.4</v>
      </c>
      <c r="AP81" s="326">
        <v>30860</v>
      </c>
      <c r="AQ81" s="326">
        <v>31779.8</v>
      </c>
      <c r="AR81" s="326">
        <v>29752.400000000001</v>
      </c>
      <c r="AS81" s="326">
        <v>122229.6</v>
      </c>
      <c r="AT81" s="326">
        <v>29767.7</v>
      </c>
      <c r="AU81" s="326">
        <v>33131.599999999999</v>
      </c>
      <c r="AV81" s="326">
        <v>34341.699999999997</v>
      </c>
      <c r="AW81" s="326">
        <v>34696.300000000003</v>
      </c>
      <c r="AX81" s="326">
        <v>131937.29999999999</v>
      </c>
      <c r="AY81" s="326">
        <v>35754.400000000001</v>
      </c>
      <c r="AZ81" s="326">
        <v>34583.199999999997</v>
      </c>
      <c r="BA81" s="326">
        <v>34048.800000000003</v>
      </c>
      <c r="BB81" s="326">
        <v>36580.1</v>
      </c>
      <c r="BC81" s="326">
        <v>140966.5</v>
      </c>
      <c r="BD81" s="326">
        <v>38173.599999999999</v>
      </c>
      <c r="BE81" s="326">
        <v>31596.400000000001</v>
      </c>
      <c r="BF81" s="326">
        <v>32982.6</v>
      </c>
      <c r="BG81" s="326">
        <v>33182.5</v>
      </c>
      <c r="BH81" s="326">
        <v>135935.1</v>
      </c>
      <c r="BI81" s="326">
        <v>34873.199999999997</v>
      </c>
      <c r="BJ81" s="326">
        <v>31465.1</v>
      </c>
      <c r="BK81" s="326">
        <v>33425.800000000003</v>
      </c>
      <c r="BL81" s="326">
        <v>35381.699999999997</v>
      </c>
      <c r="BM81" s="326">
        <v>135145.79999999999</v>
      </c>
      <c r="BN81" s="326">
        <v>35728.800000000003</v>
      </c>
      <c r="BO81" s="326">
        <v>32305.7</v>
      </c>
      <c r="BP81" s="326">
        <v>33584.9</v>
      </c>
      <c r="BQ81" s="326">
        <v>34134.6</v>
      </c>
      <c r="BR81" s="326">
        <v>135754</v>
      </c>
      <c r="BS81" s="328"/>
      <c r="BT81" s="329" t="s">
        <v>1710</v>
      </c>
      <c r="BU81" s="347">
        <v>18</v>
      </c>
    </row>
    <row r="82" spans="2:73" ht="27">
      <c r="B82" s="323">
        <v>19</v>
      </c>
      <c r="C82" s="324"/>
      <c r="D82" s="325" t="s">
        <v>1711</v>
      </c>
      <c r="E82" s="326">
        <v>24667.8</v>
      </c>
      <c r="F82" s="326">
        <v>22953.599999999999</v>
      </c>
      <c r="G82" s="326">
        <v>23963.1</v>
      </c>
      <c r="H82" s="326">
        <v>24722.400000000001</v>
      </c>
      <c r="I82" s="327">
        <v>96306.9</v>
      </c>
      <c r="J82" s="326">
        <v>26489.599999999999</v>
      </c>
      <c r="K82" s="326">
        <v>27283.1</v>
      </c>
      <c r="L82" s="326">
        <v>27078.3</v>
      </c>
      <c r="M82" s="515">
        <v>27341.1</v>
      </c>
      <c r="N82" s="516"/>
      <c r="O82" s="327">
        <v>108192.1</v>
      </c>
      <c r="P82" s="326">
        <v>27512.7</v>
      </c>
      <c r="Q82" s="326">
        <v>29255.1</v>
      </c>
      <c r="R82" s="326">
        <v>29580.5</v>
      </c>
      <c r="S82" s="326">
        <v>30209.5</v>
      </c>
      <c r="T82" s="326">
        <v>116557.8</v>
      </c>
      <c r="U82" s="326">
        <v>30703.9</v>
      </c>
      <c r="V82" s="326">
        <v>32578.400000000001</v>
      </c>
      <c r="W82" s="326">
        <v>32960</v>
      </c>
      <c r="X82" s="326">
        <v>33669.699999999997</v>
      </c>
      <c r="Y82" s="326">
        <v>129912</v>
      </c>
      <c r="Z82" s="326">
        <v>33655.1</v>
      </c>
      <c r="AA82" s="326">
        <v>35371</v>
      </c>
      <c r="AB82" s="326">
        <v>35049.199999999997</v>
      </c>
      <c r="AC82" s="326">
        <v>34956.300000000003</v>
      </c>
      <c r="AD82" s="326">
        <v>139031.6</v>
      </c>
      <c r="AE82" s="326">
        <v>34705.1</v>
      </c>
      <c r="AF82" s="326">
        <v>35068.1</v>
      </c>
      <c r="AG82" s="326">
        <v>34840.9</v>
      </c>
      <c r="AH82" s="326">
        <v>34779.5</v>
      </c>
      <c r="AI82" s="326">
        <v>139393.60000000001</v>
      </c>
      <c r="AJ82" s="326">
        <v>35603.800000000003</v>
      </c>
      <c r="AK82" s="326">
        <v>36249.199999999997</v>
      </c>
      <c r="AL82" s="326">
        <v>35834</v>
      </c>
      <c r="AM82" s="326">
        <v>35858</v>
      </c>
      <c r="AN82" s="326">
        <v>143545</v>
      </c>
      <c r="AO82" s="326">
        <v>36085.599999999999</v>
      </c>
      <c r="AP82" s="326">
        <v>38015.800000000003</v>
      </c>
      <c r="AQ82" s="326">
        <v>37639.9</v>
      </c>
      <c r="AR82" s="326">
        <v>38794</v>
      </c>
      <c r="AS82" s="326">
        <v>150535.29999999999</v>
      </c>
      <c r="AT82" s="326">
        <v>39797.1</v>
      </c>
      <c r="AU82" s="326">
        <v>41547.5</v>
      </c>
      <c r="AV82" s="326">
        <v>42829.599999999999</v>
      </c>
      <c r="AW82" s="326">
        <v>44371</v>
      </c>
      <c r="AX82" s="326">
        <v>168545.2</v>
      </c>
      <c r="AY82" s="326">
        <v>48771.7</v>
      </c>
      <c r="AZ82" s="326">
        <v>51719.1</v>
      </c>
      <c r="BA82" s="326">
        <v>50747.1</v>
      </c>
      <c r="BB82" s="326">
        <v>48781.5</v>
      </c>
      <c r="BC82" s="326">
        <v>200019.4</v>
      </c>
      <c r="BD82" s="326">
        <v>49527.8</v>
      </c>
      <c r="BE82" s="326">
        <v>45546.3</v>
      </c>
      <c r="BF82" s="326">
        <v>47049.7</v>
      </c>
      <c r="BG82" s="326">
        <v>44503</v>
      </c>
      <c r="BH82" s="326">
        <v>186626.8</v>
      </c>
      <c r="BI82" s="326">
        <v>43441.8</v>
      </c>
      <c r="BJ82" s="326">
        <v>43693.8</v>
      </c>
      <c r="BK82" s="326">
        <v>45613.3</v>
      </c>
      <c r="BL82" s="326">
        <v>47468</v>
      </c>
      <c r="BM82" s="326">
        <v>180216.9</v>
      </c>
      <c r="BN82" s="326">
        <v>49513.7</v>
      </c>
      <c r="BO82" s="326">
        <v>50669.8</v>
      </c>
      <c r="BP82" s="326">
        <v>50634.8</v>
      </c>
      <c r="BQ82" s="326">
        <v>50824.2</v>
      </c>
      <c r="BR82" s="326">
        <v>201642.5</v>
      </c>
      <c r="BS82" s="328"/>
      <c r="BT82" s="329" t="s">
        <v>1712</v>
      </c>
      <c r="BU82" s="347">
        <v>19</v>
      </c>
    </row>
    <row r="83" spans="2:73" ht="36">
      <c r="B83" s="323">
        <v>20</v>
      </c>
      <c r="C83" s="324"/>
      <c r="D83" s="325" t="s">
        <v>1713</v>
      </c>
      <c r="E83" s="326">
        <v>4260.5</v>
      </c>
      <c r="F83" s="326">
        <v>4992.6000000000004</v>
      </c>
      <c r="G83" s="326">
        <v>4881</v>
      </c>
      <c r="H83" s="326">
        <v>5563.1</v>
      </c>
      <c r="I83" s="327">
        <v>19697.2</v>
      </c>
      <c r="J83" s="326">
        <v>5324.3</v>
      </c>
      <c r="K83" s="326">
        <v>5729.4</v>
      </c>
      <c r="L83" s="326">
        <v>5539.8</v>
      </c>
      <c r="M83" s="515">
        <v>5451.5</v>
      </c>
      <c r="N83" s="516"/>
      <c r="O83" s="327">
        <v>22045</v>
      </c>
      <c r="P83" s="326">
        <v>5502.9</v>
      </c>
      <c r="Q83" s="326">
        <v>5449.3</v>
      </c>
      <c r="R83" s="326">
        <v>5289.5</v>
      </c>
      <c r="S83" s="326">
        <v>5445</v>
      </c>
      <c r="T83" s="326">
        <v>21686.7</v>
      </c>
      <c r="U83" s="326">
        <v>5541.2</v>
      </c>
      <c r="V83" s="326">
        <v>5915.4</v>
      </c>
      <c r="W83" s="326">
        <v>6405.7</v>
      </c>
      <c r="X83" s="326">
        <v>6947.7</v>
      </c>
      <c r="Y83" s="326">
        <v>24810</v>
      </c>
      <c r="Z83" s="326">
        <v>6826.4</v>
      </c>
      <c r="AA83" s="326">
        <v>7116.2</v>
      </c>
      <c r="AB83" s="326">
        <v>7132.9</v>
      </c>
      <c r="AC83" s="326">
        <v>7524.7</v>
      </c>
      <c r="AD83" s="326">
        <v>28600.2</v>
      </c>
      <c r="AE83" s="326">
        <v>7355.9</v>
      </c>
      <c r="AF83" s="326">
        <v>7838</v>
      </c>
      <c r="AG83" s="326">
        <v>7797.8</v>
      </c>
      <c r="AH83" s="326">
        <v>8449.2000000000007</v>
      </c>
      <c r="AI83" s="326">
        <v>31440.9</v>
      </c>
      <c r="AJ83" s="326">
        <v>8562.5</v>
      </c>
      <c r="AK83" s="326">
        <v>8745.6</v>
      </c>
      <c r="AL83" s="326">
        <v>8748.4</v>
      </c>
      <c r="AM83" s="326">
        <v>9157.6</v>
      </c>
      <c r="AN83" s="326">
        <v>35214.1</v>
      </c>
      <c r="AO83" s="326">
        <v>9384.2999999999993</v>
      </c>
      <c r="AP83" s="326">
        <v>9470.7000000000007</v>
      </c>
      <c r="AQ83" s="326">
        <v>8940.2999999999993</v>
      </c>
      <c r="AR83" s="326">
        <v>9193.5</v>
      </c>
      <c r="AS83" s="326">
        <v>36988.800000000003</v>
      </c>
      <c r="AT83" s="326">
        <v>10238.200000000001</v>
      </c>
      <c r="AU83" s="326">
        <v>10885.4</v>
      </c>
      <c r="AV83" s="326">
        <v>9989.9</v>
      </c>
      <c r="AW83" s="326">
        <v>10602.5</v>
      </c>
      <c r="AX83" s="326">
        <v>41716</v>
      </c>
      <c r="AY83" s="326">
        <v>10368.6</v>
      </c>
      <c r="AZ83" s="326">
        <v>10508.9</v>
      </c>
      <c r="BA83" s="326">
        <v>10939.2</v>
      </c>
      <c r="BB83" s="326">
        <v>10682.3</v>
      </c>
      <c r="BC83" s="326">
        <v>42499</v>
      </c>
      <c r="BD83" s="326">
        <v>10574.4</v>
      </c>
      <c r="BE83" s="326">
        <v>9762.2999999999993</v>
      </c>
      <c r="BF83" s="326">
        <v>8824.7000000000007</v>
      </c>
      <c r="BG83" s="326">
        <v>10042.6</v>
      </c>
      <c r="BH83" s="326">
        <v>39204</v>
      </c>
      <c r="BI83" s="326">
        <v>10772.7</v>
      </c>
      <c r="BJ83" s="326">
        <v>10120.299999999999</v>
      </c>
      <c r="BK83" s="326">
        <v>10494</v>
      </c>
      <c r="BL83" s="326">
        <v>11121.7</v>
      </c>
      <c r="BM83" s="326">
        <v>42508.7</v>
      </c>
      <c r="BN83" s="326">
        <v>11937.2</v>
      </c>
      <c r="BO83" s="326">
        <v>11746.1</v>
      </c>
      <c r="BP83" s="326">
        <v>12381.7</v>
      </c>
      <c r="BQ83" s="326">
        <v>12060.3</v>
      </c>
      <c r="BR83" s="326">
        <v>48125.3</v>
      </c>
      <c r="BS83" s="328"/>
      <c r="BT83" s="329" t="s">
        <v>1714</v>
      </c>
      <c r="BU83" s="347">
        <v>20</v>
      </c>
    </row>
    <row r="84" spans="2:73" ht="45">
      <c r="B84" s="334">
        <v>21</v>
      </c>
      <c r="C84" s="324"/>
      <c r="D84" s="325" t="s">
        <v>1715</v>
      </c>
      <c r="E84" s="326">
        <v>14430.3</v>
      </c>
      <c r="F84" s="326">
        <v>13980.8</v>
      </c>
      <c r="G84" s="326">
        <v>14159.4</v>
      </c>
      <c r="H84" s="326">
        <v>14204.6</v>
      </c>
      <c r="I84" s="327">
        <v>56775.1</v>
      </c>
      <c r="J84" s="326">
        <v>14467.7</v>
      </c>
      <c r="K84" s="326">
        <v>13508.2</v>
      </c>
      <c r="L84" s="326">
        <v>14610.4</v>
      </c>
      <c r="M84" s="515">
        <v>16914.7</v>
      </c>
      <c r="N84" s="516"/>
      <c r="O84" s="327">
        <v>59501</v>
      </c>
      <c r="P84" s="326">
        <v>14409.6</v>
      </c>
      <c r="Q84" s="326">
        <v>14371.3</v>
      </c>
      <c r="R84" s="326">
        <v>15495.9</v>
      </c>
      <c r="S84" s="326">
        <v>16351.8</v>
      </c>
      <c r="T84" s="326">
        <v>60628.6</v>
      </c>
      <c r="U84" s="326">
        <v>16200.2</v>
      </c>
      <c r="V84" s="326">
        <v>16900.3</v>
      </c>
      <c r="W84" s="326">
        <v>16592.5</v>
      </c>
      <c r="X84" s="326">
        <v>17265</v>
      </c>
      <c r="Y84" s="326">
        <v>66958</v>
      </c>
      <c r="Z84" s="326">
        <v>18409.5</v>
      </c>
      <c r="AA84" s="326">
        <v>19066.599999999999</v>
      </c>
      <c r="AB84" s="326">
        <v>19079.099999999999</v>
      </c>
      <c r="AC84" s="326">
        <v>19516.7</v>
      </c>
      <c r="AD84" s="326">
        <v>76071.899999999994</v>
      </c>
      <c r="AE84" s="326">
        <v>19432.900000000001</v>
      </c>
      <c r="AF84" s="326">
        <v>19479.099999999999</v>
      </c>
      <c r="AG84" s="326">
        <v>19111.099999999999</v>
      </c>
      <c r="AH84" s="326">
        <v>19970.3</v>
      </c>
      <c r="AI84" s="326">
        <v>77993.399999999994</v>
      </c>
      <c r="AJ84" s="326">
        <v>20539</v>
      </c>
      <c r="AK84" s="326">
        <v>20312.900000000001</v>
      </c>
      <c r="AL84" s="326">
        <v>19596.400000000001</v>
      </c>
      <c r="AM84" s="326">
        <v>19629.3</v>
      </c>
      <c r="AN84" s="326">
        <v>80077.600000000006</v>
      </c>
      <c r="AO84" s="326">
        <v>20032.3</v>
      </c>
      <c r="AP84" s="326">
        <v>20255.5</v>
      </c>
      <c r="AQ84" s="326">
        <v>20268</v>
      </c>
      <c r="AR84" s="326">
        <v>21025</v>
      </c>
      <c r="AS84" s="326">
        <v>81580.800000000003</v>
      </c>
      <c r="AT84" s="326">
        <v>21161.5</v>
      </c>
      <c r="AU84" s="326">
        <v>21140.799999999999</v>
      </c>
      <c r="AV84" s="326">
        <v>21006.9</v>
      </c>
      <c r="AW84" s="326">
        <v>20400.8</v>
      </c>
      <c r="AX84" s="326">
        <v>83710</v>
      </c>
      <c r="AY84" s="326">
        <v>19482.400000000001</v>
      </c>
      <c r="AZ84" s="326">
        <v>19508</v>
      </c>
      <c r="BA84" s="326">
        <v>20877.2</v>
      </c>
      <c r="BB84" s="326">
        <v>20452.3</v>
      </c>
      <c r="BC84" s="326">
        <v>80319.899999999994</v>
      </c>
      <c r="BD84" s="326">
        <v>20310.8</v>
      </c>
      <c r="BE84" s="326">
        <v>19454</v>
      </c>
      <c r="BF84" s="326">
        <v>19540.5</v>
      </c>
      <c r="BG84" s="326">
        <v>19383.900000000001</v>
      </c>
      <c r="BH84" s="326">
        <v>78689.2</v>
      </c>
      <c r="BI84" s="326">
        <v>18464</v>
      </c>
      <c r="BJ84" s="326">
        <v>18403.400000000001</v>
      </c>
      <c r="BK84" s="326">
        <v>19623.900000000001</v>
      </c>
      <c r="BL84" s="326">
        <v>20198.099999999999</v>
      </c>
      <c r="BM84" s="326">
        <v>76689.399999999994</v>
      </c>
      <c r="BN84" s="326">
        <v>20939.599999999999</v>
      </c>
      <c r="BO84" s="326">
        <v>20149.3</v>
      </c>
      <c r="BP84" s="326">
        <v>19535.099999999999</v>
      </c>
      <c r="BQ84" s="326">
        <v>19510.900000000001</v>
      </c>
      <c r="BR84" s="326">
        <v>80134.899999999994</v>
      </c>
      <c r="BS84" s="328"/>
      <c r="BT84" s="329" t="s">
        <v>1716</v>
      </c>
      <c r="BU84" s="348">
        <v>21</v>
      </c>
    </row>
    <row r="85" spans="2:73" ht="45">
      <c r="B85" s="334">
        <v>22</v>
      </c>
      <c r="C85" s="324"/>
      <c r="D85" s="325" t="s">
        <v>1717</v>
      </c>
      <c r="E85" s="326">
        <v>16515.900000000001</v>
      </c>
      <c r="F85" s="326">
        <v>16912.7</v>
      </c>
      <c r="G85" s="326">
        <v>16943.3</v>
      </c>
      <c r="H85" s="326">
        <v>17612.900000000001</v>
      </c>
      <c r="I85" s="327">
        <v>67984.800000000003</v>
      </c>
      <c r="J85" s="326">
        <v>17955.599999999999</v>
      </c>
      <c r="K85" s="326">
        <v>18865</v>
      </c>
      <c r="L85" s="326">
        <v>18387.2</v>
      </c>
      <c r="M85" s="515">
        <v>20100.2</v>
      </c>
      <c r="N85" s="516"/>
      <c r="O85" s="327">
        <v>75308</v>
      </c>
      <c r="P85" s="326">
        <v>18998.3</v>
      </c>
      <c r="Q85" s="326">
        <v>18274.3</v>
      </c>
      <c r="R85" s="326">
        <v>18236.7</v>
      </c>
      <c r="S85" s="326">
        <v>18155.5</v>
      </c>
      <c r="T85" s="326">
        <v>73664.800000000003</v>
      </c>
      <c r="U85" s="326">
        <v>19031.5</v>
      </c>
      <c r="V85" s="326">
        <v>18994.8</v>
      </c>
      <c r="W85" s="326">
        <v>18088.2</v>
      </c>
      <c r="X85" s="326">
        <v>18204.5</v>
      </c>
      <c r="Y85" s="326">
        <v>74319</v>
      </c>
      <c r="Z85" s="326">
        <v>20200.2</v>
      </c>
      <c r="AA85" s="326">
        <v>21746.3</v>
      </c>
      <c r="AB85" s="326">
        <v>21429.1</v>
      </c>
      <c r="AC85" s="326">
        <v>20996.9</v>
      </c>
      <c r="AD85" s="326">
        <v>84372.5</v>
      </c>
      <c r="AE85" s="326">
        <v>21502.400000000001</v>
      </c>
      <c r="AF85" s="326">
        <v>22193.599999999999</v>
      </c>
      <c r="AG85" s="326">
        <v>22148.5</v>
      </c>
      <c r="AH85" s="326">
        <v>21915.9</v>
      </c>
      <c r="AI85" s="326">
        <v>87760.4</v>
      </c>
      <c r="AJ85" s="326">
        <v>21425.7</v>
      </c>
      <c r="AK85" s="326">
        <v>22503</v>
      </c>
      <c r="AL85" s="326">
        <v>22745.9</v>
      </c>
      <c r="AM85" s="326">
        <v>22975.4</v>
      </c>
      <c r="AN85" s="326">
        <v>89650</v>
      </c>
      <c r="AO85" s="326">
        <v>24038.2</v>
      </c>
      <c r="AP85" s="326">
        <v>24224.7</v>
      </c>
      <c r="AQ85" s="326">
        <v>24791.8</v>
      </c>
      <c r="AR85" s="326">
        <v>23561.5</v>
      </c>
      <c r="AS85" s="326">
        <v>96616.2</v>
      </c>
      <c r="AT85" s="326">
        <v>23894.799999999999</v>
      </c>
      <c r="AU85" s="326">
        <v>24517</v>
      </c>
      <c r="AV85" s="326">
        <v>26856.7</v>
      </c>
      <c r="AW85" s="326">
        <v>26489.7</v>
      </c>
      <c r="AX85" s="326">
        <v>101758.2</v>
      </c>
      <c r="AY85" s="326">
        <v>26301.5</v>
      </c>
      <c r="AZ85" s="326">
        <v>27570.9</v>
      </c>
      <c r="BA85" s="326">
        <v>28101</v>
      </c>
      <c r="BB85" s="326">
        <v>27918.799999999999</v>
      </c>
      <c r="BC85" s="326">
        <v>109892.2</v>
      </c>
      <c r="BD85" s="326">
        <v>27318.5</v>
      </c>
      <c r="BE85" s="326">
        <v>27778.9</v>
      </c>
      <c r="BF85" s="326">
        <v>27992.3</v>
      </c>
      <c r="BG85" s="326">
        <v>27472.6</v>
      </c>
      <c r="BH85" s="326">
        <v>110562.3</v>
      </c>
      <c r="BI85" s="326">
        <v>27197.7</v>
      </c>
      <c r="BJ85" s="326">
        <v>27965.7</v>
      </c>
      <c r="BK85" s="326">
        <v>28313.5</v>
      </c>
      <c r="BL85" s="326">
        <v>29724.6</v>
      </c>
      <c r="BM85" s="326">
        <v>113201.5</v>
      </c>
      <c r="BN85" s="326">
        <v>30077.4</v>
      </c>
      <c r="BO85" s="326">
        <v>31868.6</v>
      </c>
      <c r="BP85" s="326">
        <v>33521.1</v>
      </c>
      <c r="BQ85" s="326">
        <v>33490.6</v>
      </c>
      <c r="BR85" s="326">
        <v>128957.7</v>
      </c>
      <c r="BS85" s="328"/>
      <c r="BT85" s="329" t="s">
        <v>1718</v>
      </c>
      <c r="BU85" s="348">
        <v>22</v>
      </c>
    </row>
    <row r="86" spans="2:73" ht="45">
      <c r="B86" s="323">
        <v>23</v>
      </c>
      <c r="C86" s="324"/>
      <c r="D86" s="325" t="s">
        <v>1719</v>
      </c>
      <c r="E86" s="326">
        <v>27165.599999999999</v>
      </c>
      <c r="F86" s="326">
        <v>29571.5</v>
      </c>
      <c r="G86" s="326">
        <v>28431.4</v>
      </c>
      <c r="H86" s="326">
        <v>29163.9</v>
      </c>
      <c r="I86" s="327">
        <v>114332.4</v>
      </c>
      <c r="J86" s="326">
        <v>29514.9</v>
      </c>
      <c r="K86" s="326">
        <v>30760</v>
      </c>
      <c r="L86" s="326">
        <v>31529.3</v>
      </c>
      <c r="M86" s="515">
        <v>32912.699999999997</v>
      </c>
      <c r="N86" s="516"/>
      <c r="O86" s="327">
        <v>124716.9</v>
      </c>
      <c r="P86" s="326">
        <v>34199.599999999999</v>
      </c>
      <c r="Q86" s="326">
        <v>34974.400000000001</v>
      </c>
      <c r="R86" s="326">
        <v>36039.699999999997</v>
      </c>
      <c r="S86" s="326">
        <v>38246.5</v>
      </c>
      <c r="T86" s="326">
        <v>143460.20000000001</v>
      </c>
      <c r="U86" s="326">
        <v>37839.699999999997</v>
      </c>
      <c r="V86" s="326">
        <v>38087.5</v>
      </c>
      <c r="W86" s="326">
        <v>40153.599999999999</v>
      </c>
      <c r="X86" s="326">
        <v>40961.300000000003</v>
      </c>
      <c r="Y86" s="326">
        <v>157042.1</v>
      </c>
      <c r="Z86" s="326">
        <v>43422.2</v>
      </c>
      <c r="AA86" s="326">
        <v>44330.8</v>
      </c>
      <c r="AB86" s="326">
        <v>44498.2</v>
      </c>
      <c r="AC86" s="326">
        <v>47786</v>
      </c>
      <c r="AD86" s="326">
        <v>180037.2</v>
      </c>
      <c r="AE86" s="326">
        <v>52218.1</v>
      </c>
      <c r="AF86" s="326">
        <v>51355.199999999997</v>
      </c>
      <c r="AG86" s="326">
        <v>53626.8</v>
      </c>
      <c r="AH86" s="326">
        <v>52588.1</v>
      </c>
      <c r="AI86" s="326">
        <v>209788.2</v>
      </c>
      <c r="AJ86" s="326">
        <v>53242.1</v>
      </c>
      <c r="AK86" s="326">
        <v>54882.8</v>
      </c>
      <c r="AL86" s="326">
        <v>56792.2</v>
      </c>
      <c r="AM86" s="326">
        <v>58487.6</v>
      </c>
      <c r="AN86" s="326">
        <v>223404.7</v>
      </c>
      <c r="AO86" s="326">
        <v>58878.400000000001</v>
      </c>
      <c r="AP86" s="326">
        <v>60723.3</v>
      </c>
      <c r="AQ86" s="326">
        <v>61019.6</v>
      </c>
      <c r="AR86" s="326">
        <v>55571.6</v>
      </c>
      <c r="AS86" s="326">
        <v>236192.9</v>
      </c>
      <c r="AT86" s="326">
        <v>55953.5</v>
      </c>
      <c r="AU86" s="326">
        <v>60187.4</v>
      </c>
      <c r="AV86" s="326">
        <v>61012.800000000003</v>
      </c>
      <c r="AW86" s="326">
        <v>62524.3</v>
      </c>
      <c r="AX86" s="326">
        <v>239678</v>
      </c>
      <c r="AY86" s="326">
        <v>65497.5</v>
      </c>
      <c r="AZ86" s="326">
        <v>65449.2</v>
      </c>
      <c r="BA86" s="326">
        <v>64793</v>
      </c>
      <c r="BB86" s="326">
        <v>70185.399999999994</v>
      </c>
      <c r="BC86" s="326">
        <v>265925.09999999998</v>
      </c>
      <c r="BD86" s="326">
        <v>69258.8</v>
      </c>
      <c r="BE86" s="326">
        <v>72128.899999999994</v>
      </c>
      <c r="BF86" s="326">
        <v>76548.899999999994</v>
      </c>
      <c r="BG86" s="326">
        <v>78773.7</v>
      </c>
      <c r="BH86" s="326">
        <v>296710.3</v>
      </c>
      <c r="BI86" s="326">
        <v>79838.7</v>
      </c>
      <c r="BJ86" s="326">
        <v>81975.399999999994</v>
      </c>
      <c r="BK86" s="326">
        <v>87884.6</v>
      </c>
      <c r="BL86" s="326">
        <v>89484.7</v>
      </c>
      <c r="BM86" s="326">
        <v>339183.4</v>
      </c>
      <c r="BN86" s="326">
        <v>89660.2</v>
      </c>
      <c r="BO86" s="326">
        <v>87392.5</v>
      </c>
      <c r="BP86" s="326">
        <v>88806.3</v>
      </c>
      <c r="BQ86" s="326">
        <v>91467.3</v>
      </c>
      <c r="BR86" s="326">
        <v>357326.3</v>
      </c>
      <c r="BS86" s="328"/>
      <c r="BT86" s="329" t="s">
        <v>1720</v>
      </c>
      <c r="BU86" s="347">
        <v>23</v>
      </c>
    </row>
    <row r="87" spans="2:73" ht="36">
      <c r="B87" s="323">
        <v>24</v>
      </c>
      <c r="C87" s="324"/>
      <c r="D87" s="325" t="s">
        <v>1721</v>
      </c>
      <c r="E87" s="326">
        <v>17115.7</v>
      </c>
      <c r="F87" s="326">
        <v>16719.599999999999</v>
      </c>
      <c r="G87" s="326">
        <v>16630.099999999999</v>
      </c>
      <c r="H87" s="326">
        <v>16297.6</v>
      </c>
      <c r="I87" s="327">
        <v>66763</v>
      </c>
      <c r="J87" s="326">
        <v>17104.5</v>
      </c>
      <c r="K87" s="326">
        <v>18840.8</v>
      </c>
      <c r="L87" s="326">
        <v>17838</v>
      </c>
      <c r="M87" s="515">
        <v>18222.7</v>
      </c>
      <c r="N87" s="516"/>
      <c r="O87" s="327">
        <v>72006</v>
      </c>
      <c r="P87" s="326">
        <v>19797.599999999999</v>
      </c>
      <c r="Q87" s="326">
        <v>20735.599999999999</v>
      </c>
      <c r="R87" s="326">
        <v>18413.3</v>
      </c>
      <c r="S87" s="326">
        <v>17478.5</v>
      </c>
      <c r="T87" s="326">
        <v>76425</v>
      </c>
      <c r="U87" s="326">
        <v>18890.5</v>
      </c>
      <c r="V87" s="326">
        <v>18774.2</v>
      </c>
      <c r="W87" s="326">
        <v>19036</v>
      </c>
      <c r="X87" s="326">
        <v>19765.599999999999</v>
      </c>
      <c r="Y87" s="326">
        <v>76466.3</v>
      </c>
      <c r="Z87" s="326">
        <v>20910.5</v>
      </c>
      <c r="AA87" s="326">
        <v>19980.5</v>
      </c>
      <c r="AB87" s="326">
        <v>20035.3</v>
      </c>
      <c r="AC87" s="326">
        <v>19336.599999999999</v>
      </c>
      <c r="AD87" s="326">
        <v>80262.899999999994</v>
      </c>
      <c r="AE87" s="326">
        <v>20411.2</v>
      </c>
      <c r="AF87" s="326">
        <v>22236.2</v>
      </c>
      <c r="AG87" s="326">
        <v>22069.599999999999</v>
      </c>
      <c r="AH87" s="326">
        <v>21234.400000000001</v>
      </c>
      <c r="AI87" s="326">
        <v>85951.4</v>
      </c>
      <c r="AJ87" s="326">
        <v>19573.5</v>
      </c>
      <c r="AK87" s="326">
        <v>19723.3</v>
      </c>
      <c r="AL87" s="326">
        <v>19282.099999999999</v>
      </c>
      <c r="AM87" s="326">
        <v>20522</v>
      </c>
      <c r="AN87" s="326">
        <v>79100.899999999994</v>
      </c>
      <c r="AO87" s="326">
        <v>22862.1</v>
      </c>
      <c r="AP87" s="326">
        <v>20668.5</v>
      </c>
      <c r="AQ87" s="326">
        <v>20435.2</v>
      </c>
      <c r="AR87" s="326">
        <v>21903.8</v>
      </c>
      <c r="AS87" s="326">
        <v>85869.6</v>
      </c>
      <c r="AT87" s="326">
        <v>23291.599999999999</v>
      </c>
      <c r="AU87" s="326">
        <v>23350.7</v>
      </c>
      <c r="AV87" s="326">
        <v>23491</v>
      </c>
      <c r="AW87" s="326">
        <v>22529.3</v>
      </c>
      <c r="AX87" s="326">
        <v>92662.6</v>
      </c>
      <c r="AY87" s="326">
        <v>21856.7</v>
      </c>
      <c r="AZ87" s="326">
        <v>21927.5</v>
      </c>
      <c r="BA87" s="326">
        <v>22854.5</v>
      </c>
      <c r="BB87" s="326">
        <v>21336.7</v>
      </c>
      <c r="BC87" s="326">
        <v>87975.4</v>
      </c>
      <c r="BD87" s="326">
        <v>21726.9</v>
      </c>
      <c r="BE87" s="326">
        <v>19081.7</v>
      </c>
      <c r="BF87" s="326">
        <v>20387</v>
      </c>
      <c r="BG87" s="326">
        <v>21661</v>
      </c>
      <c r="BH87" s="326">
        <v>82856.600000000006</v>
      </c>
      <c r="BI87" s="326">
        <v>23321.7</v>
      </c>
      <c r="BJ87" s="326">
        <v>22673.9</v>
      </c>
      <c r="BK87" s="326">
        <v>21360.799999999999</v>
      </c>
      <c r="BL87" s="326">
        <v>21251.3</v>
      </c>
      <c r="BM87" s="326">
        <v>88607.7</v>
      </c>
      <c r="BN87" s="326">
        <v>21470</v>
      </c>
      <c r="BO87" s="326">
        <v>22813.3</v>
      </c>
      <c r="BP87" s="326">
        <v>21965.3</v>
      </c>
      <c r="BQ87" s="326">
        <v>21549.4</v>
      </c>
      <c r="BR87" s="326">
        <v>87798</v>
      </c>
      <c r="BS87" s="328"/>
      <c r="BT87" s="329" t="s">
        <v>1722</v>
      </c>
      <c r="BU87" s="347">
        <v>24</v>
      </c>
    </row>
    <row r="88" spans="2:73" ht="27">
      <c r="B88" s="323">
        <v>25</v>
      </c>
      <c r="C88" s="324"/>
      <c r="D88" s="325" t="s">
        <v>1723</v>
      </c>
      <c r="E88" s="326">
        <v>12473.5</v>
      </c>
      <c r="F88" s="326">
        <v>12505</v>
      </c>
      <c r="G88" s="326">
        <v>12673.7</v>
      </c>
      <c r="H88" s="326">
        <v>13296.1</v>
      </c>
      <c r="I88" s="327">
        <v>50948.3</v>
      </c>
      <c r="J88" s="326">
        <v>13685.4</v>
      </c>
      <c r="K88" s="326">
        <v>13924.9</v>
      </c>
      <c r="L88" s="326">
        <v>14073.5</v>
      </c>
      <c r="M88" s="515">
        <v>13922.6</v>
      </c>
      <c r="N88" s="516"/>
      <c r="O88" s="327">
        <v>55606.400000000001</v>
      </c>
      <c r="P88" s="326">
        <v>14796.2</v>
      </c>
      <c r="Q88" s="326">
        <v>15771.7</v>
      </c>
      <c r="R88" s="326">
        <v>16182.1</v>
      </c>
      <c r="S88" s="326">
        <v>16278.2</v>
      </c>
      <c r="T88" s="326">
        <v>63028.2</v>
      </c>
      <c r="U88" s="326">
        <v>16436.8</v>
      </c>
      <c r="V88" s="326">
        <v>17204.099999999999</v>
      </c>
      <c r="W88" s="326">
        <v>17758.7</v>
      </c>
      <c r="X88" s="326">
        <v>18001</v>
      </c>
      <c r="Y88" s="326">
        <v>69400.600000000006</v>
      </c>
      <c r="Z88" s="326">
        <v>17829.900000000001</v>
      </c>
      <c r="AA88" s="326">
        <v>18611.400000000001</v>
      </c>
      <c r="AB88" s="326">
        <v>19459.5</v>
      </c>
      <c r="AC88" s="326">
        <v>20951.2</v>
      </c>
      <c r="AD88" s="326">
        <v>76852</v>
      </c>
      <c r="AE88" s="326">
        <v>19874.400000000001</v>
      </c>
      <c r="AF88" s="326">
        <v>20851.099999999999</v>
      </c>
      <c r="AG88" s="326">
        <v>20794.900000000001</v>
      </c>
      <c r="AH88" s="326">
        <v>21850.6</v>
      </c>
      <c r="AI88" s="326">
        <v>83371</v>
      </c>
      <c r="AJ88" s="326">
        <v>21643.8</v>
      </c>
      <c r="AK88" s="326">
        <v>21797.3</v>
      </c>
      <c r="AL88" s="326">
        <v>22675.5</v>
      </c>
      <c r="AM88" s="326">
        <v>22939.4</v>
      </c>
      <c r="AN88" s="326">
        <v>89056</v>
      </c>
      <c r="AO88" s="326">
        <v>22104.6</v>
      </c>
      <c r="AP88" s="326">
        <v>21182.1</v>
      </c>
      <c r="AQ88" s="326">
        <v>22722.6</v>
      </c>
      <c r="AR88" s="326">
        <v>23596.5</v>
      </c>
      <c r="AS88" s="326">
        <v>89605.8</v>
      </c>
      <c r="AT88" s="326">
        <v>23421.7</v>
      </c>
      <c r="AU88" s="326">
        <v>21524.7</v>
      </c>
      <c r="AV88" s="326">
        <v>23777.4</v>
      </c>
      <c r="AW88" s="326">
        <v>24443.1</v>
      </c>
      <c r="AX88" s="326">
        <v>93166.9</v>
      </c>
      <c r="AY88" s="326">
        <v>22511.5</v>
      </c>
      <c r="AZ88" s="326">
        <v>21516</v>
      </c>
      <c r="BA88" s="326">
        <v>23807.4</v>
      </c>
      <c r="BB88" s="326">
        <v>25527.7</v>
      </c>
      <c r="BC88" s="326">
        <v>93362.6</v>
      </c>
      <c r="BD88" s="326">
        <v>21497</v>
      </c>
      <c r="BE88" s="326">
        <v>19696.099999999999</v>
      </c>
      <c r="BF88" s="326">
        <v>21970</v>
      </c>
      <c r="BG88" s="326">
        <v>22697.1</v>
      </c>
      <c r="BH88" s="326">
        <v>85860.2</v>
      </c>
      <c r="BI88" s="326">
        <v>20300.2</v>
      </c>
      <c r="BJ88" s="326">
        <v>21831.5</v>
      </c>
      <c r="BK88" s="326">
        <v>23253.8</v>
      </c>
      <c r="BL88" s="326">
        <v>23631.3</v>
      </c>
      <c r="BM88" s="326">
        <v>89016.8</v>
      </c>
      <c r="BN88" s="326">
        <v>21418.9</v>
      </c>
      <c r="BO88" s="326">
        <v>21558.2</v>
      </c>
      <c r="BP88" s="326">
        <v>23906.799999999999</v>
      </c>
      <c r="BQ88" s="326">
        <v>24194.1</v>
      </c>
      <c r="BR88" s="326">
        <v>91078</v>
      </c>
      <c r="BS88" s="328"/>
      <c r="BT88" s="329" t="s">
        <v>1724</v>
      </c>
      <c r="BU88" s="347">
        <v>25</v>
      </c>
    </row>
    <row r="89" spans="2:73" ht="18">
      <c r="B89" s="323">
        <v>26</v>
      </c>
      <c r="C89" s="324"/>
      <c r="D89" s="325" t="s">
        <v>1725</v>
      </c>
      <c r="E89" s="326">
        <v>13033.1</v>
      </c>
      <c r="F89" s="326">
        <v>13943.8</v>
      </c>
      <c r="G89" s="326">
        <v>13647.7</v>
      </c>
      <c r="H89" s="326">
        <v>13846.9</v>
      </c>
      <c r="I89" s="327">
        <v>54471.5</v>
      </c>
      <c r="J89" s="326">
        <v>15423.7</v>
      </c>
      <c r="K89" s="326">
        <v>15445.2</v>
      </c>
      <c r="L89" s="326">
        <v>15778.5</v>
      </c>
      <c r="M89" s="515">
        <v>16198.7</v>
      </c>
      <c r="N89" s="516"/>
      <c r="O89" s="327">
        <v>62846.1</v>
      </c>
      <c r="P89" s="326">
        <v>15340.2</v>
      </c>
      <c r="Q89" s="326">
        <v>15506.4</v>
      </c>
      <c r="R89" s="326">
        <v>16782.099999999999</v>
      </c>
      <c r="S89" s="326">
        <v>16928.599999999999</v>
      </c>
      <c r="T89" s="326">
        <v>64557.3</v>
      </c>
      <c r="U89" s="326">
        <v>18083.400000000001</v>
      </c>
      <c r="V89" s="326">
        <v>18659.5</v>
      </c>
      <c r="W89" s="326">
        <v>18394.900000000001</v>
      </c>
      <c r="X89" s="326">
        <v>19357.3</v>
      </c>
      <c r="Y89" s="326">
        <v>74495.100000000006</v>
      </c>
      <c r="Z89" s="326">
        <v>19132.900000000001</v>
      </c>
      <c r="AA89" s="326">
        <v>20194.7</v>
      </c>
      <c r="AB89" s="326">
        <v>20872</v>
      </c>
      <c r="AC89" s="326">
        <v>21919.200000000001</v>
      </c>
      <c r="AD89" s="326">
        <v>82118.8</v>
      </c>
      <c r="AE89" s="326">
        <v>22014.2</v>
      </c>
      <c r="AF89" s="326">
        <v>23111.9</v>
      </c>
      <c r="AG89" s="326">
        <v>22349</v>
      </c>
      <c r="AH89" s="326">
        <v>22684.2</v>
      </c>
      <c r="AI89" s="326">
        <v>90159.3</v>
      </c>
      <c r="AJ89" s="326">
        <v>23091.1</v>
      </c>
      <c r="AK89" s="326">
        <v>22316.2</v>
      </c>
      <c r="AL89" s="326">
        <v>21520.799999999999</v>
      </c>
      <c r="AM89" s="326">
        <v>22631.599999999999</v>
      </c>
      <c r="AN89" s="326">
        <v>89559.7</v>
      </c>
      <c r="AO89" s="326">
        <v>23281.5</v>
      </c>
      <c r="AP89" s="326">
        <v>24636.1</v>
      </c>
      <c r="AQ89" s="326">
        <v>25350.9</v>
      </c>
      <c r="AR89" s="326">
        <v>25577</v>
      </c>
      <c r="AS89" s="326">
        <v>98845.5</v>
      </c>
      <c r="AT89" s="326">
        <v>26796.7</v>
      </c>
      <c r="AU89" s="326">
        <v>26264.1</v>
      </c>
      <c r="AV89" s="326">
        <v>28092.3</v>
      </c>
      <c r="AW89" s="326">
        <v>30188.2</v>
      </c>
      <c r="AX89" s="326">
        <v>111341.3</v>
      </c>
      <c r="AY89" s="326">
        <v>29660.3</v>
      </c>
      <c r="AZ89" s="326">
        <v>27840.6</v>
      </c>
      <c r="BA89" s="326">
        <v>29697.5</v>
      </c>
      <c r="BB89" s="326">
        <v>28870.2</v>
      </c>
      <c r="BC89" s="326">
        <v>116068.6</v>
      </c>
      <c r="BD89" s="326">
        <v>30756.7</v>
      </c>
      <c r="BE89" s="326">
        <v>27846.6</v>
      </c>
      <c r="BF89" s="326">
        <v>30631.7</v>
      </c>
      <c r="BG89" s="326">
        <v>31721.8</v>
      </c>
      <c r="BH89" s="326">
        <v>120956.8</v>
      </c>
      <c r="BI89" s="326">
        <v>32530</v>
      </c>
      <c r="BJ89" s="326">
        <v>33489.800000000003</v>
      </c>
      <c r="BK89" s="326">
        <v>34813.800000000003</v>
      </c>
      <c r="BL89" s="326">
        <v>36765.4</v>
      </c>
      <c r="BM89" s="326">
        <v>137599</v>
      </c>
      <c r="BN89" s="326">
        <v>37442.199999999997</v>
      </c>
      <c r="BO89" s="326">
        <v>41301.699999999997</v>
      </c>
      <c r="BP89" s="326">
        <v>44624.1</v>
      </c>
      <c r="BQ89" s="326">
        <v>44644.800000000003</v>
      </c>
      <c r="BR89" s="326">
        <v>168012.79999999999</v>
      </c>
      <c r="BS89" s="328"/>
      <c r="BT89" s="329" t="s">
        <v>1726</v>
      </c>
      <c r="BU89" s="347">
        <v>26</v>
      </c>
    </row>
    <row r="90" spans="2:73" ht="54">
      <c r="B90" s="334">
        <v>27</v>
      </c>
      <c r="C90" s="324"/>
      <c r="D90" s="325" t="s">
        <v>1727</v>
      </c>
      <c r="E90" s="326">
        <v>31887.5</v>
      </c>
      <c r="F90" s="326">
        <v>31590.1</v>
      </c>
      <c r="G90" s="326">
        <v>33593.5</v>
      </c>
      <c r="H90" s="326">
        <v>33679.4</v>
      </c>
      <c r="I90" s="327">
        <v>130750.5</v>
      </c>
      <c r="J90" s="326">
        <v>33663.199999999997</v>
      </c>
      <c r="K90" s="326">
        <v>35736.6</v>
      </c>
      <c r="L90" s="326">
        <v>36487.1</v>
      </c>
      <c r="M90" s="515">
        <v>36172.5</v>
      </c>
      <c r="N90" s="516"/>
      <c r="O90" s="327">
        <v>142059.4</v>
      </c>
      <c r="P90" s="326">
        <v>37347.699999999997</v>
      </c>
      <c r="Q90" s="326">
        <v>40248.5</v>
      </c>
      <c r="R90" s="326">
        <v>41451.599999999999</v>
      </c>
      <c r="S90" s="326">
        <v>43921.9</v>
      </c>
      <c r="T90" s="326">
        <v>162969.70000000001</v>
      </c>
      <c r="U90" s="326">
        <v>45592.4</v>
      </c>
      <c r="V90" s="326">
        <v>47191</v>
      </c>
      <c r="W90" s="326">
        <v>46658.1</v>
      </c>
      <c r="X90" s="326">
        <v>46753.4</v>
      </c>
      <c r="Y90" s="326">
        <v>186194.9</v>
      </c>
      <c r="Z90" s="326">
        <v>46513.9</v>
      </c>
      <c r="AA90" s="326">
        <v>48212.9</v>
      </c>
      <c r="AB90" s="326">
        <v>50417.2</v>
      </c>
      <c r="AC90" s="326">
        <v>52936.6</v>
      </c>
      <c r="AD90" s="326">
        <v>198080.6</v>
      </c>
      <c r="AE90" s="326">
        <v>53399.6</v>
      </c>
      <c r="AF90" s="326">
        <v>56473.3</v>
      </c>
      <c r="AG90" s="326">
        <v>57334.7</v>
      </c>
      <c r="AH90" s="326">
        <v>59470.5</v>
      </c>
      <c r="AI90" s="326">
        <v>226678.1</v>
      </c>
      <c r="AJ90" s="326">
        <v>59876.5</v>
      </c>
      <c r="AK90" s="326">
        <v>59174.9</v>
      </c>
      <c r="AL90" s="326">
        <v>61045.8</v>
      </c>
      <c r="AM90" s="326">
        <v>61659.3</v>
      </c>
      <c r="AN90" s="326">
        <v>241756.5</v>
      </c>
      <c r="AO90" s="326">
        <v>62716</v>
      </c>
      <c r="AP90" s="326">
        <v>62582.8</v>
      </c>
      <c r="AQ90" s="326">
        <v>64773.5</v>
      </c>
      <c r="AR90" s="326">
        <v>62798.6</v>
      </c>
      <c r="AS90" s="326">
        <v>252870.9</v>
      </c>
      <c r="AT90" s="326">
        <v>61998.1</v>
      </c>
      <c r="AU90" s="326">
        <v>64220.9</v>
      </c>
      <c r="AV90" s="326">
        <v>65398.1</v>
      </c>
      <c r="AW90" s="326">
        <v>66069.899999999994</v>
      </c>
      <c r="AX90" s="326">
        <v>257687</v>
      </c>
      <c r="AY90" s="326">
        <v>65249.1</v>
      </c>
      <c r="AZ90" s="326">
        <v>65575.899999999994</v>
      </c>
      <c r="BA90" s="326">
        <v>69047.8</v>
      </c>
      <c r="BB90" s="326">
        <v>65511.5</v>
      </c>
      <c r="BC90" s="326">
        <v>265384.3</v>
      </c>
      <c r="BD90" s="326">
        <v>63173</v>
      </c>
      <c r="BE90" s="326">
        <v>59337.9</v>
      </c>
      <c r="BF90" s="326">
        <v>64087.6</v>
      </c>
      <c r="BG90" s="326">
        <v>65544.3</v>
      </c>
      <c r="BH90" s="326">
        <v>252142.8</v>
      </c>
      <c r="BI90" s="326">
        <v>62664.800000000003</v>
      </c>
      <c r="BJ90" s="326">
        <v>65399.9</v>
      </c>
      <c r="BK90" s="326">
        <v>61794.5</v>
      </c>
      <c r="BL90" s="326">
        <v>67506.399999999994</v>
      </c>
      <c r="BM90" s="326">
        <v>257365.6</v>
      </c>
      <c r="BN90" s="326">
        <v>69229.5</v>
      </c>
      <c r="BO90" s="326">
        <v>68815.3</v>
      </c>
      <c r="BP90" s="326">
        <v>71819.100000000006</v>
      </c>
      <c r="BQ90" s="326">
        <v>74695.399999999994</v>
      </c>
      <c r="BR90" s="326">
        <v>284559.3</v>
      </c>
      <c r="BS90" s="328"/>
      <c r="BT90" s="329" t="s">
        <v>1728</v>
      </c>
      <c r="BU90" s="348">
        <v>27</v>
      </c>
    </row>
    <row r="91" spans="2:73" ht="27">
      <c r="B91" s="323">
        <v>28</v>
      </c>
      <c r="C91" s="324"/>
      <c r="D91" s="325" t="s">
        <v>1729</v>
      </c>
      <c r="E91" s="326">
        <v>5163.8999999999996</v>
      </c>
      <c r="F91" s="326">
        <v>5876.5</v>
      </c>
      <c r="G91" s="326">
        <v>6346.9</v>
      </c>
      <c r="H91" s="326">
        <v>6379.9</v>
      </c>
      <c r="I91" s="327">
        <v>23767.200000000001</v>
      </c>
      <c r="J91" s="326">
        <v>5809.4</v>
      </c>
      <c r="K91" s="326">
        <v>6172.2</v>
      </c>
      <c r="L91" s="326">
        <v>5869.1</v>
      </c>
      <c r="M91" s="515">
        <v>5525.7</v>
      </c>
      <c r="N91" s="516"/>
      <c r="O91" s="327">
        <v>23376.400000000001</v>
      </c>
      <c r="P91" s="326">
        <v>6799.5</v>
      </c>
      <c r="Q91" s="326">
        <v>6376.8</v>
      </c>
      <c r="R91" s="326">
        <v>6151.1</v>
      </c>
      <c r="S91" s="326">
        <v>5504.7</v>
      </c>
      <c r="T91" s="326">
        <v>24832.1</v>
      </c>
      <c r="U91" s="326">
        <v>5868.5</v>
      </c>
      <c r="V91" s="326">
        <v>5754.1</v>
      </c>
      <c r="W91" s="326">
        <v>6535</v>
      </c>
      <c r="X91" s="326">
        <v>7346.6</v>
      </c>
      <c r="Y91" s="326">
        <v>25504.2</v>
      </c>
      <c r="Z91" s="326">
        <v>8194.2000000000007</v>
      </c>
      <c r="AA91" s="326">
        <v>8305</v>
      </c>
      <c r="AB91" s="326">
        <v>8237.5</v>
      </c>
      <c r="AC91" s="326">
        <v>8342.1</v>
      </c>
      <c r="AD91" s="326">
        <v>33078.800000000003</v>
      </c>
      <c r="AE91" s="326">
        <v>8322.4</v>
      </c>
      <c r="AF91" s="326">
        <v>9023.4</v>
      </c>
      <c r="AG91" s="326">
        <v>9900.5</v>
      </c>
      <c r="AH91" s="326">
        <v>10041.200000000001</v>
      </c>
      <c r="AI91" s="326">
        <v>37287.5</v>
      </c>
      <c r="AJ91" s="326">
        <v>9975.5</v>
      </c>
      <c r="AK91" s="326">
        <v>10177</v>
      </c>
      <c r="AL91" s="326">
        <v>10231.200000000001</v>
      </c>
      <c r="AM91" s="326">
        <v>9785.7999999999993</v>
      </c>
      <c r="AN91" s="326">
        <v>40169.5</v>
      </c>
      <c r="AO91" s="326">
        <v>10243.5</v>
      </c>
      <c r="AP91" s="326">
        <v>11000.4</v>
      </c>
      <c r="AQ91" s="326">
        <v>11044</v>
      </c>
      <c r="AR91" s="326">
        <v>10805.1</v>
      </c>
      <c r="AS91" s="326">
        <v>43093</v>
      </c>
      <c r="AT91" s="326">
        <v>11893.5</v>
      </c>
      <c r="AU91" s="326">
        <v>11553.8</v>
      </c>
      <c r="AV91" s="326">
        <v>11713.8</v>
      </c>
      <c r="AW91" s="326">
        <v>12718.5</v>
      </c>
      <c r="AX91" s="326">
        <v>47879.6</v>
      </c>
      <c r="AY91" s="326">
        <v>12381.9</v>
      </c>
      <c r="AZ91" s="326">
        <v>11404.5</v>
      </c>
      <c r="BA91" s="326">
        <v>11217</v>
      </c>
      <c r="BB91" s="326">
        <v>11979.1</v>
      </c>
      <c r="BC91" s="326">
        <v>46982.5</v>
      </c>
      <c r="BD91" s="326">
        <v>11502.3</v>
      </c>
      <c r="BE91" s="326">
        <v>10147.700000000001</v>
      </c>
      <c r="BF91" s="326">
        <v>10205.5</v>
      </c>
      <c r="BG91" s="326">
        <v>11375.1</v>
      </c>
      <c r="BH91" s="326">
        <v>43230.6</v>
      </c>
      <c r="BI91" s="326">
        <v>12054.7</v>
      </c>
      <c r="BJ91" s="326">
        <v>11977.5</v>
      </c>
      <c r="BK91" s="326">
        <v>12042.6</v>
      </c>
      <c r="BL91" s="326">
        <v>12825.2</v>
      </c>
      <c r="BM91" s="326">
        <v>48900</v>
      </c>
      <c r="BN91" s="326">
        <v>13482.7</v>
      </c>
      <c r="BO91" s="326">
        <v>13514</v>
      </c>
      <c r="BP91" s="326">
        <v>14368.6</v>
      </c>
      <c r="BQ91" s="326">
        <v>13962</v>
      </c>
      <c r="BR91" s="326">
        <v>55327.3</v>
      </c>
      <c r="BS91" s="328"/>
      <c r="BT91" s="329" t="s">
        <v>1730</v>
      </c>
      <c r="BU91" s="347">
        <v>28</v>
      </c>
    </row>
    <row r="92" spans="2:73" ht="27">
      <c r="B92" s="323">
        <v>29</v>
      </c>
      <c r="C92" s="324"/>
      <c r="D92" s="325" t="s">
        <v>1731</v>
      </c>
      <c r="E92" s="326">
        <v>34143.9</v>
      </c>
      <c r="F92" s="326">
        <v>33417.699999999997</v>
      </c>
      <c r="G92" s="326">
        <v>33258.1</v>
      </c>
      <c r="H92" s="326">
        <v>33440.5</v>
      </c>
      <c r="I92" s="327">
        <v>134260.20000000001</v>
      </c>
      <c r="J92" s="326">
        <v>35812.400000000001</v>
      </c>
      <c r="K92" s="326">
        <v>34034.9</v>
      </c>
      <c r="L92" s="326">
        <v>42537.2</v>
      </c>
      <c r="M92" s="515">
        <v>42479.4</v>
      </c>
      <c r="N92" s="516"/>
      <c r="O92" s="327">
        <v>154863.9</v>
      </c>
      <c r="P92" s="326">
        <v>39874</v>
      </c>
      <c r="Q92" s="326">
        <v>40860.699999999997</v>
      </c>
      <c r="R92" s="326">
        <v>41409.4</v>
      </c>
      <c r="S92" s="326">
        <v>44246.6</v>
      </c>
      <c r="T92" s="326">
        <v>166390.70000000001</v>
      </c>
      <c r="U92" s="326">
        <v>46812.9</v>
      </c>
      <c r="V92" s="326">
        <v>48136.6</v>
      </c>
      <c r="W92" s="326">
        <v>48212.7</v>
      </c>
      <c r="X92" s="326">
        <v>49605.8</v>
      </c>
      <c r="Y92" s="326">
        <v>192768</v>
      </c>
      <c r="Z92" s="326">
        <v>49697.599999999999</v>
      </c>
      <c r="AA92" s="326">
        <v>51001.1</v>
      </c>
      <c r="AB92" s="326">
        <v>51724.800000000003</v>
      </c>
      <c r="AC92" s="326">
        <v>54977.9</v>
      </c>
      <c r="AD92" s="326">
        <v>207401.4</v>
      </c>
      <c r="AE92" s="326">
        <v>53765.9</v>
      </c>
      <c r="AF92" s="326">
        <v>53236.1</v>
      </c>
      <c r="AG92" s="326">
        <v>56147.4</v>
      </c>
      <c r="AH92" s="326">
        <v>57361.599999999999</v>
      </c>
      <c r="AI92" s="326">
        <v>220511</v>
      </c>
      <c r="AJ92" s="326">
        <v>57920.4</v>
      </c>
      <c r="AK92" s="326">
        <v>59191.8</v>
      </c>
      <c r="AL92" s="326">
        <v>59365.2</v>
      </c>
      <c r="AM92" s="326">
        <v>60081.5</v>
      </c>
      <c r="AN92" s="326">
        <v>236558.9</v>
      </c>
      <c r="AO92" s="326">
        <v>60416.3</v>
      </c>
      <c r="AP92" s="326">
        <v>60152.1</v>
      </c>
      <c r="AQ92" s="326">
        <v>62890</v>
      </c>
      <c r="AR92" s="326">
        <v>63457.7</v>
      </c>
      <c r="AS92" s="326">
        <v>246916.1</v>
      </c>
      <c r="AT92" s="326">
        <v>64233.599999999999</v>
      </c>
      <c r="AU92" s="326">
        <v>62186.3</v>
      </c>
      <c r="AV92" s="326">
        <v>67446.8</v>
      </c>
      <c r="AW92" s="326">
        <v>67120.100000000006</v>
      </c>
      <c r="AX92" s="326">
        <v>260986.8</v>
      </c>
      <c r="AY92" s="326">
        <v>61422.1</v>
      </c>
      <c r="AZ92" s="326">
        <v>61353.8</v>
      </c>
      <c r="BA92" s="326">
        <v>68223.600000000006</v>
      </c>
      <c r="BB92" s="326">
        <v>67287.8</v>
      </c>
      <c r="BC92" s="326">
        <v>258287.3</v>
      </c>
      <c r="BD92" s="326">
        <v>65614.899999999994</v>
      </c>
      <c r="BE92" s="326">
        <v>40272</v>
      </c>
      <c r="BF92" s="326">
        <v>47985.8</v>
      </c>
      <c r="BG92" s="326">
        <v>55013.3</v>
      </c>
      <c r="BH92" s="326">
        <v>208886</v>
      </c>
      <c r="BI92" s="326">
        <v>59336.5</v>
      </c>
      <c r="BJ92" s="326">
        <v>60925</v>
      </c>
      <c r="BK92" s="326">
        <v>63010</v>
      </c>
      <c r="BL92" s="326">
        <v>68621.399999999994</v>
      </c>
      <c r="BM92" s="326">
        <v>251892.9</v>
      </c>
      <c r="BN92" s="326">
        <v>69152.100000000006</v>
      </c>
      <c r="BO92" s="326">
        <v>66747.8</v>
      </c>
      <c r="BP92" s="326">
        <v>71096.5</v>
      </c>
      <c r="BQ92" s="326">
        <v>77623.5</v>
      </c>
      <c r="BR92" s="326">
        <v>284619.90000000002</v>
      </c>
      <c r="BS92" s="328"/>
      <c r="BT92" s="329" t="s">
        <v>1732</v>
      </c>
      <c r="BU92" s="347">
        <v>29</v>
      </c>
    </row>
    <row r="93" spans="2:73" ht="18">
      <c r="B93" s="323">
        <v>30</v>
      </c>
      <c r="C93" s="324"/>
      <c r="D93" s="325" t="s">
        <v>1733</v>
      </c>
      <c r="E93" s="326">
        <v>4687.1000000000004</v>
      </c>
      <c r="F93" s="326">
        <v>4832.3</v>
      </c>
      <c r="G93" s="326">
        <v>5117.8999999999996</v>
      </c>
      <c r="H93" s="326">
        <v>5432</v>
      </c>
      <c r="I93" s="327">
        <v>20069.3</v>
      </c>
      <c r="J93" s="326">
        <v>5147.3</v>
      </c>
      <c r="K93" s="326">
        <v>5327.5</v>
      </c>
      <c r="L93" s="326">
        <v>5649.3</v>
      </c>
      <c r="M93" s="515">
        <v>5860.4</v>
      </c>
      <c r="N93" s="516"/>
      <c r="O93" s="327">
        <v>21984.5</v>
      </c>
      <c r="P93" s="326">
        <v>5708.1</v>
      </c>
      <c r="Q93" s="326">
        <v>5456.4</v>
      </c>
      <c r="R93" s="326">
        <v>5649.6</v>
      </c>
      <c r="S93" s="326">
        <v>5672.4</v>
      </c>
      <c r="T93" s="326">
        <v>22486.5</v>
      </c>
      <c r="U93" s="326">
        <v>5822.3</v>
      </c>
      <c r="V93" s="326">
        <v>6168.6</v>
      </c>
      <c r="W93" s="326">
        <v>6333.8</v>
      </c>
      <c r="X93" s="326">
        <v>6605.9</v>
      </c>
      <c r="Y93" s="326">
        <v>24930.6</v>
      </c>
      <c r="Z93" s="326">
        <v>6781.4</v>
      </c>
      <c r="AA93" s="326">
        <v>7053.6</v>
      </c>
      <c r="AB93" s="326">
        <v>7094.6</v>
      </c>
      <c r="AC93" s="326">
        <v>7188.1</v>
      </c>
      <c r="AD93" s="326">
        <v>28117.7</v>
      </c>
      <c r="AE93" s="326">
        <v>7492.3</v>
      </c>
      <c r="AF93" s="326">
        <v>8054.5</v>
      </c>
      <c r="AG93" s="326">
        <v>7938.8</v>
      </c>
      <c r="AH93" s="326">
        <v>7854.1</v>
      </c>
      <c r="AI93" s="326">
        <v>31339.7</v>
      </c>
      <c r="AJ93" s="326">
        <v>7875.9</v>
      </c>
      <c r="AK93" s="326">
        <v>8220.5</v>
      </c>
      <c r="AL93" s="326">
        <v>8010.2</v>
      </c>
      <c r="AM93" s="326">
        <v>8017.6</v>
      </c>
      <c r="AN93" s="326">
        <v>32124.2</v>
      </c>
      <c r="AO93" s="326">
        <v>8305.5</v>
      </c>
      <c r="AP93" s="326">
        <v>8459.6</v>
      </c>
      <c r="AQ93" s="326">
        <v>8601.5</v>
      </c>
      <c r="AR93" s="326">
        <v>8484.5</v>
      </c>
      <c r="AS93" s="326">
        <v>33851.1</v>
      </c>
      <c r="AT93" s="326">
        <v>8751.2000000000007</v>
      </c>
      <c r="AU93" s="326">
        <v>8854.7999999999993</v>
      </c>
      <c r="AV93" s="326">
        <v>8893.9</v>
      </c>
      <c r="AW93" s="326">
        <v>8987.7000000000007</v>
      </c>
      <c r="AX93" s="326">
        <v>35487.599999999999</v>
      </c>
      <c r="AY93" s="326">
        <v>10133.1</v>
      </c>
      <c r="AZ93" s="326">
        <v>9545.7000000000007</v>
      </c>
      <c r="BA93" s="326">
        <v>9696.1</v>
      </c>
      <c r="BB93" s="326">
        <v>9864.1</v>
      </c>
      <c r="BC93" s="326">
        <v>39239</v>
      </c>
      <c r="BD93" s="326">
        <v>9569</v>
      </c>
      <c r="BE93" s="326">
        <v>9510.4</v>
      </c>
      <c r="BF93" s="326">
        <v>9719.1</v>
      </c>
      <c r="BG93" s="326">
        <v>9854.6</v>
      </c>
      <c r="BH93" s="326">
        <v>38653.1</v>
      </c>
      <c r="BI93" s="326">
        <v>10464.200000000001</v>
      </c>
      <c r="BJ93" s="326">
        <v>10265</v>
      </c>
      <c r="BK93" s="326">
        <v>10480.700000000001</v>
      </c>
      <c r="BL93" s="326">
        <v>10963.2</v>
      </c>
      <c r="BM93" s="326">
        <v>42173.1</v>
      </c>
      <c r="BN93" s="326">
        <v>11039.8</v>
      </c>
      <c r="BO93" s="326">
        <v>10382.299999999999</v>
      </c>
      <c r="BP93" s="326">
        <v>10253.9</v>
      </c>
      <c r="BQ93" s="326">
        <v>10294.5</v>
      </c>
      <c r="BR93" s="326">
        <v>41970.5</v>
      </c>
      <c r="BS93" s="328"/>
      <c r="BT93" s="329" t="s">
        <v>1734</v>
      </c>
      <c r="BU93" s="347">
        <v>30</v>
      </c>
    </row>
    <row r="94" spans="2:73" ht="54">
      <c r="B94" s="334">
        <v>31</v>
      </c>
      <c r="C94" s="324"/>
      <c r="D94" s="325" t="s">
        <v>1735</v>
      </c>
      <c r="E94" s="326">
        <v>3769.6</v>
      </c>
      <c r="F94" s="326">
        <v>4041.8</v>
      </c>
      <c r="G94" s="326">
        <v>3984.8</v>
      </c>
      <c r="H94" s="326">
        <v>3323.5</v>
      </c>
      <c r="I94" s="327">
        <v>15119.7</v>
      </c>
      <c r="J94" s="326">
        <v>3909.8</v>
      </c>
      <c r="K94" s="326">
        <v>4224.5</v>
      </c>
      <c r="L94" s="326">
        <v>3947.6</v>
      </c>
      <c r="M94" s="515">
        <v>3441.4</v>
      </c>
      <c r="N94" s="516"/>
      <c r="O94" s="327">
        <v>15523.3</v>
      </c>
      <c r="P94" s="326">
        <v>4073.8</v>
      </c>
      <c r="Q94" s="326">
        <v>3959.8</v>
      </c>
      <c r="R94" s="326">
        <v>4035.7</v>
      </c>
      <c r="S94" s="326">
        <v>3877.7</v>
      </c>
      <c r="T94" s="326">
        <v>15947</v>
      </c>
      <c r="U94" s="326">
        <v>3788.5</v>
      </c>
      <c r="V94" s="326">
        <v>3987</v>
      </c>
      <c r="W94" s="326">
        <v>4238.1000000000004</v>
      </c>
      <c r="X94" s="326">
        <v>4570.2</v>
      </c>
      <c r="Y94" s="326">
        <v>16583.8</v>
      </c>
      <c r="Z94" s="326">
        <v>4565.1000000000004</v>
      </c>
      <c r="AA94" s="326">
        <v>4650</v>
      </c>
      <c r="AB94" s="326">
        <v>4588.6000000000004</v>
      </c>
      <c r="AC94" s="326">
        <v>4869.3999999999996</v>
      </c>
      <c r="AD94" s="326">
        <v>18673.099999999999</v>
      </c>
      <c r="AE94" s="326">
        <v>4935</v>
      </c>
      <c r="AF94" s="326">
        <v>5198.3</v>
      </c>
      <c r="AG94" s="326">
        <v>5301.6</v>
      </c>
      <c r="AH94" s="326">
        <v>5213.7</v>
      </c>
      <c r="AI94" s="326">
        <v>20648.599999999999</v>
      </c>
      <c r="AJ94" s="326">
        <v>5186</v>
      </c>
      <c r="AK94" s="326">
        <v>5231.8999999999996</v>
      </c>
      <c r="AL94" s="326">
        <v>5155.3999999999996</v>
      </c>
      <c r="AM94" s="326">
        <v>5116.7</v>
      </c>
      <c r="AN94" s="326">
        <v>20690</v>
      </c>
      <c r="AO94" s="326">
        <v>5203.5</v>
      </c>
      <c r="AP94" s="326">
        <v>5157.7</v>
      </c>
      <c r="AQ94" s="326">
        <v>5256</v>
      </c>
      <c r="AR94" s="326">
        <v>5101.3</v>
      </c>
      <c r="AS94" s="326">
        <v>20718.5</v>
      </c>
      <c r="AT94" s="326">
        <v>5234</v>
      </c>
      <c r="AU94" s="326">
        <v>5081.2</v>
      </c>
      <c r="AV94" s="326">
        <v>5199.5</v>
      </c>
      <c r="AW94" s="326">
        <v>5637.1</v>
      </c>
      <c r="AX94" s="326">
        <v>21151.8</v>
      </c>
      <c r="AY94" s="326">
        <v>5776</v>
      </c>
      <c r="AZ94" s="326">
        <v>5800.7</v>
      </c>
      <c r="BA94" s="326">
        <v>5932.4</v>
      </c>
      <c r="BB94" s="326">
        <v>5530.5</v>
      </c>
      <c r="BC94" s="326">
        <v>23039.599999999999</v>
      </c>
      <c r="BD94" s="326">
        <v>5569.7</v>
      </c>
      <c r="BE94" s="326">
        <v>5573.6</v>
      </c>
      <c r="BF94" s="326">
        <v>6070.1</v>
      </c>
      <c r="BG94" s="326">
        <v>5907.4</v>
      </c>
      <c r="BH94" s="326">
        <v>23120.799999999999</v>
      </c>
      <c r="BI94" s="326">
        <v>5711</v>
      </c>
      <c r="BJ94" s="326">
        <v>5676.5</v>
      </c>
      <c r="BK94" s="326">
        <v>5764.4</v>
      </c>
      <c r="BL94" s="326">
        <v>5882.3</v>
      </c>
      <c r="BM94" s="326">
        <v>23034.2</v>
      </c>
      <c r="BN94" s="326">
        <v>5892.1</v>
      </c>
      <c r="BO94" s="326">
        <v>5981.8</v>
      </c>
      <c r="BP94" s="326">
        <v>6333.4</v>
      </c>
      <c r="BQ94" s="326">
        <v>6542.3</v>
      </c>
      <c r="BR94" s="326">
        <v>24749.599999999999</v>
      </c>
      <c r="BS94" s="328"/>
      <c r="BT94" s="329" t="s">
        <v>1736</v>
      </c>
      <c r="BU94" s="347">
        <v>31</v>
      </c>
    </row>
    <row r="95" spans="2:73" ht="27">
      <c r="B95" s="323">
        <v>32</v>
      </c>
      <c r="C95" s="324"/>
      <c r="D95" s="332" t="s">
        <v>1737</v>
      </c>
      <c r="E95" s="326">
        <v>17435.3</v>
      </c>
      <c r="F95" s="326">
        <v>18185.599999999999</v>
      </c>
      <c r="G95" s="326">
        <v>18297.599999999999</v>
      </c>
      <c r="H95" s="326">
        <v>18630.599999999999</v>
      </c>
      <c r="I95" s="327">
        <v>72549.100000000006</v>
      </c>
      <c r="J95" s="326">
        <v>21273.4</v>
      </c>
      <c r="K95" s="326">
        <v>22524.400000000001</v>
      </c>
      <c r="L95" s="326">
        <v>23564.3</v>
      </c>
      <c r="M95" s="515">
        <v>24359.8</v>
      </c>
      <c r="N95" s="516"/>
      <c r="O95" s="327">
        <v>91721.9</v>
      </c>
      <c r="P95" s="326">
        <v>23372.2</v>
      </c>
      <c r="Q95" s="326">
        <v>23605.1</v>
      </c>
      <c r="R95" s="326">
        <v>24188.1</v>
      </c>
      <c r="S95" s="326">
        <v>24472.400000000001</v>
      </c>
      <c r="T95" s="327">
        <v>95637.8</v>
      </c>
      <c r="U95" s="327">
        <v>24132.7</v>
      </c>
      <c r="V95" s="327">
        <v>24217.1</v>
      </c>
      <c r="W95" s="327">
        <v>23843.9</v>
      </c>
      <c r="X95" s="327">
        <v>26493.1</v>
      </c>
      <c r="Y95" s="327">
        <v>98686.8</v>
      </c>
      <c r="Z95" s="327">
        <v>26923.8</v>
      </c>
      <c r="AA95" s="327">
        <v>30161</v>
      </c>
      <c r="AB95" s="327">
        <v>27839</v>
      </c>
      <c r="AC95" s="327">
        <v>29981.3</v>
      </c>
      <c r="AD95" s="327">
        <v>114905.1</v>
      </c>
      <c r="AE95" s="327">
        <v>29428.5</v>
      </c>
      <c r="AF95" s="327">
        <v>32892.1</v>
      </c>
      <c r="AG95" s="327">
        <v>32591.5</v>
      </c>
      <c r="AH95" s="327">
        <v>34921.599999999999</v>
      </c>
      <c r="AI95" s="327">
        <v>129833.7</v>
      </c>
      <c r="AJ95" s="327">
        <v>32148.400000000001</v>
      </c>
      <c r="AK95" s="327">
        <v>34881.9</v>
      </c>
      <c r="AL95" s="327">
        <v>36699.4</v>
      </c>
      <c r="AM95" s="327">
        <v>38614.699999999997</v>
      </c>
      <c r="AN95" s="327">
        <v>142344.4</v>
      </c>
      <c r="AO95" s="327">
        <v>38826</v>
      </c>
      <c r="AP95" s="327">
        <v>39254</v>
      </c>
      <c r="AQ95" s="327">
        <v>41768.800000000003</v>
      </c>
      <c r="AR95" s="327">
        <v>42491</v>
      </c>
      <c r="AS95" s="327">
        <v>162339.79999999999</v>
      </c>
      <c r="AT95" s="327">
        <v>41935.1</v>
      </c>
      <c r="AU95" s="327">
        <v>43573</v>
      </c>
      <c r="AV95" s="327">
        <v>45242.400000000001</v>
      </c>
      <c r="AW95" s="327">
        <v>45889.8</v>
      </c>
      <c r="AX95" s="327">
        <v>176640.3</v>
      </c>
      <c r="AY95" s="327">
        <v>44179</v>
      </c>
      <c r="AZ95" s="327">
        <v>44742.2</v>
      </c>
      <c r="BA95" s="327">
        <v>47285.5</v>
      </c>
      <c r="BB95" s="327">
        <v>48908.6</v>
      </c>
      <c r="BC95" s="327">
        <v>185115.3</v>
      </c>
      <c r="BD95" s="327">
        <v>45933.599999999999</v>
      </c>
      <c r="BE95" s="327">
        <v>41995</v>
      </c>
      <c r="BF95" s="327">
        <v>45701.4</v>
      </c>
      <c r="BG95" s="327">
        <v>46111.6</v>
      </c>
      <c r="BH95" s="327">
        <v>179741.6</v>
      </c>
      <c r="BI95" s="327">
        <v>46700.5</v>
      </c>
      <c r="BJ95" s="327">
        <v>46073.9</v>
      </c>
      <c r="BK95" s="327">
        <v>47573.4</v>
      </c>
      <c r="BL95" s="327">
        <v>49699.4</v>
      </c>
      <c r="BM95" s="327">
        <v>190047.2</v>
      </c>
      <c r="BN95" s="327">
        <v>50006.1</v>
      </c>
      <c r="BO95" s="327">
        <v>50473.8</v>
      </c>
      <c r="BP95" s="327">
        <v>52043.3</v>
      </c>
      <c r="BQ95" s="327">
        <v>52150.5</v>
      </c>
      <c r="BR95" s="327">
        <v>204673.7</v>
      </c>
      <c r="BS95" s="328"/>
      <c r="BT95" s="333" t="s">
        <v>1738</v>
      </c>
      <c r="BU95" s="347">
        <v>32</v>
      </c>
    </row>
    <row r="96" spans="2:73">
      <c r="B96" s="323">
        <v>33</v>
      </c>
      <c r="C96" s="324"/>
      <c r="D96" s="325" t="s">
        <v>1739</v>
      </c>
      <c r="E96" s="326">
        <v>14032.2</v>
      </c>
      <c r="F96" s="326">
        <v>14799.4</v>
      </c>
      <c r="G96" s="326">
        <v>14913.2</v>
      </c>
      <c r="H96" s="326">
        <v>15121.7</v>
      </c>
      <c r="I96" s="327">
        <v>58866.5</v>
      </c>
      <c r="J96" s="326">
        <v>16766.8</v>
      </c>
      <c r="K96" s="326">
        <v>17945.099999999999</v>
      </c>
      <c r="L96" s="326">
        <v>18768.3</v>
      </c>
      <c r="M96" s="515">
        <v>19335.599999999999</v>
      </c>
      <c r="N96" s="516"/>
      <c r="O96" s="327">
        <v>72815.8</v>
      </c>
      <c r="P96" s="326">
        <v>18299.5</v>
      </c>
      <c r="Q96" s="326">
        <v>18612.5</v>
      </c>
      <c r="R96" s="326">
        <v>18103.2</v>
      </c>
      <c r="S96" s="326">
        <v>18334.599999999999</v>
      </c>
      <c r="T96" s="326">
        <v>73349.8</v>
      </c>
      <c r="U96" s="326">
        <v>18374.599999999999</v>
      </c>
      <c r="V96" s="326">
        <v>18220.400000000001</v>
      </c>
      <c r="W96" s="326">
        <v>18409.400000000001</v>
      </c>
      <c r="X96" s="326">
        <v>19353.900000000001</v>
      </c>
      <c r="Y96" s="326">
        <v>74358.3</v>
      </c>
      <c r="Z96" s="326">
        <v>19744.2</v>
      </c>
      <c r="AA96" s="326">
        <v>21494</v>
      </c>
      <c r="AB96" s="326">
        <v>20960.099999999999</v>
      </c>
      <c r="AC96" s="326">
        <v>21952.5</v>
      </c>
      <c r="AD96" s="326">
        <v>84150.8</v>
      </c>
      <c r="AE96" s="326">
        <v>22229.7</v>
      </c>
      <c r="AF96" s="326">
        <v>25611.200000000001</v>
      </c>
      <c r="AG96" s="326">
        <v>25561.5</v>
      </c>
      <c r="AH96" s="326">
        <v>27242.799999999999</v>
      </c>
      <c r="AI96" s="326">
        <v>100645.2</v>
      </c>
      <c r="AJ96" s="326">
        <v>24792.3</v>
      </c>
      <c r="AK96" s="326">
        <v>27637.9</v>
      </c>
      <c r="AL96" s="326">
        <v>29466.2</v>
      </c>
      <c r="AM96" s="326">
        <v>30895.9</v>
      </c>
      <c r="AN96" s="326">
        <v>112792.3</v>
      </c>
      <c r="AO96" s="326">
        <v>31357.599999999999</v>
      </c>
      <c r="AP96" s="326">
        <v>32577.1</v>
      </c>
      <c r="AQ96" s="326">
        <v>34121.9</v>
      </c>
      <c r="AR96" s="326">
        <v>34919.300000000003</v>
      </c>
      <c r="AS96" s="326">
        <v>132975.9</v>
      </c>
      <c r="AT96" s="326">
        <v>34149.199999999997</v>
      </c>
      <c r="AU96" s="326">
        <v>35639.300000000003</v>
      </c>
      <c r="AV96" s="326">
        <v>36766.400000000001</v>
      </c>
      <c r="AW96" s="326">
        <v>37882.199999999997</v>
      </c>
      <c r="AX96" s="326">
        <v>144437.1</v>
      </c>
      <c r="AY96" s="326">
        <v>36514.800000000003</v>
      </c>
      <c r="AZ96" s="326">
        <v>36954</v>
      </c>
      <c r="BA96" s="326">
        <v>38412.800000000003</v>
      </c>
      <c r="BB96" s="326">
        <v>40094.300000000003</v>
      </c>
      <c r="BC96" s="326">
        <v>151975.9</v>
      </c>
      <c r="BD96" s="326">
        <v>38087.9</v>
      </c>
      <c r="BE96" s="326">
        <v>35649.9</v>
      </c>
      <c r="BF96" s="326">
        <v>38402.800000000003</v>
      </c>
      <c r="BG96" s="326">
        <v>38400.5</v>
      </c>
      <c r="BH96" s="326">
        <v>150541.1</v>
      </c>
      <c r="BI96" s="326">
        <v>38708.699999999997</v>
      </c>
      <c r="BJ96" s="326">
        <v>38622.6</v>
      </c>
      <c r="BK96" s="326">
        <v>39731.599999999999</v>
      </c>
      <c r="BL96" s="326">
        <v>42015.7</v>
      </c>
      <c r="BM96" s="326">
        <v>159078.6</v>
      </c>
      <c r="BN96" s="326">
        <v>41937.4</v>
      </c>
      <c r="BO96" s="326">
        <v>42522.9</v>
      </c>
      <c r="BP96" s="326">
        <v>43969.7</v>
      </c>
      <c r="BQ96" s="326">
        <v>43851.4</v>
      </c>
      <c r="BR96" s="326">
        <v>172281.4</v>
      </c>
      <c r="BS96" s="328"/>
      <c r="BT96" s="329" t="s">
        <v>1740</v>
      </c>
      <c r="BU96" s="347">
        <v>33</v>
      </c>
    </row>
    <row r="97" spans="2:73" ht="18">
      <c r="B97" s="323">
        <v>34</v>
      </c>
      <c r="C97" s="324"/>
      <c r="D97" s="325" t="s">
        <v>1741</v>
      </c>
      <c r="E97" s="326">
        <v>3403.1</v>
      </c>
      <c r="F97" s="326">
        <v>3386.2</v>
      </c>
      <c r="G97" s="326">
        <v>3384.4</v>
      </c>
      <c r="H97" s="326">
        <v>3508.9</v>
      </c>
      <c r="I97" s="327">
        <v>13682.6</v>
      </c>
      <c r="J97" s="326">
        <v>4506.6000000000004</v>
      </c>
      <c r="K97" s="326">
        <v>4579.3</v>
      </c>
      <c r="L97" s="326">
        <v>4796</v>
      </c>
      <c r="M97" s="515">
        <v>5024.2</v>
      </c>
      <c r="N97" s="516"/>
      <c r="O97" s="327">
        <v>18906.099999999999</v>
      </c>
      <c r="P97" s="326">
        <v>5072.7</v>
      </c>
      <c r="Q97" s="326">
        <v>4992.6000000000004</v>
      </c>
      <c r="R97" s="326">
        <v>6084.9</v>
      </c>
      <c r="S97" s="326">
        <v>6137.8</v>
      </c>
      <c r="T97" s="326">
        <v>22288</v>
      </c>
      <c r="U97" s="326">
        <v>5758.1</v>
      </c>
      <c r="V97" s="326">
        <v>5996.7</v>
      </c>
      <c r="W97" s="326">
        <v>5434.5</v>
      </c>
      <c r="X97" s="326">
        <v>7139.2</v>
      </c>
      <c r="Y97" s="326">
        <v>24328.5</v>
      </c>
      <c r="Z97" s="326">
        <v>7179.6</v>
      </c>
      <c r="AA97" s="326">
        <v>8667</v>
      </c>
      <c r="AB97" s="326">
        <v>6878.9</v>
      </c>
      <c r="AC97" s="326">
        <v>8028.8</v>
      </c>
      <c r="AD97" s="326">
        <v>30754.3</v>
      </c>
      <c r="AE97" s="326">
        <v>7198.8</v>
      </c>
      <c r="AF97" s="326">
        <v>7280.9</v>
      </c>
      <c r="AG97" s="326">
        <v>7030</v>
      </c>
      <c r="AH97" s="326">
        <v>7678.8</v>
      </c>
      <c r="AI97" s="326">
        <v>29188.5</v>
      </c>
      <c r="AJ97" s="326">
        <v>7356.1</v>
      </c>
      <c r="AK97" s="326">
        <v>7244</v>
      </c>
      <c r="AL97" s="326">
        <v>7233.2</v>
      </c>
      <c r="AM97" s="326">
        <v>7718.8</v>
      </c>
      <c r="AN97" s="326">
        <v>29552.1</v>
      </c>
      <c r="AO97" s="326">
        <v>7468.4</v>
      </c>
      <c r="AP97" s="326">
        <v>6676.9</v>
      </c>
      <c r="AQ97" s="326">
        <v>7646.9</v>
      </c>
      <c r="AR97" s="326">
        <v>7571.7</v>
      </c>
      <c r="AS97" s="326">
        <v>29363.9</v>
      </c>
      <c r="AT97" s="326">
        <v>7785.9</v>
      </c>
      <c r="AU97" s="326">
        <v>7933.7</v>
      </c>
      <c r="AV97" s="326">
        <v>8476</v>
      </c>
      <c r="AW97" s="326">
        <v>8007.6</v>
      </c>
      <c r="AX97" s="326">
        <v>32203.200000000001</v>
      </c>
      <c r="AY97" s="326">
        <v>7664.2</v>
      </c>
      <c r="AZ97" s="326">
        <v>7788.2</v>
      </c>
      <c r="BA97" s="326">
        <v>8872.7000000000007</v>
      </c>
      <c r="BB97" s="326">
        <v>8814.2999999999993</v>
      </c>
      <c r="BC97" s="326">
        <v>33139.4</v>
      </c>
      <c r="BD97" s="326">
        <v>7845.7</v>
      </c>
      <c r="BE97" s="326">
        <v>6345.1</v>
      </c>
      <c r="BF97" s="326">
        <v>7298.6</v>
      </c>
      <c r="BG97" s="326">
        <v>7711.1</v>
      </c>
      <c r="BH97" s="326">
        <v>29200.5</v>
      </c>
      <c r="BI97" s="326">
        <v>7991.8</v>
      </c>
      <c r="BJ97" s="326">
        <v>7451.3</v>
      </c>
      <c r="BK97" s="326">
        <v>7841.8</v>
      </c>
      <c r="BL97" s="326">
        <v>7683.7</v>
      </c>
      <c r="BM97" s="326">
        <v>30968.6</v>
      </c>
      <c r="BN97" s="326">
        <v>8068.7</v>
      </c>
      <c r="BO97" s="326">
        <v>7950.9</v>
      </c>
      <c r="BP97" s="326">
        <v>8073.6</v>
      </c>
      <c r="BQ97" s="326">
        <v>8299.1</v>
      </c>
      <c r="BR97" s="326">
        <v>32392.3</v>
      </c>
      <c r="BS97" s="328"/>
      <c r="BT97" s="329" t="s">
        <v>1742</v>
      </c>
      <c r="BU97" s="347">
        <v>34</v>
      </c>
    </row>
    <row r="98" spans="2:73" ht="63">
      <c r="B98" s="334">
        <v>35</v>
      </c>
      <c r="C98" s="324"/>
      <c r="D98" s="332" t="s">
        <v>1743</v>
      </c>
      <c r="E98" s="326">
        <v>1401.5</v>
      </c>
      <c r="F98" s="326">
        <v>1447.7</v>
      </c>
      <c r="G98" s="326">
        <v>1477</v>
      </c>
      <c r="H98" s="326">
        <v>1522.3</v>
      </c>
      <c r="I98" s="327">
        <v>5848.5</v>
      </c>
      <c r="J98" s="326">
        <v>1521.4</v>
      </c>
      <c r="K98" s="326">
        <v>1540</v>
      </c>
      <c r="L98" s="326">
        <v>1560.3</v>
      </c>
      <c r="M98" s="515">
        <v>1587.1</v>
      </c>
      <c r="N98" s="516"/>
      <c r="O98" s="327">
        <v>6208.8</v>
      </c>
      <c r="P98" s="326">
        <v>1621.3</v>
      </c>
      <c r="Q98" s="326">
        <v>1643.1</v>
      </c>
      <c r="R98" s="326">
        <v>1658</v>
      </c>
      <c r="S98" s="326">
        <v>1681.4</v>
      </c>
      <c r="T98" s="327">
        <v>6603.8</v>
      </c>
      <c r="U98" s="327">
        <v>1749.4</v>
      </c>
      <c r="V98" s="327">
        <v>1767.2</v>
      </c>
      <c r="W98" s="327">
        <v>1831.9</v>
      </c>
      <c r="X98" s="327">
        <v>1860.5</v>
      </c>
      <c r="Y98" s="327">
        <v>7209</v>
      </c>
      <c r="Z98" s="327">
        <v>1909.8</v>
      </c>
      <c r="AA98" s="327">
        <v>1938.9</v>
      </c>
      <c r="AB98" s="327">
        <v>1970</v>
      </c>
      <c r="AC98" s="327">
        <v>2021.9</v>
      </c>
      <c r="AD98" s="327">
        <v>7840.6</v>
      </c>
      <c r="AE98" s="327">
        <v>2057.9</v>
      </c>
      <c r="AF98" s="327">
        <v>2141</v>
      </c>
      <c r="AG98" s="327">
        <v>2156.1</v>
      </c>
      <c r="AH98" s="327">
        <v>2191.3000000000002</v>
      </c>
      <c r="AI98" s="327">
        <v>8546.2999999999993</v>
      </c>
      <c r="AJ98" s="327">
        <v>2177.1</v>
      </c>
      <c r="AK98" s="327">
        <v>2217.1999999999998</v>
      </c>
      <c r="AL98" s="327">
        <v>2236.6</v>
      </c>
      <c r="AM98" s="327">
        <v>2278.5</v>
      </c>
      <c r="AN98" s="327">
        <v>8909.4</v>
      </c>
      <c r="AO98" s="327">
        <v>2303.1</v>
      </c>
      <c r="AP98" s="327">
        <v>2333.9</v>
      </c>
      <c r="AQ98" s="327">
        <v>2376.1999999999998</v>
      </c>
      <c r="AR98" s="327">
        <v>2425.4</v>
      </c>
      <c r="AS98" s="327">
        <v>9438.6</v>
      </c>
      <c r="AT98" s="327">
        <v>2405.6</v>
      </c>
      <c r="AU98" s="327">
        <v>2452.3000000000002</v>
      </c>
      <c r="AV98" s="327">
        <v>2535.6</v>
      </c>
      <c r="AW98" s="327">
        <v>2630.1</v>
      </c>
      <c r="AX98" s="327">
        <v>10023.6</v>
      </c>
      <c r="AY98" s="327">
        <v>2626.9</v>
      </c>
      <c r="AZ98" s="327">
        <v>2663.4</v>
      </c>
      <c r="BA98" s="327">
        <v>2665.2</v>
      </c>
      <c r="BB98" s="327">
        <v>2780.6</v>
      </c>
      <c r="BC98" s="327">
        <v>10736.1</v>
      </c>
      <c r="BD98" s="327">
        <v>2759.4</v>
      </c>
      <c r="BE98" s="327">
        <v>2778.1</v>
      </c>
      <c r="BF98" s="327">
        <v>2837.6</v>
      </c>
      <c r="BG98" s="327">
        <v>2930.3</v>
      </c>
      <c r="BH98" s="327">
        <v>11305.4</v>
      </c>
      <c r="BI98" s="327">
        <v>2938.6</v>
      </c>
      <c r="BJ98" s="327">
        <v>2989.8</v>
      </c>
      <c r="BK98" s="327">
        <v>3003.3</v>
      </c>
      <c r="BL98" s="327">
        <v>3094.4</v>
      </c>
      <c r="BM98" s="327">
        <v>12026.1</v>
      </c>
      <c r="BN98" s="327">
        <v>3001.4</v>
      </c>
      <c r="BO98" s="327">
        <v>3154.9</v>
      </c>
      <c r="BP98" s="327">
        <v>3163.5</v>
      </c>
      <c r="BQ98" s="327">
        <v>3217.3</v>
      </c>
      <c r="BR98" s="327">
        <v>12537.1</v>
      </c>
      <c r="BS98" s="328"/>
      <c r="BT98" s="333" t="s">
        <v>1744</v>
      </c>
      <c r="BU98" s="348">
        <v>35</v>
      </c>
    </row>
    <row r="99" spans="2:73">
      <c r="B99" s="323">
        <v>36</v>
      </c>
      <c r="C99" s="324"/>
      <c r="D99" s="332" t="s">
        <v>1745</v>
      </c>
      <c r="E99" s="326">
        <v>142421.1</v>
      </c>
      <c r="F99" s="326">
        <v>152230.9</v>
      </c>
      <c r="G99" s="326">
        <v>163240.5</v>
      </c>
      <c r="H99" s="326">
        <v>169012.9</v>
      </c>
      <c r="I99" s="327">
        <v>626905.4</v>
      </c>
      <c r="J99" s="326">
        <v>168407.7</v>
      </c>
      <c r="K99" s="326">
        <v>175495.5</v>
      </c>
      <c r="L99" s="326">
        <v>179995.8</v>
      </c>
      <c r="M99" s="515">
        <v>188285.4</v>
      </c>
      <c r="N99" s="516"/>
      <c r="O99" s="327">
        <v>712184.4</v>
      </c>
      <c r="P99" s="326">
        <v>184310</v>
      </c>
      <c r="Q99" s="326">
        <v>197306.6</v>
      </c>
      <c r="R99" s="326">
        <v>208427.4</v>
      </c>
      <c r="S99" s="326">
        <v>215164.1</v>
      </c>
      <c r="T99" s="327">
        <v>805208.1</v>
      </c>
      <c r="U99" s="327">
        <v>202989.3</v>
      </c>
      <c r="V99" s="327">
        <v>220226</v>
      </c>
      <c r="W99" s="327">
        <v>233962.3</v>
      </c>
      <c r="X99" s="327">
        <v>248812.9</v>
      </c>
      <c r="Y99" s="327">
        <v>905990.5</v>
      </c>
      <c r="Z99" s="327">
        <v>240355.1</v>
      </c>
      <c r="AA99" s="327">
        <v>253738.8</v>
      </c>
      <c r="AB99" s="327">
        <v>265324.40000000002</v>
      </c>
      <c r="AC99" s="327">
        <v>282531.20000000001</v>
      </c>
      <c r="AD99" s="327">
        <v>1041949.5</v>
      </c>
      <c r="AE99" s="327">
        <v>273054</v>
      </c>
      <c r="AF99" s="327">
        <v>282761.09999999998</v>
      </c>
      <c r="AG99" s="327">
        <v>299388.5</v>
      </c>
      <c r="AH99" s="327">
        <v>321880.5</v>
      </c>
      <c r="AI99" s="327">
        <v>1177084.1000000001</v>
      </c>
      <c r="AJ99" s="327">
        <v>306118.59999999998</v>
      </c>
      <c r="AK99" s="327">
        <v>311273.7</v>
      </c>
      <c r="AL99" s="327">
        <v>327034</v>
      </c>
      <c r="AM99" s="327">
        <v>343174.5</v>
      </c>
      <c r="AN99" s="327">
        <v>1287600.8</v>
      </c>
      <c r="AO99" s="327">
        <v>329888.90000000002</v>
      </c>
      <c r="AP99" s="327">
        <v>340378.2</v>
      </c>
      <c r="AQ99" s="327">
        <v>358918.2</v>
      </c>
      <c r="AR99" s="327">
        <v>381328.3</v>
      </c>
      <c r="AS99" s="327">
        <v>1410513.6</v>
      </c>
      <c r="AT99" s="327">
        <v>367837.7</v>
      </c>
      <c r="AU99" s="327">
        <v>374678.7</v>
      </c>
      <c r="AV99" s="327">
        <v>397581.6</v>
      </c>
      <c r="AW99" s="327">
        <v>422199</v>
      </c>
      <c r="AX99" s="327">
        <v>1562297</v>
      </c>
      <c r="AY99" s="327">
        <v>406887.8</v>
      </c>
      <c r="AZ99" s="327">
        <v>410945.8</v>
      </c>
      <c r="BA99" s="327">
        <v>431255.4</v>
      </c>
      <c r="BB99" s="327">
        <v>452652.2</v>
      </c>
      <c r="BC99" s="327">
        <v>1701741.2</v>
      </c>
      <c r="BD99" s="327">
        <v>419714.3</v>
      </c>
      <c r="BE99" s="327">
        <v>389445.8</v>
      </c>
      <c r="BF99" s="327">
        <v>412959.3</v>
      </c>
      <c r="BG99" s="327">
        <v>430540.2</v>
      </c>
      <c r="BH99" s="327">
        <v>1652659.6</v>
      </c>
      <c r="BI99" s="327">
        <v>428661.5</v>
      </c>
      <c r="BJ99" s="327">
        <v>422463.2</v>
      </c>
      <c r="BK99" s="327">
        <v>449341.7</v>
      </c>
      <c r="BL99" s="327">
        <v>471260.3</v>
      </c>
      <c r="BM99" s="327">
        <v>1771726.7</v>
      </c>
      <c r="BN99" s="327">
        <v>470444.2</v>
      </c>
      <c r="BO99" s="327">
        <v>449492.3</v>
      </c>
      <c r="BP99" s="327">
        <v>480862.7</v>
      </c>
      <c r="BQ99" s="327">
        <v>512179.5</v>
      </c>
      <c r="BR99" s="327">
        <v>1912978.7</v>
      </c>
      <c r="BS99" s="328"/>
      <c r="BT99" s="333" t="s">
        <v>1746</v>
      </c>
      <c r="BU99" s="347">
        <v>36</v>
      </c>
    </row>
    <row r="100" spans="2:73" ht="54">
      <c r="B100" s="334">
        <v>37</v>
      </c>
      <c r="C100" s="324"/>
      <c r="D100" s="332" t="s">
        <v>1747</v>
      </c>
      <c r="E100" s="326">
        <v>219838.5</v>
      </c>
      <c r="F100" s="326">
        <v>229342.4</v>
      </c>
      <c r="G100" s="326">
        <v>236171.6</v>
      </c>
      <c r="H100" s="326">
        <v>238571.3</v>
      </c>
      <c r="I100" s="327">
        <v>923923.8</v>
      </c>
      <c r="J100" s="326">
        <v>246153</v>
      </c>
      <c r="K100" s="326">
        <v>265463.2</v>
      </c>
      <c r="L100" s="326">
        <v>279334.59999999998</v>
      </c>
      <c r="M100" s="515">
        <v>275141.3</v>
      </c>
      <c r="N100" s="516"/>
      <c r="O100" s="327">
        <v>1066092.1000000001</v>
      </c>
      <c r="P100" s="326">
        <v>271493.2</v>
      </c>
      <c r="Q100" s="326">
        <v>286248.2</v>
      </c>
      <c r="R100" s="326">
        <v>293972.8</v>
      </c>
      <c r="S100" s="326">
        <v>286770.2</v>
      </c>
      <c r="T100" s="327">
        <v>1138484.3999999999</v>
      </c>
      <c r="U100" s="327">
        <v>290599.59999999998</v>
      </c>
      <c r="V100" s="327">
        <v>315138.7</v>
      </c>
      <c r="W100" s="327">
        <v>327902.59999999998</v>
      </c>
      <c r="X100" s="327">
        <v>327504.7</v>
      </c>
      <c r="Y100" s="327">
        <v>1261145.6000000001</v>
      </c>
      <c r="Z100" s="327">
        <v>334287.8</v>
      </c>
      <c r="AA100" s="327">
        <v>356264.2</v>
      </c>
      <c r="AB100" s="327">
        <v>366887.3</v>
      </c>
      <c r="AC100" s="327">
        <v>361800.1</v>
      </c>
      <c r="AD100" s="327">
        <v>1419239.4</v>
      </c>
      <c r="AE100" s="327">
        <v>363093.9</v>
      </c>
      <c r="AF100" s="327">
        <v>381907.7</v>
      </c>
      <c r="AG100" s="327">
        <v>394049.6</v>
      </c>
      <c r="AH100" s="327">
        <v>393825.5</v>
      </c>
      <c r="AI100" s="327">
        <v>1532876.7</v>
      </c>
      <c r="AJ100" s="327">
        <v>393073.3</v>
      </c>
      <c r="AK100" s="327">
        <v>408834.4</v>
      </c>
      <c r="AL100" s="327">
        <v>416502.8</v>
      </c>
      <c r="AM100" s="327">
        <v>416999.9</v>
      </c>
      <c r="AN100" s="327">
        <v>1635410.4</v>
      </c>
      <c r="AO100" s="327">
        <v>425402.2</v>
      </c>
      <c r="AP100" s="327">
        <v>437815.2</v>
      </c>
      <c r="AQ100" s="327">
        <v>453517.4</v>
      </c>
      <c r="AR100" s="327">
        <v>452130.4</v>
      </c>
      <c r="AS100" s="327">
        <v>1768865.2</v>
      </c>
      <c r="AT100" s="327">
        <v>460221.1</v>
      </c>
      <c r="AU100" s="327">
        <v>477819.4</v>
      </c>
      <c r="AV100" s="327">
        <v>499867.9</v>
      </c>
      <c r="AW100" s="327">
        <v>493904.6</v>
      </c>
      <c r="AX100" s="327">
        <v>1931813</v>
      </c>
      <c r="AY100" s="327">
        <v>499008</v>
      </c>
      <c r="AZ100" s="327">
        <v>513210</v>
      </c>
      <c r="BA100" s="327">
        <v>527723.19999999995</v>
      </c>
      <c r="BB100" s="327">
        <v>520327.7</v>
      </c>
      <c r="BC100" s="327">
        <v>2060268.9</v>
      </c>
      <c r="BD100" s="327">
        <v>517328.4</v>
      </c>
      <c r="BE100" s="327">
        <v>472830.9</v>
      </c>
      <c r="BF100" s="327">
        <v>499073</v>
      </c>
      <c r="BG100" s="327">
        <v>504756.4</v>
      </c>
      <c r="BH100" s="327">
        <v>1993988.7</v>
      </c>
      <c r="BI100" s="327">
        <v>519271</v>
      </c>
      <c r="BJ100" s="327">
        <v>546177.5</v>
      </c>
      <c r="BK100" s="327">
        <v>562752.19999999995</v>
      </c>
      <c r="BL100" s="327">
        <v>571734.19999999995</v>
      </c>
      <c r="BM100" s="327">
        <v>2199934.9</v>
      </c>
      <c r="BN100" s="327">
        <v>590690.6</v>
      </c>
      <c r="BO100" s="327">
        <v>624760.9</v>
      </c>
      <c r="BP100" s="327">
        <v>648098.4</v>
      </c>
      <c r="BQ100" s="327">
        <v>653041.6</v>
      </c>
      <c r="BR100" s="327">
        <v>2516591.5</v>
      </c>
      <c r="BS100" s="328"/>
      <c r="BT100" s="333" t="s">
        <v>1748</v>
      </c>
      <c r="BU100" s="348">
        <v>37</v>
      </c>
    </row>
    <row r="101" spans="2:73" ht="36">
      <c r="B101" s="323">
        <v>38</v>
      </c>
      <c r="C101" s="324"/>
      <c r="D101" s="325" t="s">
        <v>1749</v>
      </c>
      <c r="E101" s="326">
        <v>43512.800000000003</v>
      </c>
      <c r="F101" s="326">
        <v>44895.3</v>
      </c>
      <c r="G101" s="326">
        <v>46464.3</v>
      </c>
      <c r="H101" s="326">
        <v>47268.1</v>
      </c>
      <c r="I101" s="327">
        <v>182140.5</v>
      </c>
      <c r="J101" s="326">
        <v>49889.5</v>
      </c>
      <c r="K101" s="326">
        <v>49076.1</v>
      </c>
      <c r="L101" s="326">
        <v>54294.400000000001</v>
      </c>
      <c r="M101" s="515">
        <v>55684.3</v>
      </c>
      <c r="N101" s="516"/>
      <c r="O101" s="327">
        <v>208944.3</v>
      </c>
      <c r="P101" s="326">
        <v>56503.6</v>
      </c>
      <c r="Q101" s="326">
        <v>55764.7</v>
      </c>
      <c r="R101" s="326">
        <v>57058.7</v>
      </c>
      <c r="S101" s="326">
        <v>59339.5</v>
      </c>
      <c r="T101" s="326">
        <v>228666.5</v>
      </c>
      <c r="U101" s="326">
        <v>61865.1</v>
      </c>
      <c r="V101" s="326">
        <v>63778.8</v>
      </c>
      <c r="W101" s="326">
        <v>65513.3</v>
      </c>
      <c r="X101" s="326">
        <v>67785.100000000006</v>
      </c>
      <c r="Y101" s="326">
        <v>258942.3</v>
      </c>
      <c r="Z101" s="326">
        <v>71649.899999999994</v>
      </c>
      <c r="AA101" s="326">
        <v>73698.8</v>
      </c>
      <c r="AB101" s="326">
        <v>72921.7</v>
      </c>
      <c r="AC101" s="326">
        <v>74568.7</v>
      </c>
      <c r="AD101" s="326">
        <v>292839.09999999998</v>
      </c>
      <c r="AE101" s="326">
        <v>75721.7</v>
      </c>
      <c r="AF101" s="326">
        <v>76090.8</v>
      </c>
      <c r="AG101" s="326">
        <v>78957.7</v>
      </c>
      <c r="AH101" s="326">
        <v>80835.899999999994</v>
      </c>
      <c r="AI101" s="326">
        <v>311606.09999999998</v>
      </c>
      <c r="AJ101" s="326">
        <v>81830.2</v>
      </c>
      <c r="AK101" s="326">
        <v>83585.100000000006</v>
      </c>
      <c r="AL101" s="326">
        <v>84106.2</v>
      </c>
      <c r="AM101" s="326">
        <v>85266.3</v>
      </c>
      <c r="AN101" s="326">
        <v>334787.8</v>
      </c>
      <c r="AO101" s="326">
        <v>86186.4</v>
      </c>
      <c r="AP101" s="326">
        <v>87968.9</v>
      </c>
      <c r="AQ101" s="326">
        <v>90601.600000000006</v>
      </c>
      <c r="AR101" s="326">
        <v>91679.1</v>
      </c>
      <c r="AS101" s="326">
        <v>356436</v>
      </c>
      <c r="AT101" s="326">
        <v>93481.3</v>
      </c>
      <c r="AU101" s="326">
        <v>94444</v>
      </c>
      <c r="AV101" s="326">
        <v>98759.6</v>
      </c>
      <c r="AW101" s="326">
        <v>99935</v>
      </c>
      <c r="AX101" s="326">
        <v>386619.9</v>
      </c>
      <c r="AY101" s="326">
        <v>100443.2</v>
      </c>
      <c r="AZ101" s="326">
        <v>101628.3</v>
      </c>
      <c r="BA101" s="326">
        <v>106857.9</v>
      </c>
      <c r="BB101" s="326">
        <v>107507.9</v>
      </c>
      <c r="BC101" s="326">
        <v>416437.3</v>
      </c>
      <c r="BD101" s="326">
        <v>104640.7</v>
      </c>
      <c r="BE101" s="326">
        <v>71477.600000000006</v>
      </c>
      <c r="BF101" s="326">
        <v>87178.9</v>
      </c>
      <c r="BG101" s="326">
        <v>96732.9</v>
      </c>
      <c r="BH101" s="326">
        <v>360030.1</v>
      </c>
      <c r="BI101" s="326">
        <v>98684.7</v>
      </c>
      <c r="BJ101" s="326">
        <v>100252.5</v>
      </c>
      <c r="BK101" s="326">
        <v>102012.6</v>
      </c>
      <c r="BL101" s="326">
        <v>107038.39999999999</v>
      </c>
      <c r="BM101" s="326">
        <v>407988.2</v>
      </c>
      <c r="BN101" s="326">
        <v>107391.7</v>
      </c>
      <c r="BO101" s="326">
        <v>105201.7</v>
      </c>
      <c r="BP101" s="326">
        <v>110021</v>
      </c>
      <c r="BQ101" s="326">
        <v>116552</v>
      </c>
      <c r="BR101" s="326">
        <v>439166.4</v>
      </c>
      <c r="BS101" s="328"/>
      <c r="BT101" s="329" t="s">
        <v>1750</v>
      </c>
      <c r="BU101" s="347">
        <v>38</v>
      </c>
    </row>
    <row r="102" spans="2:73" ht="36">
      <c r="B102" s="323">
        <v>39</v>
      </c>
      <c r="C102" s="324"/>
      <c r="D102" s="325" t="s">
        <v>1751</v>
      </c>
      <c r="E102" s="326">
        <v>176325.7</v>
      </c>
      <c r="F102" s="326">
        <v>184447.1</v>
      </c>
      <c r="G102" s="326">
        <v>189707.3</v>
      </c>
      <c r="H102" s="326">
        <v>191303.2</v>
      </c>
      <c r="I102" s="327">
        <v>741783.3</v>
      </c>
      <c r="J102" s="326">
        <v>196263.5</v>
      </c>
      <c r="K102" s="326">
        <v>216387.1</v>
      </c>
      <c r="L102" s="326">
        <v>225040.2</v>
      </c>
      <c r="M102" s="515">
        <v>219457</v>
      </c>
      <c r="N102" s="516"/>
      <c r="O102" s="327">
        <v>857147.8</v>
      </c>
      <c r="P102" s="326">
        <v>214989.6</v>
      </c>
      <c r="Q102" s="326">
        <v>230483.5</v>
      </c>
      <c r="R102" s="326">
        <v>236914.1</v>
      </c>
      <c r="S102" s="326">
        <v>227430.7</v>
      </c>
      <c r="T102" s="326">
        <v>909817.9</v>
      </c>
      <c r="U102" s="326">
        <v>228734.5</v>
      </c>
      <c r="V102" s="326">
        <v>251359.9</v>
      </c>
      <c r="W102" s="326">
        <v>262389.3</v>
      </c>
      <c r="X102" s="326">
        <v>259719.6</v>
      </c>
      <c r="Y102" s="326">
        <v>1002203.3</v>
      </c>
      <c r="Z102" s="326">
        <v>262637.90000000002</v>
      </c>
      <c r="AA102" s="326">
        <v>282565.40000000002</v>
      </c>
      <c r="AB102" s="326">
        <v>293965.59999999998</v>
      </c>
      <c r="AC102" s="326">
        <v>287231.40000000002</v>
      </c>
      <c r="AD102" s="326">
        <v>1126400.3</v>
      </c>
      <c r="AE102" s="326">
        <v>287372.2</v>
      </c>
      <c r="AF102" s="326">
        <v>305816.90000000002</v>
      </c>
      <c r="AG102" s="326">
        <v>315091.90000000002</v>
      </c>
      <c r="AH102" s="326">
        <v>312989.59999999998</v>
      </c>
      <c r="AI102" s="326">
        <v>1221270.6000000001</v>
      </c>
      <c r="AJ102" s="326">
        <v>311243.09999999998</v>
      </c>
      <c r="AK102" s="326">
        <v>325249.3</v>
      </c>
      <c r="AL102" s="326">
        <v>332396.59999999998</v>
      </c>
      <c r="AM102" s="326">
        <v>331733.59999999998</v>
      </c>
      <c r="AN102" s="326">
        <v>1300622.6000000001</v>
      </c>
      <c r="AO102" s="326">
        <v>339215.8</v>
      </c>
      <c r="AP102" s="326">
        <v>349846.3</v>
      </c>
      <c r="AQ102" s="326">
        <v>362915.8</v>
      </c>
      <c r="AR102" s="326">
        <v>360451.3</v>
      </c>
      <c r="AS102" s="326">
        <v>1412429.2</v>
      </c>
      <c r="AT102" s="326">
        <v>366739.8</v>
      </c>
      <c r="AU102" s="326">
        <v>383375.4</v>
      </c>
      <c r="AV102" s="326">
        <v>401108.3</v>
      </c>
      <c r="AW102" s="326">
        <v>393969.6</v>
      </c>
      <c r="AX102" s="326">
        <v>1545193.1</v>
      </c>
      <c r="AY102" s="326">
        <v>398564.8</v>
      </c>
      <c r="AZ102" s="326">
        <v>411581.7</v>
      </c>
      <c r="BA102" s="326">
        <v>420865.3</v>
      </c>
      <c r="BB102" s="326">
        <v>412819.8</v>
      </c>
      <c r="BC102" s="326">
        <v>1643831.6</v>
      </c>
      <c r="BD102" s="326">
        <v>412687.7</v>
      </c>
      <c r="BE102" s="326">
        <v>401353.3</v>
      </c>
      <c r="BF102" s="326">
        <v>411894.1</v>
      </c>
      <c r="BG102" s="326">
        <v>408023.5</v>
      </c>
      <c r="BH102" s="326">
        <v>1633958.6</v>
      </c>
      <c r="BI102" s="326">
        <v>420586.3</v>
      </c>
      <c r="BJ102" s="326">
        <v>445925</v>
      </c>
      <c r="BK102" s="326">
        <v>460739.6</v>
      </c>
      <c r="BL102" s="326">
        <v>464695.8</v>
      </c>
      <c r="BM102" s="326">
        <v>1791946.7</v>
      </c>
      <c r="BN102" s="326">
        <v>483298.9</v>
      </c>
      <c r="BO102" s="326">
        <v>519559.2</v>
      </c>
      <c r="BP102" s="326">
        <v>538077.4</v>
      </c>
      <c r="BQ102" s="326">
        <v>536489.6</v>
      </c>
      <c r="BR102" s="326">
        <v>2077425.1</v>
      </c>
      <c r="BS102" s="328"/>
      <c r="BT102" s="329" t="s">
        <v>1752</v>
      </c>
      <c r="BU102" s="347">
        <v>39</v>
      </c>
    </row>
    <row r="103" spans="2:73" ht="27">
      <c r="B103" s="323">
        <v>40</v>
      </c>
      <c r="C103" s="324"/>
      <c r="D103" s="332" t="s">
        <v>1753</v>
      </c>
      <c r="E103" s="326">
        <v>55625.3</v>
      </c>
      <c r="F103" s="326">
        <v>59365.7</v>
      </c>
      <c r="G103" s="326">
        <v>64046.8</v>
      </c>
      <c r="H103" s="326">
        <v>66337.600000000006</v>
      </c>
      <c r="I103" s="327">
        <v>245375.4</v>
      </c>
      <c r="J103" s="326">
        <v>66098.600000000006</v>
      </c>
      <c r="K103" s="326">
        <v>68122.5</v>
      </c>
      <c r="L103" s="326">
        <v>71555.8</v>
      </c>
      <c r="M103" s="515">
        <v>70345.5</v>
      </c>
      <c r="N103" s="516"/>
      <c r="O103" s="327">
        <v>276122.40000000002</v>
      </c>
      <c r="P103" s="326">
        <v>73658.5</v>
      </c>
      <c r="Q103" s="326">
        <v>76170.600000000006</v>
      </c>
      <c r="R103" s="326">
        <v>82035.899999999994</v>
      </c>
      <c r="S103" s="326">
        <v>81291.199999999997</v>
      </c>
      <c r="T103" s="327">
        <v>313156.2</v>
      </c>
      <c r="U103" s="327">
        <v>83629.100000000006</v>
      </c>
      <c r="V103" s="327">
        <v>88366.2</v>
      </c>
      <c r="W103" s="327">
        <v>100125.9</v>
      </c>
      <c r="X103" s="327">
        <v>103184.7</v>
      </c>
      <c r="Y103" s="327">
        <v>375305.9</v>
      </c>
      <c r="Z103" s="327">
        <v>103394.9</v>
      </c>
      <c r="AA103" s="327">
        <v>112133.7</v>
      </c>
      <c r="AB103" s="327">
        <v>121402.9</v>
      </c>
      <c r="AC103" s="327">
        <v>130037.4</v>
      </c>
      <c r="AD103" s="327">
        <v>466968.9</v>
      </c>
      <c r="AE103" s="327">
        <v>132577.20000000001</v>
      </c>
      <c r="AF103" s="327">
        <v>139950.1</v>
      </c>
      <c r="AG103" s="327">
        <v>152118.9</v>
      </c>
      <c r="AH103" s="327">
        <v>153818.1</v>
      </c>
      <c r="AI103" s="327">
        <v>578464.30000000005</v>
      </c>
      <c r="AJ103" s="327">
        <v>149871.5</v>
      </c>
      <c r="AK103" s="327">
        <v>152632.4</v>
      </c>
      <c r="AL103" s="327">
        <v>170509.8</v>
      </c>
      <c r="AM103" s="327">
        <v>171980.2</v>
      </c>
      <c r="AN103" s="327">
        <v>644993.9</v>
      </c>
      <c r="AO103" s="327">
        <v>167954.8</v>
      </c>
      <c r="AP103" s="327">
        <v>177806.3</v>
      </c>
      <c r="AQ103" s="327">
        <v>195535.8</v>
      </c>
      <c r="AR103" s="327">
        <v>193932.7</v>
      </c>
      <c r="AS103" s="327">
        <v>735229.6</v>
      </c>
      <c r="AT103" s="327">
        <v>189187.8</v>
      </c>
      <c r="AU103" s="327">
        <v>200806.6</v>
      </c>
      <c r="AV103" s="327">
        <v>202529.9</v>
      </c>
      <c r="AW103" s="327">
        <v>205252.7</v>
      </c>
      <c r="AX103" s="327">
        <v>797777</v>
      </c>
      <c r="AY103" s="327">
        <v>209320.4</v>
      </c>
      <c r="AZ103" s="327">
        <v>220869.1</v>
      </c>
      <c r="BA103" s="327">
        <v>225141.3</v>
      </c>
      <c r="BB103" s="327">
        <v>226174.6</v>
      </c>
      <c r="BC103" s="327">
        <v>881505.4</v>
      </c>
      <c r="BD103" s="327">
        <v>202752</v>
      </c>
      <c r="BE103" s="327">
        <v>131877.29999999999</v>
      </c>
      <c r="BF103" s="327">
        <v>171178.4</v>
      </c>
      <c r="BG103" s="327">
        <v>183744.7</v>
      </c>
      <c r="BH103" s="327">
        <v>689552.4</v>
      </c>
      <c r="BI103" s="327">
        <v>169656.4</v>
      </c>
      <c r="BJ103" s="327">
        <v>175946.5</v>
      </c>
      <c r="BK103" s="327">
        <v>168847.8</v>
      </c>
      <c r="BL103" s="327">
        <v>205159.6</v>
      </c>
      <c r="BM103" s="327">
        <v>719610.3</v>
      </c>
      <c r="BN103" s="327">
        <v>208516.8</v>
      </c>
      <c r="BO103" s="327">
        <v>235856.1</v>
      </c>
      <c r="BP103" s="327">
        <v>254875.6</v>
      </c>
      <c r="BQ103" s="327">
        <v>284281.59999999998</v>
      </c>
      <c r="BR103" s="327">
        <v>983530.1</v>
      </c>
      <c r="BS103" s="328"/>
      <c r="BT103" s="333" t="s">
        <v>1754</v>
      </c>
      <c r="BU103" s="347">
        <v>40</v>
      </c>
    </row>
    <row r="104" spans="2:73">
      <c r="B104" s="323">
        <v>41</v>
      </c>
      <c r="C104" s="324"/>
      <c r="D104" s="325" t="s">
        <v>1755</v>
      </c>
      <c r="E104" s="326">
        <v>520</v>
      </c>
      <c r="F104" s="326">
        <v>603.20000000000005</v>
      </c>
      <c r="G104" s="326">
        <v>635.20000000000005</v>
      </c>
      <c r="H104" s="326">
        <v>616.29999999999995</v>
      </c>
      <c r="I104" s="327">
        <v>2374.6999999999998</v>
      </c>
      <c r="J104" s="326">
        <v>586.5</v>
      </c>
      <c r="K104" s="326">
        <v>611.5</v>
      </c>
      <c r="L104" s="326">
        <v>600.9</v>
      </c>
      <c r="M104" s="515">
        <v>609.4</v>
      </c>
      <c r="N104" s="516"/>
      <c r="O104" s="327">
        <v>2408.3000000000002</v>
      </c>
      <c r="P104" s="326">
        <v>629.4</v>
      </c>
      <c r="Q104" s="326">
        <v>674.3</v>
      </c>
      <c r="R104" s="326">
        <v>730.7</v>
      </c>
      <c r="S104" s="326">
        <v>748.5</v>
      </c>
      <c r="T104" s="326">
        <v>2782.9</v>
      </c>
      <c r="U104" s="326">
        <v>724.1</v>
      </c>
      <c r="V104" s="326">
        <v>818.4</v>
      </c>
      <c r="W104" s="326">
        <v>812.9</v>
      </c>
      <c r="X104" s="326">
        <v>787.1</v>
      </c>
      <c r="Y104" s="326">
        <v>3142.5</v>
      </c>
      <c r="Z104" s="326">
        <v>911.9</v>
      </c>
      <c r="AA104" s="326">
        <v>1003.6</v>
      </c>
      <c r="AB104" s="326">
        <v>1132.9000000000001</v>
      </c>
      <c r="AC104" s="326">
        <v>1179.5</v>
      </c>
      <c r="AD104" s="326">
        <v>4227.8999999999996</v>
      </c>
      <c r="AE104" s="326">
        <v>1311.3</v>
      </c>
      <c r="AF104" s="326">
        <v>1619.6</v>
      </c>
      <c r="AG104" s="326">
        <v>1820.1</v>
      </c>
      <c r="AH104" s="326">
        <v>1826.3</v>
      </c>
      <c r="AI104" s="326">
        <v>6577.3</v>
      </c>
      <c r="AJ104" s="326">
        <v>1728.5</v>
      </c>
      <c r="AK104" s="326">
        <v>1740.2</v>
      </c>
      <c r="AL104" s="326">
        <v>1890.5</v>
      </c>
      <c r="AM104" s="326">
        <v>1959.9</v>
      </c>
      <c r="AN104" s="326">
        <v>7319.1</v>
      </c>
      <c r="AO104" s="326">
        <v>2064.5</v>
      </c>
      <c r="AP104" s="326">
        <v>2213.8000000000002</v>
      </c>
      <c r="AQ104" s="326">
        <v>2418.4</v>
      </c>
      <c r="AR104" s="326">
        <v>2475.3000000000002</v>
      </c>
      <c r="AS104" s="326">
        <v>9172</v>
      </c>
      <c r="AT104" s="326">
        <v>2354.1</v>
      </c>
      <c r="AU104" s="326">
        <v>2575.1999999999998</v>
      </c>
      <c r="AV104" s="326">
        <v>2669.4</v>
      </c>
      <c r="AW104" s="326">
        <v>2864.2</v>
      </c>
      <c r="AX104" s="326">
        <v>10462.9</v>
      </c>
      <c r="AY104" s="326">
        <v>2669.6</v>
      </c>
      <c r="AZ104" s="326">
        <v>3066.1</v>
      </c>
      <c r="BA104" s="326">
        <v>3102</v>
      </c>
      <c r="BB104" s="326">
        <v>3254.4</v>
      </c>
      <c r="BC104" s="326">
        <v>12092.1</v>
      </c>
      <c r="BD104" s="326">
        <v>2867.9</v>
      </c>
      <c r="BE104" s="326">
        <v>1234.9000000000001</v>
      </c>
      <c r="BF104" s="326">
        <v>1734.4</v>
      </c>
      <c r="BG104" s="326">
        <v>1952.6</v>
      </c>
      <c r="BH104" s="326">
        <v>7789.8</v>
      </c>
      <c r="BI104" s="326">
        <v>1693.7</v>
      </c>
      <c r="BJ104" s="326">
        <v>2141.8000000000002</v>
      </c>
      <c r="BK104" s="326">
        <v>1618.2</v>
      </c>
      <c r="BL104" s="326">
        <v>2394.1999999999998</v>
      </c>
      <c r="BM104" s="326">
        <v>7847.9</v>
      </c>
      <c r="BN104" s="326">
        <v>2461.3000000000002</v>
      </c>
      <c r="BO104" s="326">
        <v>3476.7</v>
      </c>
      <c r="BP104" s="326">
        <v>3807.6</v>
      </c>
      <c r="BQ104" s="326">
        <v>4135.7</v>
      </c>
      <c r="BR104" s="326">
        <v>13881.3</v>
      </c>
      <c r="BS104" s="328"/>
      <c r="BT104" s="329" t="s">
        <v>1756</v>
      </c>
      <c r="BU104" s="347">
        <v>41</v>
      </c>
    </row>
    <row r="105" spans="2:73">
      <c r="B105" s="323">
        <v>42</v>
      </c>
      <c r="C105" s="324"/>
      <c r="D105" s="325" t="s">
        <v>1757</v>
      </c>
      <c r="E105" s="326">
        <v>30774</v>
      </c>
      <c r="F105" s="326">
        <v>32710.1</v>
      </c>
      <c r="G105" s="326">
        <v>35642.300000000003</v>
      </c>
      <c r="H105" s="326">
        <v>36359.199999999997</v>
      </c>
      <c r="I105" s="327">
        <v>135485.6</v>
      </c>
      <c r="J105" s="326">
        <v>36456.9</v>
      </c>
      <c r="K105" s="326">
        <v>36848.9</v>
      </c>
      <c r="L105" s="326">
        <v>38328.9</v>
      </c>
      <c r="M105" s="515">
        <v>36426.9</v>
      </c>
      <c r="N105" s="516"/>
      <c r="O105" s="327">
        <v>148061.6</v>
      </c>
      <c r="P105" s="326">
        <v>39017</v>
      </c>
      <c r="Q105" s="326">
        <v>39330.300000000003</v>
      </c>
      <c r="R105" s="326">
        <v>41439</v>
      </c>
      <c r="S105" s="326">
        <v>39439.4</v>
      </c>
      <c r="T105" s="326">
        <v>159225.70000000001</v>
      </c>
      <c r="U105" s="326">
        <v>43125</v>
      </c>
      <c r="V105" s="326">
        <v>44287</v>
      </c>
      <c r="W105" s="326">
        <v>51460</v>
      </c>
      <c r="X105" s="326">
        <v>51328.7</v>
      </c>
      <c r="Y105" s="326">
        <v>190200.7</v>
      </c>
      <c r="Z105" s="326">
        <v>52154.9</v>
      </c>
      <c r="AA105" s="326">
        <v>53596.9</v>
      </c>
      <c r="AB105" s="326">
        <v>57227.6</v>
      </c>
      <c r="AC105" s="326">
        <v>62902.2</v>
      </c>
      <c r="AD105" s="326">
        <v>225881.60000000001</v>
      </c>
      <c r="AE105" s="326">
        <v>67353.7</v>
      </c>
      <c r="AF105" s="326">
        <v>69140.800000000003</v>
      </c>
      <c r="AG105" s="326">
        <v>72057.8</v>
      </c>
      <c r="AH105" s="326">
        <v>72526.8</v>
      </c>
      <c r="AI105" s="326">
        <v>281079.09999999998</v>
      </c>
      <c r="AJ105" s="326">
        <v>73315.399999999994</v>
      </c>
      <c r="AK105" s="326">
        <v>73104.600000000006</v>
      </c>
      <c r="AL105" s="326">
        <v>77010.3</v>
      </c>
      <c r="AM105" s="326">
        <v>77554.7</v>
      </c>
      <c r="AN105" s="326">
        <v>300985</v>
      </c>
      <c r="AO105" s="326">
        <v>79062.600000000006</v>
      </c>
      <c r="AP105" s="326">
        <v>81100.899999999994</v>
      </c>
      <c r="AQ105" s="326">
        <v>83508.2</v>
      </c>
      <c r="AR105" s="326">
        <v>84635</v>
      </c>
      <c r="AS105" s="326">
        <v>328306.7</v>
      </c>
      <c r="AT105" s="326">
        <v>85942.5</v>
      </c>
      <c r="AU105" s="326">
        <v>88638.7</v>
      </c>
      <c r="AV105" s="326">
        <v>89313.5</v>
      </c>
      <c r="AW105" s="326">
        <v>90140.9</v>
      </c>
      <c r="AX105" s="326">
        <v>354035.6</v>
      </c>
      <c r="AY105" s="326">
        <v>93674.4</v>
      </c>
      <c r="AZ105" s="326">
        <v>98191</v>
      </c>
      <c r="BA105" s="326">
        <v>99110.8</v>
      </c>
      <c r="BB105" s="326">
        <v>99628.2</v>
      </c>
      <c r="BC105" s="326">
        <v>390604.4</v>
      </c>
      <c r="BD105" s="326">
        <v>99192</v>
      </c>
      <c r="BE105" s="326">
        <v>82616.600000000006</v>
      </c>
      <c r="BF105" s="326">
        <v>98420.3</v>
      </c>
      <c r="BG105" s="326">
        <v>100655.4</v>
      </c>
      <c r="BH105" s="326">
        <v>380884.3</v>
      </c>
      <c r="BI105" s="326">
        <v>98963.5</v>
      </c>
      <c r="BJ105" s="326">
        <v>100177.3</v>
      </c>
      <c r="BK105" s="326">
        <v>102503.1</v>
      </c>
      <c r="BL105" s="326">
        <v>105692.4</v>
      </c>
      <c r="BM105" s="326">
        <v>407336.3</v>
      </c>
      <c r="BN105" s="326">
        <v>107434.6</v>
      </c>
      <c r="BO105" s="326">
        <v>112145.9</v>
      </c>
      <c r="BP105" s="326">
        <v>119312.6</v>
      </c>
      <c r="BQ105" s="326">
        <v>132232.20000000001</v>
      </c>
      <c r="BR105" s="326">
        <v>471125.3</v>
      </c>
      <c r="BS105" s="328"/>
      <c r="BT105" s="329" t="s">
        <v>1758</v>
      </c>
      <c r="BU105" s="347">
        <v>42</v>
      </c>
    </row>
    <row r="106" spans="2:73">
      <c r="B106" s="323">
        <v>43</v>
      </c>
      <c r="C106" s="324"/>
      <c r="D106" s="325" t="s">
        <v>1759</v>
      </c>
      <c r="E106" s="326">
        <v>5044.7</v>
      </c>
      <c r="F106" s="326">
        <v>5441.8</v>
      </c>
      <c r="G106" s="326">
        <v>5544.3</v>
      </c>
      <c r="H106" s="326">
        <v>5684.5</v>
      </c>
      <c r="I106" s="327">
        <v>21715.3</v>
      </c>
      <c r="J106" s="326">
        <v>5695.8</v>
      </c>
      <c r="K106" s="326">
        <v>5997.4</v>
      </c>
      <c r="L106" s="326">
        <v>6207.6</v>
      </c>
      <c r="M106" s="515">
        <v>6181.9</v>
      </c>
      <c r="N106" s="516"/>
      <c r="O106" s="327">
        <v>24082.7</v>
      </c>
      <c r="P106" s="326">
        <v>6344.1</v>
      </c>
      <c r="Q106" s="326">
        <v>6685</v>
      </c>
      <c r="R106" s="326">
        <v>6854.8</v>
      </c>
      <c r="S106" s="326">
        <v>6730.8</v>
      </c>
      <c r="T106" s="326">
        <v>26614.7</v>
      </c>
      <c r="U106" s="326">
        <v>6776.3</v>
      </c>
      <c r="V106" s="326">
        <v>7347.4</v>
      </c>
      <c r="W106" s="326">
        <v>7933.5</v>
      </c>
      <c r="X106" s="326">
        <v>8004.7</v>
      </c>
      <c r="Y106" s="326">
        <v>30061.9</v>
      </c>
      <c r="Z106" s="326">
        <v>8203.5</v>
      </c>
      <c r="AA106" s="326">
        <v>8803.5</v>
      </c>
      <c r="AB106" s="326">
        <v>9681.7999999999993</v>
      </c>
      <c r="AC106" s="326">
        <v>9386.1</v>
      </c>
      <c r="AD106" s="326">
        <v>36074.9</v>
      </c>
      <c r="AE106" s="326">
        <v>9141.5</v>
      </c>
      <c r="AF106" s="326">
        <v>9717.5</v>
      </c>
      <c r="AG106" s="326">
        <v>10037.1</v>
      </c>
      <c r="AH106" s="326">
        <v>10411.200000000001</v>
      </c>
      <c r="AI106" s="326">
        <v>39307.300000000003</v>
      </c>
      <c r="AJ106" s="326">
        <v>9489.9</v>
      </c>
      <c r="AK106" s="326">
        <v>9900.4</v>
      </c>
      <c r="AL106" s="326">
        <v>10263.200000000001</v>
      </c>
      <c r="AM106" s="326">
        <v>10253.6</v>
      </c>
      <c r="AN106" s="326">
        <v>39907.1</v>
      </c>
      <c r="AO106" s="326">
        <v>9575.2999999999993</v>
      </c>
      <c r="AP106" s="326">
        <v>10328.4</v>
      </c>
      <c r="AQ106" s="326">
        <v>10889.6</v>
      </c>
      <c r="AR106" s="326">
        <v>11192.5</v>
      </c>
      <c r="AS106" s="326">
        <v>41985.8</v>
      </c>
      <c r="AT106" s="326">
        <v>10870.6</v>
      </c>
      <c r="AU106" s="326">
        <v>11415.3</v>
      </c>
      <c r="AV106" s="326">
        <v>11318.6</v>
      </c>
      <c r="AW106" s="326">
        <v>11504.4</v>
      </c>
      <c r="AX106" s="326">
        <v>45108.9</v>
      </c>
      <c r="AY106" s="326">
        <v>11735.2</v>
      </c>
      <c r="AZ106" s="326">
        <v>12567.7</v>
      </c>
      <c r="BA106" s="326">
        <v>13084.4</v>
      </c>
      <c r="BB106" s="326">
        <v>13146.9</v>
      </c>
      <c r="BC106" s="326">
        <v>50534.2</v>
      </c>
      <c r="BD106" s="326">
        <v>12614.7</v>
      </c>
      <c r="BE106" s="326">
        <v>10434.5</v>
      </c>
      <c r="BF106" s="326">
        <v>12463.4</v>
      </c>
      <c r="BG106" s="326">
        <v>13061.6</v>
      </c>
      <c r="BH106" s="326">
        <v>48574.2</v>
      </c>
      <c r="BI106" s="326">
        <v>12168.7</v>
      </c>
      <c r="BJ106" s="326">
        <v>12269.5</v>
      </c>
      <c r="BK106" s="326">
        <v>12641.6</v>
      </c>
      <c r="BL106" s="326">
        <v>13251.9</v>
      </c>
      <c r="BM106" s="326">
        <v>50331.7</v>
      </c>
      <c r="BN106" s="326">
        <v>12204.3</v>
      </c>
      <c r="BO106" s="326">
        <v>13095.4</v>
      </c>
      <c r="BP106" s="326">
        <v>13949.3</v>
      </c>
      <c r="BQ106" s="326">
        <v>15778.7</v>
      </c>
      <c r="BR106" s="326">
        <v>55027.7</v>
      </c>
      <c r="BS106" s="328"/>
      <c r="BT106" s="329" t="s">
        <v>1760</v>
      </c>
      <c r="BU106" s="347">
        <v>43</v>
      </c>
    </row>
    <row r="107" spans="2:73" ht="27">
      <c r="B107" s="323">
        <v>44</v>
      </c>
      <c r="C107" s="324"/>
      <c r="D107" s="325" t="s">
        <v>1761</v>
      </c>
      <c r="E107" s="326">
        <v>1861.8</v>
      </c>
      <c r="F107" s="326">
        <v>1894.6</v>
      </c>
      <c r="G107" s="326">
        <v>2144.3000000000002</v>
      </c>
      <c r="H107" s="326">
        <v>2212.4</v>
      </c>
      <c r="I107" s="327">
        <v>8113.1</v>
      </c>
      <c r="J107" s="326">
        <v>2158.5</v>
      </c>
      <c r="K107" s="326">
        <v>2205.8000000000002</v>
      </c>
      <c r="L107" s="326">
        <v>2372.9</v>
      </c>
      <c r="M107" s="515">
        <v>2465.1</v>
      </c>
      <c r="N107" s="516"/>
      <c r="O107" s="327">
        <v>9202.2999999999993</v>
      </c>
      <c r="P107" s="326">
        <v>2368.9</v>
      </c>
      <c r="Q107" s="326">
        <v>2397.4</v>
      </c>
      <c r="R107" s="326">
        <v>2518.4</v>
      </c>
      <c r="S107" s="326">
        <v>2495.3000000000002</v>
      </c>
      <c r="T107" s="326">
        <v>9780</v>
      </c>
      <c r="U107" s="326">
        <v>2480.8000000000002</v>
      </c>
      <c r="V107" s="326">
        <v>2528.8000000000002</v>
      </c>
      <c r="W107" s="326">
        <v>3032.2</v>
      </c>
      <c r="X107" s="326">
        <v>3122.8</v>
      </c>
      <c r="Y107" s="326">
        <v>11164.6</v>
      </c>
      <c r="Z107" s="326">
        <v>3073.1</v>
      </c>
      <c r="AA107" s="326">
        <v>3166.1</v>
      </c>
      <c r="AB107" s="326">
        <v>3356.9</v>
      </c>
      <c r="AC107" s="326">
        <v>3541.2</v>
      </c>
      <c r="AD107" s="326">
        <v>13137.3</v>
      </c>
      <c r="AE107" s="326">
        <v>3434.7</v>
      </c>
      <c r="AF107" s="326">
        <v>3449.7</v>
      </c>
      <c r="AG107" s="326">
        <v>3706.9</v>
      </c>
      <c r="AH107" s="326">
        <v>3675.5</v>
      </c>
      <c r="AI107" s="326">
        <v>14266.8</v>
      </c>
      <c r="AJ107" s="326">
        <v>3421</v>
      </c>
      <c r="AK107" s="326">
        <v>3455.4</v>
      </c>
      <c r="AL107" s="326">
        <v>3618.4</v>
      </c>
      <c r="AM107" s="326">
        <v>3690.7</v>
      </c>
      <c r="AN107" s="326">
        <v>14185.5</v>
      </c>
      <c r="AO107" s="326">
        <v>3658.2</v>
      </c>
      <c r="AP107" s="326">
        <v>3692.4</v>
      </c>
      <c r="AQ107" s="326">
        <v>3821</v>
      </c>
      <c r="AR107" s="326">
        <v>3905.9</v>
      </c>
      <c r="AS107" s="326">
        <v>15077.5</v>
      </c>
      <c r="AT107" s="326">
        <v>3875.4</v>
      </c>
      <c r="AU107" s="326">
        <v>4049.7</v>
      </c>
      <c r="AV107" s="326">
        <v>4020.2</v>
      </c>
      <c r="AW107" s="326">
        <v>4085.3</v>
      </c>
      <c r="AX107" s="326">
        <v>16030.6</v>
      </c>
      <c r="AY107" s="326">
        <v>4171.3999999999996</v>
      </c>
      <c r="AZ107" s="326">
        <v>4423.3999999999996</v>
      </c>
      <c r="BA107" s="326">
        <v>4394.8999999999996</v>
      </c>
      <c r="BB107" s="326">
        <v>4426.5</v>
      </c>
      <c r="BC107" s="326">
        <v>17416.2</v>
      </c>
      <c r="BD107" s="326">
        <v>4240</v>
      </c>
      <c r="BE107" s="326">
        <v>3293.1</v>
      </c>
      <c r="BF107" s="326">
        <v>3975.6</v>
      </c>
      <c r="BG107" s="326">
        <v>4213.3</v>
      </c>
      <c r="BH107" s="326">
        <v>15722</v>
      </c>
      <c r="BI107" s="326">
        <v>3765.2</v>
      </c>
      <c r="BJ107" s="326">
        <v>3772.6</v>
      </c>
      <c r="BK107" s="326">
        <v>3964</v>
      </c>
      <c r="BL107" s="326">
        <v>4999</v>
      </c>
      <c r="BM107" s="326">
        <v>16500.8</v>
      </c>
      <c r="BN107" s="326">
        <v>5373.6</v>
      </c>
      <c r="BO107" s="326">
        <v>7600.1</v>
      </c>
      <c r="BP107" s="326">
        <v>7781.2</v>
      </c>
      <c r="BQ107" s="326">
        <v>7824.9</v>
      </c>
      <c r="BR107" s="326">
        <v>28579.8</v>
      </c>
      <c r="BS107" s="328"/>
      <c r="BT107" s="329" t="s">
        <v>1762</v>
      </c>
      <c r="BU107" s="347">
        <v>44</v>
      </c>
    </row>
    <row r="108" spans="2:73">
      <c r="B108" s="323">
        <v>45</v>
      </c>
      <c r="C108" s="324"/>
      <c r="D108" s="325" t="s">
        <v>1763</v>
      </c>
      <c r="E108" s="326">
        <v>8283</v>
      </c>
      <c r="F108" s="326">
        <v>8908.9</v>
      </c>
      <c r="G108" s="326">
        <v>10005.5</v>
      </c>
      <c r="H108" s="326">
        <v>11106.8</v>
      </c>
      <c r="I108" s="327">
        <v>38304.199999999997</v>
      </c>
      <c r="J108" s="326">
        <v>10345</v>
      </c>
      <c r="K108" s="326">
        <v>11267.6</v>
      </c>
      <c r="L108" s="326">
        <v>12538.9</v>
      </c>
      <c r="M108" s="515">
        <v>12877.6</v>
      </c>
      <c r="N108" s="516"/>
      <c r="O108" s="327">
        <v>47029.1</v>
      </c>
      <c r="P108" s="326">
        <v>13049.3</v>
      </c>
      <c r="Q108" s="326">
        <v>14192.4</v>
      </c>
      <c r="R108" s="326">
        <v>16883</v>
      </c>
      <c r="S108" s="326">
        <v>18076.400000000001</v>
      </c>
      <c r="T108" s="326">
        <v>62201.1</v>
      </c>
      <c r="U108" s="326">
        <v>16570</v>
      </c>
      <c r="V108" s="326">
        <v>18102.5</v>
      </c>
      <c r="W108" s="326">
        <v>20396.400000000001</v>
      </c>
      <c r="X108" s="326">
        <v>22652.9</v>
      </c>
      <c r="Y108" s="326">
        <v>77721.8</v>
      </c>
      <c r="Z108" s="326">
        <v>21534</v>
      </c>
      <c r="AA108" s="326">
        <v>26271.4</v>
      </c>
      <c r="AB108" s="326">
        <v>29374.799999999999</v>
      </c>
      <c r="AC108" s="326">
        <v>31611.7</v>
      </c>
      <c r="AD108" s="326">
        <v>108791.9</v>
      </c>
      <c r="AE108" s="326">
        <v>30404.7</v>
      </c>
      <c r="AF108" s="326">
        <v>33523.699999999997</v>
      </c>
      <c r="AG108" s="326">
        <v>39675.599999999999</v>
      </c>
      <c r="AH108" s="326">
        <v>40060</v>
      </c>
      <c r="AI108" s="326">
        <v>143664</v>
      </c>
      <c r="AJ108" s="326">
        <v>38111.1</v>
      </c>
      <c r="AK108" s="326">
        <v>39742</v>
      </c>
      <c r="AL108" s="326">
        <v>49730.2</v>
      </c>
      <c r="AM108" s="326">
        <v>50320.800000000003</v>
      </c>
      <c r="AN108" s="326">
        <v>177904.1</v>
      </c>
      <c r="AO108" s="326">
        <v>46959.3</v>
      </c>
      <c r="AP108" s="326">
        <v>51694</v>
      </c>
      <c r="AQ108" s="326">
        <v>62617.9</v>
      </c>
      <c r="AR108" s="326">
        <v>59695.4</v>
      </c>
      <c r="AS108" s="326">
        <v>220966.6</v>
      </c>
      <c r="AT108" s="326">
        <v>55479.6</v>
      </c>
      <c r="AU108" s="326">
        <v>61247.3</v>
      </c>
      <c r="AV108" s="326">
        <v>61726</v>
      </c>
      <c r="AW108" s="326">
        <v>62478.2</v>
      </c>
      <c r="AX108" s="326">
        <v>240931.1</v>
      </c>
      <c r="AY108" s="326">
        <v>62301.8</v>
      </c>
      <c r="AZ108" s="326">
        <v>64975</v>
      </c>
      <c r="BA108" s="326">
        <v>65349.3</v>
      </c>
      <c r="BB108" s="326">
        <v>65109.5</v>
      </c>
      <c r="BC108" s="326">
        <v>257735.6</v>
      </c>
      <c r="BD108" s="326">
        <v>47421.599999999999</v>
      </c>
      <c r="BE108" s="326">
        <v>10246.799999999999</v>
      </c>
      <c r="BF108" s="326">
        <v>20196.5</v>
      </c>
      <c r="BG108" s="326">
        <v>27085.5</v>
      </c>
      <c r="BH108" s="326">
        <v>104950.39999999999</v>
      </c>
      <c r="BI108" s="326">
        <v>21275.4</v>
      </c>
      <c r="BJ108" s="326">
        <v>24573</v>
      </c>
      <c r="BK108" s="326">
        <v>16197.1</v>
      </c>
      <c r="BL108" s="326">
        <v>34014.699999999997</v>
      </c>
      <c r="BM108" s="326">
        <v>96060.2</v>
      </c>
      <c r="BN108" s="326">
        <v>35590</v>
      </c>
      <c r="BO108" s="326">
        <v>48998.1</v>
      </c>
      <c r="BP108" s="326">
        <v>56547.3</v>
      </c>
      <c r="BQ108" s="326">
        <v>65240.800000000003</v>
      </c>
      <c r="BR108" s="326">
        <v>206376.2</v>
      </c>
      <c r="BS108" s="328"/>
      <c r="BT108" s="329" t="s">
        <v>1764</v>
      </c>
      <c r="BU108" s="347">
        <v>45</v>
      </c>
    </row>
    <row r="109" spans="2:73" ht="36">
      <c r="B109" s="323">
        <v>46</v>
      </c>
      <c r="C109" s="324"/>
      <c r="D109" s="325" t="s">
        <v>1765</v>
      </c>
      <c r="E109" s="326">
        <v>9141.7999999999993</v>
      </c>
      <c r="F109" s="326">
        <v>9807.1</v>
      </c>
      <c r="G109" s="326">
        <v>10075.200000000001</v>
      </c>
      <c r="H109" s="326">
        <v>10358.4</v>
      </c>
      <c r="I109" s="327">
        <v>39382.5</v>
      </c>
      <c r="J109" s="326">
        <v>10855.9</v>
      </c>
      <c r="K109" s="326">
        <v>11191.3</v>
      </c>
      <c r="L109" s="326">
        <v>11506.6</v>
      </c>
      <c r="M109" s="515">
        <v>11784.6</v>
      </c>
      <c r="N109" s="516"/>
      <c r="O109" s="327">
        <v>45338.400000000001</v>
      </c>
      <c r="P109" s="326">
        <v>12249.8</v>
      </c>
      <c r="Q109" s="326">
        <v>12891.2</v>
      </c>
      <c r="R109" s="326">
        <v>13610</v>
      </c>
      <c r="S109" s="326">
        <v>13800.8</v>
      </c>
      <c r="T109" s="326">
        <v>52551.8</v>
      </c>
      <c r="U109" s="326">
        <v>13952.9</v>
      </c>
      <c r="V109" s="326">
        <v>15282.1</v>
      </c>
      <c r="W109" s="326">
        <v>16490.900000000001</v>
      </c>
      <c r="X109" s="326">
        <v>17288.5</v>
      </c>
      <c r="Y109" s="326">
        <v>63014.400000000001</v>
      </c>
      <c r="Z109" s="326">
        <v>17517.5</v>
      </c>
      <c r="AA109" s="326">
        <v>19292.2</v>
      </c>
      <c r="AB109" s="326">
        <v>20628.900000000001</v>
      </c>
      <c r="AC109" s="326">
        <v>21416.7</v>
      </c>
      <c r="AD109" s="326">
        <v>78855.3</v>
      </c>
      <c r="AE109" s="326">
        <v>20931.3</v>
      </c>
      <c r="AF109" s="326">
        <v>22498.799999999999</v>
      </c>
      <c r="AG109" s="326">
        <v>24821.4</v>
      </c>
      <c r="AH109" s="326">
        <v>25318.3</v>
      </c>
      <c r="AI109" s="326">
        <v>93569.8</v>
      </c>
      <c r="AJ109" s="326">
        <v>23805.599999999999</v>
      </c>
      <c r="AK109" s="326">
        <v>24689.8</v>
      </c>
      <c r="AL109" s="326">
        <v>27997.200000000001</v>
      </c>
      <c r="AM109" s="326">
        <v>28200.5</v>
      </c>
      <c r="AN109" s="326">
        <v>104693.1</v>
      </c>
      <c r="AO109" s="326">
        <v>26634.9</v>
      </c>
      <c r="AP109" s="326">
        <v>28776.799999999999</v>
      </c>
      <c r="AQ109" s="326">
        <v>32280.7</v>
      </c>
      <c r="AR109" s="326">
        <v>32028.6</v>
      </c>
      <c r="AS109" s="326">
        <v>119721</v>
      </c>
      <c r="AT109" s="326">
        <v>30665.599999999999</v>
      </c>
      <c r="AU109" s="326">
        <v>32880.400000000001</v>
      </c>
      <c r="AV109" s="326">
        <v>33482.199999999997</v>
      </c>
      <c r="AW109" s="326">
        <v>34179.699999999997</v>
      </c>
      <c r="AX109" s="326">
        <v>131207.9</v>
      </c>
      <c r="AY109" s="326">
        <v>34768</v>
      </c>
      <c r="AZ109" s="326">
        <v>37645.9</v>
      </c>
      <c r="BA109" s="326">
        <v>40099.9</v>
      </c>
      <c r="BB109" s="326">
        <v>40609.1</v>
      </c>
      <c r="BC109" s="326">
        <v>153122.9</v>
      </c>
      <c r="BD109" s="326">
        <v>36415.800000000003</v>
      </c>
      <c r="BE109" s="326">
        <v>24051.4</v>
      </c>
      <c r="BF109" s="326">
        <v>34388.199999999997</v>
      </c>
      <c r="BG109" s="326">
        <v>36776.300000000003</v>
      </c>
      <c r="BH109" s="326">
        <v>131631.70000000001</v>
      </c>
      <c r="BI109" s="326">
        <v>31789.9</v>
      </c>
      <c r="BJ109" s="326">
        <v>33012.300000000003</v>
      </c>
      <c r="BK109" s="326">
        <v>31923.8</v>
      </c>
      <c r="BL109" s="326">
        <v>44807.4</v>
      </c>
      <c r="BM109" s="326">
        <v>141533.4</v>
      </c>
      <c r="BN109" s="326">
        <v>45453</v>
      </c>
      <c r="BO109" s="326">
        <v>50539.9</v>
      </c>
      <c r="BP109" s="326">
        <v>53477.599999999999</v>
      </c>
      <c r="BQ109" s="326">
        <v>59069.3</v>
      </c>
      <c r="BR109" s="326">
        <v>208539.8</v>
      </c>
      <c r="BS109" s="328"/>
      <c r="BT109" s="329" t="s">
        <v>1766</v>
      </c>
      <c r="BU109" s="347">
        <v>46</v>
      </c>
    </row>
    <row r="110" spans="2:73" ht="36">
      <c r="B110" s="323">
        <v>47</v>
      </c>
      <c r="C110" s="324"/>
      <c r="D110" s="332" t="s">
        <v>1767</v>
      </c>
      <c r="E110" s="326">
        <v>47265.7</v>
      </c>
      <c r="F110" s="326">
        <v>49237.9</v>
      </c>
      <c r="G110" s="326">
        <v>51303.5</v>
      </c>
      <c r="H110" s="326">
        <v>52474.7</v>
      </c>
      <c r="I110" s="327">
        <v>200281.8</v>
      </c>
      <c r="J110" s="326">
        <v>53361.7</v>
      </c>
      <c r="K110" s="326">
        <v>54880.3</v>
      </c>
      <c r="L110" s="326">
        <v>57097.5</v>
      </c>
      <c r="M110" s="515">
        <v>58875.8</v>
      </c>
      <c r="N110" s="516"/>
      <c r="O110" s="327">
        <v>224215.3</v>
      </c>
      <c r="P110" s="326">
        <v>60160.3</v>
      </c>
      <c r="Q110" s="326">
        <v>61855.9</v>
      </c>
      <c r="R110" s="326">
        <v>63807</v>
      </c>
      <c r="S110" s="326">
        <v>66789.100000000006</v>
      </c>
      <c r="T110" s="327">
        <v>252612.3</v>
      </c>
      <c r="U110" s="327">
        <v>68748.7</v>
      </c>
      <c r="V110" s="327">
        <v>70712.100000000006</v>
      </c>
      <c r="W110" s="327">
        <v>73530.5</v>
      </c>
      <c r="X110" s="327">
        <v>76507</v>
      </c>
      <c r="Y110" s="327">
        <v>289498.3</v>
      </c>
      <c r="Z110" s="327">
        <v>77976.899999999994</v>
      </c>
      <c r="AA110" s="327">
        <v>79824.800000000003</v>
      </c>
      <c r="AB110" s="327">
        <v>80793.399999999994</v>
      </c>
      <c r="AC110" s="327">
        <v>82467</v>
      </c>
      <c r="AD110" s="327">
        <v>321062.09999999998</v>
      </c>
      <c r="AE110" s="327">
        <v>82643.899999999994</v>
      </c>
      <c r="AF110" s="327">
        <v>84556.7</v>
      </c>
      <c r="AG110" s="327">
        <v>86189</v>
      </c>
      <c r="AH110" s="327">
        <v>88166.2</v>
      </c>
      <c r="AI110" s="327">
        <v>341555.8</v>
      </c>
      <c r="AJ110" s="327">
        <v>88502.5</v>
      </c>
      <c r="AK110" s="327">
        <v>89809.2</v>
      </c>
      <c r="AL110" s="327">
        <v>91427.8</v>
      </c>
      <c r="AM110" s="327">
        <v>93316</v>
      </c>
      <c r="AN110" s="327">
        <v>363055.5</v>
      </c>
      <c r="AO110" s="327">
        <v>94423.7</v>
      </c>
      <c r="AP110" s="327">
        <v>95954.3</v>
      </c>
      <c r="AQ110" s="327">
        <v>97545.9</v>
      </c>
      <c r="AR110" s="327">
        <v>99089.2</v>
      </c>
      <c r="AS110" s="327">
        <v>387013.1</v>
      </c>
      <c r="AT110" s="327">
        <v>100182.1</v>
      </c>
      <c r="AU110" s="327">
        <v>102214.7</v>
      </c>
      <c r="AV110" s="327">
        <v>104250.3</v>
      </c>
      <c r="AW110" s="327">
        <v>106062.6</v>
      </c>
      <c r="AX110" s="327">
        <v>412709.7</v>
      </c>
      <c r="AY110" s="327">
        <v>106918.7</v>
      </c>
      <c r="AZ110" s="327">
        <v>108790.2</v>
      </c>
      <c r="BA110" s="327">
        <v>110804.2</v>
      </c>
      <c r="BB110" s="327">
        <v>113694.6</v>
      </c>
      <c r="BC110" s="327">
        <v>440207.7</v>
      </c>
      <c r="BD110" s="327">
        <v>109718</v>
      </c>
      <c r="BE110" s="327">
        <v>84136.7</v>
      </c>
      <c r="BF110" s="327">
        <v>97044.2</v>
      </c>
      <c r="BG110" s="327">
        <v>103156.1</v>
      </c>
      <c r="BH110" s="327">
        <v>394055</v>
      </c>
      <c r="BI110" s="327">
        <v>101468.7</v>
      </c>
      <c r="BJ110" s="327">
        <v>103482.2</v>
      </c>
      <c r="BK110" s="327">
        <v>97590.6</v>
      </c>
      <c r="BL110" s="327">
        <v>109709.6</v>
      </c>
      <c r="BM110" s="327">
        <v>412251.1</v>
      </c>
      <c r="BN110" s="327">
        <v>110090.3</v>
      </c>
      <c r="BO110" s="327">
        <v>116219.7</v>
      </c>
      <c r="BP110" s="327">
        <v>118288.6</v>
      </c>
      <c r="BQ110" s="327">
        <v>127466</v>
      </c>
      <c r="BR110" s="327">
        <v>472064.6</v>
      </c>
      <c r="BS110" s="328"/>
      <c r="BT110" s="333" t="s">
        <v>1768</v>
      </c>
      <c r="BU110" s="347">
        <v>47</v>
      </c>
    </row>
    <row r="111" spans="2:73" ht="18">
      <c r="B111" s="323">
        <v>48</v>
      </c>
      <c r="C111" s="324"/>
      <c r="D111" s="325" t="s">
        <v>1769</v>
      </c>
      <c r="E111" s="326">
        <v>8126.7</v>
      </c>
      <c r="F111" s="326">
        <v>8775.4</v>
      </c>
      <c r="G111" s="326">
        <v>9237.5</v>
      </c>
      <c r="H111" s="326">
        <v>9624.7000000000007</v>
      </c>
      <c r="I111" s="327">
        <v>35764.300000000003</v>
      </c>
      <c r="J111" s="326">
        <v>9129.9</v>
      </c>
      <c r="K111" s="326">
        <v>9713.7000000000007</v>
      </c>
      <c r="L111" s="326">
        <v>10624.2</v>
      </c>
      <c r="M111" s="515">
        <v>11634.6</v>
      </c>
      <c r="N111" s="516"/>
      <c r="O111" s="327">
        <v>41102.400000000001</v>
      </c>
      <c r="P111" s="326">
        <v>11610.6</v>
      </c>
      <c r="Q111" s="326">
        <v>12367.2</v>
      </c>
      <c r="R111" s="326">
        <v>12785.2</v>
      </c>
      <c r="S111" s="326">
        <v>14289.4</v>
      </c>
      <c r="T111" s="326">
        <v>51052.4</v>
      </c>
      <c r="U111" s="326">
        <v>14644.3</v>
      </c>
      <c r="V111" s="326">
        <v>15707.8</v>
      </c>
      <c r="W111" s="326">
        <v>15972.6</v>
      </c>
      <c r="X111" s="326">
        <v>17164.3</v>
      </c>
      <c r="Y111" s="326">
        <v>63489</v>
      </c>
      <c r="Z111" s="326">
        <v>17296.400000000001</v>
      </c>
      <c r="AA111" s="326">
        <v>18584.900000000001</v>
      </c>
      <c r="AB111" s="326">
        <v>18807.599999999999</v>
      </c>
      <c r="AC111" s="326">
        <v>19566.2</v>
      </c>
      <c r="AD111" s="326">
        <v>74255.100000000006</v>
      </c>
      <c r="AE111" s="326">
        <v>19043.7</v>
      </c>
      <c r="AF111" s="326">
        <v>19957.099999999999</v>
      </c>
      <c r="AG111" s="326">
        <v>20485</v>
      </c>
      <c r="AH111" s="326">
        <v>21304.7</v>
      </c>
      <c r="AI111" s="326">
        <v>80790.5</v>
      </c>
      <c r="AJ111" s="326">
        <v>20891.5</v>
      </c>
      <c r="AK111" s="326">
        <v>21273.599999999999</v>
      </c>
      <c r="AL111" s="326">
        <v>21691.599999999999</v>
      </c>
      <c r="AM111" s="326">
        <v>22564.7</v>
      </c>
      <c r="AN111" s="326">
        <v>86421.4</v>
      </c>
      <c r="AO111" s="326">
        <v>22390.6</v>
      </c>
      <c r="AP111" s="326">
        <v>22719.200000000001</v>
      </c>
      <c r="AQ111" s="326">
        <v>23218.799999999999</v>
      </c>
      <c r="AR111" s="326">
        <v>23624.7</v>
      </c>
      <c r="AS111" s="326">
        <v>91953.3</v>
      </c>
      <c r="AT111" s="326">
        <v>23506.400000000001</v>
      </c>
      <c r="AU111" s="326">
        <v>23816.2</v>
      </c>
      <c r="AV111" s="326">
        <v>24377.7</v>
      </c>
      <c r="AW111" s="326">
        <v>24871.4</v>
      </c>
      <c r="AX111" s="326">
        <v>96571.7</v>
      </c>
      <c r="AY111" s="326">
        <v>24398.1</v>
      </c>
      <c r="AZ111" s="326">
        <v>24274.9</v>
      </c>
      <c r="BA111" s="326">
        <v>24949</v>
      </c>
      <c r="BB111" s="326">
        <v>25582</v>
      </c>
      <c r="BC111" s="326">
        <v>99204</v>
      </c>
      <c r="BD111" s="326">
        <v>23628.2</v>
      </c>
      <c r="BE111" s="326">
        <v>13423.2</v>
      </c>
      <c r="BF111" s="326">
        <v>17666.2</v>
      </c>
      <c r="BG111" s="326">
        <v>19893.7</v>
      </c>
      <c r="BH111" s="326">
        <v>74611.3</v>
      </c>
      <c r="BI111" s="326">
        <v>19226.8</v>
      </c>
      <c r="BJ111" s="326">
        <v>19617.5</v>
      </c>
      <c r="BK111" s="326">
        <v>16409.2</v>
      </c>
      <c r="BL111" s="326">
        <v>23907.3</v>
      </c>
      <c r="BM111" s="326">
        <v>79160.800000000003</v>
      </c>
      <c r="BN111" s="326">
        <v>23679.8</v>
      </c>
      <c r="BO111" s="326">
        <v>25500.3</v>
      </c>
      <c r="BP111" s="326">
        <v>27043.9</v>
      </c>
      <c r="BQ111" s="326">
        <v>28843.599999999999</v>
      </c>
      <c r="BR111" s="326">
        <v>105067.6</v>
      </c>
      <c r="BS111" s="328"/>
      <c r="BT111" s="329" t="s">
        <v>1770</v>
      </c>
      <c r="BU111" s="347">
        <v>48</v>
      </c>
    </row>
    <row r="112" spans="2:73" ht="27">
      <c r="B112" s="323">
        <v>49</v>
      </c>
      <c r="C112" s="324"/>
      <c r="D112" s="325" t="s">
        <v>1771</v>
      </c>
      <c r="E112" s="326">
        <v>39139</v>
      </c>
      <c r="F112" s="326">
        <v>40462.5</v>
      </c>
      <c r="G112" s="326">
        <v>42066</v>
      </c>
      <c r="H112" s="326">
        <v>42850</v>
      </c>
      <c r="I112" s="327">
        <v>164517.5</v>
      </c>
      <c r="J112" s="326">
        <v>44231.8</v>
      </c>
      <c r="K112" s="326">
        <v>45166.6</v>
      </c>
      <c r="L112" s="326">
        <v>46473.3</v>
      </c>
      <c r="M112" s="515">
        <v>47241.2</v>
      </c>
      <c r="N112" s="516"/>
      <c r="O112" s="327">
        <v>183112.9</v>
      </c>
      <c r="P112" s="326">
        <v>48549.7</v>
      </c>
      <c r="Q112" s="326">
        <v>49488.7</v>
      </c>
      <c r="R112" s="326">
        <v>51021.8</v>
      </c>
      <c r="S112" s="326">
        <v>52499.7</v>
      </c>
      <c r="T112" s="326">
        <v>201559.9</v>
      </c>
      <c r="U112" s="326">
        <v>54104.4</v>
      </c>
      <c r="V112" s="326">
        <v>55004.3</v>
      </c>
      <c r="W112" s="326">
        <v>57557.9</v>
      </c>
      <c r="X112" s="326">
        <v>59342.7</v>
      </c>
      <c r="Y112" s="326">
        <v>226009.3</v>
      </c>
      <c r="Z112" s="326">
        <v>60680.5</v>
      </c>
      <c r="AA112" s="326">
        <v>61239.9</v>
      </c>
      <c r="AB112" s="326">
        <v>61985.8</v>
      </c>
      <c r="AC112" s="326">
        <v>62900.800000000003</v>
      </c>
      <c r="AD112" s="326">
        <v>246807</v>
      </c>
      <c r="AE112" s="326">
        <v>63600.2</v>
      </c>
      <c r="AF112" s="326">
        <v>64599.6</v>
      </c>
      <c r="AG112" s="326">
        <v>65704</v>
      </c>
      <c r="AH112" s="326">
        <v>66861.5</v>
      </c>
      <c r="AI112" s="326">
        <v>260765.3</v>
      </c>
      <c r="AJ112" s="326">
        <v>67611</v>
      </c>
      <c r="AK112" s="326">
        <v>68535.600000000006</v>
      </c>
      <c r="AL112" s="326">
        <v>69736.2</v>
      </c>
      <c r="AM112" s="326">
        <v>70751.3</v>
      </c>
      <c r="AN112" s="326">
        <v>276634.09999999998</v>
      </c>
      <c r="AO112" s="326">
        <v>72033.100000000006</v>
      </c>
      <c r="AP112" s="326">
        <v>73235.100000000006</v>
      </c>
      <c r="AQ112" s="326">
        <v>74327.100000000006</v>
      </c>
      <c r="AR112" s="326">
        <v>75464.5</v>
      </c>
      <c r="AS112" s="326">
        <v>295059.8</v>
      </c>
      <c r="AT112" s="326">
        <v>76675.7</v>
      </c>
      <c r="AU112" s="326">
        <v>78398.5</v>
      </c>
      <c r="AV112" s="326">
        <v>79872.600000000006</v>
      </c>
      <c r="AW112" s="326">
        <v>81191.199999999997</v>
      </c>
      <c r="AX112" s="326">
        <v>316138</v>
      </c>
      <c r="AY112" s="326">
        <v>82520.600000000006</v>
      </c>
      <c r="AZ112" s="326">
        <v>84515.3</v>
      </c>
      <c r="BA112" s="326">
        <v>85855.2</v>
      </c>
      <c r="BB112" s="326">
        <v>88112.6</v>
      </c>
      <c r="BC112" s="326">
        <v>341003.7</v>
      </c>
      <c r="BD112" s="326">
        <v>86089.8</v>
      </c>
      <c r="BE112" s="326">
        <v>70713.5</v>
      </c>
      <c r="BF112" s="326">
        <v>79378</v>
      </c>
      <c r="BG112" s="326">
        <v>83262.399999999994</v>
      </c>
      <c r="BH112" s="326">
        <v>319443.7</v>
      </c>
      <c r="BI112" s="326">
        <v>82241.899999999994</v>
      </c>
      <c r="BJ112" s="326">
        <v>83864.7</v>
      </c>
      <c r="BK112" s="326">
        <v>81181.399999999994</v>
      </c>
      <c r="BL112" s="326">
        <v>85802.3</v>
      </c>
      <c r="BM112" s="326">
        <v>333090.3</v>
      </c>
      <c r="BN112" s="326">
        <v>86410.5</v>
      </c>
      <c r="BO112" s="326">
        <v>90719.4</v>
      </c>
      <c r="BP112" s="326">
        <v>91244.7</v>
      </c>
      <c r="BQ112" s="326">
        <v>98622.399999999994</v>
      </c>
      <c r="BR112" s="326">
        <v>366997</v>
      </c>
      <c r="BS112" s="328"/>
      <c r="BT112" s="329" t="s">
        <v>1772</v>
      </c>
      <c r="BU112" s="347">
        <v>49</v>
      </c>
    </row>
    <row r="113" spans="2:73" ht="36">
      <c r="B113" s="323">
        <v>50</v>
      </c>
      <c r="C113" s="324"/>
      <c r="D113" s="332" t="s">
        <v>1773</v>
      </c>
      <c r="E113" s="326">
        <v>59449.2</v>
      </c>
      <c r="F113" s="326">
        <v>62421.9</v>
      </c>
      <c r="G113" s="326">
        <v>65891.600000000006</v>
      </c>
      <c r="H113" s="326">
        <v>68285.399999999994</v>
      </c>
      <c r="I113" s="327">
        <v>256048.1</v>
      </c>
      <c r="J113" s="326">
        <v>68840.7</v>
      </c>
      <c r="K113" s="326">
        <v>68708.600000000006</v>
      </c>
      <c r="L113" s="326">
        <v>70810.100000000006</v>
      </c>
      <c r="M113" s="515">
        <v>73418.2</v>
      </c>
      <c r="N113" s="516"/>
      <c r="O113" s="327">
        <v>281777.59999999998</v>
      </c>
      <c r="P113" s="326">
        <v>75273.8</v>
      </c>
      <c r="Q113" s="326">
        <v>76136.800000000003</v>
      </c>
      <c r="R113" s="326">
        <v>79070.5</v>
      </c>
      <c r="S113" s="326">
        <v>80881.3</v>
      </c>
      <c r="T113" s="327">
        <v>311362.40000000002</v>
      </c>
      <c r="U113" s="327">
        <v>82695.8</v>
      </c>
      <c r="V113" s="327">
        <v>84055.4</v>
      </c>
      <c r="W113" s="327">
        <v>86247.6</v>
      </c>
      <c r="X113" s="327">
        <v>88010.6</v>
      </c>
      <c r="Y113" s="327">
        <v>341009.4</v>
      </c>
      <c r="Z113" s="327">
        <v>89410.7</v>
      </c>
      <c r="AA113" s="327">
        <v>91506.1</v>
      </c>
      <c r="AB113" s="327">
        <v>93168.7</v>
      </c>
      <c r="AC113" s="327">
        <v>95371.8</v>
      </c>
      <c r="AD113" s="327">
        <v>369457.3</v>
      </c>
      <c r="AE113" s="327">
        <v>97644.9</v>
      </c>
      <c r="AF113" s="327">
        <v>100099.7</v>
      </c>
      <c r="AG113" s="327">
        <v>103338.6</v>
      </c>
      <c r="AH113" s="327">
        <v>104933.3</v>
      </c>
      <c r="AI113" s="327">
        <v>406016.5</v>
      </c>
      <c r="AJ113" s="327">
        <v>106342.7</v>
      </c>
      <c r="AK113" s="327">
        <v>110707.5</v>
      </c>
      <c r="AL113" s="327">
        <v>114718.7</v>
      </c>
      <c r="AM113" s="327">
        <v>117419.8</v>
      </c>
      <c r="AN113" s="327">
        <v>449188.7</v>
      </c>
      <c r="AO113" s="327">
        <v>123693.2</v>
      </c>
      <c r="AP113" s="327">
        <v>129103.5</v>
      </c>
      <c r="AQ113" s="327">
        <v>130302.3</v>
      </c>
      <c r="AR113" s="327">
        <v>130616.9</v>
      </c>
      <c r="AS113" s="327">
        <v>513715.9</v>
      </c>
      <c r="AT113" s="327">
        <v>133303</v>
      </c>
      <c r="AU113" s="327">
        <v>135896.9</v>
      </c>
      <c r="AV113" s="327">
        <v>144298</v>
      </c>
      <c r="AW113" s="327">
        <v>145440.1</v>
      </c>
      <c r="AX113" s="327">
        <v>558938</v>
      </c>
      <c r="AY113" s="327">
        <v>149414.1</v>
      </c>
      <c r="AZ113" s="327">
        <v>154112.20000000001</v>
      </c>
      <c r="BA113" s="327">
        <v>160842</v>
      </c>
      <c r="BB113" s="327">
        <v>162164.29999999999</v>
      </c>
      <c r="BC113" s="327">
        <v>626532.6</v>
      </c>
      <c r="BD113" s="327">
        <v>166869</v>
      </c>
      <c r="BE113" s="327">
        <v>171870.3</v>
      </c>
      <c r="BF113" s="327">
        <v>177594</v>
      </c>
      <c r="BG113" s="327">
        <v>179630</v>
      </c>
      <c r="BH113" s="327">
        <v>695963.3</v>
      </c>
      <c r="BI113" s="327">
        <v>181830.1</v>
      </c>
      <c r="BJ113" s="327">
        <v>185257.1</v>
      </c>
      <c r="BK113" s="327">
        <v>188958</v>
      </c>
      <c r="BL113" s="327">
        <v>192757.7</v>
      </c>
      <c r="BM113" s="327">
        <v>748802.9</v>
      </c>
      <c r="BN113" s="327">
        <v>196030.4</v>
      </c>
      <c r="BO113" s="327">
        <v>201602.1</v>
      </c>
      <c r="BP113" s="327">
        <v>203845.8</v>
      </c>
      <c r="BQ113" s="327">
        <v>211329.2</v>
      </c>
      <c r="BR113" s="327">
        <v>812807.5</v>
      </c>
      <c r="BS113" s="328"/>
      <c r="BT113" s="333" t="s">
        <v>1774</v>
      </c>
      <c r="BU113" s="347">
        <v>50</v>
      </c>
    </row>
    <row r="114" spans="2:73" ht="27">
      <c r="B114" s="323">
        <v>51</v>
      </c>
      <c r="C114" s="324"/>
      <c r="D114" s="332" t="s">
        <v>1775</v>
      </c>
      <c r="E114" s="326">
        <v>57754.9</v>
      </c>
      <c r="F114" s="326">
        <v>60021.1</v>
      </c>
      <c r="G114" s="326">
        <v>60445.9</v>
      </c>
      <c r="H114" s="326">
        <v>61506.5</v>
      </c>
      <c r="I114" s="327">
        <v>239728.4</v>
      </c>
      <c r="J114" s="326">
        <v>66293.3</v>
      </c>
      <c r="K114" s="326">
        <v>68898.5</v>
      </c>
      <c r="L114" s="326">
        <v>68211.5</v>
      </c>
      <c r="M114" s="515">
        <v>67183</v>
      </c>
      <c r="N114" s="516"/>
      <c r="O114" s="327">
        <v>270586.3</v>
      </c>
      <c r="P114" s="326">
        <v>74703.399999999994</v>
      </c>
      <c r="Q114" s="326">
        <v>78764.3</v>
      </c>
      <c r="R114" s="326">
        <v>83096.899999999994</v>
      </c>
      <c r="S114" s="326">
        <v>83969.7</v>
      </c>
      <c r="T114" s="327">
        <v>320534.3</v>
      </c>
      <c r="U114" s="327">
        <v>88342.1</v>
      </c>
      <c r="V114" s="327">
        <v>90822.3</v>
      </c>
      <c r="W114" s="327">
        <v>96920.3</v>
      </c>
      <c r="X114" s="327">
        <v>94047.2</v>
      </c>
      <c r="Y114" s="327">
        <v>370131.9</v>
      </c>
      <c r="Z114" s="327">
        <v>97789.7</v>
      </c>
      <c r="AA114" s="327">
        <v>102032.6</v>
      </c>
      <c r="AB114" s="327">
        <v>102878.9</v>
      </c>
      <c r="AC114" s="327">
        <v>105737.60000000001</v>
      </c>
      <c r="AD114" s="327">
        <v>408438.8</v>
      </c>
      <c r="AE114" s="327">
        <v>110846.39999999999</v>
      </c>
      <c r="AF114" s="327">
        <v>110050.9</v>
      </c>
      <c r="AG114" s="327">
        <v>119327.9</v>
      </c>
      <c r="AH114" s="327">
        <v>124174.7</v>
      </c>
      <c r="AI114" s="327">
        <v>464399.9</v>
      </c>
      <c r="AJ114" s="327">
        <v>124958</v>
      </c>
      <c r="AK114" s="327">
        <v>128136.8</v>
      </c>
      <c r="AL114" s="327">
        <v>133302.39999999999</v>
      </c>
      <c r="AM114" s="327">
        <v>133809.60000000001</v>
      </c>
      <c r="AN114" s="327">
        <v>520206.8</v>
      </c>
      <c r="AO114" s="327">
        <v>138290.1</v>
      </c>
      <c r="AP114" s="327">
        <v>141673.1</v>
      </c>
      <c r="AQ114" s="327">
        <v>147135.20000000001</v>
      </c>
      <c r="AR114" s="327">
        <v>144105.20000000001</v>
      </c>
      <c r="AS114" s="327">
        <v>571203.6</v>
      </c>
      <c r="AT114" s="327">
        <v>149195.6</v>
      </c>
      <c r="AU114" s="327">
        <v>151306.29999999999</v>
      </c>
      <c r="AV114" s="327">
        <v>157497.60000000001</v>
      </c>
      <c r="AW114" s="327">
        <v>158315.6</v>
      </c>
      <c r="AX114" s="327">
        <v>616315.1</v>
      </c>
      <c r="AY114" s="327">
        <v>164202.5</v>
      </c>
      <c r="AZ114" s="327">
        <v>162501.70000000001</v>
      </c>
      <c r="BA114" s="327">
        <v>170213.3</v>
      </c>
      <c r="BB114" s="327">
        <v>174516.3</v>
      </c>
      <c r="BC114" s="327">
        <v>671433.8</v>
      </c>
      <c r="BD114" s="327">
        <v>184404.6</v>
      </c>
      <c r="BE114" s="327">
        <v>163904.20000000001</v>
      </c>
      <c r="BF114" s="327">
        <v>168372.4</v>
      </c>
      <c r="BG114" s="327">
        <v>179391.7</v>
      </c>
      <c r="BH114" s="327">
        <v>696072.9</v>
      </c>
      <c r="BI114" s="327">
        <v>181863</v>
      </c>
      <c r="BJ114" s="327">
        <v>184425.9</v>
      </c>
      <c r="BK114" s="327">
        <v>184415.2</v>
      </c>
      <c r="BL114" s="327">
        <v>185483.1</v>
      </c>
      <c r="BM114" s="327">
        <v>736187.2</v>
      </c>
      <c r="BN114" s="327">
        <v>195883.1</v>
      </c>
      <c r="BO114" s="327">
        <v>203633.8</v>
      </c>
      <c r="BP114" s="327">
        <v>202788.6</v>
      </c>
      <c r="BQ114" s="327">
        <v>207051.2</v>
      </c>
      <c r="BR114" s="327">
        <v>809356.7</v>
      </c>
      <c r="BS114" s="328"/>
      <c r="BT114" s="333" t="s">
        <v>1776</v>
      </c>
      <c r="BU114" s="347">
        <v>51</v>
      </c>
    </row>
    <row r="115" spans="2:73" ht="27">
      <c r="B115" s="323">
        <v>52</v>
      </c>
      <c r="C115" s="324"/>
      <c r="D115" s="325" t="s">
        <v>1777</v>
      </c>
      <c r="E115" s="326">
        <v>36638.1</v>
      </c>
      <c r="F115" s="326">
        <v>37946.9</v>
      </c>
      <c r="G115" s="326">
        <v>37504.800000000003</v>
      </c>
      <c r="H115" s="326">
        <v>37752.9</v>
      </c>
      <c r="I115" s="327">
        <v>149842.70000000001</v>
      </c>
      <c r="J115" s="326">
        <v>41572</v>
      </c>
      <c r="K115" s="326">
        <v>43568.5</v>
      </c>
      <c r="L115" s="326">
        <v>42034.5</v>
      </c>
      <c r="M115" s="515">
        <v>40281.300000000003</v>
      </c>
      <c r="N115" s="516"/>
      <c r="O115" s="327">
        <v>167456.29999999999</v>
      </c>
      <c r="P115" s="326">
        <v>46826</v>
      </c>
      <c r="Q115" s="326">
        <v>50502.5</v>
      </c>
      <c r="R115" s="326">
        <v>53481.3</v>
      </c>
      <c r="S115" s="326">
        <v>53669.599999999999</v>
      </c>
      <c r="T115" s="326">
        <v>204479.4</v>
      </c>
      <c r="U115" s="326">
        <v>56925.1</v>
      </c>
      <c r="V115" s="326">
        <v>58632.7</v>
      </c>
      <c r="W115" s="326">
        <v>62591.8</v>
      </c>
      <c r="X115" s="326">
        <v>59020</v>
      </c>
      <c r="Y115" s="326">
        <v>237169.6</v>
      </c>
      <c r="Z115" s="326">
        <v>61411.8</v>
      </c>
      <c r="AA115" s="326">
        <v>64782.7</v>
      </c>
      <c r="AB115" s="326">
        <v>64318.6</v>
      </c>
      <c r="AC115" s="326">
        <v>65515.8</v>
      </c>
      <c r="AD115" s="326">
        <v>256028.9</v>
      </c>
      <c r="AE115" s="326">
        <v>69199.3</v>
      </c>
      <c r="AF115" s="326">
        <v>67380.100000000006</v>
      </c>
      <c r="AG115" s="326">
        <v>75270.600000000006</v>
      </c>
      <c r="AH115" s="326">
        <v>79093.100000000006</v>
      </c>
      <c r="AI115" s="326">
        <v>290943.09999999998</v>
      </c>
      <c r="AJ115" s="326">
        <v>78739.600000000006</v>
      </c>
      <c r="AK115" s="326">
        <v>80255.399999999994</v>
      </c>
      <c r="AL115" s="326">
        <v>84305.4</v>
      </c>
      <c r="AM115" s="326">
        <v>84077.8</v>
      </c>
      <c r="AN115" s="326">
        <v>327378.2</v>
      </c>
      <c r="AO115" s="326">
        <v>87512.8</v>
      </c>
      <c r="AP115" s="326">
        <v>88465.5</v>
      </c>
      <c r="AQ115" s="326">
        <v>89305.2</v>
      </c>
      <c r="AR115" s="326">
        <v>87776.2</v>
      </c>
      <c r="AS115" s="326">
        <v>353059.7</v>
      </c>
      <c r="AT115" s="326">
        <v>91381.8</v>
      </c>
      <c r="AU115" s="326">
        <v>92216.6</v>
      </c>
      <c r="AV115" s="326">
        <v>96394.4</v>
      </c>
      <c r="AW115" s="326">
        <v>95511.1</v>
      </c>
      <c r="AX115" s="326">
        <v>375503.9</v>
      </c>
      <c r="AY115" s="326">
        <v>100332.1</v>
      </c>
      <c r="AZ115" s="326">
        <v>97366.6</v>
      </c>
      <c r="BA115" s="326">
        <v>103789.4</v>
      </c>
      <c r="BB115" s="326">
        <v>103695.6</v>
      </c>
      <c r="BC115" s="326">
        <v>405183.7</v>
      </c>
      <c r="BD115" s="326">
        <v>114798.3</v>
      </c>
      <c r="BE115" s="326">
        <v>94667.8</v>
      </c>
      <c r="BF115" s="326">
        <v>99861.3</v>
      </c>
      <c r="BG115" s="326">
        <v>109532.6</v>
      </c>
      <c r="BH115" s="326">
        <v>418860</v>
      </c>
      <c r="BI115" s="326">
        <v>112420.2</v>
      </c>
      <c r="BJ115" s="326">
        <v>114586.7</v>
      </c>
      <c r="BK115" s="326">
        <v>114130.1</v>
      </c>
      <c r="BL115" s="326">
        <v>114121.9</v>
      </c>
      <c r="BM115" s="326">
        <v>455258.9</v>
      </c>
      <c r="BN115" s="326">
        <v>124188.9</v>
      </c>
      <c r="BO115" s="326">
        <v>131082.4</v>
      </c>
      <c r="BP115" s="326">
        <v>127983</v>
      </c>
      <c r="BQ115" s="326">
        <v>130022.1</v>
      </c>
      <c r="BR115" s="326">
        <v>513276.4</v>
      </c>
      <c r="BS115" s="328"/>
      <c r="BT115" s="329" t="s">
        <v>1778</v>
      </c>
      <c r="BU115" s="347">
        <v>52</v>
      </c>
    </row>
    <row r="116" spans="2:73" ht="18">
      <c r="B116" s="323">
        <v>53</v>
      </c>
      <c r="C116" s="324"/>
      <c r="D116" s="325" t="s">
        <v>1779</v>
      </c>
      <c r="E116" s="326">
        <v>12040.7</v>
      </c>
      <c r="F116" s="326">
        <v>12605.4</v>
      </c>
      <c r="G116" s="326">
        <v>13130.4</v>
      </c>
      <c r="H116" s="326">
        <v>13634</v>
      </c>
      <c r="I116" s="327">
        <v>51410.5</v>
      </c>
      <c r="J116" s="326">
        <v>14153.8</v>
      </c>
      <c r="K116" s="326">
        <v>14448.5</v>
      </c>
      <c r="L116" s="326">
        <v>14891.6</v>
      </c>
      <c r="M116" s="515">
        <v>15265.4</v>
      </c>
      <c r="N116" s="516"/>
      <c r="O116" s="327">
        <v>58759.3</v>
      </c>
      <c r="P116" s="326">
        <v>15786.5</v>
      </c>
      <c r="Q116" s="326">
        <v>15999.3</v>
      </c>
      <c r="R116" s="326">
        <v>16849</v>
      </c>
      <c r="S116" s="326">
        <v>17247.400000000001</v>
      </c>
      <c r="T116" s="326">
        <v>65882.2</v>
      </c>
      <c r="U116" s="326">
        <v>17895.7</v>
      </c>
      <c r="V116" s="326">
        <v>18397.900000000001</v>
      </c>
      <c r="W116" s="326">
        <v>19673.400000000001</v>
      </c>
      <c r="X116" s="326">
        <v>20037.5</v>
      </c>
      <c r="Y116" s="326">
        <v>76004.5</v>
      </c>
      <c r="Z116" s="326">
        <v>20825.900000000001</v>
      </c>
      <c r="AA116" s="326">
        <v>21351.8</v>
      </c>
      <c r="AB116" s="326">
        <v>22105.200000000001</v>
      </c>
      <c r="AC116" s="326">
        <v>23053.599999999999</v>
      </c>
      <c r="AD116" s="326">
        <v>87336.5</v>
      </c>
      <c r="AE116" s="326">
        <v>23792.7</v>
      </c>
      <c r="AF116" s="326">
        <v>24369.5</v>
      </c>
      <c r="AG116" s="326">
        <v>25149.3</v>
      </c>
      <c r="AH116" s="326">
        <v>25729.599999999999</v>
      </c>
      <c r="AI116" s="326">
        <v>99041.1</v>
      </c>
      <c r="AJ116" s="326">
        <v>26068.9</v>
      </c>
      <c r="AK116" s="326">
        <v>27432.1</v>
      </c>
      <c r="AL116" s="326">
        <v>27819.4</v>
      </c>
      <c r="AM116" s="326">
        <v>28034.799999999999</v>
      </c>
      <c r="AN116" s="326">
        <v>109355.2</v>
      </c>
      <c r="AO116" s="326">
        <v>28474.3</v>
      </c>
      <c r="AP116" s="326">
        <v>29950.400000000001</v>
      </c>
      <c r="AQ116" s="326">
        <v>32951.800000000003</v>
      </c>
      <c r="AR116" s="326">
        <v>32749.7</v>
      </c>
      <c r="AS116" s="326">
        <v>124126.2</v>
      </c>
      <c r="AT116" s="326">
        <v>33135.699999999997</v>
      </c>
      <c r="AU116" s="326">
        <v>33945.800000000003</v>
      </c>
      <c r="AV116" s="326">
        <v>34755.5</v>
      </c>
      <c r="AW116" s="326">
        <v>35816.400000000001</v>
      </c>
      <c r="AX116" s="326">
        <v>137653.4</v>
      </c>
      <c r="AY116" s="326">
        <v>36096.1</v>
      </c>
      <c r="AZ116" s="326">
        <v>36496.300000000003</v>
      </c>
      <c r="BA116" s="326">
        <v>36805</v>
      </c>
      <c r="BB116" s="326">
        <v>40483.5</v>
      </c>
      <c r="BC116" s="326">
        <v>149880.9</v>
      </c>
      <c r="BD116" s="326">
        <v>39063.5</v>
      </c>
      <c r="BE116" s="326">
        <v>40029.599999999999</v>
      </c>
      <c r="BF116" s="326">
        <v>39283.4</v>
      </c>
      <c r="BG116" s="326">
        <v>40688.199999999997</v>
      </c>
      <c r="BH116" s="326">
        <v>159064.70000000001</v>
      </c>
      <c r="BI116" s="326">
        <v>40513.5</v>
      </c>
      <c r="BJ116" s="326">
        <v>40587.599999999999</v>
      </c>
      <c r="BK116" s="326">
        <v>40363.300000000003</v>
      </c>
      <c r="BL116" s="326">
        <v>41238.800000000003</v>
      </c>
      <c r="BM116" s="326">
        <v>162703.20000000001</v>
      </c>
      <c r="BN116" s="326">
        <v>41229.9</v>
      </c>
      <c r="BO116" s="326">
        <v>41423.800000000003</v>
      </c>
      <c r="BP116" s="326">
        <v>42461.9</v>
      </c>
      <c r="BQ116" s="326">
        <v>42794.2</v>
      </c>
      <c r="BR116" s="326">
        <v>167909.8</v>
      </c>
      <c r="BS116" s="328"/>
      <c r="BT116" s="329" t="s">
        <v>1780</v>
      </c>
      <c r="BU116" s="347">
        <v>53</v>
      </c>
    </row>
    <row r="117" spans="2:73" ht="18">
      <c r="B117" s="323">
        <v>54</v>
      </c>
      <c r="C117" s="324"/>
      <c r="D117" s="325" t="s">
        <v>1781</v>
      </c>
      <c r="E117" s="326">
        <v>7740.3</v>
      </c>
      <c r="F117" s="326">
        <v>8033.5</v>
      </c>
      <c r="G117" s="326">
        <v>8338.7000000000007</v>
      </c>
      <c r="H117" s="326">
        <v>8589.2000000000007</v>
      </c>
      <c r="I117" s="327">
        <v>32701.7</v>
      </c>
      <c r="J117" s="326">
        <v>9008.9</v>
      </c>
      <c r="K117" s="326">
        <v>9232.6</v>
      </c>
      <c r="L117" s="326">
        <v>9598.6</v>
      </c>
      <c r="M117" s="515">
        <v>9920.7000000000007</v>
      </c>
      <c r="N117" s="516"/>
      <c r="O117" s="327">
        <v>37760.800000000003</v>
      </c>
      <c r="P117" s="326">
        <v>10303.4</v>
      </c>
      <c r="Q117" s="326">
        <v>10423.799999999999</v>
      </c>
      <c r="R117" s="326">
        <v>10853.9</v>
      </c>
      <c r="S117" s="326">
        <v>11106.5</v>
      </c>
      <c r="T117" s="326">
        <v>42687.6</v>
      </c>
      <c r="U117" s="326">
        <v>11473.9</v>
      </c>
      <c r="V117" s="326">
        <v>11668.4</v>
      </c>
      <c r="W117" s="326">
        <v>12433.4</v>
      </c>
      <c r="X117" s="326">
        <v>12702.8</v>
      </c>
      <c r="Y117" s="326">
        <v>48278.5</v>
      </c>
      <c r="Z117" s="326">
        <v>13193.4</v>
      </c>
      <c r="AA117" s="326">
        <v>13494.6</v>
      </c>
      <c r="AB117" s="326">
        <v>13971.8</v>
      </c>
      <c r="AC117" s="326">
        <v>14584.9</v>
      </c>
      <c r="AD117" s="326">
        <v>55244.7</v>
      </c>
      <c r="AE117" s="326">
        <v>15186</v>
      </c>
      <c r="AF117" s="326">
        <v>15587.2</v>
      </c>
      <c r="AG117" s="326">
        <v>16136.8</v>
      </c>
      <c r="AH117" s="326">
        <v>16555.3</v>
      </c>
      <c r="AI117" s="326">
        <v>63465.3</v>
      </c>
      <c r="AJ117" s="326">
        <v>17332.099999999999</v>
      </c>
      <c r="AK117" s="326">
        <v>17622.900000000001</v>
      </c>
      <c r="AL117" s="326">
        <v>18222.7</v>
      </c>
      <c r="AM117" s="326">
        <v>18679.5</v>
      </c>
      <c r="AN117" s="326">
        <v>71857.2</v>
      </c>
      <c r="AO117" s="326">
        <v>19251.8</v>
      </c>
      <c r="AP117" s="326">
        <v>20107.599999999999</v>
      </c>
      <c r="AQ117" s="326">
        <v>21730.6</v>
      </c>
      <c r="AR117" s="326">
        <v>20345.8</v>
      </c>
      <c r="AS117" s="326">
        <v>81435.8</v>
      </c>
      <c r="AT117" s="326">
        <v>21415.8</v>
      </c>
      <c r="AU117" s="326">
        <v>21892</v>
      </c>
      <c r="AV117" s="326">
        <v>23068</v>
      </c>
      <c r="AW117" s="326">
        <v>23661.200000000001</v>
      </c>
      <c r="AX117" s="326">
        <v>90037</v>
      </c>
      <c r="AY117" s="326">
        <v>24390.9</v>
      </c>
      <c r="AZ117" s="326">
        <v>25218.1</v>
      </c>
      <c r="BA117" s="326">
        <v>26150.799999999999</v>
      </c>
      <c r="BB117" s="326">
        <v>26872.1</v>
      </c>
      <c r="BC117" s="326">
        <v>102631.9</v>
      </c>
      <c r="BD117" s="326">
        <v>27089.8</v>
      </c>
      <c r="BE117" s="326">
        <v>25738.2</v>
      </c>
      <c r="BF117" s="326">
        <v>25699.5</v>
      </c>
      <c r="BG117" s="326">
        <v>25568.3</v>
      </c>
      <c r="BH117" s="326">
        <v>104095.8</v>
      </c>
      <c r="BI117" s="326">
        <v>25221.200000000001</v>
      </c>
      <c r="BJ117" s="326">
        <v>25547.7</v>
      </c>
      <c r="BK117" s="326">
        <v>26156.2</v>
      </c>
      <c r="BL117" s="326">
        <v>26287.3</v>
      </c>
      <c r="BM117" s="326">
        <v>103212.4</v>
      </c>
      <c r="BN117" s="326">
        <v>26632.2</v>
      </c>
      <c r="BO117" s="326">
        <v>27226.400000000001</v>
      </c>
      <c r="BP117" s="326">
        <v>28336.5</v>
      </c>
      <c r="BQ117" s="326">
        <v>30229.599999999999</v>
      </c>
      <c r="BR117" s="326">
        <v>112424.7</v>
      </c>
      <c r="BS117" s="328"/>
      <c r="BT117" s="329" t="s">
        <v>1782</v>
      </c>
      <c r="BU117" s="347">
        <v>54</v>
      </c>
    </row>
    <row r="118" spans="2:73" ht="18">
      <c r="B118" s="323">
        <v>55</v>
      </c>
      <c r="C118" s="324"/>
      <c r="D118" s="325" t="s">
        <v>1783</v>
      </c>
      <c r="E118" s="326">
        <v>1335.8</v>
      </c>
      <c r="F118" s="326">
        <v>1435.3</v>
      </c>
      <c r="G118" s="326">
        <v>1472</v>
      </c>
      <c r="H118" s="326">
        <v>1530.4</v>
      </c>
      <c r="I118" s="327">
        <v>5773.5</v>
      </c>
      <c r="J118" s="326">
        <v>1558.6</v>
      </c>
      <c r="K118" s="326">
        <v>1648.9</v>
      </c>
      <c r="L118" s="326">
        <v>1686.8</v>
      </c>
      <c r="M118" s="515">
        <v>1715.6</v>
      </c>
      <c r="N118" s="516"/>
      <c r="O118" s="327">
        <v>6609.9</v>
      </c>
      <c r="P118" s="326">
        <v>1787.5</v>
      </c>
      <c r="Q118" s="326">
        <v>1838.7</v>
      </c>
      <c r="R118" s="326">
        <v>1912.7</v>
      </c>
      <c r="S118" s="326">
        <v>1946.2</v>
      </c>
      <c r="T118" s="326">
        <v>7485.1</v>
      </c>
      <c r="U118" s="326">
        <v>2047.4</v>
      </c>
      <c r="V118" s="326">
        <v>2123.3000000000002</v>
      </c>
      <c r="W118" s="326">
        <v>2221.6999999999998</v>
      </c>
      <c r="X118" s="326">
        <v>2286.9</v>
      </c>
      <c r="Y118" s="326">
        <v>8679.2999999999993</v>
      </c>
      <c r="Z118" s="326">
        <v>2358.6</v>
      </c>
      <c r="AA118" s="326">
        <v>2403.5</v>
      </c>
      <c r="AB118" s="326">
        <v>2483.3000000000002</v>
      </c>
      <c r="AC118" s="326">
        <v>2583.3000000000002</v>
      </c>
      <c r="AD118" s="326">
        <v>9828.7000000000007</v>
      </c>
      <c r="AE118" s="326">
        <v>2668.4</v>
      </c>
      <c r="AF118" s="326">
        <v>2714.1</v>
      </c>
      <c r="AG118" s="326">
        <v>2771.2</v>
      </c>
      <c r="AH118" s="326">
        <v>2796.7</v>
      </c>
      <c r="AI118" s="326">
        <v>10950.4</v>
      </c>
      <c r="AJ118" s="326">
        <v>2817.4</v>
      </c>
      <c r="AK118" s="326">
        <v>2826.4</v>
      </c>
      <c r="AL118" s="326">
        <v>2954.9</v>
      </c>
      <c r="AM118" s="326">
        <v>3017.5</v>
      </c>
      <c r="AN118" s="326">
        <v>11616.2</v>
      </c>
      <c r="AO118" s="326">
        <v>3051.2</v>
      </c>
      <c r="AP118" s="326">
        <v>3149.6</v>
      </c>
      <c r="AQ118" s="326">
        <v>3147.6</v>
      </c>
      <c r="AR118" s="326">
        <v>3233.5</v>
      </c>
      <c r="AS118" s="326">
        <v>12581.9</v>
      </c>
      <c r="AT118" s="326">
        <v>3262.3</v>
      </c>
      <c r="AU118" s="326">
        <v>3251.9</v>
      </c>
      <c r="AV118" s="326">
        <v>3279.7</v>
      </c>
      <c r="AW118" s="326">
        <v>3326.9</v>
      </c>
      <c r="AX118" s="326">
        <v>13120.8</v>
      </c>
      <c r="AY118" s="326">
        <v>3383.4</v>
      </c>
      <c r="AZ118" s="326">
        <v>3420.7</v>
      </c>
      <c r="BA118" s="326">
        <v>3468.1</v>
      </c>
      <c r="BB118" s="326">
        <v>3465.1</v>
      </c>
      <c r="BC118" s="326">
        <v>13737.3</v>
      </c>
      <c r="BD118" s="326">
        <v>3453</v>
      </c>
      <c r="BE118" s="326">
        <v>3468.6</v>
      </c>
      <c r="BF118" s="326">
        <v>3528.2</v>
      </c>
      <c r="BG118" s="326">
        <v>3602.6</v>
      </c>
      <c r="BH118" s="326">
        <v>14052.4</v>
      </c>
      <c r="BI118" s="326">
        <v>3708.1</v>
      </c>
      <c r="BJ118" s="326">
        <v>3703.9</v>
      </c>
      <c r="BK118" s="326">
        <v>3765.6</v>
      </c>
      <c r="BL118" s="326">
        <v>3835.1</v>
      </c>
      <c r="BM118" s="326">
        <v>15012.7</v>
      </c>
      <c r="BN118" s="326">
        <v>3832.1</v>
      </c>
      <c r="BO118" s="326">
        <v>3901.2</v>
      </c>
      <c r="BP118" s="326">
        <v>4007.2</v>
      </c>
      <c r="BQ118" s="326">
        <v>4005.3</v>
      </c>
      <c r="BR118" s="326">
        <v>15745.8</v>
      </c>
      <c r="BS118" s="328"/>
      <c r="BT118" s="329" t="s">
        <v>1784</v>
      </c>
      <c r="BU118" s="347">
        <v>55</v>
      </c>
    </row>
    <row r="119" spans="2:73" ht="18">
      <c r="B119" s="323">
        <v>56</v>
      </c>
      <c r="C119" s="324"/>
      <c r="D119" s="332" t="s">
        <v>1785</v>
      </c>
      <c r="E119" s="326">
        <v>46097.1</v>
      </c>
      <c r="F119" s="326">
        <v>48159.6</v>
      </c>
      <c r="G119" s="326">
        <v>51069.4</v>
      </c>
      <c r="H119" s="326">
        <v>52887.4</v>
      </c>
      <c r="I119" s="327">
        <v>198213.5</v>
      </c>
      <c r="J119" s="326">
        <v>53483.9</v>
      </c>
      <c r="K119" s="326">
        <v>54139.199999999997</v>
      </c>
      <c r="L119" s="326">
        <v>55161</v>
      </c>
      <c r="M119" s="515">
        <v>56012.5</v>
      </c>
      <c r="N119" s="516"/>
      <c r="O119" s="327">
        <v>218796.6</v>
      </c>
      <c r="P119" s="326">
        <v>57079</v>
      </c>
      <c r="Q119" s="326">
        <v>58411.3</v>
      </c>
      <c r="R119" s="326">
        <v>60529.2</v>
      </c>
      <c r="S119" s="326">
        <v>61894.400000000001</v>
      </c>
      <c r="T119" s="327">
        <v>237913.9</v>
      </c>
      <c r="U119" s="327">
        <v>63542</v>
      </c>
      <c r="V119" s="327">
        <v>64991</v>
      </c>
      <c r="W119" s="327">
        <v>67109.600000000006</v>
      </c>
      <c r="X119" s="327">
        <v>68632.399999999994</v>
      </c>
      <c r="Y119" s="327">
        <v>264275</v>
      </c>
      <c r="Z119" s="327">
        <v>70413.3</v>
      </c>
      <c r="AA119" s="327">
        <v>72080.600000000006</v>
      </c>
      <c r="AB119" s="327">
        <v>74461.100000000006</v>
      </c>
      <c r="AC119" s="327">
        <v>77618.399999999994</v>
      </c>
      <c r="AD119" s="327">
        <v>294573.40000000002</v>
      </c>
      <c r="AE119" s="327">
        <v>79797.100000000006</v>
      </c>
      <c r="AF119" s="327">
        <v>81269.5</v>
      </c>
      <c r="AG119" s="327">
        <v>82682.3</v>
      </c>
      <c r="AH119" s="327">
        <v>83852.5</v>
      </c>
      <c r="AI119" s="327">
        <v>327601.40000000002</v>
      </c>
      <c r="AJ119" s="327">
        <v>86267</v>
      </c>
      <c r="AK119" s="327">
        <v>87174.7</v>
      </c>
      <c r="AL119" s="327">
        <v>88194.5</v>
      </c>
      <c r="AM119" s="327">
        <v>88852</v>
      </c>
      <c r="AN119" s="327">
        <v>350488.2</v>
      </c>
      <c r="AO119" s="327">
        <v>92775.8</v>
      </c>
      <c r="AP119" s="327">
        <v>95482</v>
      </c>
      <c r="AQ119" s="327">
        <v>96539.199999999997</v>
      </c>
      <c r="AR119" s="327">
        <v>97462.2</v>
      </c>
      <c r="AS119" s="327">
        <v>382259.20000000001</v>
      </c>
      <c r="AT119" s="327">
        <v>99254.7</v>
      </c>
      <c r="AU119" s="327">
        <v>100593.8</v>
      </c>
      <c r="AV119" s="327">
        <v>102188.8</v>
      </c>
      <c r="AW119" s="327">
        <v>103976.4</v>
      </c>
      <c r="AX119" s="327">
        <v>406013.7</v>
      </c>
      <c r="AY119" s="327">
        <v>107547.4</v>
      </c>
      <c r="AZ119" s="327">
        <v>108952.7</v>
      </c>
      <c r="BA119" s="327">
        <v>110857.8</v>
      </c>
      <c r="BB119" s="327">
        <v>112098</v>
      </c>
      <c r="BC119" s="327">
        <v>439455.9</v>
      </c>
      <c r="BD119" s="327">
        <v>112980.1</v>
      </c>
      <c r="BE119" s="327">
        <v>112854.2</v>
      </c>
      <c r="BF119" s="327">
        <v>113933.6</v>
      </c>
      <c r="BG119" s="327">
        <v>114013</v>
      </c>
      <c r="BH119" s="327">
        <v>453780.9</v>
      </c>
      <c r="BI119" s="327">
        <v>114310.1</v>
      </c>
      <c r="BJ119" s="327">
        <v>116310</v>
      </c>
      <c r="BK119" s="327">
        <v>118298.8</v>
      </c>
      <c r="BL119" s="327">
        <v>119302.8</v>
      </c>
      <c r="BM119" s="327">
        <v>468221.7</v>
      </c>
      <c r="BN119" s="327">
        <v>120446.8</v>
      </c>
      <c r="BO119" s="327">
        <v>121350.39999999999</v>
      </c>
      <c r="BP119" s="327">
        <v>122604.9</v>
      </c>
      <c r="BQ119" s="327">
        <v>123909.1</v>
      </c>
      <c r="BR119" s="327">
        <v>488311.2</v>
      </c>
      <c r="BS119" s="328"/>
      <c r="BT119" s="333" t="s">
        <v>1786</v>
      </c>
      <c r="BU119" s="347">
        <v>56</v>
      </c>
    </row>
    <row r="120" spans="2:73" ht="18">
      <c r="B120" s="323">
        <v>57</v>
      </c>
      <c r="C120" s="324"/>
      <c r="D120" s="332" t="s">
        <v>1787</v>
      </c>
      <c r="E120" s="326">
        <v>22663.4</v>
      </c>
      <c r="F120" s="326">
        <v>23946.799999999999</v>
      </c>
      <c r="G120" s="326">
        <v>25685.7</v>
      </c>
      <c r="H120" s="326">
        <v>26789.5</v>
      </c>
      <c r="I120" s="327">
        <v>99085.4</v>
      </c>
      <c r="J120" s="326">
        <v>27219.4</v>
      </c>
      <c r="K120" s="326">
        <v>27826.9</v>
      </c>
      <c r="L120" s="326">
        <v>29028.9</v>
      </c>
      <c r="M120" s="515">
        <v>29900.1</v>
      </c>
      <c r="N120" s="516"/>
      <c r="O120" s="327">
        <v>113975.3</v>
      </c>
      <c r="P120" s="326">
        <v>30577.3</v>
      </c>
      <c r="Q120" s="326">
        <v>31350.6</v>
      </c>
      <c r="R120" s="326">
        <v>32596.799999999999</v>
      </c>
      <c r="S120" s="326">
        <v>33199.5</v>
      </c>
      <c r="T120" s="327">
        <v>127724.2</v>
      </c>
      <c r="U120" s="327">
        <v>34690.800000000003</v>
      </c>
      <c r="V120" s="327">
        <v>35548.699999999997</v>
      </c>
      <c r="W120" s="327">
        <v>36945.4</v>
      </c>
      <c r="X120" s="327">
        <v>37419.199999999997</v>
      </c>
      <c r="Y120" s="327">
        <v>144604.1</v>
      </c>
      <c r="Z120" s="327">
        <v>39720.5</v>
      </c>
      <c r="AA120" s="327">
        <v>40478.400000000001</v>
      </c>
      <c r="AB120" s="327">
        <v>42058.7</v>
      </c>
      <c r="AC120" s="327">
        <v>43733</v>
      </c>
      <c r="AD120" s="327">
        <v>165990.6</v>
      </c>
      <c r="AE120" s="327">
        <v>45468.800000000003</v>
      </c>
      <c r="AF120" s="327">
        <v>46680.7</v>
      </c>
      <c r="AG120" s="327">
        <v>48496.4</v>
      </c>
      <c r="AH120" s="327">
        <v>49622</v>
      </c>
      <c r="AI120" s="327">
        <v>190267.9</v>
      </c>
      <c r="AJ120" s="327">
        <v>51359.9</v>
      </c>
      <c r="AK120" s="327">
        <v>52007.199999999997</v>
      </c>
      <c r="AL120" s="327">
        <v>53493.9</v>
      </c>
      <c r="AM120" s="327">
        <v>54762.6</v>
      </c>
      <c r="AN120" s="327">
        <v>211623.6</v>
      </c>
      <c r="AO120" s="327">
        <v>56866.9</v>
      </c>
      <c r="AP120" s="327">
        <v>58705.1</v>
      </c>
      <c r="AQ120" s="327">
        <v>60727.7</v>
      </c>
      <c r="AR120" s="327">
        <v>61917.3</v>
      </c>
      <c r="AS120" s="327">
        <v>238217</v>
      </c>
      <c r="AT120" s="327">
        <v>63451.9</v>
      </c>
      <c r="AU120" s="327">
        <v>66003.5</v>
      </c>
      <c r="AV120" s="327">
        <v>68036.7</v>
      </c>
      <c r="AW120" s="327">
        <v>69601.899999999994</v>
      </c>
      <c r="AX120" s="327">
        <v>267094</v>
      </c>
      <c r="AY120" s="327">
        <v>72078.100000000006</v>
      </c>
      <c r="AZ120" s="327">
        <v>75061.399999999994</v>
      </c>
      <c r="BA120" s="327">
        <v>77759</v>
      </c>
      <c r="BB120" s="327">
        <v>79387</v>
      </c>
      <c r="BC120" s="327">
        <v>304285.5</v>
      </c>
      <c r="BD120" s="327">
        <v>78465.5</v>
      </c>
      <c r="BE120" s="327">
        <v>67629.399999999994</v>
      </c>
      <c r="BF120" s="327">
        <v>72977.600000000006</v>
      </c>
      <c r="BG120" s="327">
        <v>75183</v>
      </c>
      <c r="BH120" s="327">
        <v>294255.5</v>
      </c>
      <c r="BI120" s="327">
        <v>74750</v>
      </c>
      <c r="BJ120" s="327">
        <v>75452.2</v>
      </c>
      <c r="BK120" s="327">
        <v>73690.2</v>
      </c>
      <c r="BL120" s="327">
        <v>77192.800000000003</v>
      </c>
      <c r="BM120" s="327">
        <v>301085.2</v>
      </c>
      <c r="BN120" s="327">
        <v>81021.3</v>
      </c>
      <c r="BO120" s="327">
        <v>84532.800000000003</v>
      </c>
      <c r="BP120" s="327">
        <v>85896.6</v>
      </c>
      <c r="BQ120" s="327">
        <v>89976.6</v>
      </c>
      <c r="BR120" s="327">
        <v>341427.3</v>
      </c>
      <c r="BS120" s="328"/>
      <c r="BT120" s="333" t="s">
        <v>1788</v>
      </c>
      <c r="BU120" s="347">
        <v>57</v>
      </c>
    </row>
    <row r="121" spans="2:73" ht="54">
      <c r="B121" s="334">
        <v>58</v>
      </c>
      <c r="C121" s="324"/>
      <c r="D121" s="332" t="s">
        <v>1789</v>
      </c>
      <c r="E121" s="326">
        <v>57125.8</v>
      </c>
      <c r="F121" s="326">
        <v>67870.399999999994</v>
      </c>
      <c r="G121" s="326">
        <v>66385.7</v>
      </c>
      <c r="H121" s="326">
        <v>68264.2</v>
      </c>
      <c r="I121" s="327">
        <v>259646.1</v>
      </c>
      <c r="J121" s="326">
        <v>66610.399999999994</v>
      </c>
      <c r="K121" s="326">
        <v>71084.399999999994</v>
      </c>
      <c r="L121" s="326">
        <v>86859</v>
      </c>
      <c r="M121" s="515">
        <v>80201.899999999994</v>
      </c>
      <c r="N121" s="516"/>
      <c r="O121" s="327">
        <v>304755.7</v>
      </c>
      <c r="P121" s="326">
        <v>75409.600000000006</v>
      </c>
      <c r="Q121" s="326">
        <v>95966.5</v>
      </c>
      <c r="R121" s="326">
        <v>84362.7</v>
      </c>
      <c r="S121" s="326">
        <v>84828.800000000003</v>
      </c>
      <c r="T121" s="327">
        <v>340567.6</v>
      </c>
      <c r="U121" s="327">
        <v>81215.7</v>
      </c>
      <c r="V121" s="327">
        <v>91689.7</v>
      </c>
      <c r="W121" s="327">
        <v>101163.8</v>
      </c>
      <c r="X121" s="327">
        <v>98125.8</v>
      </c>
      <c r="Y121" s="327">
        <v>372195</v>
      </c>
      <c r="Z121" s="327">
        <v>90072.6</v>
      </c>
      <c r="AA121" s="327">
        <v>93998.7</v>
      </c>
      <c r="AB121" s="327">
        <v>111464.4</v>
      </c>
      <c r="AC121" s="327">
        <v>109093.9</v>
      </c>
      <c r="AD121" s="327">
        <v>404629.6</v>
      </c>
      <c r="AE121" s="327">
        <v>99645.7</v>
      </c>
      <c r="AF121" s="327">
        <v>108687.2</v>
      </c>
      <c r="AG121" s="327">
        <v>118102.9</v>
      </c>
      <c r="AH121" s="327">
        <v>122946.6</v>
      </c>
      <c r="AI121" s="327">
        <v>449382.40000000002</v>
      </c>
      <c r="AJ121" s="327">
        <v>111394.6</v>
      </c>
      <c r="AK121" s="327">
        <v>120262.3</v>
      </c>
      <c r="AL121" s="327">
        <v>120220.3</v>
      </c>
      <c r="AM121" s="327">
        <v>124613.7</v>
      </c>
      <c r="AN121" s="327">
        <v>476490.9</v>
      </c>
      <c r="AO121" s="327">
        <v>113448.9</v>
      </c>
      <c r="AP121" s="327">
        <v>121547.3</v>
      </c>
      <c r="AQ121" s="327">
        <v>125627.2</v>
      </c>
      <c r="AR121" s="327">
        <v>138720.20000000001</v>
      </c>
      <c r="AS121" s="327">
        <v>499343.6</v>
      </c>
      <c r="AT121" s="327">
        <v>123781.5</v>
      </c>
      <c r="AU121" s="327">
        <v>133545.79999999999</v>
      </c>
      <c r="AV121" s="327">
        <v>134567.9</v>
      </c>
      <c r="AW121" s="327">
        <v>149790.39999999999</v>
      </c>
      <c r="AX121" s="327">
        <v>541685.6</v>
      </c>
      <c r="AY121" s="327">
        <v>133801.5</v>
      </c>
      <c r="AZ121" s="327">
        <v>147211.29999999999</v>
      </c>
      <c r="BA121" s="327">
        <v>139235.9</v>
      </c>
      <c r="BB121" s="327">
        <v>151335.4</v>
      </c>
      <c r="BC121" s="327">
        <v>571584.1</v>
      </c>
      <c r="BD121" s="327">
        <v>142213</v>
      </c>
      <c r="BE121" s="327">
        <v>142027.1</v>
      </c>
      <c r="BF121" s="327">
        <v>145751.79999999999</v>
      </c>
      <c r="BG121" s="327">
        <v>155968.20000000001</v>
      </c>
      <c r="BH121" s="327">
        <v>585960.1</v>
      </c>
      <c r="BI121" s="327">
        <v>139681</v>
      </c>
      <c r="BJ121" s="327">
        <v>158889.29999999999</v>
      </c>
      <c r="BK121" s="327">
        <v>128288.8</v>
      </c>
      <c r="BL121" s="327">
        <v>159843.9</v>
      </c>
      <c r="BM121" s="327">
        <v>586703</v>
      </c>
      <c r="BN121" s="327">
        <v>139527.29999999999</v>
      </c>
      <c r="BO121" s="327">
        <v>156093.4</v>
      </c>
      <c r="BP121" s="327">
        <v>148047.20000000001</v>
      </c>
      <c r="BQ121" s="327">
        <v>161449.4</v>
      </c>
      <c r="BR121" s="327">
        <v>605117.30000000005</v>
      </c>
      <c r="BS121" s="328"/>
      <c r="BT121" s="333" t="s">
        <v>1790</v>
      </c>
      <c r="BU121" s="348">
        <v>58</v>
      </c>
    </row>
    <row r="122" spans="2:73">
      <c r="B122" s="323">
        <v>59</v>
      </c>
      <c r="C122" s="324"/>
      <c r="D122" s="332" t="s">
        <v>1791</v>
      </c>
      <c r="E122" s="326">
        <v>42816.800000000003</v>
      </c>
      <c r="F122" s="326">
        <v>50312.9</v>
      </c>
      <c r="G122" s="326">
        <v>53634.400000000001</v>
      </c>
      <c r="H122" s="326">
        <v>54795.4</v>
      </c>
      <c r="I122" s="327">
        <v>201559.5</v>
      </c>
      <c r="J122" s="326">
        <v>49989</v>
      </c>
      <c r="K122" s="326">
        <v>54164.800000000003</v>
      </c>
      <c r="L122" s="326">
        <v>64142.3</v>
      </c>
      <c r="M122" s="515">
        <v>64430.7</v>
      </c>
      <c r="N122" s="516"/>
      <c r="O122" s="327">
        <v>232726.8</v>
      </c>
      <c r="P122" s="326">
        <v>58982.400000000001</v>
      </c>
      <c r="Q122" s="326">
        <v>70865.8</v>
      </c>
      <c r="R122" s="326">
        <v>66978.8</v>
      </c>
      <c r="S122" s="326">
        <v>73545.3</v>
      </c>
      <c r="T122" s="327">
        <v>270372.3</v>
      </c>
      <c r="U122" s="327">
        <v>68593.8</v>
      </c>
      <c r="V122" s="327">
        <v>72067.8</v>
      </c>
      <c r="W122" s="327">
        <v>79414.399999999994</v>
      </c>
      <c r="X122" s="327">
        <v>87786.3</v>
      </c>
      <c r="Y122" s="327">
        <v>307862.3</v>
      </c>
      <c r="Z122" s="327">
        <v>76496.7</v>
      </c>
      <c r="AA122" s="327">
        <v>79003.399999999994</v>
      </c>
      <c r="AB122" s="327">
        <v>89307.9</v>
      </c>
      <c r="AC122" s="327">
        <v>97010.4</v>
      </c>
      <c r="AD122" s="327">
        <v>341818.4</v>
      </c>
      <c r="AE122" s="327">
        <v>84344.3</v>
      </c>
      <c r="AF122" s="327">
        <v>94390.8</v>
      </c>
      <c r="AG122" s="327">
        <v>100734.6</v>
      </c>
      <c r="AH122" s="327">
        <v>108141.7</v>
      </c>
      <c r="AI122" s="327">
        <v>387611.4</v>
      </c>
      <c r="AJ122" s="327">
        <v>94402.8</v>
      </c>
      <c r="AK122" s="327">
        <v>105388</v>
      </c>
      <c r="AL122" s="327">
        <v>103632.4</v>
      </c>
      <c r="AM122" s="327">
        <v>113921.60000000001</v>
      </c>
      <c r="AN122" s="327">
        <v>417344.8</v>
      </c>
      <c r="AO122" s="327">
        <v>100943.7</v>
      </c>
      <c r="AP122" s="327">
        <v>108617.9</v>
      </c>
      <c r="AQ122" s="327">
        <v>111716.6</v>
      </c>
      <c r="AR122" s="327">
        <v>125859.4</v>
      </c>
      <c r="AS122" s="327">
        <v>447137.6</v>
      </c>
      <c r="AT122" s="327">
        <v>109540.8</v>
      </c>
      <c r="AU122" s="327">
        <v>117452.8</v>
      </c>
      <c r="AV122" s="327">
        <v>120453.9</v>
      </c>
      <c r="AW122" s="327">
        <v>134299.5</v>
      </c>
      <c r="AX122" s="327">
        <v>481747</v>
      </c>
      <c r="AY122" s="327">
        <v>118531.6</v>
      </c>
      <c r="AZ122" s="327">
        <v>127571.5</v>
      </c>
      <c r="BA122" s="327">
        <v>133258.29999999999</v>
      </c>
      <c r="BB122" s="327">
        <v>142992.79999999999</v>
      </c>
      <c r="BC122" s="327">
        <v>522354.2</v>
      </c>
      <c r="BD122" s="327">
        <v>112980.1</v>
      </c>
      <c r="BE122" s="327">
        <v>112854.2</v>
      </c>
      <c r="BF122" s="327">
        <v>113933.6</v>
      </c>
      <c r="BG122" s="327">
        <v>114013</v>
      </c>
      <c r="BH122" s="327">
        <v>453780.9</v>
      </c>
      <c r="BI122" s="327">
        <v>129272.7</v>
      </c>
      <c r="BJ122" s="327">
        <v>141555.1</v>
      </c>
      <c r="BK122" s="327">
        <v>133203</v>
      </c>
      <c r="BL122" s="327">
        <v>153625.29999999999</v>
      </c>
      <c r="BM122" s="327">
        <v>557656.1</v>
      </c>
      <c r="BN122" s="327">
        <v>129200.8</v>
      </c>
      <c r="BO122" s="327">
        <v>140464.9</v>
      </c>
      <c r="BP122" s="327">
        <v>142294.79999999999</v>
      </c>
      <c r="BQ122" s="327">
        <v>154664</v>
      </c>
      <c r="BR122" s="327">
        <v>566624.5</v>
      </c>
      <c r="BS122" s="328"/>
      <c r="BT122" s="333" t="s">
        <v>1792</v>
      </c>
      <c r="BU122" s="347">
        <v>59</v>
      </c>
    </row>
    <row r="123" spans="2:73" ht="36">
      <c r="B123" s="323">
        <v>60</v>
      </c>
      <c r="C123" s="324"/>
      <c r="D123" s="332" t="s">
        <v>1793</v>
      </c>
      <c r="E123" s="326">
        <v>15194.2</v>
      </c>
      <c r="F123" s="326">
        <v>16473.5</v>
      </c>
      <c r="G123" s="326">
        <v>17325.900000000001</v>
      </c>
      <c r="H123" s="326">
        <v>17451.099999999999</v>
      </c>
      <c r="I123" s="327">
        <v>66444.7</v>
      </c>
      <c r="J123" s="326">
        <v>17523.599999999999</v>
      </c>
      <c r="K123" s="326">
        <v>18357.900000000001</v>
      </c>
      <c r="L123" s="326">
        <v>20136.599999999999</v>
      </c>
      <c r="M123" s="515">
        <v>20386.8</v>
      </c>
      <c r="N123" s="516"/>
      <c r="O123" s="327">
        <v>76404.899999999994</v>
      </c>
      <c r="P123" s="326">
        <v>19886</v>
      </c>
      <c r="Q123" s="326">
        <v>21608.9</v>
      </c>
      <c r="R123" s="326">
        <v>21579.5</v>
      </c>
      <c r="S123" s="326">
        <v>23161</v>
      </c>
      <c r="T123" s="327">
        <v>86235.4</v>
      </c>
      <c r="U123" s="327">
        <v>22045.200000000001</v>
      </c>
      <c r="V123" s="327">
        <v>22988.9</v>
      </c>
      <c r="W123" s="327">
        <v>24701.4</v>
      </c>
      <c r="X123" s="327">
        <v>27145.8</v>
      </c>
      <c r="Y123" s="327">
        <v>96881.3</v>
      </c>
      <c r="Z123" s="327">
        <v>24754.1</v>
      </c>
      <c r="AA123" s="327">
        <v>26080.2</v>
      </c>
      <c r="AB123" s="327">
        <v>28346.799999999999</v>
      </c>
      <c r="AC123" s="327">
        <v>29966.1</v>
      </c>
      <c r="AD123" s="327">
        <v>109147.2</v>
      </c>
      <c r="AE123" s="327">
        <v>28367.599999999999</v>
      </c>
      <c r="AF123" s="327">
        <v>30116.400000000001</v>
      </c>
      <c r="AG123" s="327">
        <v>31283.3</v>
      </c>
      <c r="AH123" s="327">
        <v>33424.199999999997</v>
      </c>
      <c r="AI123" s="327">
        <v>123191.5</v>
      </c>
      <c r="AJ123" s="327">
        <v>31541.3</v>
      </c>
      <c r="AK123" s="327">
        <v>32643.7</v>
      </c>
      <c r="AL123" s="327">
        <v>32849</v>
      </c>
      <c r="AM123" s="327">
        <v>35066.5</v>
      </c>
      <c r="AN123" s="327">
        <v>132100.5</v>
      </c>
      <c r="AO123" s="327">
        <v>34423.800000000003</v>
      </c>
      <c r="AP123" s="327">
        <v>35414.6</v>
      </c>
      <c r="AQ123" s="327">
        <v>36442.6</v>
      </c>
      <c r="AR123" s="327">
        <v>38549.699999999997</v>
      </c>
      <c r="AS123" s="327">
        <v>144830.70000000001</v>
      </c>
      <c r="AT123" s="327">
        <v>37478.9</v>
      </c>
      <c r="AU123" s="327">
        <v>38779.800000000003</v>
      </c>
      <c r="AV123" s="327">
        <v>39612.400000000001</v>
      </c>
      <c r="AW123" s="327">
        <v>42199</v>
      </c>
      <c r="AX123" s="327">
        <v>158070.1</v>
      </c>
      <c r="AY123" s="327">
        <v>41428.300000000003</v>
      </c>
      <c r="AZ123" s="327">
        <v>43038.1</v>
      </c>
      <c r="BA123" s="327">
        <v>44115.9</v>
      </c>
      <c r="BB123" s="327">
        <v>46106.7</v>
      </c>
      <c r="BC123" s="327">
        <v>174689</v>
      </c>
      <c r="BD123" s="327">
        <v>78465.5</v>
      </c>
      <c r="BE123" s="327">
        <v>67629.399999999994</v>
      </c>
      <c r="BF123" s="327">
        <v>72977.600000000006</v>
      </c>
      <c r="BG123" s="327">
        <v>75183</v>
      </c>
      <c r="BH123" s="327">
        <v>294255.5</v>
      </c>
      <c r="BI123" s="327">
        <v>49680</v>
      </c>
      <c r="BJ123" s="327">
        <v>52329.9</v>
      </c>
      <c r="BK123" s="327">
        <v>60983</v>
      </c>
      <c r="BL123" s="327">
        <v>64229.9</v>
      </c>
      <c r="BM123" s="327">
        <v>227222.8</v>
      </c>
      <c r="BN123" s="327">
        <v>52429.5</v>
      </c>
      <c r="BO123" s="327">
        <v>56386.8</v>
      </c>
      <c r="BP123" s="327">
        <v>60943.4</v>
      </c>
      <c r="BQ123" s="327">
        <v>66407.100000000006</v>
      </c>
      <c r="BR123" s="327">
        <v>236166.8</v>
      </c>
      <c r="BS123" s="328"/>
      <c r="BT123" s="333" t="s">
        <v>1794</v>
      </c>
      <c r="BU123" s="347">
        <v>60</v>
      </c>
    </row>
    <row r="124" spans="2:73" ht="27">
      <c r="B124" s="323">
        <v>61</v>
      </c>
      <c r="C124" s="324"/>
      <c r="D124" s="332" t="s">
        <v>1795</v>
      </c>
      <c r="E124" s="326">
        <v>23932.2</v>
      </c>
      <c r="F124" s="326">
        <v>24791.599999999999</v>
      </c>
      <c r="G124" s="326">
        <v>25723</v>
      </c>
      <c r="H124" s="326">
        <v>26614.2</v>
      </c>
      <c r="I124" s="327">
        <v>101061</v>
      </c>
      <c r="J124" s="326">
        <v>27405</v>
      </c>
      <c r="K124" s="326">
        <v>27900.7</v>
      </c>
      <c r="L124" s="326">
        <v>28506.2</v>
      </c>
      <c r="M124" s="515">
        <v>29210.1</v>
      </c>
      <c r="N124" s="516"/>
      <c r="O124" s="327">
        <v>113022</v>
      </c>
      <c r="P124" s="326">
        <v>29784.7</v>
      </c>
      <c r="Q124" s="326">
        <v>30274</v>
      </c>
      <c r="R124" s="326">
        <v>30992.5</v>
      </c>
      <c r="S124" s="326">
        <v>31515</v>
      </c>
      <c r="T124" s="327">
        <v>122566.2</v>
      </c>
      <c r="U124" s="327">
        <v>33159.5</v>
      </c>
      <c r="V124" s="327">
        <v>33992.1</v>
      </c>
      <c r="W124" s="327">
        <v>35828.800000000003</v>
      </c>
      <c r="X124" s="327">
        <v>37335.1</v>
      </c>
      <c r="Y124" s="327">
        <v>140315.5</v>
      </c>
      <c r="Z124" s="327">
        <v>38740</v>
      </c>
      <c r="AA124" s="327">
        <v>39664.5</v>
      </c>
      <c r="AB124" s="327">
        <v>41169.5</v>
      </c>
      <c r="AC124" s="327">
        <v>43974.8</v>
      </c>
      <c r="AD124" s="327">
        <v>163548.79999999999</v>
      </c>
      <c r="AE124" s="327">
        <v>45475.9</v>
      </c>
      <c r="AF124" s="327">
        <v>46788.9</v>
      </c>
      <c r="AG124" s="327">
        <v>48546.3</v>
      </c>
      <c r="AH124" s="327">
        <v>49769.9</v>
      </c>
      <c r="AI124" s="327">
        <v>190581</v>
      </c>
      <c r="AJ124" s="327">
        <v>50925.4</v>
      </c>
      <c r="AK124" s="327">
        <v>51968.800000000003</v>
      </c>
      <c r="AL124" s="327">
        <v>53564.2</v>
      </c>
      <c r="AM124" s="327">
        <v>54969.5</v>
      </c>
      <c r="AN124" s="327">
        <v>211427.9</v>
      </c>
      <c r="AO124" s="327">
        <v>57120.5</v>
      </c>
      <c r="AP124" s="327">
        <v>58926.400000000001</v>
      </c>
      <c r="AQ124" s="327">
        <v>60984.2</v>
      </c>
      <c r="AR124" s="327">
        <v>62227.5</v>
      </c>
      <c r="AS124" s="327">
        <v>239258.6</v>
      </c>
      <c r="AT124" s="327">
        <v>63836.800000000003</v>
      </c>
      <c r="AU124" s="327">
        <v>66305.5</v>
      </c>
      <c r="AV124" s="327">
        <v>68471.8</v>
      </c>
      <c r="AW124" s="327">
        <v>69960.600000000006</v>
      </c>
      <c r="AX124" s="327">
        <v>268574.7</v>
      </c>
      <c r="AY124" s="327">
        <v>72363.100000000006</v>
      </c>
      <c r="AZ124" s="327">
        <v>76175.600000000006</v>
      </c>
      <c r="BA124" s="327">
        <v>79394.5</v>
      </c>
      <c r="BB124" s="327">
        <v>81068.800000000003</v>
      </c>
      <c r="BC124" s="327">
        <v>309002</v>
      </c>
      <c r="BD124" s="327">
        <v>142213</v>
      </c>
      <c r="BE124" s="327">
        <v>142027.1</v>
      </c>
      <c r="BF124" s="327">
        <v>145751.79999999999</v>
      </c>
      <c r="BG124" s="327">
        <v>155968.20000000001</v>
      </c>
      <c r="BH124" s="327">
        <v>585960.1</v>
      </c>
      <c r="BI124" s="327">
        <v>76932.5</v>
      </c>
      <c r="BJ124" s="327">
        <v>77403.100000000006</v>
      </c>
      <c r="BK124" s="327">
        <v>76498</v>
      </c>
      <c r="BL124" s="327">
        <v>81354.8</v>
      </c>
      <c r="BM124" s="327">
        <v>312188.40000000002</v>
      </c>
      <c r="BN124" s="327">
        <v>84724.5</v>
      </c>
      <c r="BO124" s="327">
        <v>87204.3</v>
      </c>
      <c r="BP124" s="327">
        <v>87242</v>
      </c>
      <c r="BQ124" s="327">
        <v>95010.4</v>
      </c>
      <c r="BR124" s="327">
        <v>354181.2</v>
      </c>
      <c r="BS124" s="328"/>
      <c r="BT124" s="333" t="s">
        <v>1796</v>
      </c>
      <c r="BU124" s="347">
        <v>61</v>
      </c>
    </row>
    <row r="125" spans="2:73" ht="27">
      <c r="B125" s="323">
        <v>62</v>
      </c>
      <c r="C125" s="324"/>
      <c r="D125" s="332" t="s">
        <v>1797</v>
      </c>
      <c r="E125" s="326">
        <v>1561035.3</v>
      </c>
      <c r="F125" s="326">
        <v>1660382.7</v>
      </c>
      <c r="G125" s="326">
        <v>1738238.5</v>
      </c>
      <c r="H125" s="326">
        <v>1724023.3</v>
      </c>
      <c r="I125" s="327">
        <v>6683679.7999999998</v>
      </c>
      <c r="J125" s="326">
        <v>1794934.5</v>
      </c>
      <c r="K125" s="326">
        <v>1891604.4</v>
      </c>
      <c r="L125" s="326">
        <v>2014768.1</v>
      </c>
      <c r="M125" s="515">
        <v>1974592.3</v>
      </c>
      <c r="N125" s="516"/>
      <c r="O125" s="327">
        <v>7675899.2999999998</v>
      </c>
      <c r="P125" s="326">
        <v>2023848.1</v>
      </c>
      <c r="Q125" s="326">
        <v>2117140.2000000002</v>
      </c>
      <c r="R125" s="326">
        <v>2170765.1</v>
      </c>
      <c r="S125" s="326">
        <v>2117946.1</v>
      </c>
      <c r="T125" s="327">
        <v>8429699.5</v>
      </c>
      <c r="U125" s="327">
        <v>2185183.2000000002</v>
      </c>
      <c r="V125" s="327">
        <v>2284679.6</v>
      </c>
      <c r="W125" s="327">
        <v>2424276.4</v>
      </c>
      <c r="X125" s="327">
        <v>2414192.4</v>
      </c>
      <c r="Y125" s="327">
        <v>9308331.5999999996</v>
      </c>
      <c r="Z125" s="327">
        <v>2446020</v>
      </c>
      <c r="AA125" s="327">
        <v>2555491.6</v>
      </c>
      <c r="AB125" s="327">
        <v>2672196.4</v>
      </c>
      <c r="AC125" s="327">
        <v>2632524.4</v>
      </c>
      <c r="AD125" s="327">
        <v>10306232.4</v>
      </c>
      <c r="AE125" s="327">
        <v>2655121.2000000002</v>
      </c>
      <c r="AF125" s="327">
        <v>2783544</v>
      </c>
      <c r="AG125" s="327">
        <v>2884639.8</v>
      </c>
      <c r="AH125" s="327">
        <v>2839900.7</v>
      </c>
      <c r="AI125" s="327">
        <v>11163205.699999999</v>
      </c>
      <c r="AJ125" s="327">
        <v>2845744.2</v>
      </c>
      <c r="AK125" s="327">
        <v>2976078.6</v>
      </c>
      <c r="AL125" s="327">
        <v>3073195.7</v>
      </c>
      <c r="AM125" s="327">
        <v>3063837</v>
      </c>
      <c r="AN125" s="327">
        <v>11958855.5</v>
      </c>
      <c r="AO125" s="327">
        <v>3132620.4</v>
      </c>
      <c r="AP125" s="327">
        <v>3240924.9</v>
      </c>
      <c r="AQ125" s="327">
        <v>3357619</v>
      </c>
      <c r="AR125" s="327">
        <v>3335431.5</v>
      </c>
      <c r="AS125" s="327">
        <v>13066595.800000001</v>
      </c>
      <c r="AT125" s="327">
        <v>3402093.2</v>
      </c>
      <c r="AU125" s="327">
        <v>3537456.3</v>
      </c>
      <c r="AV125" s="327">
        <v>3676329.6</v>
      </c>
      <c r="AW125" s="327">
        <v>3620879.3</v>
      </c>
      <c r="AX125" s="327">
        <v>14236758.4</v>
      </c>
      <c r="AY125" s="327">
        <v>3659832</v>
      </c>
      <c r="AZ125" s="327">
        <v>3800064.9</v>
      </c>
      <c r="BA125" s="327">
        <v>3888219.5</v>
      </c>
      <c r="BB125" s="327">
        <v>3833045.4</v>
      </c>
      <c r="BC125" s="327">
        <v>15181161.800000001</v>
      </c>
      <c r="BD125" s="327">
        <v>3795127.1</v>
      </c>
      <c r="BE125" s="327">
        <v>3560553</v>
      </c>
      <c r="BF125" s="327">
        <v>3761152.7</v>
      </c>
      <c r="BG125" s="327">
        <v>3762876.3</v>
      </c>
      <c r="BH125" s="327">
        <v>14879709.1</v>
      </c>
      <c r="BI125" s="327">
        <v>3833326.7</v>
      </c>
      <c r="BJ125" s="327">
        <v>4029417</v>
      </c>
      <c r="BK125" s="327">
        <v>4154546.4</v>
      </c>
      <c r="BL125" s="327">
        <v>4271470.4000000004</v>
      </c>
      <c r="BM125" s="327">
        <v>16288760.5</v>
      </c>
      <c r="BN125" s="327">
        <v>4332307.0999999996</v>
      </c>
      <c r="BO125" s="327">
        <v>4668786.0999999996</v>
      </c>
      <c r="BP125" s="327">
        <v>4840341.5999999996</v>
      </c>
      <c r="BQ125" s="327">
        <v>4888999.5</v>
      </c>
      <c r="BR125" s="327">
        <v>18730434.300000001</v>
      </c>
      <c r="BS125" s="328"/>
      <c r="BT125" s="333" t="s">
        <v>1798</v>
      </c>
      <c r="BU125" s="347">
        <v>62</v>
      </c>
    </row>
    <row r="126" spans="2:73" ht="27">
      <c r="B126" s="323">
        <v>63</v>
      </c>
      <c r="C126" s="324"/>
      <c r="D126" s="332" t="s">
        <v>1799</v>
      </c>
      <c r="E126" s="326">
        <v>42736.6</v>
      </c>
      <c r="F126" s="326">
        <v>44127.199999999997</v>
      </c>
      <c r="G126" s="326">
        <v>47958.1</v>
      </c>
      <c r="H126" s="326">
        <v>45631.4</v>
      </c>
      <c r="I126" s="327">
        <v>180453.3</v>
      </c>
      <c r="J126" s="326">
        <v>39420.6</v>
      </c>
      <c r="K126" s="326">
        <v>36628.6</v>
      </c>
      <c r="L126" s="326">
        <v>38977.300000000003</v>
      </c>
      <c r="M126" s="515">
        <v>40800.199999999997</v>
      </c>
      <c r="N126" s="516"/>
      <c r="O126" s="327">
        <v>155826.70000000001</v>
      </c>
      <c r="P126" s="326">
        <v>37490.199999999997</v>
      </c>
      <c r="Q126" s="326">
        <v>44896.7</v>
      </c>
      <c r="R126" s="326">
        <v>52876.5</v>
      </c>
      <c r="S126" s="326">
        <v>50741.599999999999</v>
      </c>
      <c r="T126" s="327">
        <v>186005</v>
      </c>
      <c r="U126" s="327">
        <v>50105.3</v>
      </c>
      <c r="V126" s="327">
        <v>57909.9</v>
      </c>
      <c r="W126" s="327">
        <v>66882.100000000006</v>
      </c>
      <c r="X126" s="327">
        <v>62905.1</v>
      </c>
      <c r="Y126" s="327">
        <v>237802.4</v>
      </c>
      <c r="Z126" s="327">
        <v>60280.2</v>
      </c>
      <c r="AA126" s="327">
        <v>63455.7</v>
      </c>
      <c r="AB126" s="327">
        <v>74566</v>
      </c>
      <c r="AC126" s="327">
        <v>65171</v>
      </c>
      <c r="AD126" s="327">
        <v>263472.90000000002</v>
      </c>
      <c r="AE126" s="327">
        <v>73059.5</v>
      </c>
      <c r="AF126" s="327">
        <v>84404.4</v>
      </c>
      <c r="AG126" s="327">
        <v>106005.2</v>
      </c>
      <c r="AH126" s="327">
        <v>99658</v>
      </c>
      <c r="AI126" s="327">
        <v>363127.1</v>
      </c>
      <c r="AJ126" s="327">
        <v>83524.800000000003</v>
      </c>
      <c r="AK126" s="327">
        <v>97458.1</v>
      </c>
      <c r="AL126" s="327">
        <v>131823.29999999999</v>
      </c>
      <c r="AM126" s="327">
        <v>130066.8</v>
      </c>
      <c r="AN126" s="327">
        <v>442873</v>
      </c>
      <c r="AO126" s="327">
        <v>95551.8</v>
      </c>
      <c r="AP126" s="327">
        <v>125862.39999999999</v>
      </c>
      <c r="AQ126" s="327">
        <v>146519.5</v>
      </c>
      <c r="AR126" s="327">
        <v>155296.20000000001</v>
      </c>
      <c r="AS126" s="327">
        <v>523229.9</v>
      </c>
      <c r="AT126" s="327">
        <v>108269.9</v>
      </c>
      <c r="AU126" s="327">
        <v>149380.1</v>
      </c>
      <c r="AV126" s="327">
        <v>166013.4</v>
      </c>
      <c r="AW126" s="327">
        <v>178334.2</v>
      </c>
      <c r="AX126" s="327">
        <v>601997.6</v>
      </c>
      <c r="AY126" s="327">
        <v>122786.3</v>
      </c>
      <c r="AZ126" s="327">
        <v>164009.79999999999</v>
      </c>
      <c r="BA126" s="327">
        <v>179138.5</v>
      </c>
      <c r="BB126" s="327">
        <v>185560.8</v>
      </c>
      <c r="BC126" s="327">
        <v>651495.4</v>
      </c>
      <c r="BD126" s="327">
        <v>128220.8</v>
      </c>
      <c r="BE126" s="327">
        <v>130189.2</v>
      </c>
      <c r="BF126" s="327">
        <v>136699.20000000001</v>
      </c>
      <c r="BG126" s="327">
        <v>168534.9</v>
      </c>
      <c r="BH126" s="327">
        <v>563644.1</v>
      </c>
      <c r="BI126" s="327">
        <v>139442.9</v>
      </c>
      <c r="BJ126" s="327">
        <v>148553.79999999999</v>
      </c>
      <c r="BK126" s="327">
        <v>172811.6</v>
      </c>
      <c r="BL126" s="327">
        <v>227122</v>
      </c>
      <c r="BM126" s="327">
        <v>687930.3</v>
      </c>
      <c r="BN126" s="327">
        <v>176290.7</v>
      </c>
      <c r="BO126" s="327">
        <v>229156.8</v>
      </c>
      <c r="BP126" s="327">
        <v>226652.7</v>
      </c>
      <c r="BQ126" s="327">
        <v>225911.1</v>
      </c>
      <c r="BR126" s="327">
        <v>858011.3</v>
      </c>
      <c r="BS126" s="328"/>
      <c r="BT126" s="333" t="s">
        <v>1800</v>
      </c>
      <c r="BU126" s="347">
        <v>63</v>
      </c>
    </row>
    <row r="127" spans="2:73" ht="27">
      <c r="B127" s="335">
        <v>64</v>
      </c>
      <c r="C127" s="336"/>
      <c r="D127" s="337" t="s">
        <v>1801</v>
      </c>
      <c r="E127" s="338">
        <v>1603771.9</v>
      </c>
      <c r="F127" s="338">
        <v>1704509.9</v>
      </c>
      <c r="G127" s="338">
        <v>1786196.6</v>
      </c>
      <c r="H127" s="338">
        <v>1769654.7</v>
      </c>
      <c r="I127" s="339">
        <v>6864133.0999999996</v>
      </c>
      <c r="J127" s="338">
        <v>1834355.1</v>
      </c>
      <c r="K127" s="338">
        <v>1928233</v>
      </c>
      <c r="L127" s="338">
        <v>2053745.4</v>
      </c>
      <c r="M127" s="517">
        <v>2015392.5</v>
      </c>
      <c r="N127" s="518"/>
      <c r="O127" s="339">
        <v>7831726</v>
      </c>
      <c r="P127" s="338">
        <v>2061338.3</v>
      </c>
      <c r="Q127" s="338">
        <v>2162036.9</v>
      </c>
      <c r="R127" s="338">
        <v>2223641.6000000001</v>
      </c>
      <c r="S127" s="338">
        <v>2168687.7000000002</v>
      </c>
      <c r="T127" s="339">
        <v>8615704.5</v>
      </c>
      <c r="U127" s="339">
        <v>2235288.5</v>
      </c>
      <c r="V127" s="339">
        <v>2342589.5</v>
      </c>
      <c r="W127" s="339">
        <v>2491158.5</v>
      </c>
      <c r="X127" s="339">
        <v>2477097.5</v>
      </c>
      <c r="Y127" s="339">
        <v>9546134</v>
      </c>
      <c r="Z127" s="339">
        <v>2506300.2000000002</v>
      </c>
      <c r="AA127" s="339">
        <v>2618947.2999999998</v>
      </c>
      <c r="AB127" s="339">
        <v>2746762.4</v>
      </c>
      <c r="AC127" s="339">
        <v>2697695.4</v>
      </c>
      <c r="AD127" s="339">
        <v>10569705.300000001</v>
      </c>
      <c r="AE127" s="339">
        <v>2728180.7</v>
      </c>
      <c r="AF127" s="339">
        <v>2867948.4</v>
      </c>
      <c r="AG127" s="339">
        <v>2990645</v>
      </c>
      <c r="AH127" s="339">
        <v>2939558.7</v>
      </c>
      <c r="AI127" s="339">
        <v>11526332.800000001</v>
      </c>
      <c r="AJ127" s="339">
        <v>2929269</v>
      </c>
      <c r="AK127" s="339">
        <v>3073536.7</v>
      </c>
      <c r="AL127" s="339">
        <v>3205019</v>
      </c>
      <c r="AM127" s="339">
        <v>3193903.8</v>
      </c>
      <c r="AN127" s="339">
        <v>12401728.5</v>
      </c>
      <c r="AO127" s="339">
        <v>3228172.2</v>
      </c>
      <c r="AP127" s="339">
        <v>3366787.3</v>
      </c>
      <c r="AQ127" s="339">
        <v>3504138.5</v>
      </c>
      <c r="AR127" s="339">
        <v>3490727.7</v>
      </c>
      <c r="AS127" s="339">
        <v>13589825.699999999</v>
      </c>
      <c r="AT127" s="339">
        <v>3510363.1</v>
      </c>
      <c r="AU127" s="339">
        <v>3686836.4</v>
      </c>
      <c r="AV127" s="339">
        <v>3842343</v>
      </c>
      <c r="AW127" s="339">
        <v>3799213.5</v>
      </c>
      <c r="AX127" s="339">
        <v>14838756</v>
      </c>
      <c r="AY127" s="339">
        <v>3782618.3</v>
      </c>
      <c r="AZ127" s="339">
        <v>3964074.7</v>
      </c>
      <c r="BA127" s="339">
        <v>4067358</v>
      </c>
      <c r="BB127" s="339">
        <v>4018606.2</v>
      </c>
      <c r="BC127" s="339">
        <v>15832657.199999999</v>
      </c>
      <c r="BD127" s="339">
        <v>3923347.9</v>
      </c>
      <c r="BE127" s="339">
        <v>3690742.2</v>
      </c>
      <c r="BF127" s="339">
        <v>3897851.9</v>
      </c>
      <c r="BG127" s="339">
        <v>3931411.2</v>
      </c>
      <c r="BH127" s="339">
        <v>15443353.199999999</v>
      </c>
      <c r="BI127" s="339">
        <v>3972769.6</v>
      </c>
      <c r="BJ127" s="339">
        <v>4177970.8</v>
      </c>
      <c r="BK127" s="339">
        <v>4327358</v>
      </c>
      <c r="BL127" s="339">
        <v>4498592.4000000004</v>
      </c>
      <c r="BM127" s="339">
        <v>16976690.800000001</v>
      </c>
      <c r="BN127" s="339">
        <v>4508597.8</v>
      </c>
      <c r="BO127" s="339">
        <v>4897942.9000000004</v>
      </c>
      <c r="BP127" s="339">
        <v>5066994.3</v>
      </c>
      <c r="BQ127" s="339">
        <v>5114910.5999999996</v>
      </c>
      <c r="BR127" s="339">
        <v>19588445.600000001</v>
      </c>
      <c r="BS127" s="340"/>
      <c r="BT127" s="341" t="s">
        <v>1802</v>
      </c>
      <c r="BU127" s="349">
        <v>64</v>
      </c>
    </row>
    <row r="128" spans="2:73" ht="24.75">
      <c r="B128" s="344"/>
      <c r="C128" s="344"/>
      <c r="D128" s="344"/>
      <c r="E128" s="344"/>
      <c r="F128" s="344"/>
      <c r="G128" s="344"/>
      <c r="H128" s="344"/>
      <c r="I128" s="345"/>
      <c r="J128" s="344"/>
      <c r="K128" s="344"/>
      <c r="L128" s="344"/>
      <c r="M128" s="344"/>
      <c r="N128" s="344"/>
      <c r="O128" s="345"/>
      <c r="P128" s="344"/>
      <c r="Q128" s="344"/>
      <c r="R128" s="344"/>
      <c r="S128" s="344"/>
      <c r="T128" s="345"/>
      <c r="U128" s="344"/>
      <c r="V128" s="344"/>
      <c r="W128" s="344"/>
      <c r="X128" s="344"/>
      <c r="Y128" s="345"/>
      <c r="Z128" s="344"/>
      <c r="AA128" s="344"/>
      <c r="AB128" s="344"/>
      <c r="AC128" s="344"/>
      <c r="AD128" s="345"/>
      <c r="AE128" s="344"/>
      <c r="AF128" s="344"/>
      <c r="AG128" s="344"/>
      <c r="AH128" s="344"/>
      <c r="AI128" s="345"/>
      <c r="AJ128" s="344"/>
      <c r="AK128" s="344"/>
      <c r="AL128" s="344"/>
      <c r="AM128" s="344"/>
      <c r="AN128" s="345"/>
      <c r="AO128" s="344"/>
      <c r="AP128" s="344"/>
      <c r="AQ128" s="344"/>
      <c r="AR128" s="344"/>
      <c r="AS128" s="344"/>
      <c r="AT128" s="350" t="s">
        <v>1803</v>
      </c>
      <c r="AU128" s="350"/>
      <c r="AV128" s="350"/>
      <c r="AW128" s="350"/>
      <c r="AX128" s="350"/>
      <c r="AY128" s="350"/>
      <c r="AZ128" s="344"/>
      <c r="BA128" s="344"/>
      <c r="BB128" s="344"/>
      <c r="BC128" s="344"/>
      <c r="BD128" s="344"/>
      <c r="BE128" s="344"/>
      <c r="BF128" s="344"/>
      <c r="BG128" s="344"/>
      <c r="BH128" s="344"/>
      <c r="BI128" s="344"/>
      <c r="BJ128" s="344"/>
      <c r="BK128" s="344"/>
      <c r="BL128" s="344"/>
      <c r="BM128" s="344"/>
      <c r="BN128" s="344"/>
      <c r="BO128" s="344"/>
      <c r="BP128" s="344"/>
      <c r="BQ128" s="344"/>
      <c r="BR128" s="344"/>
      <c r="BS128" s="344"/>
      <c r="BT128" s="344"/>
      <c r="BU128" s="344"/>
    </row>
    <row r="129" spans="2:73">
      <c r="B129" s="519" t="s">
        <v>1804</v>
      </c>
      <c r="C129" s="519"/>
      <c r="D129" s="519"/>
      <c r="E129" s="519"/>
      <c r="F129" s="519"/>
      <c r="G129" s="519"/>
      <c r="H129" s="519"/>
      <c r="I129" s="519"/>
      <c r="J129" s="519"/>
      <c r="K129" s="519"/>
      <c r="L129" s="519"/>
      <c r="M129" s="519"/>
      <c r="N129" s="519"/>
      <c r="O129" s="519"/>
      <c r="P129" s="519"/>
      <c r="Q129" s="519"/>
      <c r="R129" s="519"/>
      <c r="S129" s="519"/>
      <c r="T129" s="519"/>
      <c r="U129" s="519"/>
      <c r="V129" s="519"/>
      <c r="W129" s="519"/>
      <c r="X129" s="519"/>
      <c r="Y129" s="519"/>
      <c r="Z129" s="519"/>
      <c r="AA129" s="519"/>
      <c r="AB129" s="519"/>
      <c r="AC129" s="519"/>
      <c r="AD129" s="519"/>
      <c r="AE129" s="519"/>
      <c r="AF129" s="519"/>
      <c r="AG129" s="519"/>
      <c r="AH129" s="519"/>
      <c r="AI129" s="519"/>
      <c r="AJ129" s="519"/>
      <c r="AK129" s="519"/>
      <c r="AL129" s="519"/>
      <c r="AM129" s="519"/>
      <c r="AN129" s="519"/>
      <c r="AO129" s="519"/>
      <c r="AP129" s="519"/>
      <c r="AQ129" s="519"/>
      <c r="AR129" s="519"/>
      <c r="AS129" s="519"/>
      <c r="AT129" s="519"/>
      <c r="AU129" s="519"/>
      <c r="AV129" s="519"/>
      <c r="AW129" s="519"/>
      <c r="AX129" s="519"/>
      <c r="AY129" s="519"/>
      <c r="AZ129" s="519"/>
      <c r="BA129" s="519"/>
      <c r="BB129" s="519"/>
      <c r="BC129" s="519"/>
      <c r="BD129" s="519"/>
      <c r="BE129" s="519"/>
      <c r="BF129" s="519"/>
      <c r="BG129" s="519"/>
      <c r="BH129" s="519"/>
      <c r="BI129" s="519"/>
      <c r="BJ129" s="519"/>
      <c r="BK129" s="520" t="s">
        <v>1803</v>
      </c>
      <c r="BL129" s="520"/>
      <c r="BM129" s="520"/>
      <c r="BN129" s="520"/>
      <c r="BO129" s="520"/>
      <c r="BP129" s="520"/>
      <c r="BQ129" s="520"/>
      <c r="BR129" s="520"/>
      <c r="BS129" s="520"/>
      <c r="BT129" s="520"/>
      <c r="BU129" s="520"/>
    </row>
    <row r="130" spans="2:73">
      <c r="B130" t="s">
        <v>257</v>
      </c>
    </row>
    <row r="131" spans="2:73">
      <c r="B131" t="s">
        <v>1806</v>
      </c>
    </row>
    <row r="133" spans="2:73">
      <c r="B133" s="521" t="s">
        <v>1807</v>
      </c>
      <c r="C133" s="521"/>
      <c r="D133" s="521"/>
      <c r="E133" s="521"/>
      <c r="F133" s="521"/>
      <c r="G133" s="521"/>
      <c r="H133" s="521"/>
      <c r="I133" s="521"/>
      <c r="J133" s="521"/>
      <c r="K133" s="521"/>
      <c r="L133" s="521"/>
      <c r="M133" s="521"/>
      <c r="N133" s="521"/>
      <c r="O133" s="521"/>
      <c r="P133" s="521"/>
      <c r="Q133" s="521"/>
      <c r="R133" s="521"/>
      <c r="S133" s="521"/>
      <c r="T133" s="521"/>
      <c r="U133" s="521"/>
      <c r="V133" s="521"/>
      <c r="W133" s="521"/>
      <c r="X133" s="521"/>
      <c r="Y133" s="521"/>
      <c r="Z133" s="521"/>
      <c r="AA133" s="521"/>
      <c r="AB133" s="521"/>
      <c r="AC133" s="521"/>
      <c r="AD133" s="521"/>
      <c r="AE133" s="521"/>
      <c r="AF133" s="521"/>
      <c r="AG133" s="521"/>
      <c r="AH133" s="521"/>
      <c r="AI133" s="521"/>
      <c r="AJ133" s="521"/>
      <c r="AK133" s="521"/>
    </row>
    <row r="134" spans="2:73">
      <c r="B134" s="513" t="s">
        <v>1808</v>
      </c>
      <c r="C134" s="513">
        <v>2016</v>
      </c>
      <c r="D134" s="513"/>
      <c r="E134" s="513"/>
      <c r="F134" s="513"/>
      <c r="G134" s="513"/>
      <c r="H134" s="513">
        <v>2017</v>
      </c>
      <c r="I134" s="513"/>
      <c r="J134" s="513"/>
      <c r="K134" s="513"/>
      <c r="L134" s="513"/>
      <c r="M134" s="513">
        <v>2018</v>
      </c>
      <c r="N134" s="513"/>
      <c r="O134" s="513"/>
      <c r="P134" s="513"/>
      <c r="Q134" s="513"/>
      <c r="R134" s="513">
        <v>2019</v>
      </c>
      <c r="S134" s="513"/>
      <c r="T134" s="513"/>
      <c r="U134" s="513"/>
      <c r="V134" s="513"/>
      <c r="W134" s="513">
        <v>2020</v>
      </c>
      <c r="X134" s="513"/>
      <c r="Y134" s="513"/>
      <c r="Z134" s="513"/>
      <c r="AA134" s="513"/>
      <c r="AB134" s="513">
        <v>2021</v>
      </c>
      <c r="AC134" s="513"/>
      <c r="AD134" s="513"/>
      <c r="AE134" s="513"/>
      <c r="AF134" s="513"/>
      <c r="AG134" s="513">
        <v>2022</v>
      </c>
      <c r="AH134" s="513"/>
      <c r="AI134" s="513"/>
      <c r="AJ134" s="513"/>
      <c r="AK134" s="513"/>
    </row>
    <row r="135" spans="2:73" ht="25.5">
      <c r="B135" s="513"/>
      <c r="C135" s="367" t="s">
        <v>1809</v>
      </c>
      <c r="D135" s="367" t="s">
        <v>1810</v>
      </c>
      <c r="E135" s="367" t="s">
        <v>1811</v>
      </c>
      <c r="F135" s="367" t="s">
        <v>1812</v>
      </c>
      <c r="G135" s="367" t="s">
        <v>1813</v>
      </c>
      <c r="H135" s="367" t="s">
        <v>1809</v>
      </c>
      <c r="I135" s="367" t="s">
        <v>1810</v>
      </c>
      <c r="J135" s="367" t="s">
        <v>1811</v>
      </c>
      <c r="K135" s="367" t="s">
        <v>1812</v>
      </c>
      <c r="L135" s="367" t="s">
        <v>1813</v>
      </c>
      <c r="M135" s="367" t="s">
        <v>1809</v>
      </c>
      <c r="N135" s="367" t="s">
        <v>1810</v>
      </c>
      <c r="O135" s="367" t="s">
        <v>1811</v>
      </c>
      <c r="P135" s="367" t="s">
        <v>1812</v>
      </c>
      <c r="Q135" s="367" t="s">
        <v>1813</v>
      </c>
      <c r="R135" s="367" t="s">
        <v>1809</v>
      </c>
      <c r="S135" s="367" t="s">
        <v>1810</v>
      </c>
      <c r="T135" s="367" t="s">
        <v>1811</v>
      </c>
      <c r="U135" s="367" t="s">
        <v>1812</v>
      </c>
      <c r="V135" s="377" t="s">
        <v>1813</v>
      </c>
      <c r="W135" s="367" t="s">
        <v>1809</v>
      </c>
      <c r="X135" s="367" t="s">
        <v>1810</v>
      </c>
      <c r="Y135" s="367" t="s">
        <v>1811</v>
      </c>
      <c r="Z135" s="367" t="s">
        <v>1812</v>
      </c>
      <c r="AA135" s="367" t="s">
        <v>1813</v>
      </c>
      <c r="AB135" s="367" t="s">
        <v>1809</v>
      </c>
      <c r="AC135" s="367" t="s">
        <v>1810</v>
      </c>
      <c r="AD135" s="367" t="s">
        <v>1811</v>
      </c>
      <c r="AE135" s="367" t="s">
        <v>1812</v>
      </c>
      <c r="AF135" s="367" t="s">
        <v>1813</v>
      </c>
      <c r="AG135" s="367" t="s">
        <v>1809</v>
      </c>
      <c r="AH135" s="367" t="s">
        <v>1810</v>
      </c>
      <c r="AI135" s="367" t="s">
        <v>1811</v>
      </c>
      <c r="AJ135" s="367" t="s">
        <v>1812</v>
      </c>
      <c r="AK135" s="367" t="s">
        <v>1813</v>
      </c>
    </row>
    <row r="136" spans="2:73">
      <c r="B136" s="368" t="s">
        <v>1814</v>
      </c>
      <c r="C136" s="369" t="s">
        <v>1178</v>
      </c>
      <c r="D136" s="369" t="s">
        <v>1178</v>
      </c>
      <c r="E136" s="369" t="s">
        <v>1178</v>
      </c>
      <c r="F136" s="369" t="s">
        <v>1178</v>
      </c>
      <c r="G136" s="369" t="s">
        <v>1178</v>
      </c>
      <c r="H136" s="369" t="s">
        <v>1178</v>
      </c>
      <c r="I136" s="369" t="s">
        <v>1178</v>
      </c>
      <c r="J136" s="369" t="s">
        <v>1178</v>
      </c>
      <c r="K136" s="369" t="s">
        <v>1178</v>
      </c>
      <c r="L136" s="369" t="s">
        <v>1178</v>
      </c>
      <c r="M136" s="369" t="s">
        <v>1178</v>
      </c>
      <c r="N136" s="369" t="s">
        <v>1178</v>
      </c>
      <c r="O136" s="369" t="s">
        <v>1178</v>
      </c>
      <c r="P136" s="369" t="s">
        <v>1178</v>
      </c>
      <c r="Q136" s="369" t="s">
        <v>1178</v>
      </c>
      <c r="R136" s="369" t="s">
        <v>1178</v>
      </c>
      <c r="S136" s="369" t="s">
        <v>1178</v>
      </c>
      <c r="T136" s="369" t="s">
        <v>1178</v>
      </c>
      <c r="U136" s="369" t="s">
        <v>1178</v>
      </c>
      <c r="V136" s="378" t="s">
        <v>1178</v>
      </c>
      <c r="W136" s="369" t="s">
        <v>1178</v>
      </c>
      <c r="X136" s="369" t="s">
        <v>1178</v>
      </c>
      <c r="Y136" s="369" t="s">
        <v>1178</v>
      </c>
      <c r="Z136" s="369" t="s">
        <v>1178</v>
      </c>
      <c r="AA136" s="369" t="s">
        <v>1178</v>
      </c>
      <c r="AB136" s="369" t="s">
        <v>1178</v>
      </c>
      <c r="AC136" s="369" t="s">
        <v>1178</v>
      </c>
      <c r="AD136" s="369" t="s">
        <v>1178</v>
      </c>
      <c r="AE136" s="369" t="s">
        <v>1178</v>
      </c>
      <c r="AF136" s="369" t="s">
        <v>1178</v>
      </c>
      <c r="AG136" s="369" t="s">
        <v>1178</v>
      </c>
      <c r="AH136" s="369" t="s">
        <v>1178</v>
      </c>
      <c r="AI136" s="369" t="s">
        <v>1178</v>
      </c>
      <c r="AJ136" s="369" t="s">
        <v>1178</v>
      </c>
      <c r="AK136" s="369" t="s">
        <v>1178</v>
      </c>
    </row>
    <row r="137" spans="2:73">
      <c r="B137" s="370" t="s">
        <v>1815</v>
      </c>
      <c r="C137" s="371">
        <v>9828.3962199948583</v>
      </c>
      <c r="D137" s="371">
        <v>9744.3261393211542</v>
      </c>
      <c r="E137" s="371">
        <v>10291.899302936203</v>
      </c>
      <c r="F137" s="371">
        <v>10353.689186970674</v>
      </c>
      <c r="G137" s="371">
        <v>40218.310849222886</v>
      </c>
      <c r="H137" s="371">
        <v>10801.735122934111</v>
      </c>
      <c r="I137" s="371">
        <v>10702.039526238366</v>
      </c>
      <c r="J137" s="371">
        <v>11041.800394147536</v>
      </c>
      <c r="K137" s="371">
        <v>10817.779246293981</v>
      </c>
      <c r="L137" s="371">
        <v>43363.354289613992</v>
      </c>
      <c r="M137" s="371">
        <v>11489.788752690831</v>
      </c>
      <c r="N137" s="371">
        <v>11493.77859590568</v>
      </c>
      <c r="O137" s="371">
        <v>11615.523144201748</v>
      </c>
      <c r="P137" s="371">
        <v>11766.292671947129</v>
      </c>
      <c r="Q137" s="371">
        <v>46365.383164745384</v>
      </c>
      <c r="R137" s="371">
        <v>11943.813797660496</v>
      </c>
      <c r="S137" s="371">
        <v>12089.310205709189</v>
      </c>
      <c r="T137" s="371">
        <v>12216.901459724197</v>
      </c>
      <c r="U137" s="371">
        <v>12188.837406718927</v>
      </c>
      <c r="V137" s="379">
        <v>48438.862869812801</v>
      </c>
      <c r="W137" s="371">
        <v>13233.901000669764</v>
      </c>
      <c r="X137" s="371">
        <v>12387.297536290002</v>
      </c>
      <c r="Y137" s="371">
        <v>13224.829186916751</v>
      </c>
      <c r="Z137" s="371">
        <v>12701.847856767416</v>
      </c>
      <c r="AA137" s="371">
        <v>51547.875580643929</v>
      </c>
      <c r="AB137" s="371">
        <v>12684.022148032722</v>
      </c>
      <c r="AC137" s="371">
        <v>13965.696375108781</v>
      </c>
      <c r="AD137" s="371">
        <v>14227.570899668061</v>
      </c>
      <c r="AE137" s="371">
        <v>14734.029767014672</v>
      </c>
      <c r="AF137" s="371">
        <v>55611.319189824229</v>
      </c>
      <c r="AG137" s="371">
        <v>14766.774852026399</v>
      </c>
      <c r="AH137" s="371">
        <v>15314.655348367132</v>
      </c>
      <c r="AI137" s="371">
        <v>14800.415443043423</v>
      </c>
      <c r="AJ137" s="371">
        <v>17429.690364015441</v>
      </c>
      <c r="AK137" s="371">
        <v>62311.536007452385</v>
      </c>
    </row>
    <row r="138" spans="2:73">
      <c r="B138" s="370" t="s">
        <v>1816</v>
      </c>
      <c r="C138" s="371">
        <v>1703.198059488662</v>
      </c>
      <c r="D138" s="371">
        <v>1402.4479063019796</v>
      </c>
      <c r="E138" s="371">
        <v>1676.5034524794241</v>
      </c>
      <c r="F138" s="371">
        <v>1609.1917386080581</v>
      </c>
      <c r="G138" s="371">
        <v>6391.3411568781239</v>
      </c>
      <c r="H138" s="371">
        <v>1780.0224219661843</v>
      </c>
      <c r="I138" s="371">
        <v>1671.1555918414656</v>
      </c>
      <c r="J138" s="371">
        <v>1726.3322734058104</v>
      </c>
      <c r="K138" s="371">
        <v>1592.5283660964642</v>
      </c>
      <c r="L138" s="371">
        <v>6770.0386533099254</v>
      </c>
      <c r="M138" s="371">
        <v>1865.7870362782626</v>
      </c>
      <c r="N138" s="371">
        <v>1919.2754209427408</v>
      </c>
      <c r="O138" s="371">
        <v>2085.7911912712061</v>
      </c>
      <c r="P138" s="371">
        <v>1906.462565936944</v>
      </c>
      <c r="Q138" s="371">
        <v>7777.3162144291528</v>
      </c>
      <c r="R138" s="371">
        <v>1961.875580631104</v>
      </c>
      <c r="S138" s="371">
        <v>1984.2864200060558</v>
      </c>
      <c r="T138" s="371">
        <v>1952.7553990056542</v>
      </c>
      <c r="U138" s="371">
        <v>2001.3880202295961</v>
      </c>
      <c r="V138" s="379">
        <v>7900.3054198724094</v>
      </c>
      <c r="W138" s="371">
        <v>1723.6173582026001</v>
      </c>
      <c r="X138" s="371">
        <v>1908.49708996</v>
      </c>
      <c r="Y138" s="371">
        <v>1944.9807827024626</v>
      </c>
      <c r="Z138" s="371">
        <v>1833.0904652899881</v>
      </c>
      <c r="AA138" s="371">
        <v>7410.1856961550511</v>
      </c>
      <c r="AB138" s="371">
        <v>2107.8842548218695</v>
      </c>
      <c r="AC138" s="371">
        <v>2383.0785157266096</v>
      </c>
      <c r="AD138" s="371">
        <v>3868.4219677394844</v>
      </c>
      <c r="AE138" s="371">
        <v>3945.9502806077521</v>
      </c>
      <c r="AF138" s="371">
        <v>12305.335018895717</v>
      </c>
      <c r="AG138" s="371">
        <v>4432.9849962651506</v>
      </c>
      <c r="AH138" s="371">
        <v>5478.2342163409403</v>
      </c>
      <c r="AI138" s="371">
        <v>5816.18402516273</v>
      </c>
      <c r="AJ138" s="371">
        <v>5435.3614112430996</v>
      </c>
      <c r="AK138" s="371">
        <v>21162.764649011919</v>
      </c>
    </row>
    <row r="139" spans="2:73">
      <c r="B139" s="370" t="s">
        <v>1817</v>
      </c>
      <c r="C139" s="371">
        <v>1816.5628270766763</v>
      </c>
      <c r="D139" s="371">
        <v>1723.1292479990113</v>
      </c>
      <c r="E139" s="371">
        <v>2016.7108105302382</v>
      </c>
      <c r="F139" s="371">
        <v>1800.9739868691645</v>
      </c>
      <c r="G139" s="371">
        <v>7357.3768724750907</v>
      </c>
      <c r="H139" s="371">
        <v>1898.9365841106257</v>
      </c>
      <c r="I139" s="371">
        <v>1877.2372775623958</v>
      </c>
      <c r="J139" s="371">
        <v>1835.1283363902503</v>
      </c>
      <c r="K139" s="371">
        <v>1891.4281150198053</v>
      </c>
      <c r="L139" s="371">
        <v>7502.7303130830778</v>
      </c>
      <c r="M139" s="371">
        <v>1923.7955794983773</v>
      </c>
      <c r="N139" s="371">
        <v>2120.282821602756</v>
      </c>
      <c r="O139" s="371">
        <v>2165.478728369174</v>
      </c>
      <c r="P139" s="371">
        <v>1907.5424710437237</v>
      </c>
      <c r="Q139" s="371">
        <v>8117.0996005140314</v>
      </c>
      <c r="R139" s="371">
        <v>1800.1374563205634</v>
      </c>
      <c r="S139" s="371">
        <v>2040.8616344075162</v>
      </c>
      <c r="T139" s="371">
        <v>2027.1742262416367</v>
      </c>
      <c r="U139" s="371">
        <v>1908.8282675099003</v>
      </c>
      <c r="V139" s="379">
        <v>7777.0015844796162</v>
      </c>
      <c r="W139" s="371">
        <v>1727.1651263284164</v>
      </c>
      <c r="X139" s="371">
        <v>1956.5953000000004</v>
      </c>
      <c r="Y139" s="371">
        <v>2029.5332791094959</v>
      </c>
      <c r="Z139" s="371">
        <v>1879.6866405889084</v>
      </c>
      <c r="AA139" s="371">
        <v>7592.980346026824</v>
      </c>
      <c r="AB139" s="371">
        <v>2032.7198322415099</v>
      </c>
      <c r="AC139" s="371">
        <v>2435.7183255186005</v>
      </c>
      <c r="AD139" s="371">
        <v>2545.6844139745895</v>
      </c>
      <c r="AE139" s="371">
        <v>2300.0616163483742</v>
      </c>
      <c r="AF139" s="371">
        <v>9314.1841880830743</v>
      </c>
      <c r="AG139" s="371">
        <v>2289.3372926858324</v>
      </c>
      <c r="AH139" s="371">
        <v>2784.4416500281836</v>
      </c>
      <c r="AI139" s="371">
        <v>2858.3575377360658</v>
      </c>
      <c r="AJ139" s="371">
        <v>2942.753184721244</v>
      </c>
      <c r="AK139" s="371">
        <v>10874.889665171329</v>
      </c>
    </row>
    <row r="140" spans="2:73">
      <c r="B140" s="370" t="s">
        <v>1818</v>
      </c>
      <c r="C140" s="371">
        <v>41.090242745745108</v>
      </c>
      <c r="D140" s="371">
        <v>41.132812127220724</v>
      </c>
      <c r="E140" s="371">
        <v>42.196009605964484</v>
      </c>
      <c r="F140" s="371">
        <v>43.704959921193399</v>
      </c>
      <c r="G140" s="371">
        <v>168.12402440012369</v>
      </c>
      <c r="H140" s="371">
        <v>46.291893936166382</v>
      </c>
      <c r="I140" s="371">
        <v>47.858449651788717</v>
      </c>
      <c r="J140" s="371">
        <v>49.754349695819748</v>
      </c>
      <c r="K140" s="371">
        <v>49.296898124058579</v>
      </c>
      <c r="L140" s="371">
        <v>193.20159140783343</v>
      </c>
      <c r="M140" s="371">
        <v>51.27091627186487</v>
      </c>
      <c r="N140" s="371">
        <v>53.073089428791526</v>
      </c>
      <c r="O140" s="371">
        <v>53.451840592303014</v>
      </c>
      <c r="P140" s="371">
        <v>51.722898100594875</v>
      </c>
      <c r="Q140" s="371">
        <v>209.51874439355427</v>
      </c>
      <c r="R140" s="371">
        <v>55.572165324634668</v>
      </c>
      <c r="S140" s="371">
        <v>57.261730198233188</v>
      </c>
      <c r="T140" s="371">
        <v>57.538903681593574</v>
      </c>
      <c r="U140" s="371">
        <v>55.508335420098568</v>
      </c>
      <c r="V140" s="379">
        <v>225.88113462456002</v>
      </c>
      <c r="W140" s="371">
        <v>56.506112058448707</v>
      </c>
      <c r="X140" s="371">
        <v>58.929487277986787</v>
      </c>
      <c r="Y140" s="371">
        <v>57.755433606716849</v>
      </c>
      <c r="Z140" s="371">
        <v>54.272776856335994</v>
      </c>
      <c r="AA140" s="371">
        <v>227.46380979948833</v>
      </c>
      <c r="AB140" s="371">
        <v>55.519189623169659</v>
      </c>
      <c r="AC140" s="371">
        <v>57.353652651559287</v>
      </c>
      <c r="AD140" s="371">
        <v>56.299003084955238</v>
      </c>
      <c r="AE140" s="371">
        <v>58.620030257393772</v>
      </c>
      <c r="AF140" s="371">
        <v>227.79187561707795</v>
      </c>
      <c r="AG140" s="371">
        <v>56.126062252118004</v>
      </c>
      <c r="AH140" s="371">
        <v>59.715045654217306</v>
      </c>
      <c r="AI140" s="371">
        <v>61.405555770984193</v>
      </c>
      <c r="AJ140" s="371">
        <v>60.942593299259997</v>
      </c>
      <c r="AK140" s="371">
        <v>238.18925697657949</v>
      </c>
    </row>
    <row r="141" spans="2:73">
      <c r="B141" s="370" t="s">
        <v>1819</v>
      </c>
      <c r="C141" s="371">
        <v>12.656825803939814</v>
      </c>
      <c r="D141" s="371">
        <v>13.671160469920371</v>
      </c>
      <c r="E141" s="371">
        <v>13.87301884089878</v>
      </c>
      <c r="F141" s="371">
        <v>15.325722621618988</v>
      </c>
      <c r="G141" s="371">
        <v>55.52672773637795</v>
      </c>
      <c r="H141" s="371">
        <v>14.842835018461672</v>
      </c>
      <c r="I141" s="371">
        <v>14.933222941521979</v>
      </c>
      <c r="J141" s="371">
        <v>15.921874799149263</v>
      </c>
      <c r="K141" s="371">
        <v>16.24004470346091</v>
      </c>
      <c r="L141" s="371">
        <v>61.937977462593821</v>
      </c>
      <c r="M141" s="371">
        <v>16.87866346272806</v>
      </c>
      <c r="N141" s="371">
        <v>16.897147385736556</v>
      </c>
      <c r="O141" s="371">
        <v>16.574613191568165</v>
      </c>
      <c r="P141" s="371">
        <v>17.315818799032979</v>
      </c>
      <c r="Q141" s="371">
        <v>67.66624283906576</v>
      </c>
      <c r="R141" s="371">
        <v>17.414288037354115</v>
      </c>
      <c r="S141" s="371">
        <v>21.872328573042022</v>
      </c>
      <c r="T141" s="371">
        <v>21.75205807528457</v>
      </c>
      <c r="U141" s="371">
        <v>23.201322574616128</v>
      </c>
      <c r="V141" s="379">
        <v>84.239997260296832</v>
      </c>
      <c r="W141" s="371">
        <v>19.576021300473055</v>
      </c>
      <c r="X141" s="371">
        <v>21.016698999999999</v>
      </c>
      <c r="Y141" s="371">
        <v>20.986365620000001</v>
      </c>
      <c r="Z141" s="371">
        <v>20.667253632505997</v>
      </c>
      <c r="AA141" s="371">
        <v>82.246339552979038</v>
      </c>
      <c r="AB141" s="371">
        <v>19.564214537763846</v>
      </c>
      <c r="AC141" s="371">
        <v>20.568102709306416</v>
      </c>
      <c r="AD141" s="371">
        <v>22.738366461735598</v>
      </c>
      <c r="AE141" s="371">
        <v>22.52423255010433</v>
      </c>
      <c r="AF141" s="371">
        <v>85.394916258910172</v>
      </c>
      <c r="AG141" s="371">
        <v>22.250528371934898</v>
      </c>
      <c r="AH141" s="371">
        <v>22.903505983860001</v>
      </c>
      <c r="AI141" s="371">
        <v>24.055755544337799</v>
      </c>
      <c r="AJ141" s="371">
        <v>25.495599514028001</v>
      </c>
      <c r="AK141" s="371">
        <v>94.705389414160692</v>
      </c>
    </row>
    <row r="142" spans="2:73">
      <c r="B142" s="370" t="s">
        <v>1820</v>
      </c>
      <c r="C142" s="371">
        <v>3283.5011249935601</v>
      </c>
      <c r="D142" s="371">
        <v>3357.4896802963021</v>
      </c>
      <c r="E142" s="371">
        <v>3578.0608280681336</v>
      </c>
      <c r="F142" s="371">
        <v>3850.8419109574929</v>
      </c>
      <c r="G142" s="371">
        <v>14069.89354431549</v>
      </c>
      <c r="H142" s="371">
        <v>3224.7609486016299</v>
      </c>
      <c r="I142" s="371">
        <v>2910.7568212155329</v>
      </c>
      <c r="J142" s="371">
        <v>3742.3414170647015</v>
      </c>
      <c r="K142" s="371">
        <v>3851.6155091868141</v>
      </c>
      <c r="L142" s="371">
        <v>13729.474696068679</v>
      </c>
      <c r="M142" s="371">
        <v>3470.0582629303885</v>
      </c>
      <c r="N142" s="371">
        <v>3259.0454515062702</v>
      </c>
      <c r="O142" s="371">
        <v>3789.1609993667403</v>
      </c>
      <c r="P142" s="371">
        <v>4104.5178196301094</v>
      </c>
      <c r="Q142" s="371">
        <v>14622.782533433508</v>
      </c>
      <c r="R142" s="371">
        <v>3506.9555060789426</v>
      </c>
      <c r="S142" s="371">
        <v>3323.7752529927784</v>
      </c>
      <c r="T142" s="371">
        <v>4010.6954459525077</v>
      </c>
      <c r="U142" s="371">
        <v>4948.560915863085</v>
      </c>
      <c r="V142" s="379">
        <v>15789.987120887314</v>
      </c>
      <c r="W142" s="371">
        <v>4259.6622231720212</v>
      </c>
      <c r="X142" s="371">
        <v>4198.8450599999996</v>
      </c>
      <c r="Y142" s="371">
        <v>4655.0670849529015</v>
      </c>
      <c r="Z142" s="371">
        <v>4643.8084604063943</v>
      </c>
      <c r="AA142" s="371">
        <v>17757.382828531318</v>
      </c>
      <c r="AB142" s="371">
        <v>4341.1325970109019</v>
      </c>
      <c r="AC142" s="371">
        <v>4221.4553393411006</v>
      </c>
      <c r="AD142" s="371">
        <v>4700.9442609233238</v>
      </c>
      <c r="AE142" s="371">
        <v>5044.0721972220645</v>
      </c>
      <c r="AF142" s="371">
        <v>18307.60439449739</v>
      </c>
      <c r="AG142" s="371">
        <v>4159.99165927799</v>
      </c>
      <c r="AH142" s="371">
        <v>4123.1539047617698</v>
      </c>
      <c r="AI142" s="371">
        <v>4992.8639224726203</v>
      </c>
      <c r="AJ142" s="371">
        <v>5777.2692940720199</v>
      </c>
      <c r="AK142" s="371">
        <v>19053.278780584398</v>
      </c>
    </row>
    <row r="143" spans="2:73">
      <c r="B143" s="370" t="s">
        <v>1821</v>
      </c>
      <c r="C143" s="371">
        <v>5278.8840446377453</v>
      </c>
      <c r="D143" s="371">
        <v>5363.1508080588092</v>
      </c>
      <c r="E143" s="371">
        <v>5568.2257625843395</v>
      </c>
      <c r="F143" s="371">
        <v>5792.2087807158705</v>
      </c>
      <c r="G143" s="371">
        <v>22002.469395996759</v>
      </c>
      <c r="H143" s="371">
        <v>5732.8509143419969</v>
      </c>
      <c r="I143" s="371">
        <v>5803.1591946879244</v>
      </c>
      <c r="J143" s="371">
        <v>5889.0183206612764</v>
      </c>
      <c r="K143" s="371">
        <v>5920.9668927420353</v>
      </c>
      <c r="L143" s="371">
        <v>23345.995322433235</v>
      </c>
      <c r="M143" s="371">
        <v>5973.1731663072278</v>
      </c>
      <c r="N143" s="371">
        <v>6172.4079688701459</v>
      </c>
      <c r="O143" s="371">
        <v>6203.2116985197636</v>
      </c>
      <c r="P143" s="371">
        <v>6322.6564845147905</v>
      </c>
      <c r="Q143" s="371">
        <v>24671.449318211929</v>
      </c>
      <c r="R143" s="371">
        <v>6222.5475428317477</v>
      </c>
      <c r="S143" s="371">
        <v>6609.9272475162115</v>
      </c>
      <c r="T143" s="371">
        <v>6302.8235102346935</v>
      </c>
      <c r="U143" s="371">
        <v>6333.663660805204</v>
      </c>
      <c r="V143" s="379">
        <v>25468.961961387857</v>
      </c>
      <c r="W143" s="371">
        <v>6041.2555072854475</v>
      </c>
      <c r="X143" s="371">
        <v>6072.0220999999992</v>
      </c>
      <c r="Y143" s="371">
        <v>5982.7322935053699</v>
      </c>
      <c r="Z143" s="371">
        <v>6507.4072123946789</v>
      </c>
      <c r="AA143" s="371">
        <v>24603.417113185496</v>
      </c>
      <c r="AB143" s="371">
        <v>5894.1071543864464</v>
      </c>
      <c r="AC143" s="371">
        <v>6820.5523510147996</v>
      </c>
      <c r="AD143" s="371">
        <v>6559.3686686753599</v>
      </c>
      <c r="AE143" s="371">
        <v>7186.585850206955</v>
      </c>
      <c r="AF143" s="371">
        <v>26460.614024283561</v>
      </c>
      <c r="AG143" s="371">
        <v>6573.1270780150999</v>
      </c>
      <c r="AH143" s="371">
        <v>7343.9787589125244</v>
      </c>
      <c r="AI143" s="371">
        <v>7319.4666546189164</v>
      </c>
      <c r="AJ143" s="371">
        <v>8124.7840060655726</v>
      </c>
      <c r="AK143" s="371">
        <v>29361.356497612116</v>
      </c>
    </row>
    <row r="144" spans="2:73">
      <c r="B144" s="370" t="s">
        <v>1822</v>
      </c>
      <c r="C144" s="371">
        <v>2396.2969150844101</v>
      </c>
      <c r="D144" s="371">
        <v>2435.3252309276527</v>
      </c>
      <c r="E144" s="371">
        <v>2455.7620687739368</v>
      </c>
      <c r="F144" s="371">
        <v>2463.0115926013973</v>
      </c>
      <c r="G144" s="371">
        <v>9750.3958073873964</v>
      </c>
      <c r="H144" s="371">
        <v>2419.468968353578</v>
      </c>
      <c r="I144" s="371">
        <v>2572.5648278409967</v>
      </c>
      <c r="J144" s="371">
        <v>2515.9690377225015</v>
      </c>
      <c r="K144" s="371">
        <v>2655.3744977518418</v>
      </c>
      <c r="L144" s="371">
        <v>10163.377331668917</v>
      </c>
      <c r="M144" s="371">
        <v>2468.2396746823811</v>
      </c>
      <c r="N144" s="371">
        <v>2640.1039694081023</v>
      </c>
      <c r="O144" s="371">
        <v>2569.8106913403089</v>
      </c>
      <c r="P144" s="371">
        <v>2648.7313859076426</v>
      </c>
      <c r="Q144" s="371">
        <v>10326.885721338434</v>
      </c>
      <c r="R144" s="371">
        <v>2617.8137137715667</v>
      </c>
      <c r="S144" s="371">
        <v>2549.6518569562786</v>
      </c>
      <c r="T144" s="371">
        <v>2739.1749769734638</v>
      </c>
      <c r="U144" s="371">
        <v>2683.2158627543117</v>
      </c>
      <c r="V144" s="379">
        <v>10589.856410455617</v>
      </c>
      <c r="W144" s="371">
        <v>2485.0706731440182</v>
      </c>
      <c r="X144" s="371">
        <v>1257.9521000000002</v>
      </c>
      <c r="Y144" s="371">
        <v>1916.4208577236816</v>
      </c>
      <c r="Z144" s="371">
        <v>1989.4916600037902</v>
      </c>
      <c r="AA144" s="371">
        <v>7648.93529087149</v>
      </c>
      <c r="AB144" s="371">
        <v>2365.0786640478796</v>
      </c>
      <c r="AC144" s="371">
        <v>2191.3224327587504</v>
      </c>
      <c r="AD144" s="371">
        <v>2322.9650413540362</v>
      </c>
      <c r="AE144" s="371">
        <v>2610.5220813833621</v>
      </c>
      <c r="AF144" s="371">
        <v>9489.8882195440274</v>
      </c>
      <c r="AG144" s="371">
        <v>2557.9443699533026</v>
      </c>
      <c r="AH144" s="371">
        <v>2633.7223420296878</v>
      </c>
      <c r="AI144" s="371">
        <v>3006.428666236603</v>
      </c>
      <c r="AJ144" s="371">
        <v>3299.5432148075074</v>
      </c>
      <c r="AK144" s="371">
        <v>11497.638593027103</v>
      </c>
    </row>
    <row r="145" spans="2:37">
      <c r="B145" s="370" t="s">
        <v>1823</v>
      </c>
      <c r="C145" s="371">
        <v>439.84876074488386</v>
      </c>
      <c r="D145" s="371">
        <v>452.75069485274526</v>
      </c>
      <c r="E145" s="371">
        <v>481.28511528200829</v>
      </c>
      <c r="F145" s="371">
        <v>500.59901220526126</v>
      </c>
      <c r="G145" s="371">
        <v>1874.4835830848988</v>
      </c>
      <c r="H145" s="371">
        <v>508.04342769079562</v>
      </c>
      <c r="I145" s="371">
        <v>566.23234791674429</v>
      </c>
      <c r="J145" s="371">
        <v>556.79426399896943</v>
      </c>
      <c r="K145" s="371">
        <v>593.15119825327713</v>
      </c>
      <c r="L145" s="371">
        <v>2224.2212378597865</v>
      </c>
      <c r="M145" s="371">
        <v>579.39217683023185</v>
      </c>
      <c r="N145" s="371">
        <v>617.11443218873876</v>
      </c>
      <c r="O145" s="371">
        <v>641.49846407834491</v>
      </c>
      <c r="P145" s="371">
        <v>664.66886427208124</v>
      </c>
      <c r="Q145" s="371">
        <v>2502.6739373693963</v>
      </c>
      <c r="R145" s="371">
        <v>658.913884234992</v>
      </c>
      <c r="S145" s="371">
        <v>709.68642246505999</v>
      </c>
      <c r="T145" s="371">
        <v>698.9528016647339</v>
      </c>
      <c r="U145" s="371">
        <v>708.19702058080861</v>
      </c>
      <c r="V145" s="379">
        <v>2775.750128945594</v>
      </c>
      <c r="W145" s="371">
        <v>657.88830936380884</v>
      </c>
      <c r="X145" s="371">
        <v>630.13030000000003</v>
      </c>
      <c r="Y145" s="371">
        <v>647.46610344596604</v>
      </c>
      <c r="Z145" s="371">
        <v>711.13075568730574</v>
      </c>
      <c r="AA145" s="371">
        <v>2646.6154684970807</v>
      </c>
      <c r="AB145" s="371">
        <v>574.51318781261443</v>
      </c>
      <c r="AC145" s="371">
        <v>564.9191256787783</v>
      </c>
      <c r="AD145" s="371">
        <v>575.48711499896217</v>
      </c>
      <c r="AE145" s="371">
        <v>814.84783133931387</v>
      </c>
      <c r="AF145" s="371">
        <v>2529.7672598296685</v>
      </c>
      <c r="AG145" s="371">
        <v>790.51470958784569</v>
      </c>
      <c r="AH145" s="371">
        <v>889.86461841883431</v>
      </c>
      <c r="AI145" s="371">
        <v>938.01315117805723</v>
      </c>
      <c r="AJ145" s="371">
        <v>956.11265766388328</v>
      </c>
      <c r="AK145" s="371">
        <v>3574.5051368486202</v>
      </c>
    </row>
    <row r="146" spans="2:37">
      <c r="B146" s="370" t="s">
        <v>1824</v>
      </c>
      <c r="C146" s="371">
        <v>1043.3884911635605</v>
      </c>
      <c r="D146" s="371">
        <v>1048.0476726298641</v>
      </c>
      <c r="E146" s="371">
        <v>1057.3467303282489</v>
      </c>
      <c r="F146" s="371">
        <v>1070.1258630602185</v>
      </c>
      <c r="G146" s="371">
        <v>4218.9087571818918</v>
      </c>
      <c r="H146" s="371">
        <v>1078.1535725763258</v>
      </c>
      <c r="I146" s="371">
        <v>1096.3417686752134</v>
      </c>
      <c r="J146" s="371">
        <v>1078.3956126122957</v>
      </c>
      <c r="K146" s="371">
        <v>1088.1780014411843</v>
      </c>
      <c r="L146" s="371">
        <v>4341.0689553050197</v>
      </c>
      <c r="M146" s="371">
        <v>1100.892966353555</v>
      </c>
      <c r="N146" s="371">
        <v>1108.0708820700827</v>
      </c>
      <c r="O146" s="371">
        <v>1099.6477100984666</v>
      </c>
      <c r="P146" s="371">
        <v>1107.4685012268453</v>
      </c>
      <c r="Q146" s="371">
        <v>4416.0800597489497</v>
      </c>
      <c r="R146" s="371">
        <v>1125.218916927465</v>
      </c>
      <c r="S146" s="371">
        <v>1157.8716857139202</v>
      </c>
      <c r="T146" s="371">
        <v>1179.0460912532274</v>
      </c>
      <c r="U146" s="371">
        <v>1209.504351093565</v>
      </c>
      <c r="V146" s="379">
        <v>4671.6410449881778</v>
      </c>
      <c r="W146" s="371">
        <v>1297.5562678531765</v>
      </c>
      <c r="X146" s="371">
        <v>1349.2799</v>
      </c>
      <c r="Y146" s="371">
        <v>1289.559570227181</v>
      </c>
      <c r="Z146" s="371">
        <v>1253.4519022608199</v>
      </c>
      <c r="AA146" s="371">
        <v>5189.8476403411778</v>
      </c>
      <c r="AB146" s="371">
        <v>1334.258275694124</v>
      </c>
      <c r="AC146" s="371">
        <v>1328.7847479697441</v>
      </c>
      <c r="AD146" s="371">
        <v>1445.5834831564441</v>
      </c>
      <c r="AE146" s="371">
        <v>1457.8937964668958</v>
      </c>
      <c r="AF146" s="371">
        <v>5566.5203032872078</v>
      </c>
      <c r="AG146" s="371">
        <v>1464.8427024529799</v>
      </c>
      <c r="AH146" s="371">
        <v>1510.4353933627201</v>
      </c>
      <c r="AI146" s="371">
        <v>1611.8217547337101</v>
      </c>
      <c r="AJ146" s="371">
        <v>1615.5133759968398</v>
      </c>
      <c r="AK146" s="371">
        <v>6202.6132265462502</v>
      </c>
    </row>
    <row r="147" spans="2:37">
      <c r="B147" s="370" t="s">
        <v>1825</v>
      </c>
      <c r="C147" s="371">
        <v>642.92488780797896</v>
      </c>
      <c r="D147" s="371">
        <v>658.77141385598111</v>
      </c>
      <c r="E147" s="371">
        <v>748.9967489847096</v>
      </c>
      <c r="F147" s="371">
        <v>650.1966752331623</v>
      </c>
      <c r="G147" s="371">
        <v>2700.8897258818315</v>
      </c>
      <c r="H147" s="371">
        <v>706.51877326457327</v>
      </c>
      <c r="I147" s="371">
        <v>783.43366929056072</v>
      </c>
      <c r="J147" s="371">
        <v>714.18275070198013</v>
      </c>
      <c r="K147" s="371">
        <v>728.95914934138386</v>
      </c>
      <c r="L147" s="371">
        <v>2933.0943425984988</v>
      </c>
      <c r="M147" s="371">
        <v>737.50795365585725</v>
      </c>
      <c r="N147" s="371">
        <v>746.09351137999226</v>
      </c>
      <c r="O147" s="371">
        <v>787.92291544319551</v>
      </c>
      <c r="P147" s="371">
        <v>796.37021627370927</v>
      </c>
      <c r="Q147" s="371">
        <v>3067.8945967527543</v>
      </c>
      <c r="R147" s="371">
        <v>846.9938952814033</v>
      </c>
      <c r="S147" s="371">
        <v>858.94630076506621</v>
      </c>
      <c r="T147" s="371">
        <v>865.91065227794286</v>
      </c>
      <c r="U147" s="371">
        <v>934.48611618521181</v>
      </c>
      <c r="V147" s="379">
        <v>3506.3369645096245</v>
      </c>
      <c r="W147" s="371">
        <v>926.42156084793703</v>
      </c>
      <c r="X147" s="371">
        <v>879.86301332422761</v>
      </c>
      <c r="Y147" s="371">
        <v>855.17095232297459</v>
      </c>
      <c r="Z147" s="371">
        <v>849.17954297791937</v>
      </c>
      <c r="AA147" s="371">
        <v>3510.635069473059</v>
      </c>
      <c r="AB147" s="371">
        <v>871.92469715551817</v>
      </c>
      <c r="AC147" s="371">
        <v>863.57399419131787</v>
      </c>
      <c r="AD147" s="371">
        <v>927.55318946243779</v>
      </c>
      <c r="AE147" s="371">
        <v>864.46647791850023</v>
      </c>
      <c r="AF147" s="371">
        <v>3527.5183587277738</v>
      </c>
      <c r="AG147" s="371">
        <v>994.4364987977508</v>
      </c>
      <c r="AH147" s="371">
        <v>782.50246287369362</v>
      </c>
      <c r="AI147" s="371">
        <v>895.35196096474203</v>
      </c>
      <c r="AJ147" s="371">
        <v>949.92328381512232</v>
      </c>
      <c r="AK147" s="371">
        <v>3622.2142064513096</v>
      </c>
    </row>
    <row r="148" spans="2:37">
      <c r="B148" s="370" t="s">
        <v>1826</v>
      </c>
      <c r="C148" s="371">
        <v>1289.9810584537154</v>
      </c>
      <c r="D148" s="371">
        <v>1334.6539120355508</v>
      </c>
      <c r="E148" s="371">
        <v>1341.9954072270477</v>
      </c>
      <c r="F148" s="371">
        <v>1374.6874749894655</v>
      </c>
      <c r="G148" s="371">
        <v>5341.3178527057798</v>
      </c>
      <c r="H148" s="371">
        <v>1430.1464592035975</v>
      </c>
      <c r="I148" s="371">
        <v>1486.6011888752262</v>
      </c>
      <c r="J148" s="371">
        <v>1508.8472014563852</v>
      </c>
      <c r="K148" s="371">
        <v>1557.5404442062895</v>
      </c>
      <c r="L148" s="371">
        <v>5983.1352937414986</v>
      </c>
      <c r="M148" s="371">
        <v>1600.088930878127</v>
      </c>
      <c r="N148" s="371">
        <v>1622.9165990691058</v>
      </c>
      <c r="O148" s="371">
        <v>1628.7752258186592</v>
      </c>
      <c r="P148" s="371">
        <v>1682.3310604142675</v>
      </c>
      <c r="Q148" s="371">
        <v>6534.1118161801605</v>
      </c>
      <c r="R148" s="371">
        <v>1742.9939919152444</v>
      </c>
      <c r="S148" s="371">
        <v>1787.4857802935512</v>
      </c>
      <c r="T148" s="371">
        <v>1803.9783029009236</v>
      </c>
      <c r="U148" s="371">
        <v>1824.8180948917995</v>
      </c>
      <c r="V148" s="379">
        <v>7159.2761700015189</v>
      </c>
      <c r="W148" s="371">
        <v>1845.1520812685746</v>
      </c>
      <c r="X148" s="371">
        <v>1768.0246999999999</v>
      </c>
      <c r="Y148" s="371">
        <v>1788.2312421333354</v>
      </c>
      <c r="Z148" s="371">
        <v>1763.9112972403223</v>
      </c>
      <c r="AA148" s="371">
        <v>7165.319320642232</v>
      </c>
      <c r="AB148" s="371">
        <v>1815.10286330858</v>
      </c>
      <c r="AC148" s="371">
        <v>1812.0027039201063</v>
      </c>
      <c r="AD148" s="371">
        <v>2028.2197388690727</v>
      </c>
      <c r="AE148" s="371">
        <v>1870.4396986415804</v>
      </c>
      <c r="AF148" s="371">
        <v>7525.765004739339</v>
      </c>
      <c r="AG148" s="371">
        <v>1942.0770921902201</v>
      </c>
      <c r="AH148" s="371">
        <v>1966.1655752563499</v>
      </c>
      <c r="AI148" s="371">
        <v>2200.9027288668699</v>
      </c>
      <c r="AJ148" s="371">
        <v>2022.53542310079</v>
      </c>
      <c r="AK148" s="371">
        <v>8131.6808194142304</v>
      </c>
    </row>
    <row r="149" spans="2:37">
      <c r="B149" s="370" t="s">
        <v>1827</v>
      </c>
      <c r="C149" s="371">
        <v>197.89997038945828</v>
      </c>
      <c r="D149" s="371">
        <v>201.75682919680548</v>
      </c>
      <c r="E149" s="371">
        <v>215.80752881364319</v>
      </c>
      <c r="F149" s="371">
        <v>221.04897781285814</v>
      </c>
      <c r="G149" s="371">
        <v>836.51330621276509</v>
      </c>
      <c r="H149" s="371">
        <v>216.14832787579149</v>
      </c>
      <c r="I149" s="371">
        <v>215.9100852053393</v>
      </c>
      <c r="J149" s="371">
        <v>229.55890757755608</v>
      </c>
      <c r="K149" s="371">
        <v>242.68772042516375</v>
      </c>
      <c r="L149" s="371">
        <v>904.30504108385071</v>
      </c>
      <c r="M149" s="371">
        <v>234.98316953217858</v>
      </c>
      <c r="N149" s="371">
        <v>239.85145441614208</v>
      </c>
      <c r="O149" s="371">
        <v>252.22548471092176</v>
      </c>
      <c r="P149" s="371">
        <v>261.45569211035263</v>
      </c>
      <c r="Q149" s="371">
        <v>988.51580076959499</v>
      </c>
      <c r="R149" s="371">
        <v>255.08130402260841</v>
      </c>
      <c r="S149" s="371">
        <v>267.84697667070799</v>
      </c>
      <c r="T149" s="371">
        <v>258.3949771466269</v>
      </c>
      <c r="U149" s="371">
        <v>283.81802416070258</v>
      </c>
      <c r="V149" s="379">
        <v>1065.141282000646</v>
      </c>
      <c r="W149" s="371">
        <v>264.48174362104481</v>
      </c>
      <c r="X149" s="371">
        <v>254.4273</v>
      </c>
      <c r="Y149" s="371">
        <v>257.76250580453672</v>
      </c>
      <c r="Z149" s="371">
        <v>281.58633234101632</v>
      </c>
      <c r="AA149" s="371">
        <v>1058.2578817665978</v>
      </c>
      <c r="AB149" s="371">
        <v>256.47211613495233</v>
      </c>
      <c r="AC149" s="371">
        <v>253.95640679499621</v>
      </c>
      <c r="AD149" s="371">
        <v>294.27734383805961</v>
      </c>
      <c r="AE149" s="371">
        <v>295.06270588687477</v>
      </c>
      <c r="AF149" s="371">
        <v>1099.768572654883</v>
      </c>
      <c r="AG149" s="371">
        <v>305.35356574204002</v>
      </c>
      <c r="AH149" s="371">
        <v>339.91657512930198</v>
      </c>
      <c r="AI149" s="371">
        <v>348.18366232129199</v>
      </c>
      <c r="AJ149" s="371">
        <v>349.46780050707997</v>
      </c>
      <c r="AK149" s="371">
        <v>1342.9216036997138</v>
      </c>
    </row>
    <row r="150" spans="2:37">
      <c r="B150" s="370" t="s">
        <v>1828</v>
      </c>
      <c r="C150" s="371">
        <v>2886.042173722743</v>
      </c>
      <c r="D150" s="371">
        <v>3638.7390462769145</v>
      </c>
      <c r="E150" s="371">
        <v>3327.2625261528374</v>
      </c>
      <c r="F150" s="371">
        <v>3341.6669175923907</v>
      </c>
      <c r="G150" s="371">
        <v>13193.710663744887</v>
      </c>
      <c r="H150" s="371">
        <v>3116.7180493776509</v>
      </c>
      <c r="I150" s="371">
        <v>3655.2274435201257</v>
      </c>
      <c r="J150" s="371">
        <v>3885.3965501312996</v>
      </c>
      <c r="K150" s="371">
        <v>3970.7982217730887</v>
      </c>
      <c r="L150" s="371">
        <v>14628.140264802165</v>
      </c>
      <c r="M150" s="371">
        <v>3229.3713784629631</v>
      </c>
      <c r="N150" s="371">
        <v>4193.7917879986253</v>
      </c>
      <c r="O150" s="371">
        <v>4181.5623508664112</v>
      </c>
      <c r="P150" s="371">
        <v>4160.2397359210372</v>
      </c>
      <c r="Q150" s="371">
        <v>15764.965253249038</v>
      </c>
      <c r="R150" s="371">
        <v>3503.201551854424</v>
      </c>
      <c r="S150" s="371">
        <v>4386.5333396126189</v>
      </c>
      <c r="T150" s="371">
        <v>4393.9383531252488</v>
      </c>
      <c r="U150" s="371">
        <v>4547.5196186400271</v>
      </c>
      <c r="V150" s="379">
        <v>16831.192863232318</v>
      </c>
      <c r="W150" s="371">
        <v>3847.7097183399214</v>
      </c>
      <c r="X150" s="371">
        <v>4326.2057999999997</v>
      </c>
      <c r="Y150" s="371">
        <v>4222.288279810844</v>
      </c>
      <c r="Z150" s="371">
        <v>4679.9491410203309</v>
      </c>
      <c r="AA150" s="371">
        <v>17076.152939171094</v>
      </c>
      <c r="AB150" s="371">
        <v>4102.0119688028644</v>
      </c>
      <c r="AC150" s="371">
        <v>5240.45040596531</v>
      </c>
      <c r="AD150" s="371">
        <v>4585.4151828963932</v>
      </c>
      <c r="AE150" s="371">
        <v>5121.2088782050741</v>
      </c>
      <c r="AF150" s="371">
        <v>19049.086435869642</v>
      </c>
      <c r="AG150" s="371">
        <v>3935.9519226631201</v>
      </c>
      <c r="AH150" s="371">
        <v>4707.5366036431096</v>
      </c>
      <c r="AI150" s="371">
        <v>5120.0144829037199</v>
      </c>
      <c r="AJ150" s="371">
        <v>4991.0416790030704</v>
      </c>
      <c r="AK150" s="371">
        <v>18754.54468821302</v>
      </c>
    </row>
    <row r="151" spans="2:37">
      <c r="B151" s="370" t="s">
        <v>1829</v>
      </c>
      <c r="C151" s="371">
        <v>758.81083691439289</v>
      </c>
      <c r="D151" s="371">
        <v>856.47817015249962</v>
      </c>
      <c r="E151" s="371">
        <v>815.00281183303832</v>
      </c>
      <c r="F151" s="371">
        <v>898.83110446064472</v>
      </c>
      <c r="G151" s="371">
        <v>3329.1229233605759</v>
      </c>
      <c r="H151" s="371">
        <v>828.49011679296018</v>
      </c>
      <c r="I151" s="371">
        <v>943.56101834750325</v>
      </c>
      <c r="J151" s="371">
        <v>973.19334099103423</v>
      </c>
      <c r="K151" s="371">
        <v>1042.0863156958753</v>
      </c>
      <c r="L151" s="371">
        <v>3787.3307918273731</v>
      </c>
      <c r="M151" s="371">
        <v>928.39333112313238</v>
      </c>
      <c r="N151" s="371">
        <v>1055.3854256592031</v>
      </c>
      <c r="O151" s="371">
        <v>1076.5833606241092</v>
      </c>
      <c r="P151" s="371">
        <v>1150.766117559175</v>
      </c>
      <c r="Q151" s="371">
        <v>4211.1282349656194</v>
      </c>
      <c r="R151" s="371">
        <v>1019.8004751247391</v>
      </c>
      <c r="S151" s="371">
        <v>1242.5337353864534</v>
      </c>
      <c r="T151" s="371">
        <v>1298.6925763471279</v>
      </c>
      <c r="U151" s="371">
        <v>1338.8941670819918</v>
      </c>
      <c r="V151" s="379">
        <v>4899.9209539403118</v>
      </c>
      <c r="W151" s="371">
        <v>1194.7825074246703</v>
      </c>
      <c r="X151" s="371">
        <v>1294.1761000000001</v>
      </c>
      <c r="Y151" s="371">
        <v>1316.2953813955401</v>
      </c>
      <c r="Z151" s="371">
        <v>1438.9812136933601</v>
      </c>
      <c r="AA151" s="371">
        <v>5244.2352025135697</v>
      </c>
      <c r="AB151" s="371">
        <v>1293.2901591210612</v>
      </c>
      <c r="AC151" s="371">
        <v>1255.9125345071734</v>
      </c>
      <c r="AD151" s="371">
        <v>1315.720047774701</v>
      </c>
      <c r="AE151" s="371">
        <v>1642.9602736872612</v>
      </c>
      <c r="AF151" s="371">
        <v>5507.8830150901977</v>
      </c>
      <c r="AG151" s="371">
        <v>1427.54837284872</v>
      </c>
      <c r="AH151" s="371">
        <v>1429.9738480922601</v>
      </c>
      <c r="AI151" s="371">
        <v>1374.7258071551801</v>
      </c>
      <c r="AJ151" s="371">
        <v>1544.6916631684899</v>
      </c>
      <c r="AK151" s="371">
        <v>5776.9396912646498</v>
      </c>
    </row>
    <row r="152" spans="2:37">
      <c r="B152" s="370" t="s">
        <v>1830</v>
      </c>
      <c r="C152" s="371">
        <v>840.48223349435636</v>
      </c>
      <c r="D152" s="371">
        <v>919.86577310937002</v>
      </c>
      <c r="E152" s="371">
        <v>845.97126498707041</v>
      </c>
      <c r="F152" s="371">
        <v>903.94489611643655</v>
      </c>
      <c r="G152" s="371">
        <v>3510.2641677072334</v>
      </c>
      <c r="H152" s="371">
        <v>871.31665441932057</v>
      </c>
      <c r="I152" s="371">
        <v>956.30035568237645</v>
      </c>
      <c r="J152" s="371">
        <v>971.19765588964026</v>
      </c>
      <c r="K152" s="371">
        <v>1043.1718697324525</v>
      </c>
      <c r="L152" s="371">
        <v>3841.9865357237895</v>
      </c>
      <c r="M152" s="371">
        <v>938.4440555152521</v>
      </c>
      <c r="N152" s="371">
        <v>1033.47733242398</v>
      </c>
      <c r="O152" s="371">
        <v>1035.2917747162301</v>
      </c>
      <c r="P152" s="371">
        <v>1095.2740934472401</v>
      </c>
      <c r="Q152" s="371">
        <v>4102.4872561027023</v>
      </c>
      <c r="R152" s="371">
        <v>992.17629092443701</v>
      </c>
      <c r="S152" s="371">
        <v>1192.4392317893901</v>
      </c>
      <c r="T152" s="371">
        <v>1209.88050212805</v>
      </c>
      <c r="U152" s="371">
        <v>1223.9409434643926</v>
      </c>
      <c r="V152" s="379">
        <v>4618.4369683062696</v>
      </c>
      <c r="W152" s="371">
        <v>1176.5693501688763</v>
      </c>
      <c r="X152" s="371">
        <v>1174.4326000000001</v>
      </c>
      <c r="Y152" s="371">
        <v>1312.8100741176959</v>
      </c>
      <c r="Z152" s="371">
        <v>1472.4958130392752</v>
      </c>
      <c r="AA152" s="371">
        <v>5136.3078373258477</v>
      </c>
      <c r="AB152" s="371">
        <v>1332.734308522228</v>
      </c>
      <c r="AC152" s="371">
        <v>1390.8758510782882</v>
      </c>
      <c r="AD152" s="371">
        <v>1473.268369674523</v>
      </c>
      <c r="AE152" s="371">
        <v>1598.8808339090303</v>
      </c>
      <c r="AF152" s="371">
        <v>5795.7593631840691</v>
      </c>
      <c r="AG152" s="371">
        <v>1692.29067139311</v>
      </c>
      <c r="AH152" s="371">
        <v>1737.75831709717</v>
      </c>
      <c r="AI152" s="371">
        <v>1653.2889224937401</v>
      </c>
      <c r="AJ152" s="371">
        <v>1717.8277079142499</v>
      </c>
      <c r="AK152" s="371">
        <v>6801.1656188982697</v>
      </c>
    </row>
    <row r="153" spans="2:37">
      <c r="B153" s="370" t="s">
        <v>1831</v>
      </c>
      <c r="C153" s="371">
        <v>440.94806268903335</v>
      </c>
      <c r="D153" s="371">
        <v>445.34244283375841</v>
      </c>
      <c r="E153" s="371">
        <v>460.54836564585293</v>
      </c>
      <c r="F153" s="371">
        <v>478.3297455193329</v>
      </c>
      <c r="G153" s="371">
        <v>1825.1686166879774</v>
      </c>
      <c r="H153" s="371">
        <v>485.04824500630997</v>
      </c>
      <c r="I153" s="371">
        <v>505.04096231729812</v>
      </c>
      <c r="J153" s="371">
        <v>524.99388939621576</v>
      </c>
      <c r="K153" s="371">
        <v>518.44676657942637</v>
      </c>
      <c r="L153" s="371">
        <v>2033.5298632992501</v>
      </c>
      <c r="M153" s="371">
        <v>521.38088342746119</v>
      </c>
      <c r="N153" s="371">
        <v>538.75462449804695</v>
      </c>
      <c r="O153" s="371">
        <v>559.01283267644885</v>
      </c>
      <c r="P153" s="371">
        <v>545.87019571793428</v>
      </c>
      <c r="Q153" s="371">
        <v>2165.0185363198912</v>
      </c>
      <c r="R153" s="371">
        <v>558.06171876336373</v>
      </c>
      <c r="S153" s="371">
        <v>590.37015114763426</v>
      </c>
      <c r="T153" s="371">
        <v>603.75818509593637</v>
      </c>
      <c r="U153" s="371">
        <v>607.99525667294552</v>
      </c>
      <c r="V153" s="379">
        <v>2360.1853116798802</v>
      </c>
      <c r="W153" s="371">
        <v>615.44929479869813</v>
      </c>
      <c r="X153" s="371">
        <v>579.31317799999999</v>
      </c>
      <c r="Y153" s="371">
        <v>620.92675788667793</v>
      </c>
      <c r="Z153" s="371">
        <v>658.77314731114802</v>
      </c>
      <c r="AA153" s="371">
        <v>2474.4623779965241</v>
      </c>
      <c r="AB153" s="371">
        <v>624.09834235639619</v>
      </c>
      <c r="AC153" s="371">
        <v>586.97231717940372</v>
      </c>
      <c r="AD153" s="371">
        <v>627.14813829267484</v>
      </c>
      <c r="AE153" s="371">
        <v>736.33462916942949</v>
      </c>
      <c r="AF153" s="371">
        <v>2574.5534269979044</v>
      </c>
      <c r="AG153" s="371">
        <v>716.9514188855951</v>
      </c>
      <c r="AH153" s="371">
        <v>738.23014313412705</v>
      </c>
      <c r="AI153" s="371">
        <v>753.63405330076307</v>
      </c>
      <c r="AJ153" s="371">
        <v>740.25997863724695</v>
      </c>
      <c r="AK153" s="371">
        <v>2949.0755939577321</v>
      </c>
    </row>
    <row r="154" spans="2:37">
      <c r="B154" s="370" t="s">
        <v>1832</v>
      </c>
      <c r="C154" s="371">
        <v>32900.912735205718</v>
      </c>
      <c r="D154" s="371">
        <v>33637.078940445543</v>
      </c>
      <c r="E154" s="371">
        <v>34937.447753073597</v>
      </c>
      <c r="F154" s="371">
        <v>35368.378546255248</v>
      </c>
      <c r="G154" s="371">
        <v>136843.81797498008</v>
      </c>
      <c r="H154" s="371">
        <v>35159.493315470078</v>
      </c>
      <c r="I154" s="371">
        <v>35808.353751810377</v>
      </c>
      <c r="J154" s="371">
        <v>37258.826176642418</v>
      </c>
      <c r="K154" s="371">
        <v>37580.249257366595</v>
      </c>
      <c r="L154" s="371">
        <v>145806.92250128949</v>
      </c>
      <c r="M154" s="371">
        <v>37129.446897900823</v>
      </c>
      <c r="N154" s="371">
        <v>38830.320514754138</v>
      </c>
      <c r="O154" s="371">
        <v>39761.523025885595</v>
      </c>
      <c r="P154" s="371">
        <v>40189.686592822611</v>
      </c>
      <c r="Q154" s="371">
        <v>155910.97703136315</v>
      </c>
      <c r="R154" s="371">
        <v>38828.572079705089</v>
      </c>
      <c r="S154" s="371">
        <v>40870.660300203708</v>
      </c>
      <c r="T154" s="371">
        <v>41641.368421828854</v>
      </c>
      <c r="U154" s="371">
        <v>42822.377384647181</v>
      </c>
      <c r="V154" s="379">
        <v>164162.9781863848</v>
      </c>
      <c r="W154" s="371">
        <v>41372.764855847898</v>
      </c>
      <c r="X154" s="371">
        <v>40117.008263852214</v>
      </c>
      <c r="Y154" s="371">
        <v>42142.816151282132</v>
      </c>
      <c r="Z154" s="371">
        <v>42739.731471511514</v>
      </c>
      <c r="AA154" s="371">
        <v>166372.32074249379</v>
      </c>
      <c r="AB154" s="371">
        <v>41704.433973610605</v>
      </c>
      <c r="AC154" s="371">
        <v>45393.193182114628</v>
      </c>
      <c r="AD154" s="371">
        <v>47576.665230844817</v>
      </c>
      <c r="AE154" s="371">
        <v>50304.461180814636</v>
      </c>
      <c r="AF154" s="371">
        <v>184978.75356738467</v>
      </c>
      <c r="AG154" s="371">
        <v>48128.503793409211</v>
      </c>
      <c r="AH154" s="371">
        <v>51863.188309085883</v>
      </c>
      <c r="AI154" s="371">
        <v>53775.114084503752</v>
      </c>
      <c r="AJ154" s="371">
        <v>57983.213237544951</v>
      </c>
      <c r="AK154" s="371">
        <v>211750.0194245438</v>
      </c>
    </row>
    <row r="155" spans="2:37">
      <c r="B155" s="368" t="s">
        <v>1833</v>
      </c>
      <c r="C155" s="371" t="s">
        <v>1178</v>
      </c>
      <c r="D155" s="371" t="s">
        <v>1178</v>
      </c>
      <c r="E155" s="371" t="s">
        <v>1178</v>
      </c>
      <c r="F155" s="371" t="s">
        <v>1178</v>
      </c>
      <c r="G155" s="371" t="s">
        <v>1178</v>
      </c>
      <c r="H155" s="371" t="s">
        <v>1178</v>
      </c>
      <c r="I155" s="371" t="s">
        <v>1178</v>
      </c>
      <c r="J155" s="371" t="s">
        <v>1178</v>
      </c>
      <c r="K155" s="371" t="s">
        <v>1178</v>
      </c>
      <c r="L155" s="371" t="s">
        <v>1178</v>
      </c>
      <c r="M155" s="371" t="s">
        <v>1178</v>
      </c>
      <c r="N155" s="371" t="s">
        <v>1178</v>
      </c>
      <c r="O155" s="371" t="s">
        <v>1178</v>
      </c>
      <c r="P155" s="371" t="s">
        <v>1178</v>
      </c>
      <c r="Q155" s="371" t="s">
        <v>1178</v>
      </c>
      <c r="R155" s="371" t="s">
        <v>1178</v>
      </c>
      <c r="S155" s="371" t="s">
        <v>1178</v>
      </c>
      <c r="T155" s="371" t="s">
        <v>1178</v>
      </c>
      <c r="U155" s="371" t="s">
        <v>1178</v>
      </c>
      <c r="V155" s="379" t="s">
        <v>1178</v>
      </c>
      <c r="W155" s="371" t="s">
        <v>1178</v>
      </c>
      <c r="X155" s="371" t="s">
        <v>1178</v>
      </c>
      <c r="Y155" s="371" t="s">
        <v>1178</v>
      </c>
      <c r="Z155" s="371" t="s">
        <v>1178</v>
      </c>
      <c r="AA155" s="371" t="s">
        <v>1178</v>
      </c>
      <c r="AB155" s="371" t="s">
        <v>1178</v>
      </c>
      <c r="AC155" s="371" t="s">
        <v>1178</v>
      </c>
      <c r="AD155" s="371" t="s">
        <v>1178</v>
      </c>
      <c r="AE155" s="371" t="s">
        <v>1178</v>
      </c>
      <c r="AF155" s="371" t="s">
        <v>1178</v>
      </c>
      <c r="AG155" s="371" t="s">
        <v>1178</v>
      </c>
      <c r="AH155" s="371" t="s">
        <v>1178</v>
      </c>
      <c r="AI155" s="371" t="s">
        <v>1178</v>
      </c>
      <c r="AJ155" s="371" t="s">
        <v>1178</v>
      </c>
      <c r="AK155" s="371" t="s">
        <v>1178</v>
      </c>
    </row>
    <row r="156" spans="2:37">
      <c r="B156" s="370" t="s">
        <v>1815</v>
      </c>
      <c r="C156" s="371">
        <v>34259.176197990222</v>
      </c>
      <c r="D156" s="371">
        <v>33171.333250655975</v>
      </c>
      <c r="E156" s="371">
        <v>34091.637739482467</v>
      </c>
      <c r="F156" s="371">
        <v>33393.651317403732</v>
      </c>
      <c r="G156" s="371">
        <v>134915.79850553238</v>
      </c>
      <c r="H156" s="371">
        <v>36146.995394640413</v>
      </c>
      <c r="I156" s="371">
        <v>35458.867247097289</v>
      </c>
      <c r="J156" s="371">
        <v>37390.502339514431</v>
      </c>
      <c r="K156" s="371">
        <v>37372.151065619</v>
      </c>
      <c r="L156" s="371">
        <v>146368.51604687117</v>
      </c>
      <c r="M156" s="371">
        <v>37977.231266544339</v>
      </c>
      <c r="N156" s="371">
        <v>37942.465903856668</v>
      </c>
      <c r="O156" s="371">
        <v>39872.173004331467</v>
      </c>
      <c r="P156" s="371">
        <v>39285.301377856034</v>
      </c>
      <c r="Q156" s="371">
        <v>155077.17155258852</v>
      </c>
      <c r="R156" s="371">
        <v>39833.274262192761</v>
      </c>
      <c r="S156" s="371">
        <v>40382.927748037582</v>
      </c>
      <c r="T156" s="371">
        <v>41886.291641296826</v>
      </c>
      <c r="U156" s="371">
        <v>42050.259903976679</v>
      </c>
      <c r="V156" s="379">
        <v>164152.75355550385</v>
      </c>
      <c r="W156" s="371">
        <v>43907.022701842172</v>
      </c>
      <c r="X156" s="371">
        <v>42084.409164653276</v>
      </c>
      <c r="Y156" s="371">
        <v>43723.461909629463</v>
      </c>
      <c r="Z156" s="371">
        <v>43360.056242345789</v>
      </c>
      <c r="AA156" s="371">
        <v>173074.95001847073</v>
      </c>
      <c r="AB156" s="371">
        <v>45324.414780522755</v>
      </c>
      <c r="AC156" s="371">
        <v>46386.541835259231</v>
      </c>
      <c r="AD156" s="371">
        <v>48611.369677635594</v>
      </c>
      <c r="AE156" s="371">
        <v>49169.035997673433</v>
      </c>
      <c r="AF156" s="371">
        <v>189491.36229109101</v>
      </c>
      <c r="AG156" s="371">
        <v>51620.018976482017</v>
      </c>
      <c r="AH156" s="371">
        <v>53700.287313806533</v>
      </c>
      <c r="AI156" s="371">
        <v>56354.25243692052</v>
      </c>
      <c r="AJ156" s="371">
        <v>58124.657005675057</v>
      </c>
      <c r="AK156" s="371">
        <v>219799.2157328841</v>
      </c>
    </row>
    <row r="157" spans="2:37">
      <c r="B157" s="370" t="s">
        <v>1816</v>
      </c>
      <c r="C157" s="371">
        <v>2031.6068885377915</v>
      </c>
      <c r="D157" s="371">
        <v>2103.2793760052637</v>
      </c>
      <c r="E157" s="371">
        <v>2185.3741169612126</v>
      </c>
      <c r="F157" s="371">
        <v>2154.1459994564811</v>
      </c>
      <c r="G157" s="371">
        <v>8474.4063809607487</v>
      </c>
      <c r="H157" s="371">
        <v>2167.2507728411592</v>
      </c>
      <c r="I157" s="371">
        <v>2191.6031100868158</v>
      </c>
      <c r="J157" s="371">
        <v>2255.5352486787092</v>
      </c>
      <c r="K157" s="371">
        <v>2288.8199714077423</v>
      </c>
      <c r="L157" s="371">
        <v>8903.2091030144256</v>
      </c>
      <c r="M157" s="371">
        <v>2299.7402096767264</v>
      </c>
      <c r="N157" s="371">
        <v>2389.0528201602428</v>
      </c>
      <c r="O157" s="371">
        <v>2437.1580639488975</v>
      </c>
      <c r="P157" s="371">
        <v>2426.0506737237656</v>
      </c>
      <c r="Q157" s="371">
        <v>9552.0017675096315</v>
      </c>
      <c r="R157" s="371">
        <v>2433.4026063324577</v>
      </c>
      <c r="S157" s="371">
        <v>2485.4980036594238</v>
      </c>
      <c r="T157" s="371">
        <v>2595.1790372167684</v>
      </c>
      <c r="U157" s="371">
        <v>2646.4500514368183</v>
      </c>
      <c r="V157" s="379">
        <v>10160.529698645469</v>
      </c>
      <c r="W157" s="371">
        <v>2618.9651671749484</v>
      </c>
      <c r="X157" s="371">
        <v>2527.4468347777324</v>
      </c>
      <c r="Y157" s="371">
        <v>2586.1817382084332</v>
      </c>
      <c r="Z157" s="371">
        <v>2640.87489755151</v>
      </c>
      <c r="AA157" s="371">
        <v>10373.468637712624</v>
      </c>
      <c r="AB157" s="371">
        <v>2617.2938016199946</v>
      </c>
      <c r="AC157" s="371">
        <v>2612.7744406889919</v>
      </c>
      <c r="AD157" s="371">
        <v>2721.8391974524548</v>
      </c>
      <c r="AE157" s="371">
        <v>2758.2457613796564</v>
      </c>
      <c r="AF157" s="371">
        <v>10710.153201141096</v>
      </c>
      <c r="AG157" s="371">
        <v>2744.371473923019</v>
      </c>
      <c r="AH157" s="371">
        <v>2886.5310422095245</v>
      </c>
      <c r="AI157" s="371">
        <v>2956.7794446748876</v>
      </c>
      <c r="AJ157" s="371">
        <v>2997.2142257512191</v>
      </c>
      <c r="AK157" s="371">
        <v>11584.89618655865</v>
      </c>
    </row>
    <row r="158" spans="2:37">
      <c r="B158" s="370" t="s">
        <v>1817</v>
      </c>
      <c r="C158" s="371">
        <v>29036.584172234441</v>
      </c>
      <c r="D158" s="371">
        <v>30512.13037421515</v>
      </c>
      <c r="E158" s="371">
        <v>32626.130656991711</v>
      </c>
      <c r="F158" s="371">
        <v>33338.905702870419</v>
      </c>
      <c r="G158" s="371">
        <v>125513.75090631173</v>
      </c>
      <c r="H158" s="371">
        <v>32957.28673707517</v>
      </c>
      <c r="I158" s="371">
        <v>34155.894358139965</v>
      </c>
      <c r="J158" s="371">
        <v>35613.7694615039</v>
      </c>
      <c r="K158" s="371">
        <v>36088.976363959286</v>
      </c>
      <c r="L158" s="371">
        <v>138815.92692067832</v>
      </c>
      <c r="M158" s="371">
        <v>36193.387200283891</v>
      </c>
      <c r="N158" s="371">
        <v>36677.208281259962</v>
      </c>
      <c r="O158" s="371">
        <v>37686.637052913778</v>
      </c>
      <c r="P158" s="371">
        <v>37873.079991268853</v>
      </c>
      <c r="Q158" s="371">
        <v>148430.31252572648</v>
      </c>
      <c r="R158" s="371">
        <v>37344.761018145669</v>
      </c>
      <c r="S158" s="371">
        <v>37409.272243095227</v>
      </c>
      <c r="T158" s="371">
        <v>38522.746268378563</v>
      </c>
      <c r="U158" s="371">
        <v>38969.853105471251</v>
      </c>
      <c r="V158" s="379">
        <v>152246.6326350907</v>
      </c>
      <c r="W158" s="371">
        <v>38724.822895469042</v>
      </c>
      <c r="X158" s="371">
        <v>37946.841777693953</v>
      </c>
      <c r="Y158" s="371">
        <v>39474.710613806456</v>
      </c>
      <c r="Z158" s="371">
        <v>40357.234215972108</v>
      </c>
      <c r="AA158" s="371">
        <v>156503.60950294154</v>
      </c>
      <c r="AB158" s="371">
        <v>40841.301304738772</v>
      </c>
      <c r="AC158" s="371">
        <v>41524.359390824458</v>
      </c>
      <c r="AD158" s="371">
        <v>42346.853062317372</v>
      </c>
      <c r="AE158" s="371">
        <v>43236.891531059031</v>
      </c>
      <c r="AF158" s="371">
        <v>167949.4052889396</v>
      </c>
      <c r="AG158" s="371">
        <v>44253.90432676964</v>
      </c>
      <c r="AH158" s="371">
        <v>45183.722845556549</v>
      </c>
      <c r="AI158" s="371">
        <v>46240.140010362127</v>
      </c>
      <c r="AJ158" s="371">
        <v>47048.389417377883</v>
      </c>
      <c r="AK158" s="371">
        <v>182726.15660006623</v>
      </c>
    </row>
    <row r="159" spans="2:37">
      <c r="B159" s="370" t="s">
        <v>1818</v>
      </c>
      <c r="C159" s="371">
        <v>158.7549686619663</v>
      </c>
      <c r="D159" s="371">
        <v>159.98906048601958</v>
      </c>
      <c r="E159" s="371">
        <v>172.79334192081191</v>
      </c>
      <c r="F159" s="371">
        <v>177.29208979300921</v>
      </c>
      <c r="G159" s="371">
        <v>668.82946086180698</v>
      </c>
      <c r="H159" s="371">
        <v>188.0370894961294</v>
      </c>
      <c r="I159" s="371">
        <v>193.21416687996083</v>
      </c>
      <c r="J159" s="371">
        <v>201.13812115069754</v>
      </c>
      <c r="K159" s="371">
        <v>205.92696184889519</v>
      </c>
      <c r="L159" s="371">
        <v>788.3163393756829</v>
      </c>
      <c r="M159" s="371">
        <v>205.75803580478859</v>
      </c>
      <c r="N159" s="371">
        <v>207.81558089776948</v>
      </c>
      <c r="O159" s="371">
        <v>214.59541100981471</v>
      </c>
      <c r="P159" s="371">
        <v>212.41860889291399</v>
      </c>
      <c r="Q159" s="371">
        <v>840.58763660528678</v>
      </c>
      <c r="R159" s="371">
        <v>214.68787784334498</v>
      </c>
      <c r="S159" s="371">
        <v>225.38290696885943</v>
      </c>
      <c r="T159" s="371">
        <v>228.62811049772344</v>
      </c>
      <c r="U159" s="371">
        <v>239.52206431212082</v>
      </c>
      <c r="V159" s="379">
        <v>908.22095962204878</v>
      </c>
      <c r="W159" s="371">
        <v>236.36395049529662</v>
      </c>
      <c r="X159" s="371">
        <v>224.49019088966293</v>
      </c>
      <c r="Y159" s="371">
        <v>236.41202750833159</v>
      </c>
      <c r="Z159" s="371">
        <v>235.11578998739736</v>
      </c>
      <c r="AA159" s="371">
        <v>932.38195888068856</v>
      </c>
      <c r="AB159" s="371">
        <v>235.34785662869172</v>
      </c>
      <c r="AC159" s="371">
        <v>239.65134624544788</v>
      </c>
      <c r="AD159" s="371">
        <v>251.57535780273716</v>
      </c>
      <c r="AE159" s="371">
        <v>260.36160702447916</v>
      </c>
      <c r="AF159" s="371">
        <v>986.93616770135577</v>
      </c>
      <c r="AG159" s="371">
        <v>259.04982049937973</v>
      </c>
      <c r="AH159" s="371">
        <v>263.25960768350336</v>
      </c>
      <c r="AI159" s="371">
        <v>270.7369183429696</v>
      </c>
      <c r="AJ159" s="371">
        <v>268.07375899890309</v>
      </c>
      <c r="AK159" s="371">
        <v>1061.1201055247557</v>
      </c>
    </row>
    <row r="160" spans="2:37">
      <c r="B160" s="370" t="s">
        <v>1819</v>
      </c>
      <c r="C160" s="371">
        <v>151.58062953367701</v>
      </c>
      <c r="D160" s="371">
        <v>157.69523807431699</v>
      </c>
      <c r="E160" s="371">
        <v>171.031953667219</v>
      </c>
      <c r="F160" s="371">
        <v>174.036087020791</v>
      </c>
      <c r="G160" s="371">
        <v>654.34390829600409</v>
      </c>
      <c r="H160" s="371">
        <v>179.18635297285061</v>
      </c>
      <c r="I160" s="371">
        <v>179.86983783596889</v>
      </c>
      <c r="J160" s="371">
        <v>184.74744960616329</v>
      </c>
      <c r="K160" s="371">
        <v>186.03867294399552</v>
      </c>
      <c r="L160" s="371">
        <v>729.84231335897834</v>
      </c>
      <c r="M160" s="371">
        <v>186.50111040277591</v>
      </c>
      <c r="N160" s="371">
        <v>186.43431704125558</v>
      </c>
      <c r="O160" s="371">
        <v>189.24155528369701</v>
      </c>
      <c r="P160" s="371">
        <v>192.57213688512945</v>
      </c>
      <c r="Q160" s="371">
        <v>754.74911961285795</v>
      </c>
      <c r="R160" s="371">
        <v>193.11866933785615</v>
      </c>
      <c r="S160" s="371">
        <v>198.77593245447474</v>
      </c>
      <c r="T160" s="371">
        <v>201.47087681755002</v>
      </c>
      <c r="U160" s="371">
        <v>203.33802870807324</v>
      </c>
      <c r="V160" s="379">
        <v>796.70350731795418</v>
      </c>
      <c r="W160" s="371">
        <v>205.19714931397266</v>
      </c>
      <c r="X160" s="371">
        <v>204.47895929137377</v>
      </c>
      <c r="Y160" s="371">
        <v>209.99989119224082</v>
      </c>
      <c r="Z160" s="371">
        <v>211.5124433605163</v>
      </c>
      <c r="AA160" s="371">
        <v>831.18844315810361</v>
      </c>
      <c r="AB160" s="371">
        <v>213.81507676050737</v>
      </c>
      <c r="AC160" s="371">
        <v>216.42407987222575</v>
      </c>
      <c r="AD160" s="371">
        <v>220.48483984911749</v>
      </c>
      <c r="AE160" s="371">
        <v>219.81121890733618</v>
      </c>
      <c r="AF160" s="371">
        <v>870.53521538918676</v>
      </c>
      <c r="AG160" s="371">
        <v>219.91905683058738</v>
      </c>
      <c r="AH160" s="371">
        <v>223.34176312768483</v>
      </c>
      <c r="AI160" s="371">
        <v>225.38367607042809</v>
      </c>
      <c r="AJ160" s="371">
        <v>229.01854262454543</v>
      </c>
      <c r="AK160" s="371">
        <v>897.66303865324574</v>
      </c>
    </row>
    <row r="161" spans="2:37">
      <c r="B161" s="370" t="s">
        <v>1820</v>
      </c>
      <c r="C161" s="371">
        <v>19910.2392916682</v>
      </c>
      <c r="D161" s="371">
        <v>20569.563781592427</v>
      </c>
      <c r="E161" s="371">
        <v>21445.866815517602</v>
      </c>
      <c r="F161" s="371">
        <v>22306.828681691299</v>
      </c>
      <c r="G161" s="371">
        <v>84232.498570469528</v>
      </c>
      <c r="H161" s="371">
        <v>21787.398335624152</v>
      </c>
      <c r="I161" s="371">
        <v>22751.289931511303</v>
      </c>
      <c r="J161" s="371">
        <v>23859.871591492862</v>
      </c>
      <c r="K161" s="371">
        <v>25090.925122454595</v>
      </c>
      <c r="L161" s="371">
        <v>93489.484981082918</v>
      </c>
      <c r="M161" s="371">
        <v>24183.204603585047</v>
      </c>
      <c r="N161" s="371">
        <v>25097.004350762894</v>
      </c>
      <c r="O161" s="371">
        <v>26297.606891456773</v>
      </c>
      <c r="P161" s="371">
        <v>27343.555258898639</v>
      </c>
      <c r="Q161" s="371">
        <v>102921.37110470334</v>
      </c>
      <c r="R161" s="371">
        <v>27136.561729599685</v>
      </c>
      <c r="S161" s="371">
        <v>28008.166471578767</v>
      </c>
      <c r="T161" s="371">
        <v>28944.833033251278</v>
      </c>
      <c r="U161" s="371">
        <v>29675.125306068396</v>
      </c>
      <c r="V161" s="379">
        <v>113764.68654049811</v>
      </c>
      <c r="W161" s="371">
        <v>28033.980739101091</v>
      </c>
      <c r="X161" s="371">
        <v>26332.068880654278</v>
      </c>
      <c r="Y161" s="371">
        <v>27532.572872053523</v>
      </c>
      <c r="Z161" s="371">
        <v>28248.078245352666</v>
      </c>
      <c r="AA161" s="371">
        <v>110146.70073716156</v>
      </c>
      <c r="AB161" s="371">
        <v>27555.506166358053</v>
      </c>
      <c r="AC161" s="371">
        <v>28287.420668869778</v>
      </c>
      <c r="AD161" s="371">
        <v>29538.384776087645</v>
      </c>
      <c r="AE161" s="371">
        <v>30373.066918474386</v>
      </c>
      <c r="AF161" s="371">
        <v>115754.37852978987</v>
      </c>
      <c r="AG161" s="371">
        <v>29631.49227193341</v>
      </c>
      <c r="AH161" s="371">
        <v>30690.6698871765</v>
      </c>
      <c r="AI161" s="371">
        <v>32365.566059029094</v>
      </c>
      <c r="AJ161" s="371">
        <v>33541.98925524416</v>
      </c>
      <c r="AK161" s="371">
        <v>126229.71747338316</v>
      </c>
    </row>
    <row r="162" spans="2:37">
      <c r="B162" s="370" t="s">
        <v>1821</v>
      </c>
      <c r="C162" s="371">
        <v>26591.242444404968</v>
      </c>
      <c r="D162" s="371">
        <v>27566.087203927069</v>
      </c>
      <c r="E162" s="371">
        <v>28727.809589195389</v>
      </c>
      <c r="F162" s="371">
        <v>28792.880456659419</v>
      </c>
      <c r="G162" s="371">
        <v>111678.01969418683</v>
      </c>
      <c r="H162" s="371">
        <v>28962.130676859095</v>
      </c>
      <c r="I162" s="371">
        <v>29854.521224602406</v>
      </c>
      <c r="J162" s="371">
        <v>30429.475724457909</v>
      </c>
      <c r="K162" s="371">
        <v>30825.624587146423</v>
      </c>
      <c r="L162" s="371">
        <v>120071.75221306583</v>
      </c>
      <c r="M162" s="371">
        <v>32019.044347979689</v>
      </c>
      <c r="N162" s="371">
        <v>33217.260890597026</v>
      </c>
      <c r="O162" s="371">
        <v>34252.794640588865</v>
      </c>
      <c r="P162" s="371">
        <v>34672.038191661406</v>
      </c>
      <c r="Q162" s="371">
        <v>134161.13807082697</v>
      </c>
      <c r="R162" s="371">
        <v>35590.160299132069</v>
      </c>
      <c r="S162" s="371">
        <v>37104.403778709566</v>
      </c>
      <c r="T162" s="371">
        <v>38783.433619557843</v>
      </c>
      <c r="U162" s="371">
        <v>39011.015663030237</v>
      </c>
      <c r="V162" s="379">
        <v>150489.0133604297</v>
      </c>
      <c r="W162" s="371">
        <v>38576.663063377629</v>
      </c>
      <c r="X162" s="371">
        <v>37195.292932987126</v>
      </c>
      <c r="Y162" s="371">
        <v>38868.465403474031</v>
      </c>
      <c r="Z162" s="371">
        <v>38585.955533946064</v>
      </c>
      <c r="AA162" s="371">
        <v>153226.37693378484</v>
      </c>
      <c r="AB162" s="371">
        <v>39040.957512921275</v>
      </c>
      <c r="AC162" s="371">
        <v>40212.893380688147</v>
      </c>
      <c r="AD162" s="371">
        <v>41611.044688369046</v>
      </c>
      <c r="AE162" s="371">
        <v>41713.663121745383</v>
      </c>
      <c r="AF162" s="371">
        <v>162578.55870372389</v>
      </c>
      <c r="AG162" s="371">
        <v>42361.490645938</v>
      </c>
      <c r="AH162" s="371">
        <v>44970.067353971346</v>
      </c>
      <c r="AI162" s="371">
        <v>46821.280331830538</v>
      </c>
      <c r="AJ162" s="371">
        <v>47248.75244056587</v>
      </c>
      <c r="AK162" s="371">
        <v>181401.59077230576</v>
      </c>
    </row>
    <row r="163" spans="2:37">
      <c r="B163" s="370" t="s">
        <v>1822</v>
      </c>
      <c r="C163" s="371">
        <v>7531.6317278251554</v>
      </c>
      <c r="D163" s="371">
        <v>7789.9763116152953</v>
      </c>
      <c r="E163" s="371">
        <v>8316.0656410585343</v>
      </c>
      <c r="F163" s="371">
        <v>8195.1645084898009</v>
      </c>
      <c r="G163" s="371">
        <v>31832.838188988786</v>
      </c>
      <c r="H163" s="371">
        <v>8138.0183953188798</v>
      </c>
      <c r="I163" s="371">
        <v>8540.6909421526416</v>
      </c>
      <c r="J163" s="371">
        <v>8769.908409359954</v>
      </c>
      <c r="K163" s="371">
        <v>8888.137114080002</v>
      </c>
      <c r="L163" s="371">
        <v>34336.754860911475</v>
      </c>
      <c r="M163" s="371">
        <v>8862.0073521358845</v>
      </c>
      <c r="N163" s="371">
        <v>9236.7714364062176</v>
      </c>
      <c r="O163" s="371">
        <v>9394.470370426694</v>
      </c>
      <c r="P163" s="371">
        <v>9550.361608570036</v>
      </c>
      <c r="Q163" s="371">
        <v>37043.610767538834</v>
      </c>
      <c r="R163" s="371">
        <v>9648.7069254482958</v>
      </c>
      <c r="S163" s="371">
        <v>10065.19242488642</v>
      </c>
      <c r="T163" s="371">
        <v>10334.89983347706</v>
      </c>
      <c r="U163" s="371">
        <v>10517.73158772255</v>
      </c>
      <c r="V163" s="379">
        <v>40566.530771534322</v>
      </c>
      <c r="W163" s="371">
        <v>10364.938155913893</v>
      </c>
      <c r="X163" s="371">
        <v>8167.9060190901328</v>
      </c>
      <c r="Y163" s="371">
        <v>8802.0926156594196</v>
      </c>
      <c r="Z163" s="371">
        <v>9074.3373263342346</v>
      </c>
      <c r="AA163" s="371">
        <v>36409.27411699768</v>
      </c>
      <c r="AB163" s="371">
        <v>8760.0465504394033</v>
      </c>
      <c r="AC163" s="371">
        <v>8948.5485110110676</v>
      </c>
      <c r="AD163" s="371">
        <v>8855.2431241376889</v>
      </c>
      <c r="AE163" s="371">
        <v>9306.0091614787525</v>
      </c>
      <c r="AF163" s="371">
        <v>35869.847347066912</v>
      </c>
      <c r="AG163" s="371">
        <v>9493.1833648146057</v>
      </c>
      <c r="AH163" s="371">
        <v>10596.082465128917</v>
      </c>
      <c r="AI163" s="371">
        <v>11166.671120813704</v>
      </c>
      <c r="AJ163" s="371">
        <v>12034.003468977531</v>
      </c>
      <c r="AK163" s="371">
        <v>43289.940419734761</v>
      </c>
    </row>
    <row r="164" spans="2:37">
      <c r="B164" s="370" t="s">
        <v>1823</v>
      </c>
      <c r="C164" s="371">
        <v>3600.1505669532171</v>
      </c>
      <c r="D164" s="371">
        <v>3673.6759802384909</v>
      </c>
      <c r="E164" s="371">
        <v>3797.9020191665099</v>
      </c>
      <c r="F164" s="371">
        <v>3862.5259215113488</v>
      </c>
      <c r="G164" s="371">
        <v>14934.254487869568</v>
      </c>
      <c r="H164" s="371">
        <v>3898.4215899393412</v>
      </c>
      <c r="I164" s="371">
        <v>4012.9374205027711</v>
      </c>
      <c r="J164" s="371">
        <v>4136.5531648295182</v>
      </c>
      <c r="K164" s="371">
        <v>4203.8784057728944</v>
      </c>
      <c r="L164" s="371">
        <v>16251.790581044525</v>
      </c>
      <c r="M164" s="371">
        <v>4224.119033873244</v>
      </c>
      <c r="N164" s="371">
        <v>4358.5062328041959</v>
      </c>
      <c r="O164" s="371">
        <v>4457.3233552424335</v>
      </c>
      <c r="P164" s="371">
        <v>4596.6362915934669</v>
      </c>
      <c r="Q164" s="371">
        <v>17636.584913513339</v>
      </c>
      <c r="R164" s="371">
        <v>4636.1811531536541</v>
      </c>
      <c r="S164" s="371">
        <v>4799.9211949287128</v>
      </c>
      <c r="T164" s="371">
        <v>4907.8989857471361</v>
      </c>
      <c r="U164" s="371">
        <v>5035.4147194113739</v>
      </c>
      <c r="V164" s="379">
        <v>19379.416053240875</v>
      </c>
      <c r="W164" s="371">
        <v>5049.3517768348847</v>
      </c>
      <c r="X164" s="371">
        <v>4114.0690125542378</v>
      </c>
      <c r="Y164" s="371">
        <v>4216.5033505419588</v>
      </c>
      <c r="Z164" s="371">
        <v>4312.2086524208644</v>
      </c>
      <c r="AA164" s="371">
        <v>17692.132792351946</v>
      </c>
      <c r="AB164" s="371">
        <v>4310.4505058448785</v>
      </c>
      <c r="AC164" s="371">
        <v>4410.8839771083594</v>
      </c>
      <c r="AD164" s="371">
        <v>4421.4831442913601</v>
      </c>
      <c r="AE164" s="371">
        <v>4520.652452313012</v>
      </c>
      <c r="AF164" s="371">
        <v>17663.470079557614</v>
      </c>
      <c r="AG164" s="371">
        <v>4543.3382802322139</v>
      </c>
      <c r="AH164" s="371">
        <v>4810.2393970377207</v>
      </c>
      <c r="AI164" s="371">
        <v>4942.6231327108908</v>
      </c>
      <c r="AJ164" s="371">
        <v>5165.3752485296327</v>
      </c>
      <c r="AK164" s="371">
        <v>19461.576058510462</v>
      </c>
    </row>
    <row r="165" spans="2:37">
      <c r="B165" s="370" t="s">
        <v>1824</v>
      </c>
      <c r="C165" s="371">
        <v>2863.7265856233071</v>
      </c>
      <c r="D165" s="371">
        <v>2991.6869259642785</v>
      </c>
      <c r="E165" s="371">
        <v>3136.9150140204501</v>
      </c>
      <c r="F165" s="371">
        <v>3202.26062007571</v>
      </c>
      <c r="G165" s="371">
        <v>12194.589145683747</v>
      </c>
      <c r="H165" s="371">
        <v>3270.974567997795</v>
      </c>
      <c r="I165" s="371">
        <v>3414.3386472409229</v>
      </c>
      <c r="J165" s="371">
        <v>3527.1372453097333</v>
      </c>
      <c r="K165" s="371">
        <v>3579.3987849415407</v>
      </c>
      <c r="L165" s="371">
        <v>13791.849245489992</v>
      </c>
      <c r="M165" s="371">
        <v>3582.8263606414212</v>
      </c>
      <c r="N165" s="371">
        <v>3712.9583684260087</v>
      </c>
      <c r="O165" s="371">
        <v>3841.8145093455469</v>
      </c>
      <c r="P165" s="371">
        <v>4017.3551195567325</v>
      </c>
      <c r="Q165" s="371">
        <v>15154.954357969709</v>
      </c>
      <c r="R165" s="371">
        <v>4014.2448809893554</v>
      </c>
      <c r="S165" s="371">
        <v>4213.3370965880113</v>
      </c>
      <c r="T165" s="371">
        <v>4377.284995022459</v>
      </c>
      <c r="U165" s="371">
        <v>4534.7991860148932</v>
      </c>
      <c r="V165" s="379">
        <v>17139.666158614717</v>
      </c>
      <c r="W165" s="371">
        <v>4536.1596257707133</v>
      </c>
      <c r="X165" s="371">
        <v>4541.6030173216386</v>
      </c>
      <c r="Y165" s="371">
        <v>4641.9724440044474</v>
      </c>
      <c r="Z165" s="371">
        <v>4747.3764125381722</v>
      </c>
      <c r="AA165" s="371">
        <v>18467.111499634972</v>
      </c>
      <c r="AB165" s="371">
        <v>4774.028881532874</v>
      </c>
      <c r="AC165" s="371">
        <v>4947.1881762669091</v>
      </c>
      <c r="AD165" s="371">
        <v>5109.6905441511353</v>
      </c>
      <c r="AE165" s="371">
        <v>5263.3752831034326</v>
      </c>
      <c r="AF165" s="371">
        <v>20094.282885054348</v>
      </c>
      <c r="AG165" s="371">
        <v>5297.5483284740912</v>
      </c>
      <c r="AH165" s="371">
        <v>5439.4716969142137</v>
      </c>
      <c r="AI165" s="371">
        <v>5667.3650978955638</v>
      </c>
      <c r="AJ165" s="371">
        <v>5817.11979407749</v>
      </c>
      <c r="AK165" s="371">
        <v>22221.504917361355</v>
      </c>
    </row>
    <row r="166" spans="2:37">
      <c r="B166" s="370" t="s">
        <v>1825</v>
      </c>
      <c r="C166" s="371">
        <v>5061.3460367687558</v>
      </c>
      <c r="D166" s="371">
        <v>5083.2803152163506</v>
      </c>
      <c r="E166" s="371">
        <v>5267.5325550162797</v>
      </c>
      <c r="F166" s="371">
        <v>5317.5622935859719</v>
      </c>
      <c r="G166" s="371">
        <v>20729.721200587359</v>
      </c>
      <c r="H166" s="371">
        <v>5327.5652902373904</v>
      </c>
      <c r="I166" s="371">
        <v>5442.92514862382</v>
      </c>
      <c r="J166" s="371">
        <v>5395.6640476157463</v>
      </c>
      <c r="K166" s="371">
        <v>5518.9816972861308</v>
      </c>
      <c r="L166" s="371">
        <v>21685.13618376309</v>
      </c>
      <c r="M166" s="371">
        <v>5559.2602773711496</v>
      </c>
      <c r="N166" s="371">
        <v>5634.3473856161381</v>
      </c>
      <c r="O166" s="371">
        <v>5790.4658291526339</v>
      </c>
      <c r="P166" s="371">
        <v>5659.2130440036217</v>
      </c>
      <c r="Q166" s="371">
        <v>22643.286536143543</v>
      </c>
      <c r="R166" s="371">
        <v>5678.6707021327175</v>
      </c>
      <c r="S166" s="371">
        <v>5822.6802781405877</v>
      </c>
      <c r="T166" s="371">
        <v>5846.1691982318334</v>
      </c>
      <c r="U166" s="371">
        <v>5996.8927552425994</v>
      </c>
      <c r="V166" s="379">
        <v>23344.412933747735</v>
      </c>
      <c r="W166" s="371">
        <v>5994.8710260865882</v>
      </c>
      <c r="X166" s="371">
        <v>5615.1792062722843</v>
      </c>
      <c r="Y166" s="371">
        <v>5816.5646826634456</v>
      </c>
      <c r="Z166" s="371">
        <v>6102.9667180340084</v>
      </c>
      <c r="AA166" s="371">
        <v>23529.581633056332</v>
      </c>
      <c r="AB166" s="371">
        <v>6151.7183396430682</v>
      </c>
      <c r="AC166" s="371">
        <v>6280.2299862017435</v>
      </c>
      <c r="AD166" s="371">
        <v>6618.0138638322187</v>
      </c>
      <c r="AE166" s="371">
        <v>6495.1607618516227</v>
      </c>
      <c r="AF166" s="371">
        <v>25545.122951528654</v>
      </c>
      <c r="AG166" s="371">
        <v>6993.2099370961141</v>
      </c>
      <c r="AH166" s="371">
        <v>6874.9536633987591</v>
      </c>
      <c r="AI166" s="371">
        <v>7216.3097894312177</v>
      </c>
      <c r="AJ166" s="371">
        <v>7274.3461016486299</v>
      </c>
      <c r="AK166" s="371">
        <v>28358.819491574719</v>
      </c>
    </row>
    <row r="167" spans="2:37">
      <c r="B167" s="370" t="s">
        <v>1826</v>
      </c>
      <c r="C167" s="371">
        <v>6793.1721374736699</v>
      </c>
      <c r="D167" s="371">
        <v>7217.9500424673924</v>
      </c>
      <c r="E167" s="371">
        <v>7686.5743928628499</v>
      </c>
      <c r="F167" s="371">
        <v>8018.4626574170406</v>
      </c>
      <c r="G167" s="371">
        <v>29716.15923022095</v>
      </c>
      <c r="H167" s="371">
        <v>8108.2892469788849</v>
      </c>
      <c r="I167" s="371">
        <v>8410.189982126456</v>
      </c>
      <c r="J167" s="371">
        <v>8666.5804264797735</v>
      </c>
      <c r="K167" s="371">
        <v>8834.8064578013964</v>
      </c>
      <c r="L167" s="371">
        <v>34019.86611338651</v>
      </c>
      <c r="M167" s="371">
        <v>8892.6072592925484</v>
      </c>
      <c r="N167" s="371">
        <v>9196.4904282345306</v>
      </c>
      <c r="O167" s="371">
        <v>9506.3127136440344</v>
      </c>
      <c r="P167" s="371">
        <v>9743.3993231195382</v>
      </c>
      <c r="Q167" s="371">
        <v>37338.809724290652</v>
      </c>
      <c r="R167" s="371">
        <v>9728.7228390600667</v>
      </c>
      <c r="S167" s="371">
        <v>10058.307364699762</v>
      </c>
      <c r="T167" s="371">
        <v>10462.888104181655</v>
      </c>
      <c r="U167" s="371">
        <v>10692.996451473207</v>
      </c>
      <c r="V167" s="379">
        <v>40942.914759414685</v>
      </c>
      <c r="W167" s="371">
        <v>10685.219728915075</v>
      </c>
      <c r="X167" s="371">
        <v>10501.433949577735</v>
      </c>
      <c r="Y167" s="371">
        <v>10737.128337812583</v>
      </c>
      <c r="Z167" s="371">
        <v>10781.150563997613</v>
      </c>
      <c r="AA167" s="371">
        <v>42704.932580303008</v>
      </c>
      <c r="AB167" s="371">
        <v>10746.23615720025</v>
      </c>
      <c r="AC167" s="371">
        <v>10907.227987464217</v>
      </c>
      <c r="AD167" s="371">
        <v>11087.93325183279</v>
      </c>
      <c r="AE167" s="371">
        <v>11171.545214448581</v>
      </c>
      <c r="AF167" s="371">
        <v>43912.942610945836</v>
      </c>
      <c r="AG167" s="371">
        <v>11222.633488211401</v>
      </c>
      <c r="AH167" s="371">
        <v>11595.745551461981</v>
      </c>
      <c r="AI167" s="371">
        <v>11813.42576829545</v>
      </c>
      <c r="AJ167" s="371">
        <v>12007.381516084082</v>
      </c>
      <c r="AK167" s="371">
        <v>46639.186324052913</v>
      </c>
    </row>
    <row r="168" spans="2:37">
      <c r="B168" s="370" t="s">
        <v>1827</v>
      </c>
      <c r="C168" s="371">
        <v>1461.7390120490443</v>
      </c>
      <c r="D168" s="371">
        <v>1531.542131102447</v>
      </c>
      <c r="E168" s="371">
        <v>1615.1278302256801</v>
      </c>
      <c r="F168" s="371">
        <v>1678.6144670791</v>
      </c>
      <c r="G168" s="371">
        <v>6287.0234404562716</v>
      </c>
      <c r="H168" s="371">
        <v>1677.9838158989501</v>
      </c>
      <c r="I168" s="371">
        <v>1723.1688163504609</v>
      </c>
      <c r="J168" s="371">
        <v>1803.0045466500815</v>
      </c>
      <c r="K168" s="371">
        <v>1833.6727258718188</v>
      </c>
      <c r="L168" s="371">
        <v>7037.8299047713117</v>
      </c>
      <c r="M168" s="371">
        <v>1841.1162915126179</v>
      </c>
      <c r="N168" s="371">
        <v>1891.7469895292152</v>
      </c>
      <c r="O168" s="371">
        <v>1943.7111605749546</v>
      </c>
      <c r="P168" s="371">
        <v>1972.4940521026385</v>
      </c>
      <c r="Q168" s="371">
        <v>7649.0684937194255</v>
      </c>
      <c r="R168" s="371">
        <v>1970.892653071536</v>
      </c>
      <c r="S168" s="371">
        <v>2118.2016330089559</v>
      </c>
      <c r="T168" s="371">
        <v>2247.6721657486169</v>
      </c>
      <c r="U168" s="371">
        <v>2330.4638583469637</v>
      </c>
      <c r="V168" s="379">
        <v>8667.2303101760735</v>
      </c>
      <c r="W168" s="371">
        <v>2301.8089525832729</v>
      </c>
      <c r="X168" s="371">
        <v>2081.9861976115708</v>
      </c>
      <c r="Y168" s="371">
        <v>2128.4144898183085</v>
      </c>
      <c r="Z168" s="371">
        <v>2179.8862219547932</v>
      </c>
      <c r="AA168" s="371">
        <v>8692.0958619679459</v>
      </c>
      <c r="AB168" s="371">
        <v>2136.0880585869631</v>
      </c>
      <c r="AC168" s="371">
        <v>2196.1470519720242</v>
      </c>
      <c r="AD168" s="371">
        <v>2234.4642390082531</v>
      </c>
      <c r="AE168" s="371">
        <v>2280.8700685454055</v>
      </c>
      <c r="AF168" s="371">
        <v>8847.5694181126455</v>
      </c>
      <c r="AG168" s="371">
        <v>2337.0829915074387</v>
      </c>
      <c r="AH168" s="371">
        <v>2483.5990373942973</v>
      </c>
      <c r="AI168" s="371">
        <v>2597.4161277053904</v>
      </c>
      <c r="AJ168" s="371">
        <v>2654.8077544771163</v>
      </c>
      <c r="AK168" s="371">
        <v>10072.905911084243</v>
      </c>
    </row>
    <row r="169" spans="2:37">
      <c r="B169" s="370" t="s">
        <v>1828</v>
      </c>
      <c r="C169" s="371">
        <v>5421.1006524984205</v>
      </c>
      <c r="D169" s="371">
        <v>5692.29161458612</v>
      </c>
      <c r="E169" s="371">
        <v>5879.0567160440996</v>
      </c>
      <c r="F169" s="371">
        <v>5957.1059222364402</v>
      </c>
      <c r="G169" s="371">
        <v>22949.554905365076</v>
      </c>
      <c r="H169" s="371">
        <v>5670.3953195238555</v>
      </c>
      <c r="I169" s="371">
        <v>6417.8988809885695</v>
      </c>
      <c r="J169" s="371">
        <v>6670.9630530100721</v>
      </c>
      <c r="K169" s="371">
        <v>6614.3931227607254</v>
      </c>
      <c r="L169" s="371">
        <v>25373.650376283222</v>
      </c>
      <c r="M169" s="371">
        <v>6235.3803850959684</v>
      </c>
      <c r="N169" s="371">
        <v>6889.5494252960534</v>
      </c>
      <c r="O169" s="371">
        <v>6951.0777490441169</v>
      </c>
      <c r="P169" s="371">
        <v>7051.8352251050346</v>
      </c>
      <c r="Q169" s="371">
        <v>27127.842784541175</v>
      </c>
      <c r="R169" s="371">
        <v>6791.024493805231</v>
      </c>
      <c r="S169" s="371">
        <v>7567.6690370333044</v>
      </c>
      <c r="T169" s="371">
        <v>7611.2222922904293</v>
      </c>
      <c r="U169" s="371">
        <v>7491.9485126865575</v>
      </c>
      <c r="V169" s="379">
        <v>29461.864335815524</v>
      </c>
      <c r="W169" s="371">
        <v>7284.1551460558294</v>
      </c>
      <c r="X169" s="371">
        <v>7484.1793772960573</v>
      </c>
      <c r="Y169" s="371">
        <v>7680.4715526002765</v>
      </c>
      <c r="Z169" s="371">
        <v>7698.4085224033697</v>
      </c>
      <c r="AA169" s="371">
        <v>30147.214598355535</v>
      </c>
      <c r="AB169" s="371">
        <v>7208.5406811132852</v>
      </c>
      <c r="AC169" s="371">
        <v>7984.3732542836833</v>
      </c>
      <c r="AD169" s="371">
        <v>7366.8434053547007</v>
      </c>
      <c r="AE169" s="371">
        <v>7897.7503662477329</v>
      </c>
      <c r="AF169" s="371">
        <v>30457.507706999404</v>
      </c>
      <c r="AG169" s="371">
        <v>7223.3006323868694</v>
      </c>
      <c r="AH169" s="371">
        <v>7903.7659725681497</v>
      </c>
      <c r="AI169" s="371">
        <v>7494.7520646379498</v>
      </c>
      <c r="AJ169" s="371">
        <v>7621.2674741462997</v>
      </c>
      <c r="AK169" s="371">
        <v>30243.086143739267</v>
      </c>
    </row>
    <row r="170" spans="2:37">
      <c r="B170" s="370" t="s">
        <v>1829</v>
      </c>
      <c r="C170" s="371">
        <v>2878.8803658996326</v>
      </c>
      <c r="D170" s="371">
        <v>2880.9335283102</v>
      </c>
      <c r="E170" s="371">
        <v>3023.1247832653403</v>
      </c>
      <c r="F170" s="371">
        <v>3016.1637169872297</v>
      </c>
      <c r="G170" s="371">
        <v>11799.102394462403</v>
      </c>
      <c r="H170" s="371">
        <v>2991.2576800437</v>
      </c>
      <c r="I170" s="371">
        <v>2978.8912584216359</v>
      </c>
      <c r="J170" s="371">
        <v>3212.9686451095081</v>
      </c>
      <c r="K170" s="371">
        <v>3280.2594742750452</v>
      </c>
      <c r="L170" s="371">
        <v>12463.37705784989</v>
      </c>
      <c r="M170" s="371">
        <v>3256.125441359764</v>
      </c>
      <c r="N170" s="371">
        <v>3300.2986826530214</v>
      </c>
      <c r="O170" s="371">
        <v>3431.9376962080023</v>
      </c>
      <c r="P170" s="371">
        <v>3539.2905094718853</v>
      </c>
      <c r="Q170" s="371">
        <v>13527.652329692673</v>
      </c>
      <c r="R170" s="371">
        <v>3519.5734451512421</v>
      </c>
      <c r="S170" s="371">
        <v>3605.4973822088036</v>
      </c>
      <c r="T170" s="371">
        <v>3767.6628072901872</v>
      </c>
      <c r="U170" s="371">
        <v>3874.8574723221614</v>
      </c>
      <c r="V170" s="379">
        <v>14767.591106972393</v>
      </c>
      <c r="W170" s="371">
        <v>3841.877792894396</v>
      </c>
      <c r="X170" s="371">
        <v>3816.2207664357416</v>
      </c>
      <c r="Y170" s="371">
        <v>3902.0857336805452</v>
      </c>
      <c r="Z170" s="371">
        <v>3929.4986309723809</v>
      </c>
      <c r="AA170" s="371">
        <v>15489.682923983064</v>
      </c>
      <c r="AB170" s="371">
        <v>3887.4624424547892</v>
      </c>
      <c r="AC170" s="371">
        <v>4003.0904977830369</v>
      </c>
      <c r="AD170" s="371">
        <v>4039.3674218457818</v>
      </c>
      <c r="AE170" s="371">
        <v>4087.435894165747</v>
      </c>
      <c r="AF170" s="371">
        <v>16017.356256249353</v>
      </c>
      <c r="AG170" s="371">
        <v>4042.8828429193404</v>
      </c>
      <c r="AH170" s="371">
        <v>4186.4239054239924</v>
      </c>
      <c r="AI170" s="371">
        <v>4284.9695496337199</v>
      </c>
      <c r="AJ170" s="371">
        <v>4365.1929833642444</v>
      </c>
      <c r="AK170" s="371">
        <v>16879.469281341295</v>
      </c>
    </row>
    <row r="171" spans="2:37">
      <c r="B171" s="370" t="s">
        <v>1830</v>
      </c>
      <c r="C171" s="371">
        <v>1452.4315265320779</v>
      </c>
      <c r="D171" s="371">
        <v>1471.5910486199548</v>
      </c>
      <c r="E171" s="371">
        <v>1505.7143414331799</v>
      </c>
      <c r="F171" s="371">
        <v>1528.76558456711</v>
      </c>
      <c r="G171" s="371">
        <v>5958.502501152323</v>
      </c>
      <c r="H171" s="371">
        <v>1564.5396484043606</v>
      </c>
      <c r="I171" s="371">
        <v>1593.6327530384997</v>
      </c>
      <c r="J171" s="371">
        <v>1695.2581911640218</v>
      </c>
      <c r="K171" s="371">
        <v>1716.5107002817745</v>
      </c>
      <c r="L171" s="371">
        <v>6569.9412928886559</v>
      </c>
      <c r="M171" s="371">
        <v>1744.3267797478409</v>
      </c>
      <c r="N171" s="371">
        <v>1765.6283928284799</v>
      </c>
      <c r="O171" s="371">
        <v>1853.7254808656928</v>
      </c>
      <c r="P171" s="371">
        <v>1909.5698344096641</v>
      </c>
      <c r="Q171" s="371">
        <v>7273.2504878516784</v>
      </c>
      <c r="R171" s="371">
        <v>1946.9324175188904</v>
      </c>
      <c r="S171" s="371">
        <v>1982.6384618907812</v>
      </c>
      <c r="T171" s="371">
        <v>2073.7143253678937</v>
      </c>
      <c r="U171" s="371">
        <v>2151.9932248627974</v>
      </c>
      <c r="V171" s="379">
        <v>8155.2784296403624</v>
      </c>
      <c r="W171" s="371">
        <v>2153.446926487637</v>
      </c>
      <c r="X171" s="371">
        <v>2032.5073573182419</v>
      </c>
      <c r="Y171" s="371">
        <v>2084.4315126911365</v>
      </c>
      <c r="Z171" s="371">
        <v>2103.6764368027175</v>
      </c>
      <c r="AA171" s="371">
        <v>8374.0622332997318</v>
      </c>
      <c r="AB171" s="371">
        <v>2010.9437288361435</v>
      </c>
      <c r="AC171" s="371">
        <v>2065.7638533880786</v>
      </c>
      <c r="AD171" s="371">
        <v>2185.4214546699072</v>
      </c>
      <c r="AE171" s="371">
        <v>2237.0401623391413</v>
      </c>
      <c r="AF171" s="371">
        <v>8499.1691992332708</v>
      </c>
      <c r="AG171" s="371">
        <v>2186.1084082350239</v>
      </c>
      <c r="AH171" s="371">
        <v>2260.8104375770208</v>
      </c>
      <c r="AI171" s="371">
        <v>2285.7581199946144</v>
      </c>
      <c r="AJ171" s="371">
        <v>2308.2665944024252</v>
      </c>
      <c r="AK171" s="371">
        <v>9040.9435602090834</v>
      </c>
    </row>
    <row r="172" spans="2:37">
      <c r="B172" s="370" t="s">
        <v>1831</v>
      </c>
      <c r="C172" s="371">
        <v>817.64708883918274</v>
      </c>
      <c r="D172" s="371">
        <v>858.14758814901973</v>
      </c>
      <c r="E172" s="371">
        <v>903.67585624033791</v>
      </c>
      <c r="F172" s="371">
        <v>944.04394622809195</v>
      </c>
      <c r="G172" s="371">
        <v>3523.5144794566327</v>
      </c>
      <c r="H172" s="371">
        <v>954.57732764411799</v>
      </c>
      <c r="I172" s="371">
        <v>971.39868083181057</v>
      </c>
      <c r="J172" s="371">
        <v>993.75879660388728</v>
      </c>
      <c r="K172" s="371">
        <v>1017.448293356048</v>
      </c>
      <c r="L172" s="371">
        <v>3937.1830984358639</v>
      </c>
      <c r="M172" s="371">
        <v>1021.4518440498993</v>
      </c>
      <c r="N172" s="371">
        <v>1040.8880266529543</v>
      </c>
      <c r="O172" s="371">
        <v>1060.9477001602656</v>
      </c>
      <c r="P172" s="371">
        <v>1091.7478996720797</v>
      </c>
      <c r="Q172" s="371">
        <v>4215.0354705351992</v>
      </c>
      <c r="R172" s="371">
        <v>1108.59941805212</v>
      </c>
      <c r="S172" s="371">
        <v>1149.7041243403169</v>
      </c>
      <c r="T172" s="371">
        <v>1186.092929038869</v>
      </c>
      <c r="U172" s="371">
        <v>1221.1126536990243</v>
      </c>
      <c r="V172" s="379">
        <v>4665.5091251303302</v>
      </c>
      <c r="W172" s="371">
        <v>1214.5773703922621</v>
      </c>
      <c r="X172" s="371">
        <v>1101.6553533354545</v>
      </c>
      <c r="Y172" s="371">
        <v>1127.968804819652</v>
      </c>
      <c r="Z172" s="371">
        <v>1149.3428422893724</v>
      </c>
      <c r="AA172" s="371">
        <v>4593.5443708367402</v>
      </c>
      <c r="AB172" s="371">
        <v>1143.3193088543603</v>
      </c>
      <c r="AC172" s="371">
        <v>1170.2304894868996</v>
      </c>
      <c r="AD172" s="371">
        <v>1178.1880568154102</v>
      </c>
      <c r="AE172" s="371">
        <v>1193.9267337456379</v>
      </c>
      <c r="AF172" s="371">
        <v>4685.6645889023075</v>
      </c>
      <c r="AG172" s="371">
        <v>1214.1341645378559</v>
      </c>
      <c r="AH172" s="371">
        <v>1277.1929679423381</v>
      </c>
      <c r="AI172" s="371">
        <v>1361.934748773991</v>
      </c>
      <c r="AJ172" s="371">
        <v>1432.0388087438946</v>
      </c>
      <c r="AK172" s="371">
        <v>5285.3006899980792</v>
      </c>
    </row>
    <row r="173" spans="2:37">
      <c r="B173" s="370" t="s">
        <v>1832</v>
      </c>
      <c r="C173" s="371">
        <v>150021.01029349375</v>
      </c>
      <c r="D173" s="371">
        <v>153431.15377122577</v>
      </c>
      <c r="E173" s="371">
        <v>160552.33336306969</v>
      </c>
      <c r="F173" s="371">
        <v>162058.40997307299</v>
      </c>
      <c r="G173" s="371">
        <v>626062.9074008622</v>
      </c>
      <c r="H173" s="371">
        <v>163990.30824149624</v>
      </c>
      <c r="I173" s="371">
        <v>168291.33240643129</v>
      </c>
      <c r="J173" s="371">
        <v>174806.836462537</v>
      </c>
      <c r="K173" s="371">
        <v>177545.94952180728</v>
      </c>
      <c r="L173" s="371">
        <v>684634.42663227185</v>
      </c>
      <c r="M173" s="371">
        <v>178284.0877993576</v>
      </c>
      <c r="N173" s="371">
        <v>182744.42751302265</v>
      </c>
      <c r="O173" s="371">
        <v>189181.99318419766</v>
      </c>
      <c r="P173" s="371">
        <v>191136.91914679139</v>
      </c>
      <c r="Q173" s="371">
        <v>741347.42764336918</v>
      </c>
      <c r="R173" s="371">
        <v>191789.51539096696</v>
      </c>
      <c r="S173" s="371">
        <v>197197.57608222956</v>
      </c>
      <c r="T173" s="371">
        <v>203978.08822341272</v>
      </c>
      <c r="U173" s="371">
        <v>206643.7745447857</v>
      </c>
      <c r="V173" s="379">
        <v>799608.95424139488</v>
      </c>
      <c r="W173" s="371">
        <v>205729.42216870867</v>
      </c>
      <c r="X173" s="371">
        <v>195971.76899776046</v>
      </c>
      <c r="Y173" s="371">
        <v>203769.43798016425</v>
      </c>
      <c r="Z173" s="371">
        <v>205717.67969626357</v>
      </c>
      <c r="AA173" s="371">
        <v>811188.30884289707</v>
      </c>
      <c r="AB173" s="371">
        <v>206957.47115405608</v>
      </c>
      <c r="AC173" s="371">
        <v>212393.7489274143</v>
      </c>
      <c r="AD173" s="371">
        <v>218398.2001054532</v>
      </c>
      <c r="AE173" s="371">
        <v>222184.84225450279</v>
      </c>
      <c r="AF173" s="371">
        <v>859934.26244142628</v>
      </c>
      <c r="AG173" s="371">
        <v>225643.669010791</v>
      </c>
      <c r="AH173" s="371">
        <v>235346.16490837905</v>
      </c>
      <c r="AI173" s="371">
        <v>244065.36439712305</v>
      </c>
      <c r="AJ173" s="371">
        <v>250137.89439068898</v>
      </c>
      <c r="AK173" s="371">
        <v>955193.09270698216</v>
      </c>
    </row>
    <row r="174" spans="2:37">
      <c r="B174" s="368" t="s">
        <v>1834</v>
      </c>
      <c r="C174" s="371" t="s">
        <v>1178</v>
      </c>
      <c r="D174" s="371" t="s">
        <v>1178</v>
      </c>
      <c r="E174" s="371" t="s">
        <v>1178</v>
      </c>
      <c r="F174" s="371" t="s">
        <v>1178</v>
      </c>
      <c r="G174" s="371" t="s">
        <v>1178</v>
      </c>
      <c r="H174" s="371" t="s">
        <v>1178</v>
      </c>
      <c r="I174" s="371" t="s">
        <v>1178</v>
      </c>
      <c r="J174" s="371" t="s">
        <v>1178</v>
      </c>
      <c r="K174" s="371" t="s">
        <v>1178</v>
      </c>
      <c r="L174" s="371" t="s">
        <v>1178</v>
      </c>
      <c r="M174" s="371" t="s">
        <v>1178</v>
      </c>
      <c r="N174" s="371" t="s">
        <v>1178</v>
      </c>
      <c r="O174" s="371" t="s">
        <v>1178</v>
      </c>
      <c r="P174" s="371" t="s">
        <v>1178</v>
      </c>
      <c r="Q174" s="371" t="s">
        <v>1178</v>
      </c>
      <c r="R174" s="371" t="s">
        <v>1178</v>
      </c>
      <c r="S174" s="371" t="s">
        <v>1178</v>
      </c>
      <c r="T174" s="371" t="s">
        <v>1178</v>
      </c>
      <c r="U174" s="371" t="s">
        <v>1178</v>
      </c>
      <c r="V174" s="379" t="s">
        <v>1178</v>
      </c>
      <c r="W174" s="371" t="s">
        <v>1178</v>
      </c>
      <c r="X174" s="371" t="s">
        <v>1178</v>
      </c>
      <c r="Y174" s="371" t="s">
        <v>1178</v>
      </c>
      <c r="Z174" s="371" t="s">
        <v>1178</v>
      </c>
      <c r="AA174" s="371" t="s">
        <v>1178</v>
      </c>
      <c r="AB174" s="371" t="s">
        <v>1178</v>
      </c>
      <c r="AC174" s="371" t="s">
        <v>1178</v>
      </c>
      <c r="AD174" s="371" t="s">
        <v>1178</v>
      </c>
      <c r="AE174" s="371" t="s">
        <v>1178</v>
      </c>
      <c r="AF174" s="371" t="s">
        <v>1178</v>
      </c>
      <c r="AG174" s="371" t="s">
        <v>1178</v>
      </c>
      <c r="AH174" s="371" t="s">
        <v>1178</v>
      </c>
      <c r="AI174" s="371" t="s">
        <v>1178</v>
      </c>
      <c r="AJ174" s="371" t="s">
        <v>1178</v>
      </c>
      <c r="AK174" s="371" t="s">
        <v>1178</v>
      </c>
    </row>
    <row r="175" spans="2:37">
      <c r="B175" s="370" t="s">
        <v>1815</v>
      </c>
      <c r="C175" s="371">
        <v>11354.916011506724</v>
      </c>
      <c r="D175" s="371">
        <v>11475.134127041147</v>
      </c>
      <c r="E175" s="371">
        <v>11928.180139929087</v>
      </c>
      <c r="F175" s="371">
        <v>12414.750860331826</v>
      </c>
      <c r="G175" s="371">
        <v>47172.981138808784</v>
      </c>
      <c r="H175" s="371">
        <v>12351.141777265735</v>
      </c>
      <c r="I175" s="371">
        <v>12468.98424335211</v>
      </c>
      <c r="J175" s="371">
        <v>12754.354395415763</v>
      </c>
      <c r="K175" s="371">
        <v>12927.375855018601</v>
      </c>
      <c r="L175" s="371">
        <v>50501.856271052202</v>
      </c>
      <c r="M175" s="371">
        <v>13055.144128513713</v>
      </c>
      <c r="N175" s="371">
        <v>13428.058440459201</v>
      </c>
      <c r="O175" s="371">
        <v>13433.088734183606</v>
      </c>
      <c r="P175" s="371">
        <v>13469.061668931916</v>
      </c>
      <c r="Q175" s="371">
        <v>53385.352972088447</v>
      </c>
      <c r="R175" s="371">
        <v>13327.725107087401</v>
      </c>
      <c r="S175" s="371">
        <v>13675.456912800388</v>
      </c>
      <c r="T175" s="371">
        <v>13920.593637593742</v>
      </c>
      <c r="U175" s="371">
        <v>13544.49462121651</v>
      </c>
      <c r="V175" s="379">
        <v>54468.270278698044</v>
      </c>
      <c r="W175" s="371">
        <v>13537.403650105527</v>
      </c>
      <c r="X175" s="371">
        <v>13427.538030937325</v>
      </c>
      <c r="Y175" s="371">
        <v>13428.387463892945</v>
      </c>
      <c r="Z175" s="371">
        <v>13705.94598755657</v>
      </c>
      <c r="AA175" s="371">
        <v>54099.275132492367</v>
      </c>
      <c r="AB175" s="371">
        <v>13521.633028327764</v>
      </c>
      <c r="AC175" s="371">
        <v>13393.318585826764</v>
      </c>
      <c r="AD175" s="371">
        <v>13953.211297087595</v>
      </c>
      <c r="AE175" s="371">
        <v>14018.454618268001</v>
      </c>
      <c r="AF175" s="371">
        <v>54886.617529510127</v>
      </c>
      <c r="AG175" s="371">
        <v>14198.82769066453</v>
      </c>
      <c r="AH175" s="371">
        <v>14790.853030693474</v>
      </c>
      <c r="AI175" s="371">
        <v>15424.41367750077</v>
      </c>
      <c r="AJ175" s="371">
        <v>16095.81503061064</v>
      </c>
      <c r="AK175" s="371">
        <v>60509.909429469408</v>
      </c>
    </row>
    <row r="176" spans="2:37">
      <c r="B176" s="370" t="s">
        <v>1816</v>
      </c>
      <c r="C176" s="371">
        <v>2140.9165531777103</v>
      </c>
      <c r="D176" s="371">
        <v>2163.5968011229288</v>
      </c>
      <c r="E176" s="371">
        <v>2256.3104962242132</v>
      </c>
      <c r="F176" s="371">
        <v>2325.5954074924402</v>
      </c>
      <c r="G176" s="371">
        <v>8886.419258017293</v>
      </c>
      <c r="H176" s="371">
        <v>2247.1407895254802</v>
      </c>
      <c r="I176" s="371">
        <v>2199.1444636047495</v>
      </c>
      <c r="J176" s="371">
        <v>2292.3900891687349</v>
      </c>
      <c r="K176" s="371">
        <v>2399.8781145199782</v>
      </c>
      <c r="L176" s="371">
        <v>9138.5534568189414</v>
      </c>
      <c r="M176" s="371">
        <v>2329.5699251686142</v>
      </c>
      <c r="N176" s="371">
        <v>2388.3912274844365</v>
      </c>
      <c r="O176" s="371">
        <v>2511.0168726081206</v>
      </c>
      <c r="P176" s="371">
        <v>2603.8249319885363</v>
      </c>
      <c r="Q176" s="371">
        <v>9832.8029572497089</v>
      </c>
      <c r="R176" s="371">
        <v>2490.481904153326</v>
      </c>
      <c r="S176" s="371">
        <v>2567.6837935544095</v>
      </c>
      <c r="T176" s="371">
        <v>2707.2855489810604</v>
      </c>
      <c r="U176" s="371">
        <v>2811.2539337870535</v>
      </c>
      <c r="V176" s="379">
        <v>10576.70518047585</v>
      </c>
      <c r="W176" s="371">
        <v>2604.9482391505944</v>
      </c>
      <c r="X176" s="371">
        <v>2442.6155677770616</v>
      </c>
      <c r="Y176" s="371">
        <v>2586.2510809815144</v>
      </c>
      <c r="Z176" s="371">
        <v>2708.0624252000375</v>
      </c>
      <c r="AA176" s="371">
        <v>10341.877313109209</v>
      </c>
      <c r="AB176" s="371">
        <v>2628.6790495009527</v>
      </c>
      <c r="AC176" s="371">
        <v>2525.2245319696303</v>
      </c>
      <c r="AD176" s="371">
        <v>2632.0614797972612</v>
      </c>
      <c r="AE176" s="371">
        <v>2831.5645603984408</v>
      </c>
      <c r="AF176" s="371">
        <v>10617.529621666286</v>
      </c>
      <c r="AG176" s="371">
        <v>2805.7499889911405</v>
      </c>
      <c r="AH176" s="371">
        <v>2797.6998089386966</v>
      </c>
      <c r="AI176" s="371">
        <v>2999.2347211992283</v>
      </c>
      <c r="AJ176" s="371">
        <v>3079.0724545295361</v>
      </c>
      <c r="AK176" s="371">
        <v>11681.756973658603</v>
      </c>
    </row>
    <row r="177" spans="2:37">
      <c r="B177" s="370" t="s">
        <v>1817</v>
      </c>
      <c r="C177" s="371">
        <v>4637.150094862388</v>
      </c>
      <c r="D177" s="371">
        <v>4982.279686039913</v>
      </c>
      <c r="E177" s="371">
        <v>5048.7472863213161</v>
      </c>
      <c r="F177" s="371">
        <v>5123.5510111918084</v>
      </c>
      <c r="G177" s="371">
        <v>19791.728078415425</v>
      </c>
      <c r="H177" s="371">
        <v>5132.9989285898955</v>
      </c>
      <c r="I177" s="371">
        <v>5167.5346416268776</v>
      </c>
      <c r="J177" s="371">
        <v>5259.2224412539208</v>
      </c>
      <c r="K177" s="371">
        <v>5269.1757935947689</v>
      </c>
      <c r="L177" s="371">
        <v>20828.931805065469</v>
      </c>
      <c r="M177" s="371">
        <v>5079.968177886607</v>
      </c>
      <c r="N177" s="371">
        <v>5219.7408000162704</v>
      </c>
      <c r="O177" s="371">
        <v>5584.6158889273747</v>
      </c>
      <c r="P177" s="371">
        <v>5076.2199643543654</v>
      </c>
      <c r="Q177" s="371">
        <v>20960.544831184623</v>
      </c>
      <c r="R177" s="371">
        <v>4959.7399101530464</v>
      </c>
      <c r="S177" s="371">
        <v>4954.0183032795785</v>
      </c>
      <c r="T177" s="371">
        <v>5401.4416816868134</v>
      </c>
      <c r="U177" s="371">
        <v>5302.6882030802471</v>
      </c>
      <c r="V177" s="379">
        <v>20617.888098199684</v>
      </c>
      <c r="W177" s="371">
        <v>5021.5550068675739</v>
      </c>
      <c r="X177" s="371">
        <v>4919.1800603009615</v>
      </c>
      <c r="Y177" s="371">
        <v>5446.4438106168627</v>
      </c>
      <c r="Z177" s="371">
        <v>5520.35186048385</v>
      </c>
      <c r="AA177" s="371">
        <v>20907.530738269248</v>
      </c>
      <c r="AB177" s="371">
        <v>5341.5128627782869</v>
      </c>
      <c r="AC177" s="371">
        <v>5183.1023785216967</v>
      </c>
      <c r="AD177" s="371">
        <v>5868.4789319661095</v>
      </c>
      <c r="AE177" s="371">
        <v>5864.0940152639678</v>
      </c>
      <c r="AF177" s="371">
        <v>22257.188188530065</v>
      </c>
      <c r="AG177" s="371">
        <v>5509.7971566895558</v>
      </c>
      <c r="AH177" s="371">
        <v>5877.0567463735842</v>
      </c>
      <c r="AI177" s="371">
        <v>6476.3229151223613</v>
      </c>
      <c r="AJ177" s="371">
        <v>6498.5873589777939</v>
      </c>
      <c r="AK177" s="371">
        <v>24361.764177163292</v>
      </c>
    </row>
    <row r="178" spans="2:37">
      <c r="B178" s="370" t="s">
        <v>1818</v>
      </c>
      <c r="C178" s="371">
        <v>51.128866274144848</v>
      </c>
      <c r="D178" s="371">
        <v>50.416224740379278</v>
      </c>
      <c r="E178" s="371">
        <v>52.377997683149687</v>
      </c>
      <c r="F178" s="371">
        <v>53.35617230167037</v>
      </c>
      <c r="G178" s="371">
        <v>207.27926099934416</v>
      </c>
      <c r="H178" s="371">
        <v>56.211008544596105</v>
      </c>
      <c r="I178" s="371">
        <v>58.552022952011725</v>
      </c>
      <c r="J178" s="371">
        <v>61.623838282423051</v>
      </c>
      <c r="K178" s="371">
        <v>63.998663112115146</v>
      </c>
      <c r="L178" s="371">
        <v>240.38553289114606</v>
      </c>
      <c r="M178" s="371">
        <v>62.205731620159249</v>
      </c>
      <c r="N178" s="371">
        <v>65.437834866688576</v>
      </c>
      <c r="O178" s="371">
        <v>67.432511982710324</v>
      </c>
      <c r="P178" s="371">
        <v>64.021947286733138</v>
      </c>
      <c r="Q178" s="371">
        <v>259.09802575629124</v>
      </c>
      <c r="R178" s="371">
        <v>62.99047519024905</v>
      </c>
      <c r="S178" s="371">
        <v>66.101539451877414</v>
      </c>
      <c r="T178" s="371">
        <v>66.749893531087039</v>
      </c>
      <c r="U178" s="371">
        <v>67.912066450740824</v>
      </c>
      <c r="V178" s="379">
        <v>263.75397462395432</v>
      </c>
      <c r="W178" s="371">
        <v>65.182069552985212</v>
      </c>
      <c r="X178" s="371">
        <v>61.122027856969019</v>
      </c>
      <c r="Y178" s="371">
        <v>60.997472911725843</v>
      </c>
      <c r="Z178" s="371">
        <v>61.679763444004728</v>
      </c>
      <c r="AA178" s="371">
        <v>248.98133376568484</v>
      </c>
      <c r="AB178" s="371">
        <v>61.213387483155721</v>
      </c>
      <c r="AC178" s="371">
        <v>61.773115688754444</v>
      </c>
      <c r="AD178" s="371">
        <v>66.847039098748809</v>
      </c>
      <c r="AE178" s="371">
        <v>69.551702718500636</v>
      </c>
      <c r="AF178" s="371">
        <v>259.38524498915962</v>
      </c>
      <c r="AG178" s="371">
        <v>65.323474687768268</v>
      </c>
      <c r="AH178" s="371">
        <v>66.215654420391672</v>
      </c>
      <c r="AI178" s="371">
        <v>69.90703211576745</v>
      </c>
      <c r="AJ178" s="371">
        <v>70.15731807651035</v>
      </c>
      <c r="AK178" s="371">
        <v>271.60347930043775</v>
      </c>
    </row>
    <row r="179" spans="2:37">
      <c r="B179" s="370" t="s">
        <v>1819</v>
      </c>
      <c r="C179" s="371">
        <v>42.679199543234112</v>
      </c>
      <c r="D179" s="371">
        <v>44.446912676988582</v>
      </c>
      <c r="E179" s="371">
        <v>46.35587514865361</v>
      </c>
      <c r="F179" s="371">
        <v>46.823601869743861</v>
      </c>
      <c r="G179" s="371">
        <v>180.3055892386202</v>
      </c>
      <c r="H179" s="371">
        <v>47.786508100705618</v>
      </c>
      <c r="I179" s="371">
        <v>50.120500169988865</v>
      </c>
      <c r="J179" s="371">
        <v>48.969536011315263</v>
      </c>
      <c r="K179" s="371">
        <v>50.143055806976328</v>
      </c>
      <c r="L179" s="371">
        <v>197.01960008898607</v>
      </c>
      <c r="M179" s="371">
        <v>49.983757031147498</v>
      </c>
      <c r="N179" s="371">
        <v>52.675475392008899</v>
      </c>
      <c r="O179" s="371">
        <v>53.35169117326452</v>
      </c>
      <c r="P179" s="371">
        <v>52.764396487976491</v>
      </c>
      <c r="Q179" s="371">
        <v>208.77532008439738</v>
      </c>
      <c r="R179" s="371">
        <v>54.384361432848301</v>
      </c>
      <c r="S179" s="371">
        <v>56.5003404928474</v>
      </c>
      <c r="T179" s="371">
        <v>56.726746161831301</v>
      </c>
      <c r="U179" s="371">
        <v>55.158461109845703</v>
      </c>
      <c r="V179" s="379">
        <v>222.7699091973727</v>
      </c>
      <c r="W179" s="371">
        <v>54.309184660829196</v>
      </c>
      <c r="X179" s="371">
        <v>53.365962672239199</v>
      </c>
      <c r="Y179" s="371">
        <v>56.19661081559321</v>
      </c>
      <c r="Z179" s="371">
        <v>57.209715553017276</v>
      </c>
      <c r="AA179" s="371">
        <v>221.08147370167887</v>
      </c>
      <c r="AB179" s="371">
        <v>58.419626117245699</v>
      </c>
      <c r="AC179" s="371">
        <v>56.773451033502084</v>
      </c>
      <c r="AD179" s="371">
        <v>60.271965038157866</v>
      </c>
      <c r="AE179" s="371">
        <v>60.678102170916219</v>
      </c>
      <c r="AF179" s="371">
        <v>236.14314435982186</v>
      </c>
      <c r="AG179" s="371">
        <v>64.655453326235985</v>
      </c>
      <c r="AH179" s="371">
        <v>67.575879076623607</v>
      </c>
      <c r="AI179" s="371">
        <v>63.357778046430496</v>
      </c>
      <c r="AJ179" s="371">
        <v>62.926317288148176</v>
      </c>
      <c r="AK179" s="371">
        <v>258.51542773743824</v>
      </c>
    </row>
    <row r="180" spans="2:37">
      <c r="B180" s="370" t="s">
        <v>1820</v>
      </c>
      <c r="C180" s="371">
        <v>4286.4197966359043</v>
      </c>
      <c r="D180" s="371">
        <v>4449.8832485777193</v>
      </c>
      <c r="E180" s="371">
        <v>4657.274761415083</v>
      </c>
      <c r="F180" s="371">
        <v>4816.1330182417896</v>
      </c>
      <c r="G180" s="371">
        <v>18209.710824870497</v>
      </c>
      <c r="H180" s="371">
        <v>4693.8662437987932</v>
      </c>
      <c r="I180" s="371">
        <v>4804.2791673545789</v>
      </c>
      <c r="J180" s="371">
        <v>5102.2222722099614</v>
      </c>
      <c r="K180" s="371">
        <v>5408.2067238622521</v>
      </c>
      <c r="L180" s="371">
        <v>20008.574407225587</v>
      </c>
      <c r="M180" s="371">
        <v>5209.8685944776544</v>
      </c>
      <c r="N180" s="371">
        <v>5302.972228524819</v>
      </c>
      <c r="O180" s="371">
        <v>5582.6263805573672</v>
      </c>
      <c r="P180" s="371">
        <v>6085.6542754057991</v>
      </c>
      <c r="Q180" s="371">
        <v>22181.121478965641</v>
      </c>
      <c r="R180" s="371">
        <v>5881.9785683952405</v>
      </c>
      <c r="S180" s="371">
        <v>6015.2981047230396</v>
      </c>
      <c r="T180" s="371">
        <v>6170.04450167102</v>
      </c>
      <c r="U180" s="371">
        <v>6743.2481148647903</v>
      </c>
      <c r="V180" s="379">
        <v>24810.56928965409</v>
      </c>
      <c r="W180" s="371">
        <v>6286.3470384207549</v>
      </c>
      <c r="X180" s="371">
        <v>5830.1273596984611</v>
      </c>
      <c r="Y180" s="371">
        <v>6079.8111644326355</v>
      </c>
      <c r="Z180" s="371">
        <v>6388.4414712796597</v>
      </c>
      <c r="AA180" s="371">
        <v>24584.727033831507</v>
      </c>
      <c r="AB180" s="371">
        <v>6371.6791565743215</v>
      </c>
      <c r="AC180" s="371">
        <v>6117.1959763633949</v>
      </c>
      <c r="AD180" s="371">
        <v>6421.4071244911638</v>
      </c>
      <c r="AE180" s="371">
        <v>6865.3632976534891</v>
      </c>
      <c r="AF180" s="371">
        <v>25775.64555508237</v>
      </c>
      <c r="AG180" s="371">
        <v>6776.8493053318871</v>
      </c>
      <c r="AH180" s="371">
        <v>6773.3186477586505</v>
      </c>
      <c r="AI180" s="371">
        <v>7221.3396209024068</v>
      </c>
      <c r="AJ180" s="371">
        <v>7930.6647879051707</v>
      </c>
      <c r="AK180" s="371">
        <v>28702.172361898116</v>
      </c>
    </row>
    <row r="181" spans="2:37">
      <c r="B181" s="370" t="s">
        <v>1821</v>
      </c>
      <c r="C181" s="371">
        <v>7018.879656452913</v>
      </c>
      <c r="D181" s="371">
        <v>7060.0158978079571</v>
      </c>
      <c r="E181" s="371">
        <v>7287.0478683875072</v>
      </c>
      <c r="F181" s="371">
        <v>7584.627138411206</v>
      </c>
      <c r="G181" s="371">
        <v>28950.57056105958</v>
      </c>
      <c r="H181" s="371">
        <v>7640.4115695258834</v>
      </c>
      <c r="I181" s="371">
        <v>7835.5602470044869</v>
      </c>
      <c r="J181" s="371">
        <v>8094.8628877855326</v>
      </c>
      <c r="K181" s="371">
        <v>8317.9936273769381</v>
      </c>
      <c r="L181" s="371">
        <v>31888.828331692839</v>
      </c>
      <c r="M181" s="371">
        <v>8308.9400100086732</v>
      </c>
      <c r="N181" s="371">
        <v>8684.3942942816648</v>
      </c>
      <c r="O181" s="371">
        <v>8953.8800985338348</v>
      </c>
      <c r="P181" s="371">
        <v>9295.9490451302408</v>
      </c>
      <c r="Q181" s="371">
        <v>35243.163447954415</v>
      </c>
      <c r="R181" s="371">
        <v>8961.5511938452146</v>
      </c>
      <c r="S181" s="371">
        <v>9677.0938285737757</v>
      </c>
      <c r="T181" s="371">
        <v>10009.565029400141</v>
      </c>
      <c r="U181" s="371">
        <v>10175.10985329124</v>
      </c>
      <c r="V181" s="379">
        <v>38823.319905110373</v>
      </c>
      <c r="W181" s="371">
        <v>9747.6474701124425</v>
      </c>
      <c r="X181" s="371">
        <v>9187.224322636017</v>
      </c>
      <c r="Y181" s="371">
        <v>9604.2933260189202</v>
      </c>
      <c r="Z181" s="371">
        <v>9616.1459312681782</v>
      </c>
      <c r="AA181" s="371">
        <v>38155.311050035569</v>
      </c>
      <c r="AB181" s="371">
        <v>9714.0582890397563</v>
      </c>
      <c r="AC181" s="371">
        <v>9769.9112418957975</v>
      </c>
      <c r="AD181" s="371">
        <v>10071.584525770832</v>
      </c>
      <c r="AE181" s="371">
        <v>10529.720609437756</v>
      </c>
      <c r="AF181" s="371">
        <v>40085.274666144149</v>
      </c>
      <c r="AG181" s="371">
        <v>10869.155370550543</v>
      </c>
      <c r="AH181" s="371">
        <v>11626.970511189566</v>
      </c>
      <c r="AI181" s="371">
        <v>12149.511843793902</v>
      </c>
      <c r="AJ181" s="371">
        <v>12432.359793446552</v>
      </c>
      <c r="AK181" s="371">
        <v>47077.997518980563</v>
      </c>
    </row>
    <row r="182" spans="2:37">
      <c r="B182" s="370" t="s">
        <v>1822</v>
      </c>
      <c r="C182" s="371">
        <v>5814.3859181377493</v>
      </c>
      <c r="D182" s="371">
        <v>6021.6322196270694</v>
      </c>
      <c r="E182" s="371">
        <v>6400.8909905380624</v>
      </c>
      <c r="F182" s="371">
        <v>6206.6211709628869</v>
      </c>
      <c r="G182" s="371">
        <v>24443.530299265763</v>
      </c>
      <c r="H182" s="371">
        <v>6417.5310191438684</v>
      </c>
      <c r="I182" s="371">
        <v>6862.8215988659313</v>
      </c>
      <c r="J182" s="371">
        <v>7008.8220574647148</v>
      </c>
      <c r="K182" s="371">
        <v>6779.0401400740111</v>
      </c>
      <c r="L182" s="371">
        <v>27068.214815548519</v>
      </c>
      <c r="M182" s="371">
        <v>6900.5682752975372</v>
      </c>
      <c r="N182" s="371">
        <v>7282.5542181700912</v>
      </c>
      <c r="O182" s="371">
        <v>7393.7086923029065</v>
      </c>
      <c r="P182" s="371">
        <v>7571.4714188524849</v>
      </c>
      <c r="Q182" s="371">
        <v>29148.302604623019</v>
      </c>
      <c r="R182" s="371">
        <v>7385.9728005517245</v>
      </c>
      <c r="S182" s="371">
        <v>7917.1987368603213</v>
      </c>
      <c r="T182" s="371">
        <v>7949.278447891319</v>
      </c>
      <c r="U182" s="371">
        <v>7729.7807883444175</v>
      </c>
      <c r="V182" s="379">
        <v>30982.230773647778</v>
      </c>
      <c r="W182" s="371">
        <v>7321.7671394641075</v>
      </c>
      <c r="X182" s="371">
        <v>5283.0633836021952</v>
      </c>
      <c r="Y182" s="371">
        <v>6275.5410972219452</v>
      </c>
      <c r="Z182" s="371">
        <v>6382.0753093433996</v>
      </c>
      <c r="AA182" s="371">
        <v>25262.446929631646</v>
      </c>
      <c r="AB182" s="371">
        <v>6419.751699893015</v>
      </c>
      <c r="AC182" s="371">
        <v>6640.2540871620895</v>
      </c>
      <c r="AD182" s="371">
        <v>6286.556751590183</v>
      </c>
      <c r="AE182" s="371">
        <v>6695.3525305578805</v>
      </c>
      <c r="AF182" s="371">
        <v>26041.915069203169</v>
      </c>
      <c r="AG182" s="371">
        <v>6999.651246253482</v>
      </c>
      <c r="AH182" s="371">
        <v>7752.5121069596617</v>
      </c>
      <c r="AI182" s="371">
        <v>7943.7449612275095</v>
      </c>
      <c r="AJ182" s="371">
        <v>8364.9133081116724</v>
      </c>
      <c r="AK182" s="371">
        <v>31060.821622552328</v>
      </c>
    </row>
    <row r="183" spans="2:37">
      <c r="B183" s="370" t="s">
        <v>1823</v>
      </c>
      <c r="C183" s="371">
        <v>594.49352844630084</v>
      </c>
      <c r="D183" s="371">
        <v>619.04063198712925</v>
      </c>
      <c r="E183" s="371">
        <v>647.69143375745546</v>
      </c>
      <c r="F183" s="371">
        <v>669.61543684477715</v>
      </c>
      <c r="G183" s="371">
        <v>2530.8410310356626</v>
      </c>
      <c r="H183" s="371">
        <v>671.27359982445023</v>
      </c>
      <c r="I183" s="371">
        <v>702.04114981638452</v>
      </c>
      <c r="J183" s="371">
        <v>717.11340014953475</v>
      </c>
      <c r="K183" s="371">
        <v>745.02104544944177</v>
      </c>
      <c r="L183" s="371">
        <v>2835.4491952398112</v>
      </c>
      <c r="M183" s="371">
        <v>744.08620108996399</v>
      </c>
      <c r="N183" s="371">
        <v>783.32740714644592</v>
      </c>
      <c r="O183" s="371">
        <v>790.98224870089552</v>
      </c>
      <c r="P183" s="371">
        <v>827.61250651698049</v>
      </c>
      <c r="Q183" s="371">
        <v>3146.0083634542857</v>
      </c>
      <c r="R183" s="371">
        <v>810.38165030440109</v>
      </c>
      <c r="S183" s="371">
        <v>878.13017075081098</v>
      </c>
      <c r="T183" s="371">
        <v>898.27592089110192</v>
      </c>
      <c r="U183" s="371">
        <v>922.7608933645829</v>
      </c>
      <c r="V183" s="379">
        <v>3509.5486353108968</v>
      </c>
      <c r="W183" s="371">
        <v>887.7974271461261</v>
      </c>
      <c r="X183" s="371">
        <v>587.46302657841522</v>
      </c>
      <c r="Y183" s="371">
        <v>719.9991228785309</v>
      </c>
      <c r="Z183" s="371">
        <v>796.35717631591706</v>
      </c>
      <c r="AA183" s="371">
        <v>2991.6167529189893</v>
      </c>
      <c r="AB183" s="371">
        <v>792.68564994945871</v>
      </c>
      <c r="AC183" s="371">
        <v>775.46009449525127</v>
      </c>
      <c r="AD183" s="371">
        <v>751.40112675528576</v>
      </c>
      <c r="AE183" s="371">
        <v>889.77118111382595</v>
      </c>
      <c r="AF183" s="371">
        <v>3209.3180523138212</v>
      </c>
      <c r="AG183" s="371">
        <v>910.5490150841988</v>
      </c>
      <c r="AH183" s="371">
        <v>957.07493487833904</v>
      </c>
      <c r="AI183" s="371">
        <v>970.69608422689998</v>
      </c>
      <c r="AJ183" s="371">
        <v>1024.8328909870204</v>
      </c>
      <c r="AK183" s="371">
        <v>3863.1529251764578</v>
      </c>
    </row>
    <row r="184" spans="2:37">
      <c r="B184" s="370" t="s">
        <v>1824</v>
      </c>
      <c r="C184" s="371">
        <v>2329.4810550065254</v>
      </c>
      <c r="D184" s="371">
        <v>2424.2033552959401</v>
      </c>
      <c r="E184" s="371">
        <v>2544.0310254414198</v>
      </c>
      <c r="F184" s="371">
        <v>2492.5130930477926</v>
      </c>
      <c r="G184" s="371">
        <v>9790.2285287916766</v>
      </c>
      <c r="H184" s="371">
        <v>2657.0199549924264</v>
      </c>
      <c r="I184" s="371">
        <v>2845.9511717157984</v>
      </c>
      <c r="J184" s="371">
        <v>2877.3878799118838</v>
      </c>
      <c r="K184" s="371">
        <v>2922.3453802217382</v>
      </c>
      <c r="L184" s="371">
        <v>11302.704386841846</v>
      </c>
      <c r="M184" s="371">
        <v>2967.4056128303132</v>
      </c>
      <c r="N184" s="371">
        <v>3148.4911720092041</v>
      </c>
      <c r="O184" s="371">
        <v>3181.1514311461369</v>
      </c>
      <c r="P184" s="371">
        <v>3292.2396369636108</v>
      </c>
      <c r="Q184" s="371">
        <v>12589.287852949265</v>
      </c>
      <c r="R184" s="371">
        <v>3427.4712533651896</v>
      </c>
      <c r="S184" s="371">
        <v>3593.23565600352</v>
      </c>
      <c r="T184" s="371">
        <v>3626.0046509471599</v>
      </c>
      <c r="U184" s="371">
        <v>3633.25509045332</v>
      </c>
      <c r="V184" s="379">
        <v>14279.966650769189</v>
      </c>
      <c r="W184" s="371">
        <v>3858.30399223315</v>
      </c>
      <c r="X184" s="371">
        <v>3960.9089234613002</v>
      </c>
      <c r="Y184" s="371">
        <v>3843.2512806739192</v>
      </c>
      <c r="Z184" s="371">
        <v>3887.5723844620388</v>
      </c>
      <c r="AA184" s="371">
        <v>15550.03658083041</v>
      </c>
      <c r="AB184" s="371">
        <v>4075.9565496283349</v>
      </c>
      <c r="AC184" s="371">
        <v>4252.8670879986994</v>
      </c>
      <c r="AD184" s="371">
        <v>4214.8444659855777</v>
      </c>
      <c r="AE184" s="371">
        <v>4195.4901690279894</v>
      </c>
      <c r="AF184" s="371">
        <v>16739.158272640601</v>
      </c>
      <c r="AG184" s="371">
        <v>4500.5827487493189</v>
      </c>
      <c r="AH184" s="371">
        <v>4807.4404520307344</v>
      </c>
      <c r="AI184" s="371">
        <v>4848.7744128736031</v>
      </c>
      <c r="AJ184" s="371">
        <v>4895.0134332416665</v>
      </c>
      <c r="AK184" s="371">
        <v>19051.81104689532</v>
      </c>
    </row>
    <row r="185" spans="2:37">
      <c r="B185" s="370" t="s">
        <v>1825</v>
      </c>
      <c r="C185" s="371">
        <v>1511.709276174149</v>
      </c>
      <c r="D185" s="371">
        <v>1506.1606657956359</v>
      </c>
      <c r="E185" s="371">
        <v>1543.400000726542</v>
      </c>
      <c r="F185" s="371">
        <v>1656.4394652754738</v>
      </c>
      <c r="G185" s="371">
        <v>6217.7094079718008</v>
      </c>
      <c r="H185" s="371">
        <v>1625.6565989498247</v>
      </c>
      <c r="I185" s="371">
        <v>1653.0000656387983</v>
      </c>
      <c r="J185" s="371">
        <v>1650.325863876215</v>
      </c>
      <c r="K185" s="371">
        <v>1698.8004884343818</v>
      </c>
      <c r="L185" s="371">
        <v>6627.7830168992186</v>
      </c>
      <c r="M185" s="371">
        <v>1735.5483582913605</v>
      </c>
      <c r="N185" s="371">
        <v>1764.0979423524675</v>
      </c>
      <c r="O185" s="371">
        <v>1705.9946648789023</v>
      </c>
      <c r="P185" s="371">
        <v>1724.014708388896</v>
      </c>
      <c r="Q185" s="371">
        <v>6929.6556739116268</v>
      </c>
      <c r="R185" s="371">
        <v>1749.0907223437766</v>
      </c>
      <c r="S185" s="371">
        <v>1793.2699784581159</v>
      </c>
      <c r="T185" s="371">
        <v>1809.7594194569733</v>
      </c>
      <c r="U185" s="371">
        <v>1801.4928696605209</v>
      </c>
      <c r="V185" s="379">
        <v>7153.6129899193866</v>
      </c>
      <c r="W185" s="371">
        <v>1836.6252124936505</v>
      </c>
      <c r="X185" s="371">
        <v>1746.865304937601</v>
      </c>
      <c r="Y185" s="371">
        <v>1851.9986904824416</v>
      </c>
      <c r="Z185" s="371">
        <v>1913.6863317948896</v>
      </c>
      <c r="AA185" s="371">
        <v>7349.1755397085826</v>
      </c>
      <c r="AB185" s="371">
        <v>2027.0592944142406</v>
      </c>
      <c r="AC185" s="371">
        <v>2058.4661883139311</v>
      </c>
      <c r="AD185" s="371">
        <v>2112.220927557034</v>
      </c>
      <c r="AE185" s="371">
        <v>2090.2697683057818</v>
      </c>
      <c r="AF185" s="371">
        <v>8288.0161785909877</v>
      </c>
      <c r="AG185" s="371">
        <v>2274.1173770866799</v>
      </c>
      <c r="AH185" s="371">
        <v>2297.5742889008675</v>
      </c>
      <c r="AI185" s="371">
        <v>2348.1752833263854</v>
      </c>
      <c r="AJ185" s="371">
        <v>2303.4077002845406</v>
      </c>
      <c r="AK185" s="371">
        <v>9223.2746495984738</v>
      </c>
    </row>
    <row r="186" spans="2:37">
      <c r="B186" s="370" t="s">
        <v>1826</v>
      </c>
      <c r="C186" s="371">
        <v>945.08236966067352</v>
      </c>
      <c r="D186" s="371">
        <v>959.69537990014089</v>
      </c>
      <c r="E186" s="371">
        <v>986.24197170290824</v>
      </c>
      <c r="F186" s="371">
        <v>1044.804088679178</v>
      </c>
      <c r="G186" s="371">
        <v>3935.8238099429009</v>
      </c>
      <c r="H186" s="371">
        <v>1023.705769193367</v>
      </c>
      <c r="I186" s="371">
        <v>1065.2393521229951</v>
      </c>
      <c r="J186" s="371">
        <v>1052.8834331560467</v>
      </c>
      <c r="K186" s="371">
        <v>1077.654435962301</v>
      </c>
      <c r="L186" s="371">
        <v>4219.4829904347098</v>
      </c>
      <c r="M186" s="371">
        <v>1078.2576308278599</v>
      </c>
      <c r="N186" s="371">
        <v>1125.50929555935</v>
      </c>
      <c r="O186" s="371">
        <v>1132.4064868292596</v>
      </c>
      <c r="P186" s="371">
        <v>1177.3557551782799</v>
      </c>
      <c r="Q186" s="371">
        <v>4513.5291683947498</v>
      </c>
      <c r="R186" s="371">
        <v>1184.38321577693</v>
      </c>
      <c r="S186" s="371">
        <v>1238.0222724581299</v>
      </c>
      <c r="T186" s="371">
        <v>1243.9609876327099</v>
      </c>
      <c r="U186" s="371">
        <v>1275.1201772741001</v>
      </c>
      <c r="V186" s="379">
        <v>4941.4866531418702</v>
      </c>
      <c r="W186" s="371">
        <v>1280.0760769221201</v>
      </c>
      <c r="X186" s="371">
        <v>1269.423453057934</v>
      </c>
      <c r="Y186" s="371">
        <v>1222.5380172190423</v>
      </c>
      <c r="Z186" s="371">
        <v>1219.2415316233125</v>
      </c>
      <c r="AA186" s="371">
        <v>4991.2790788224092</v>
      </c>
      <c r="AB186" s="371">
        <v>1227.3217918085836</v>
      </c>
      <c r="AC186" s="371">
        <v>1286.7684445846946</v>
      </c>
      <c r="AD186" s="371">
        <v>1321.7598014709604</v>
      </c>
      <c r="AE186" s="371">
        <v>1337.4028622286567</v>
      </c>
      <c r="AF186" s="371">
        <v>5173.2529000928962</v>
      </c>
      <c r="AG186" s="371">
        <v>1349.8302097574899</v>
      </c>
      <c r="AH186" s="371">
        <v>1406.0284008718197</v>
      </c>
      <c r="AI186" s="371">
        <v>1492.5257871772751</v>
      </c>
      <c r="AJ186" s="371">
        <v>1511.9193109767618</v>
      </c>
      <c r="AK186" s="371">
        <v>5760.3037087833472</v>
      </c>
    </row>
    <row r="187" spans="2:37">
      <c r="B187" s="370" t="s">
        <v>1827</v>
      </c>
      <c r="C187" s="371">
        <v>203.58636278706018</v>
      </c>
      <c r="D187" s="371">
        <v>204.53653896036593</v>
      </c>
      <c r="E187" s="371">
        <v>211.97606659024311</v>
      </c>
      <c r="F187" s="371">
        <v>223.74803212346291</v>
      </c>
      <c r="G187" s="371">
        <v>843.8470004611321</v>
      </c>
      <c r="H187" s="371">
        <v>222.67409667509332</v>
      </c>
      <c r="I187" s="371">
        <v>228.87035864497312</v>
      </c>
      <c r="J187" s="371">
        <v>233.28805909082936</v>
      </c>
      <c r="K187" s="371">
        <v>238.12655860263024</v>
      </c>
      <c r="L187" s="371">
        <v>922.95907301352599</v>
      </c>
      <c r="M187" s="371">
        <v>238.365598207457</v>
      </c>
      <c r="N187" s="371">
        <v>247.60073641798903</v>
      </c>
      <c r="O187" s="371">
        <v>254.25763820505102</v>
      </c>
      <c r="P187" s="371">
        <v>262.15441546978406</v>
      </c>
      <c r="Q187" s="371">
        <v>1002.378388300281</v>
      </c>
      <c r="R187" s="371">
        <v>263.98299149780399</v>
      </c>
      <c r="S187" s="371">
        <v>274.21063940409198</v>
      </c>
      <c r="T187" s="371">
        <v>282.13902302831599</v>
      </c>
      <c r="U187" s="371">
        <v>273.24483802562997</v>
      </c>
      <c r="V187" s="379">
        <v>1093.5774919558419</v>
      </c>
      <c r="W187" s="371">
        <v>276.01540557308903</v>
      </c>
      <c r="X187" s="371">
        <v>263.21849469308705</v>
      </c>
      <c r="Y187" s="371">
        <v>263.79702482847108</v>
      </c>
      <c r="Z187" s="371">
        <v>266.39666259617002</v>
      </c>
      <c r="AA187" s="371">
        <v>1069.4275876908173</v>
      </c>
      <c r="AB187" s="371">
        <v>268.12527771850006</v>
      </c>
      <c r="AC187" s="371">
        <v>269.53923773134204</v>
      </c>
      <c r="AD187" s="371">
        <v>278.74174901427108</v>
      </c>
      <c r="AE187" s="371">
        <v>271.20757128003982</v>
      </c>
      <c r="AF187" s="371">
        <v>1087.613835744153</v>
      </c>
      <c r="AG187" s="371">
        <v>283.77318218912018</v>
      </c>
      <c r="AH187" s="371">
        <v>294.33620256537512</v>
      </c>
      <c r="AI187" s="371">
        <v>308.97587013056824</v>
      </c>
      <c r="AJ187" s="371">
        <v>317.59109650385562</v>
      </c>
      <c r="AK187" s="371">
        <v>1204.6763513889191</v>
      </c>
    </row>
    <row r="188" spans="2:37">
      <c r="B188" s="370" t="s">
        <v>1828</v>
      </c>
      <c r="C188" s="371">
        <v>2748.4154766961938</v>
      </c>
      <c r="D188" s="371">
        <v>2792.8994876617335</v>
      </c>
      <c r="E188" s="371">
        <v>2897.6658171718677</v>
      </c>
      <c r="F188" s="371">
        <v>2982.8488297359067</v>
      </c>
      <c r="G188" s="371">
        <v>11421.829611265703</v>
      </c>
      <c r="H188" s="371">
        <v>2966.1385129571377</v>
      </c>
      <c r="I188" s="371">
        <v>3065.0490516512332</v>
      </c>
      <c r="J188" s="371">
        <v>3161.1050572641548</v>
      </c>
      <c r="K188" s="371">
        <v>3275.0314595698951</v>
      </c>
      <c r="L188" s="371">
        <v>12467.324081442421</v>
      </c>
      <c r="M188" s="371">
        <v>3270.0799100473796</v>
      </c>
      <c r="N188" s="371">
        <v>3385.1722894047698</v>
      </c>
      <c r="O188" s="371">
        <v>3493.9189693508492</v>
      </c>
      <c r="P188" s="371">
        <v>3493.2225938803786</v>
      </c>
      <c r="Q188" s="371">
        <v>13642.393762683376</v>
      </c>
      <c r="R188" s="371">
        <v>3563.0485855862898</v>
      </c>
      <c r="S188" s="371">
        <v>3833.80629448229</v>
      </c>
      <c r="T188" s="371">
        <v>3814.2217753125301</v>
      </c>
      <c r="U188" s="371">
        <v>3866.1865218059602</v>
      </c>
      <c r="V188" s="379">
        <v>15077.263177187071</v>
      </c>
      <c r="W188" s="371">
        <v>3916.4298135434901</v>
      </c>
      <c r="X188" s="371">
        <v>4015.1851729831806</v>
      </c>
      <c r="Y188" s="371">
        <v>4014.1498035895202</v>
      </c>
      <c r="Z188" s="371">
        <v>4306.4201741670804</v>
      </c>
      <c r="AA188" s="371">
        <v>16252.184964283273</v>
      </c>
      <c r="AB188" s="371">
        <v>4037.4030815088604</v>
      </c>
      <c r="AC188" s="371">
        <v>4594.1132869261291</v>
      </c>
      <c r="AD188" s="371">
        <v>4165.6178231955719</v>
      </c>
      <c r="AE188" s="371">
        <v>4648.0772537941239</v>
      </c>
      <c r="AF188" s="371">
        <v>17445.211445424684</v>
      </c>
      <c r="AG188" s="371">
        <v>4300.8408367862112</v>
      </c>
      <c r="AH188" s="371">
        <v>4544.639910777506</v>
      </c>
      <c r="AI188" s="371">
        <v>4833.01420201972</v>
      </c>
      <c r="AJ188" s="371">
        <v>4940.9850245400858</v>
      </c>
      <c r="AK188" s="371">
        <v>18619.479974123522</v>
      </c>
    </row>
    <row r="189" spans="2:37">
      <c r="B189" s="370" t="s">
        <v>1829</v>
      </c>
      <c r="C189" s="371">
        <v>1783.3769321777672</v>
      </c>
      <c r="D189" s="371">
        <v>1793.0202178354527</v>
      </c>
      <c r="E189" s="371">
        <v>1922.1590743564354</v>
      </c>
      <c r="F189" s="371">
        <v>2041.1664777526355</v>
      </c>
      <c r="G189" s="371">
        <v>7539.7227021222898</v>
      </c>
      <c r="H189" s="371">
        <v>2127.1201379254044</v>
      </c>
      <c r="I189" s="371">
        <v>2189.859344669318</v>
      </c>
      <c r="J189" s="371">
        <v>2250.8906118458026</v>
      </c>
      <c r="K189" s="371">
        <v>2275.9760677645027</v>
      </c>
      <c r="L189" s="371">
        <v>8843.8461622050272</v>
      </c>
      <c r="M189" s="371">
        <v>2340.1955080201401</v>
      </c>
      <c r="N189" s="371">
        <v>2392.0190984635401</v>
      </c>
      <c r="O189" s="371">
        <v>2458.8858512132801</v>
      </c>
      <c r="P189" s="371">
        <v>2493.8237670804397</v>
      </c>
      <c r="Q189" s="371">
        <v>9684.9242247774</v>
      </c>
      <c r="R189" s="371">
        <v>2573.4600719643599</v>
      </c>
      <c r="S189" s="371">
        <v>2620.4808920699802</v>
      </c>
      <c r="T189" s="371">
        <v>2720.7348793156502</v>
      </c>
      <c r="U189" s="371">
        <v>2784.28927417059</v>
      </c>
      <c r="V189" s="379">
        <v>10698.96511752058</v>
      </c>
      <c r="W189" s="371">
        <v>2812.1458427697003</v>
      </c>
      <c r="X189" s="371">
        <v>2724.86086505916</v>
      </c>
      <c r="Y189" s="371">
        <v>2952.0874564587998</v>
      </c>
      <c r="Z189" s="371">
        <v>2908.4087815209896</v>
      </c>
      <c r="AA189" s="371">
        <v>11397.502945808648</v>
      </c>
      <c r="AB189" s="371">
        <v>2899.7860027903489</v>
      </c>
      <c r="AC189" s="371">
        <v>2915.2760181350091</v>
      </c>
      <c r="AD189" s="371">
        <v>2924.3486037998391</v>
      </c>
      <c r="AE189" s="371">
        <v>3038.73834096787</v>
      </c>
      <c r="AF189" s="371">
        <v>11778.148965693066</v>
      </c>
      <c r="AG189" s="371">
        <v>3087.1178295991763</v>
      </c>
      <c r="AH189" s="371">
        <v>3239.8439719955136</v>
      </c>
      <c r="AI189" s="371">
        <v>3410.7254566796587</v>
      </c>
      <c r="AJ189" s="371">
        <v>3447.0447747559488</v>
      </c>
      <c r="AK189" s="371">
        <v>13184.732033030297</v>
      </c>
    </row>
    <row r="190" spans="2:37">
      <c r="B190" s="370" t="s">
        <v>1830</v>
      </c>
      <c r="C190" s="371">
        <v>579.35342114804996</v>
      </c>
      <c r="D190" s="371">
        <v>598.37649744653663</v>
      </c>
      <c r="E190" s="371">
        <v>639.4568562716903</v>
      </c>
      <c r="F190" s="371">
        <v>685.74073471610131</v>
      </c>
      <c r="G190" s="371">
        <v>2502.9275095823778</v>
      </c>
      <c r="H190" s="371">
        <v>682.53742009447478</v>
      </c>
      <c r="I190" s="371">
        <v>702.13960428396194</v>
      </c>
      <c r="J190" s="371">
        <v>727.42240517332141</v>
      </c>
      <c r="K190" s="371">
        <v>744.87263342881784</v>
      </c>
      <c r="L190" s="371">
        <v>2856.9720629805756</v>
      </c>
      <c r="M190" s="371">
        <v>767.317461182702</v>
      </c>
      <c r="N190" s="371">
        <v>787.35757258330102</v>
      </c>
      <c r="O190" s="371">
        <v>803.58356825967201</v>
      </c>
      <c r="P190" s="371">
        <v>834.51881581409816</v>
      </c>
      <c r="Q190" s="371">
        <v>3192.7774178397731</v>
      </c>
      <c r="R190" s="371">
        <v>849.27274185331794</v>
      </c>
      <c r="S190" s="371">
        <v>863.50074167304911</v>
      </c>
      <c r="T190" s="371">
        <v>881.20114213518207</v>
      </c>
      <c r="U190" s="371">
        <v>907.74626582814199</v>
      </c>
      <c r="V190" s="379">
        <v>3501.720891489691</v>
      </c>
      <c r="W190" s="371">
        <v>940.14785118864779</v>
      </c>
      <c r="X190" s="371">
        <v>925.01191782991475</v>
      </c>
      <c r="Y190" s="371">
        <v>1024.8332292470959</v>
      </c>
      <c r="Z190" s="371">
        <v>1033.5584092443712</v>
      </c>
      <c r="AA190" s="371">
        <v>3923.5514075100295</v>
      </c>
      <c r="AB190" s="371">
        <v>1008.2004933731071</v>
      </c>
      <c r="AC190" s="371">
        <v>1031.0150931760004</v>
      </c>
      <c r="AD190" s="371">
        <v>1119.9387408085177</v>
      </c>
      <c r="AE190" s="371">
        <v>1122.0455281792292</v>
      </c>
      <c r="AF190" s="371">
        <v>4281.1998555368536</v>
      </c>
      <c r="AG190" s="371">
        <v>1101.9918696656623</v>
      </c>
      <c r="AH190" s="371">
        <v>1140.717836539121</v>
      </c>
      <c r="AI190" s="371">
        <v>1194.4589081038621</v>
      </c>
      <c r="AJ190" s="371">
        <v>1259.6724270157054</v>
      </c>
      <c r="AK190" s="371">
        <v>4696.84104132435</v>
      </c>
    </row>
    <row r="191" spans="2:37">
      <c r="B191" s="370" t="s">
        <v>1831</v>
      </c>
      <c r="C191" s="371">
        <v>820.20943776369609</v>
      </c>
      <c r="D191" s="371">
        <v>841.89727869827095</v>
      </c>
      <c r="E191" s="371">
        <v>877.56449101738224</v>
      </c>
      <c r="F191" s="371">
        <v>934.05075070717226</v>
      </c>
      <c r="G191" s="371">
        <v>3473.7219581865215</v>
      </c>
      <c r="H191" s="371">
        <v>930.16376193168344</v>
      </c>
      <c r="I191" s="371">
        <v>974.13448430891651</v>
      </c>
      <c r="J191" s="371">
        <v>1004.3638676452026</v>
      </c>
      <c r="K191" s="371">
        <v>1035.9208758665109</v>
      </c>
      <c r="L191" s="371">
        <v>3944.5829897523136</v>
      </c>
      <c r="M191" s="371">
        <v>1064.52211443137</v>
      </c>
      <c r="N191" s="371">
        <v>1111.2926701092301</v>
      </c>
      <c r="O191" s="371">
        <v>1113.3166554249199</v>
      </c>
      <c r="P191" s="371">
        <v>1157.9741068082001</v>
      </c>
      <c r="Q191" s="371">
        <v>4447.1055467737206</v>
      </c>
      <c r="R191" s="371">
        <v>1180.22375447952</v>
      </c>
      <c r="S191" s="371">
        <v>1235.62370210055</v>
      </c>
      <c r="T191" s="371">
        <v>1241.2180032328399</v>
      </c>
      <c r="U191" s="371">
        <v>1271.0226921574399</v>
      </c>
      <c r="V191" s="379">
        <v>4928.0881519703489</v>
      </c>
      <c r="W191" s="371">
        <v>1281.3553549595101</v>
      </c>
      <c r="X191" s="371">
        <v>1030.0542999787301</v>
      </c>
      <c r="Y191" s="371">
        <v>1097.2225421838186</v>
      </c>
      <c r="Z191" s="371">
        <v>1139.4896175232889</v>
      </c>
      <c r="AA191" s="371">
        <v>4548.1218146453484</v>
      </c>
      <c r="AB191" s="371">
        <v>1250.3287512625127</v>
      </c>
      <c r="AC191" s="371">
        <v>1187.5009439999521</v>
      </c>
      <c r="AD191" s="371">
        <v>1196.6395305032993</v>
      </c>
      <c r="AE191" s="371">
        <v>1305.1887153605137</v>
      </c>
      <c r="AF191" s="371">
        <v>4939.6579411262774</v>
      </c>
      <c r="AG191" s="371">
        <v>1352.9013051783136</v>
      </c>
      <c r="AH191" s="371">
        <v>1554.9944253705098</v>
      </c>
      <c r="AI191" s="371">
        <v>1387.2115867047328</v>
      </c>
      <c r="AJ191" s="371">
        <v>1554.7199423864192</v>
      </c>
      <c r="AK191" s="371">
        <v>5849.8272596399756</v>
      </c>
    </row>
    <row r="192" spans="2:37">
      <c r="B192" s="370" t="s">
        <v>1832</v>
      </c>
      <c r="C192" s="371">
        <v>46862.183956451176</v>
      </c>
      <c r="D192" s="371">
        <v>47987.235171215303</v>
      </c>
      <c r="E192" s="371">
        <v>49947.372152683005</v>
      </c>
      <c r="F192" s="371">
        <v>51302.385289685866</v>
      </c>
      <c r="G192" s="371">
        <v>196099.17657003537</v>
      </c>
      <c r="H192" s="371">
        <v>51493.377697038821</v>
      </c>
      <c r="I192" s="371">
        <v>52873.281467783105</v>
      </c>
      <c r="J192" s="371">
        <v>54297.248095705356</v>
      </c>
      <c r="K192" s="371">
        <v>55229.560918665862</v>
      </c>
      <c r="L192" s="371">
        <v>213893.46817919315</v>
      </c>
      <c r="M192" s="371">
        <v>55202.026994932661</v>
      </c>
      <c r="N192" s="371">
        <v>57169.092703241469</v>
      </c>
      <c r="O192" s="371">
        <v>58514.218384278145</v>
      </c>
      <c r="P192" s="371">
        <v>59481.883954538716</v>
      </c>
      <c r="Q192" s="371">
        <v>230367.22203699104</v>
      </c>
      <c r="R192" s="371">
        <v>58726.139307980651</v>
      </c>
      <c r="S192" s="371">
        <v>61259.631907136776</v>
      </c>
      <c r="T192" s="371">
        <v>62799.201288869488</v>
      </c>
      <c r="U192" s="371">
        <v>63164.76466488513</v>
      </c>
      <c r="V192" s="379">
        <v>245949.737168872</v>
      </c>
      <c r="W192" s="371">
        <v>61728.056775164296</v>
      </c>
      <c r="X192" s="371">
        <v>57727.228174060554</v>
      </c>
      <c r="Y192" s="371">
        <v>60527.799194453786</v>
      </c>
      <c r="Z192" s="371">
        <v>61911.043533376775</v>
      </c>
      <c r="AA192" s="371">
        <v>241894.12767705543</v>
      </c>
      <c r="AB192" s="371">
        <v>61703.813992168449</v>
      </c>
      <c r="AC192" s="371">
        <v>62118.559763822639</v>
      </c>
      <c r="AD192" s="371">
        <v>63445.931883930411</v>
      </c>
      <c r="AE192" s="371">
        <v>65832.970826726974</v>
      </c>
      <c r="AF192" s="371">
        <v>253101.27646664847</v>
      </c>
      <c r="AG192" s="371">
        <v>66451.714060591316</v>
      </c>
      <c r="AH192" s="371">
        <v>69994.852809340431</v>
      </c>
      <c r="AI192" s="371">
        <v>73142.390141151074</v>
      </c>
      <c r="AJ192" s="371">
        <v>75789.68296963803</v>
      </c>
      <c r="AK192" s="371">
        <v>285378.63998072088</v>
      </c>
    </row>
    <row r="193" spans="2:37">
      <c r="B193" s="368" t="s">
        <v>1835</v>
      </c>
      <c r="C193" s="371" t="s">
        <v>1178</v>
      </c>
      <c r="D193" s="371" t="s">
        <v>1178</v>
      </c>
      <c r="E193" s="371" t="s">
        <v>1178</v>
      </c>
      <c r="F193" s="371" t="s">
        <v>1178</v>
      </c>
      <c r="G193" s="371" t="s">
        <v>1178</v>
      </c>
      <c r="H193" s="371" t="s">
        <v>1178</v>
      </c>
      <c r="I193" s="371" t="s">
        <v>1178</v>
      </c>
      <c r="J193" s="371" t="s">
        <v>1178</v>
      </c>
      <c r="K193" s="371" t="s">
        <v>1178</v>
      </c>
      <c r="L193" s="371" t="s">
        <v>1178</v>
      </c>
      <c r="M193" s="371" t="s">
        <v>1178</v>
      </c>
      <c r="N193" s="371" t="s">
        <v>1178</v>
      </c>
      <c r="O193" s="371" t="s">
        <v>1178</v>
      </c>
      <c r="P193" s="371" t="s">
        <v>1178</v>
      </c>
      <c r="Q193" s="371" t="s">
        <v>1178</v>
      </c>
      <c r="R193" s="371" t="s">
        <v>1178</v>
      </c>
      <c r="S193" s="371" t="s">
        <v>1178</v>
      </c>
      <c r="T193" s="371" t="s">
        <v>1178</v>
      </c>
      <c r="U193" s="371" t="s">
        <v>1178</v>
      </c>
      <c r="V193" s="379" t="s">
        <v>1178</v>
      </c>
      <c r="W193" s="371" t="s">
        <v>1178</v>
      </c>
      <c r="X193" s="371" t="s">
        <v>1178</v>
      </c>
      <c r="Y193" s="371" t="s">
        <v>1178</v>
      </c>
      <c r="Z193" s="371" t="s">
        <v>1178</v>
      </c>
      <c r="AA193" s="371" t="s">
        <v>1178</v>
      </c>
      <c r="AB193" s="371" t="s">
        <v>1178</v>
      </c>
      <c r="AC193" s="371" t="s">
        <v>1178</v>
      </c>
      <c r="AD193" s="371" t="s">
        <v>1178</v>
      </c>
      <c r="AE193" s="371" t="s">
        <v>1178</v>
      </c>
      <c r="AF193" s="371" t="s">
        <v>1178</v>
      </c>
      <c r="AG193" s="371" t="s">
        <v>1178</v>
      </c>
      <c r="AH193" s="371" t="s">
        <v>1178</v>
      </c>
      <c r="AI193" s="371" t="s">
        <v>1178</v>
      </c>
      <c r="AJ193" s="371" t="s">
        <v>1178</v>
      </c>
      <c r="AK193" s="371" t="s">
        <v>1178</v>
      </c>
    </row>
    <row r="194" spans="2:37">
      <c r="B194" s="370" t="s">
        <v>1815</v>
      </c>
      <c r="C194" s="371">
        <v>36726.723490359087</v>
      </c>
      <c r="D194" s="371">
        <v>37953.67457717262</v>
      </c>
      <c r="E194" s="371">
        <v>39933.777124794397</v>
      </c>
      <c r="F194" s="371">
        <v>41620.231977103162</v>
      </c>
      <c r="G194" s="371">
        <v>156234.40716942927</v>
      </c>
      <c r="H194" s="371">
        <v>39934.034083741099</v>
      </c>
      <c r="I194" s="371">
        <v>40385.198496129706</v>
      </c>
      <c r="J194" s="371">
        <v>41877.278715083048</v>
      </c>
      <c r="K194" s="371">
        <v>43791.5055991029</v>
      </c>
      <c r="L194" s="371">
        <v>165988.01689405672</v>
      </c>
      <c r="M194" s="371">
        <v>42547.662399579276</v>
      </c>
      <c r="N194" s="371">
        <v>41155.167259796028</v>
      </c>
      <c r="O194" s="371">
        <v>42111.686621902874</v>
      </c>
      <c r="P194" s="371">
        <v>41235.280338621451</v>
      </c>
      <c r="Q194" s="371">
        <v>167049.79661989963</v>
      </c>
      <c r="R194" s="371">
        <v>41429.942500629702</v>
      </c>
      <c r="S194" s="371">
        <v>41587.82145858671</v>
      </c>
      <c r="T194" s="371">
        <v>45095.002519301641</v>
      </c>
      <c r="U194" s="371">
        <v>46185.110818958907</v>
      </c>
      <c r="V194" s="379">
        <v>174297.87729747698</v>
      </c>
      <c r="W194" s="371">
        <v>48583.856550816265</v>
      </c>
      <c r="X194" s="371">
        <v>45594.786450879168</v>
      </c>
      <c r="Y194" s="371">
        <v>50114.809941259402</v>
      </c>
      <c r="Z194" s="371">
        <v>50367.489864407769</v>
      </c>
      <c r="AA194" s="371">
        <v>194660.94280736265</v>
      </c>
      <c r="AB194" s="371">
        <v>53493.003057706745</v>
      </c>
      <c r="AC194" s="371">
        <v>53059.888100203898</v>
      </c>
      <c r="AD194" s="371">
        <v>57761.528307816952</v>
      </c>
      <c r="AE194" s="371">
        <v>58446.390348577101</v>
      </c>
      <c r="AF194" s="371">
        <v>222760.80981430467</v>
      </c>
      <c r="AG194" s="371">
        <v>61509.85358706423</v>
      </c>
      <c r="AH194" s="371">
        <v>59850.786078060475</v>
      </c>
      <c r="AI194" s="371">
        <v>61241.062479071035</v>
      </c>
      <c r="AJ194" s="371">
        <v>62260.408133105477</v>
      </c>
      <c r="AK194" s="371">
        <v>244862.11027730125</v>
      </c>
    </row>
    <row r="195" spans="2:37">
      <c r="B195" s="370" t="s">
        <v>1816</v>
      </c>
      <c r="C195" s="371">
        <v>47613.487536000001</v>
      </c>
      <c r="D195" s="371">
        <v>48189.022100999995</v>
      </c>
      <c r="E195" s="371">
        <v>48033.371542000001</v>
      </c>
      <c r="F195" s="371">
        <v>48134.685624000005</v>
      </c>
      <c r="G195" s="371">
        <v>191970.56680300002</v>
      </c>
      <c r="H195" s="371">
        <v>46680.462261000001</v>
      </c>
      <c r="I195" s="371">
        <v>44342.525931999997</v>
      </c>
      <c r="J195" s="371">
        <v>44614.105442</v>
      </c>
      <c r="K195" s="371">
        <v>47048.576204999998</v>
      </c>
      <c r="L195" s="371">
        <v>182685.66983999999</v>
      </c>
      <c r="M195" s="371">
        <v>48088.335202477516</v>
      </c>
      <c r="N195" s="371">
        <v>53411.492872672454</v>
      </c>
      <c r="O195" s="371">
        <v>55691.111779260405</v>
      </c>
      <c r="P195" s="371">
        <v>52484.890238285378</v>
      </c>
      <c r="Q195" s="371">
        <v>209675.83009269577</v>
      </c>
      <c r="R195" s="371">
        <v>48371.598541467152</v>
      </c>
      <c r="S195" s="371">
        <v>47998.193400944598</v>
      </c>
      <c r="T195" s="371">
        <v>42860.460182519644</v>
      </c>
      <c r="U195" s="371">
        <v>45241.615625036902</v>
      </c>
      <c r="V195" s="379">
        <v>184471.86774996828</v>
      </c>
      <c r="W195" s="371">
        <v>39978.108377528115</v>
      </c>
      <c r="X195" s="371">
        <v>25836.609440189939</v>
      </c>
      <c r="Y195" s="371">
        <v>30837.687570675193</v>
      </c>
      <c r="Z195" s="371">
        <v>32368.182610881307</v>
      </c>
      <c r="AA195" s="371">
        <v>129020.58799927456</v>
      </c>
      <c r="AB195" s="371">
        <v>38575.226891621969</v>
      </c>
      <c r="AC195" s="371">
        <v>40218.702273655872</v>
      </c>
      <c r="AD195" s="371">
        <v>42430.404629793557</v>
      </c>
      <c r="AE195" s="371">
        <v>46512.915401936145</v>
      </c>
      <c r="AF195" s="371">
        <v>167737.24919700754</v>
      </c>
      <c r="AG195" s="371">
        <v>55914.291078943534</v>
      </c>
      <c r="AH195" s="371">
        <v>60849.124868742008</v>
      </c>
      <c r="AI195" s="371">
        <v>59189.615839369275</v>
      </c>
      <c r="AJ195" s="371">
        <v>56331.667308310323</v>
      </c>
      <c r="AK195" s="371">
        <v>232284.69909536513</v>
      </c>
    </row>
    <row r="196" spans="2:37">
      <c r="B196" s="370" t="s">
        <v>1817</v>
      </c>
      <c r="C196" s="371">
        <v>39272.494194562598</v>
      </c>
      <c r="D196" s="371">
        <v>40597.353096488652</v>
      </c>
      <c r="E196" s="371">
        <v>43215.820957483134</v>
      </c>
      <c r="F196" s="371">
        <v>45156.229027461719</v>
      </c>
      <c r="G196" s="371">
        <v>168241.89727599613</v>
      </c>
      <c r="H196" s="371">
        <v>43154.516386875708</v>
      </c>
      <c r="I196" s="371">
        <v>42823.330029173208</v>
      </c>
      <c r="J196" s="371">
        <v>45258.521406385866</v>
      </c>
      <c r="K196" s="371">
        <v>47424.476946703719</v>
      </c>
      <c r="L196" s="371">
        <v>178660.84476913849</v>
      </c>
      <c r="M196" s="371">
        <v>44456.629470791391</v>
      </c>
      <c r="N196" s="371">
        <v>44921.043866322922</v>
      </c>
      <c r="O196" s="371">
        <v>48067.244430972292</v>
      </c>
      <c r="P196" s="371">
        <v>47714.675788210385</v>
      </c>
      <c r="Q196" s="371">
        <v>185159.59355629698</v>
      </c>
      <c r="R196" s="371">
        <v>47243.855965690636</v>
      </c>
      <c r="S196" s="371">
        <v>47185.648906505892</v>
      </c>
      <c r="T196" s="371">
        <v>49609.762387473536</v>
      </c>
      <c r="U196" s="371">
        <v>50215.25843640574</v>
      </c>
      <c r="V196" s="379">
        <v>194254.52569607575</v>
      </c>
      <c r="W196" s="371">
        <v>50956.142629176364</v>
      </c>
      <c r="X196" s="371">
        <v>48703.915695900519</v>
      </c>
      <c r="Y196" s="371">
        <v>53382.721654278372</v>
      </c>
      <c r="Z196" s="371">
        <v>54258.434253557767</v>
      </c>
      <c r="AA196" s="371">
        <v>207301.21423291301</v>
      </c>
      <c r="AB196" s="371">
        <v>55995.423549044317</v>
      </c>
      <c r="AC196" s="371">
        <v>56544.618754262599</v>
      </c>
      <c r="AD196" s="371">
        <v>60179.881635386679</v>
      </c>
      <c r="AE196" s="371">
        <v>62742.767975057104</v>
      </c>
      <c r="AF196" s="371">
        <v>235462.69191375069</v>
      </c>
      <c r="AG196" s="371">
        <v>66397.784459158545</v>
      </c>
      <c r="AH196" s="371">
        <v>64357.606803721028</v>
      </c>
      <c r="AI196" s="371">
        <v>69062.899319773787</v>
      </c>
      <c r="AJ196" s="371">
        <v>71514.319996746752</v>
      </c>
      <c r="AK196" s="371">
        <v>271332.61057940015</v>
      </c>
    </row>
    <row r="197" spans="2:37">
      <c r="B197" s="370" t="s">
        <v>1818</v>
      </c>
      <c r="C197" s="371">
        <v>92.767439242446898</v>
      </c>
      <c r="D197" s="371">
        <v>96.209219798671398</v>
      </c>
      <c r="E197" s="371">
        <v>102.54531527909779</v>
      </c>
      <c r="F197" s="371">
        <v>104.5895262070012</v>
      </c>
      <c r="G197" s="371">
        <v>396.11150052721729</v>
      </c>
      <c r="H197" s="371">
        <v>109.56528928639558</v>
      </c>
      <c r="I197" s="371">
        <v>108.91374935749178</v>
      </c>
      <c r="J197" s="371">
        <v>109.60026545615696</v>
      </c>
      <c r="K197" s="371">
        <v>114.34647614288103</v>
      </c>
      <c r="L197" s="371">
        <v>442.42578024292527</v>
      </c>
      <c r="M197" s="371">
        <v>113.63321309634043</v>
      </c>
      <c r="N197" s="371">
        <v>117.0740445907806</v>
      </c>
      <c r="O197" s="371">
        <v>118.33015268966646</v>
      </c>
      <c r="P197" s="371">
        <v>117.88257552006031</v>
      </c>
      <c r="Q197" s="371">
        <v>466.91998589684778</v>
      </c>
      <c r="R197" s="371">
        <v>126.06794563862563</v>
      </c>
      <c r="S197" s="371">
        <v>140.33955276213777</v>
      </c>
      <c r="T197" s="371">
        <v>141.96386014221216</v>
      </c>
      <c r="U197" s="371">
        <v>137.92787709456164</v>
      </c>
      <c r="V197" s="379">
        <v>546.29923563753721</v>
      </c>
      <c r="W197" s="371">
        <v>155.82392682798925</v>
      </c>
      <c r="X197" s="371">
        <v>157.2485053159549</v>
      </c>
      <c r="Y197" s="371">
        <v>164.19885491700592</v>
      </c>
      <c r="Z197" s="371">
        <v>150.84104275135658</v>
      </c>
      <c r="AA197" s="371">
        <v>628.11232981230671</v>
      </c>
      <c r="AB197" s="371">
        <v>152.02166868340456</v>
      </c>
      <c r="AC197" s="371">
        <v>160.7080932832057</v>
      </c>
      <c r="AD197" s="371">
        <v>170.80806182349212</v>
      </c>
      <c r="AE197" s="371">
        <v>172.41648962712836</v>
      </c>
      <c r="AF197" s="371">
        <v>655.95431341723076</v>
      </c>
      <c r="AG197" s="371">
        <v>167.67822286038219</v>
      </c>
      <c r="AH197" s="371">
        <v>174.55679062445915</v>
      </c>
      <c r="AI197" s="371">
        <v>211.81486197535477</v>
      </c>
      <c r="AJ197" s="371">
        <v>222.35693444277962</v>
      </c>
      <c r="AK197" s="371">
        <v>776.40680990297574</v>
      </c>
    </row>
    <row r="198" spans="2:37">
      <c r="B198" s="370" t="s">
        <v>1819</v>
      </c>
      <c r="C198" s="371">
        <v>18.373695691259201</v>
      </c>
      <c r="D198" s="371">
        <v>18.5519951954475</v>
      </c>
      <c r="E198" s="371">
        <v>19.0115485236335</v>
      </c>
      <c r="F198" s="371">
        <v>19.618967498963499</v>
      </c>
      <c r="G198" s="371">
        <v>75.556206909303697</v>
      </c>
      <c r="H198" s="371">
        <v>19.8627331701381</v>
      </c>
      <c r="I198" s="371">
        <v>20.1026968358399</v>
      </c>
      <c r="J198" s="371">
        <v>20.4778734668872</v>
      </c>
      <c r="K198" s="371">
        <v>20.510612657536601</v>
      </c>
      <c r="L198" s="371">
        <v>80.953916130401808</v>
      </c>
      <c r="M198" s="371">
        <v>19.514863434238514</v>
      </c>
      <c r="N198" s="371">
        <v>19.9235169008724</v>
      </c>
      <c r="O198" s="371">
        <v>20.692214676788399</v>
      </c>
      <c r="P198" s="371">
        <v>20.859990757233906</v>
      </c>
      <c r="Q198" s="371">
        <v>80.990585769133205</v>
      </c>
      <c r="R198" s="371">
        <v>20.487110302752093</v>
      </c>
      <c r="S198" s="371">
        <v>20.380428210833145</v>
      </c>
      <c r="T198" s="371">
        <v>21.013444710109702</v>
      </c>
      <c r="U198" s="371">
        <v>21.345238468482787</v>
      </c>
      <c r="V198" s="379">
        <v>83.226221692177731</v>
      </c>
      <c r="W198" s="371">
        <v>20.864893745185622</v>
      </c>
      <c r="X198" s="371">
        <v>21.137182362314192</v>
      </c>
      <c r="Y198" s="371">
        <v>20.511377264075058</v>
      </c>
      <c r="Z198" s="371">
        <v>21.497342907557663</v>
      </c>
      <c r="AA198" s="371">
        <v>84.010796279132535</v>
      </c>
      <c r="AB198" s="371">
        <v>21.849094132219971</v>
      </c>
      <c r="AC198" s="371">
        <v>21.855234339445765</v>
      </c>
      <c r="AD198" s="371">
        <v>22.333239181908201</v>
      </c>
      <c r="AE198" s="371">
        <v>22.047181082791891</v>
      </c>
      <c r="AF198" s="371">
        <v>88.084748736365825</v>
      </c>
      <c r="AG198" s="371">
        <v>22.080146294276826</v>
      </c>
      <c r="AH198" s="371">
        <v>22.267781596942591</v>
      </c>
      <c r="AI198" s="371">
        <v>24.128391841231757</v>
      </c>
      <c r="AJ198" s="371">
        <v>24.76508455151615</v>
      </c>
      <c r="AK198" s="371">
        <v>93.241404283967327</v>
      </c>
    </row>
    <row r="199" spans="2:37">
      <c r="B199" s="370" t="s">
        <v>1820</v>
      </c>
      <c r="C199" s="371">
        <v>13270.2579986034</v>
      </c>
      <c r="D199" s="371">
        <v>13791.887270864001</v>
      </c>
      <c r="E199" s="371">
        <v>14511.4515806038</v>
      </c>
      <c r="F199" s="371">
        <v>15425.925529439301</v>
      </c>
      <c r="G199" s="371">
        <v>56999.522379510498</v>
      </c>
      <c r="H199" s="371">
        <v>14086.955193484</v>
      </c>
      <c r="I199" s="371">
        <v>14973.9925898455</v>
      </c>
      <c r="J199" s="371">
        <v>15986.893974950201</v>
      </c>
      <c r="K199" s="371">
        <v>16648.6933418972</v>
      </c>
      <c r="L199" s="371">
        <v>61696.535100176901</v>
      </c>
      <c r="M199" s="371">
        <v>15433.838188738961</v>
      </c>
      <c r="N199" s="371">
        <v>16456.566038335201</v>
      </c>
      <c r="O199" s="371">
        <v>17130.84306933</v>
      </c>
      <c r="P199" s="371">
        <v>17899.246805266237</v>
      </c>
      <c r="Q199" s="371">
        <v>66920.494101670396</v>
      </c>
      <c r="R199" s="371">
        <v>16812.645153116049</v>
      </c>
      <c r="S199" s="371">
        <v>17753.165658308255</v>
      </c>
      <c r="T199" s="371">
        <v>18261.72909557735</v>
      </c>
      <c r="U199" s="371">
        <v>19846.082225976908</v>
      </c>
      <c r="V199" s="379">
        <v>72673.622132978562</v>
      </c>
      <c r="W199" s="371">
        <v>17225.996747993755</v>
      </c>
      <c r="X199" s="371">
        <v>16908.220760737946</v>
      </c>
      <c r="Y199" s="371">
        <v>17387.586520778212</v>
      </c>
      <c r="Z199" s="371">
        <v>19032.105186227793</v>
      </c>
      <c r="AA199" s="371">
        <v>70553.909215737702</v>
      </c>
      <c r="AB199" s="371">
        <v>17303.421086706276</v>
      </c>
      <c r="AC199" s="371">
        <v>18407.990612555383</v>
      </c>
      <c r="AD199" s="371">
        <v>19300.047472857099</v>
      </c>
      <c r="AE199" s="371">
        <v>20505.248798104923</v>
      </c>
      <c r="AF199" s="371">
        <v>75516.707970223681</v>
      </c>
      <c r="AG199" s="371">
        <v>20571.59011852659</v>
      </c>
      <c r="AH199" s="371">
        <v>20543.941357080017</v>
      </c>
      <c r="AI199" s="371">
        <v>21033.865913623395</v>
      </c>
      <c r="AJ199" s="371">
        <v>22820.646994751129</v>
      </c>
      <c r="AK199" s="371">
        <v>84970.04438398112</v>
      </c>
    </row>
    <row r="200" spans="2:37">
      <c r="B200" s="370" t="s">
        <v>1821</v>
      </c>
      <c r="C200" s="371">
        <v>15050.71768454919</v>
      </c>
      <c r="D200" s="371">
        <v>15800.77441583472</v>
      </c>
      <c r="E200" s="371">
        <v>16314.718559836791</v>
      </c>
      <c r="F200" s="371">
        <v>16790.566807861549</v>
      </c>
      <c r="G200" s="371">
        <v>63956.777468082248</v>
      </c>
      <c r="H200" s="371">
        <v>16451.53754690841</v>
      </c>
      <c r="I200" s="371">
        <v>17369.004035121532</v>
      </c>
      <c r="J200" s="371">
        <v>17628.823897613929</v>
      </c>
      <c r="K200" s="371">
        <v>17584.433667999998</v>
      </c>
      <c r="L200" s="371">
        <v>69033.799147643862</v>
      </c>
      <c r="M200" s="371">
        <v>17336.430544360333</v>
      </c>
      <c r="N200" s="371">
        <v>18921.667442570226</v>
      </c>
      <c r="O200" s="371">
        <v>18947.584436328576</v>
      </c>
      <c r="P200" s="371">
        <v>18789.632904653627</v>
      </c>
      <c r="Q200" s="371">
        <v>73995.315327912758</v>
      </c>
      <c r="R200" s="371">
        <v>18839.002641793501</v>
      </c>
      <c r="S200" s="371">
        <v>20581.877990355992</v>
      </c>
      <c r="T200" s="371">
        <v>20772.180832023445</v>
      </c>
      <c r="U200" s="371">
        <v>21535.645288414016</v>
      </c>
      <c r="V200" s="379">
        <v>81728.706752586964</v>
      </c>
      <c r="W200" s="371">
        <v>19064.89656216187</v>
      </c>
      <c r="X200" s="371">
        <v>16920.139725411129</v>
      </c>
      <c r="Y200" s="371">
        <v>18683.865587657561</v>
      </c>
      <c r="Z200" s="371">
        <v>20262.557782300675</v>
      </c>
      <c r="AA200" s="371">
        <v>74931.459657531232</v>
      </c>
      <c r="AB200" s="371">
        <v>18440.378338021033</v>
      </c>
      <c r="AC200" s="371">
        <v>19990.601999041246</v>
      </c>
      <c r="AD200" s="371">
        <v>20681.360204472567</v>
      </c>
      <c r="AE200" s="371">
        <v>23883.554432769193</v>
      </c>
      <c r="AF200" s="371">
        <v>82995.894974304043</v>
      </c>
      <c r="AG200" s="371">
        <v>22300.043418387551</v>
      </c>
      <c r="AH200" s="371">
        <v>25614.411290086213</v>
      </c>
      <c r="AI200" s="371">
        <v>22944.892808407214</v>
      </c>
      <c r="AJ200" s="371">
        <v>26225.604949938752</v>
      </c>
      <c r="AK200" s="371">
        <v>97084.952466819726</v>
      </c>
    </row>
    <row r="201" spans="2:37">
      <c r="B201" s="370" t="s">
        <v>1822</v>
      </c>
      <c r="C201" s="371">
        <v>1344.6874736144434</v>
      </c>
      <c r="D201" s="371">
        <v>1385.5884352102435</v>
      </c>
      <c r="E201" s="371">
        <v>1445.461099827377</v>
      </c>
      <c r="F201" s="371">
        <v>1464.4453288493564</v>
      </c>
      <c r="G201" s="371">
        <v>5640.1823375014201</v>
      </c>
      <c r="H201" s="371">
        <v>1452.2768327282295</v>
      </c>
      <c r="I201" s="371">
        <v>1516.9816351805441</v>
      </c>
      <c r="J201" s="371">
        <v>1534.8838381140665</v>
      </c>
      <c r="K201" s="371">
        <v>1557.8681696436613</v>
      </c>
      <c r="L201" s="371">
        <v>6062.0104756665014</v>
      </c>
      <c r="M201" s="371">
        <v>1523.5662635223246</v>
      </c>
      <c r="N201" s="371">
        <v>1649.30506794138</v>
      </c>
      <c r="O201" s="371">
        <v>1624.3842472518377</v>
      </c>
      <c r="P201" s="371">
        <v>1650.1128402862782</v>
      </c>
      <c r="Q201" s="371">
        <v>6447.3684190018193</v>
      </c>
      <c r="R201" s="371">
        <v>1655.3721855170784</v>
      </c>
      <c r="S201" s="371">
        <v>1791.9602878995272</v>
      </c>
      <c r="T201" s="371">
        <v>1686.3063009370117</v>
      </c>
      <c r="U201" s="371">
        <v>1771.4784629795188</v>
      </c>
      <c r="V201" s="379">
        <v>6905.1172373331356</v>
      </c>
      <c r="W201" s="371">
        <v>1628.2954648185153</v>
      </c>
      <c r="X201" s="371">
        <v>1053.482639715862</v>
      </c>
      <c r="Y201" s="371">
        <v>1270.4283226720001</v>
      </c>
      <c r="Z201" s="371">
        <v>1352.557660809746</v>
      </c>
      <c r="AA201" s="371">
        <v>5304.7640880161234</v>
      </c>
      <c r="AB201" s="371">
        <v>1341.9571993852514</v>
      </c>
      <c r="AC201" s="371">
        <v>1417.1811547561483</v>
      </c>
      <c r="AD201" s="371">
        <v>1350.4868451582909</v>
      </c>
      <c r="AE201" s="371">
        <v>1561.19962833765</v>
      </c>
      <c r="AF201" s="371">
        <v>5670.8248276373397</v>
      </c>
      <c r="AG201" s="371">
        <v>1508.1510132981296</v>
      </c>
      <c r="AH201" s="371">
        <v>1958.8069743173778</v>
      </c>
      <c r="AI201" s="371">
        <v>1863.9804910597204</v>
      </c>
      <c r="AJ201" s="371">
        <v>2013.4134649628222</v>
      </c>
      <c r="AK201" s="371">
        <v>7344.3519436380493</v>
      </c>
    </row>
    <row r="202" spans="2:37">
      <c r="B202" s="370" t="s">
        <v>1823</v>
      </c>
      <c r="C202" s="371">
        <v>864.61972040099602</v>
      </c>
      <c r="D202" s="371">
        <v>899.75876949491499</v>
      </c>
      <c r="E202" s="371">
        <v>909.21175439978902</v>
      </c>
      <c r="F202" s="371">
        <v>936.33307456434704</v>
      </c>
      <c r="G202" s="371">
        <v>3609.9233188600474</v>
      </c>
      <c r="H202" s="371">
        <v>906.12906878014701</v>
      </c>
      <c r="I202" s="371">
        <v>948.2427874855041</v>
      </c>
      <c r="J202" s="371">
        <v>972.807631150063</v>
      </c>
      <c r="K202" s="371">
        <v>989.04353699209707</v>
      </c>
      <c r="L202" s="371">
        <v>3816.2230244078114</v>
      </c>
      <c r="M202" s="371">
        <v>963.84796400037908</v>
      </c>
      <c r="N202" s="371">
        <v>1001.671294862402</v>
      </c>
      <c r="O202" s="371">
        <v>1042.4431749948142</v>
      </c>
      <c r="P202" s="371">
        <v>1050.0257337741843</v>
      </c>
      <c r="Q202" s="371">
        <v>4057.98816763178</v>
      </c>
      <c r="R202" s="371">
        <v>1008.9667225634556</v>
      </c>
      <c r="S202" s="371">
        <v>1077.1949253585665</v>
      </c>
      <c r="T202" s="371">
        <v>1018.0749728603613</v>
      </c>
      <c r="U202" s="371">
        <v>1092.0616556644277</v>
      </c>
      <c r="V202" s="379">
        <v>4196.2982764468106</v>
      </c>
      <c r="W202" s="371">
        <v>955.61347063112817</v>
      </c>
      <c r="X202" s="371">
        <v>629.53100868289289</v>
      </c>
      <c r="Y202" s="371">
        <v>835.37424100219755</v>
      </c>
      <c r="Z202" s="371">
        <v>912.76915858535097</v>
      </c>
      <c r="AA202" s="371">
        <v>3333.2878789015695</v>
      </c>
      <c r="AB202" s="371">
        <v>961.56955273998369</v>
      </c>
      <c r="AC202" s="371">
        <v>896.56754199308193</v>
      </c>
      <c r="AD202" s="371">
        <v>929.92461374994389</v>
      </c>
      <c r="AE202" s="371">
        <v>1190.1934023903245</v>
      </c>
      <c r="AF202" s="371">
        <v>3978.2551108733342</v>
      </c>
      <c r="AG202" s="371">
        <v>1104.9466491792882</v>
      </c>
      <c r="AH202" s="371">
        <v>1083.4518363091956</v>
      </c>
      <c r="AI202" s="371">
        <v>1068.9988382015233</v>
      </c>
      <c r="AJ202" s="371">
        <v>1263.8233893354377</v>
      </c>
      <c r="AK202" s="371">
        <v>4521.2207130254455</v>
      </c>
    </row>
    <row r="203" spans="2:37">
      <c r="B203" s="370" t="s">
        <v>1824</v>
      </c>
      <c r="C203" s="371">
        <v>1052.227963</v>
      </c>
      <c r="D203" s="371">
        <v>1074.6015</v>
      </c>
      <c r="E203" s="371">
        <v>1111.1605179999999</v>
      </c>
      <c r="F203" s="371">
        <v>1133.231166</v>
      </c>
      <c r="G203" s="371">
        <v>4371.2211470000002</v>
      </c>
      <c r="H203" s="371">
        <v>1115.0382708304501</v>
      </c>
      <c r="I203" s="371">
        <v>1189.35473052421</v>
      </c>
      <c r="J203" s="371">
        <v>1209.3785759382899</v>
      </c>
      <c r="K203" s="371">
        <v>1239.3096569999998</v>
      </c>
      <c r="L203" s="371">
        <v>4753.0812342929494</v>
      </c>
      <c r="M203" s="371">
        <v>1208.4285389668739</v>
      </c>
      <c r="N203" s="371">
        <v>1270.0151537159099</v>
      </c>
      <c r="O203" s="371">
        <v>1304.3743121426301</v>
      </c>
      <c r="P203" s="371">
        <v>1322.962498367792</v>
      </c>
      <c r="Q203" s="371">
        <v>5105.7805031932057</v>
      </c>
      <c r="R203" s="371">
        <v>1309.2962520470651</v>
      </c>
      <c r="S203" s="371">
        <v>1442.4582436854416</v>
      </c>
      <c r="T203" s="371">
        <v>1481.6446280887615</v>
      </c>
      <c r="U203" s="371">
        <v>1477.5362418192315</v>
      </c>
      <c r="V203" s="379">
        <v>5710.9353656404992</v>
      </c>
      <c r="W203" s="371">
        <v>1517.8755561791534</v>
      </c>
      <c r="X203" s="371">
        <v>1601.5417891063023</v>
      </c>
      <c r="Y203" s="371">
        <v>1649.3574535696489</v>
      </c>
      <c r="Z203" s="371">
        <v>1651.5500870355361</v>
      </c>
      <c r="AA203" s="371">
        <v>6420.32488589064</v>
      </c>
      <c r="AB203" s="371">
        <v>1694.981415635536</v>
      </c>
      <c r="AC203" s="371">
        <v>1741.6384998850729</v>
      </c>
      <c r="AD203" s="371">
        <v>1781.2467996059763</v>
      </c>
      <c r="AE203" s="371">
        <v>1697.401884893281</v>
      </c>
      <c r="AF203" s="371">
        <v>6915.2686000198664</v>
      </c>
      <c r="AG203" s="371">
        <v>1775.4909640944791</v>
      </c>
      <c r="AH203" s="371">
        <v>1874.0236720198423</v>
      </c>
      <c r="AI203" s="371">
        <v>1933.774997996853</v>
      </c>
      <c r="AJ203" s="371">
        <v>1947.547308930911</v>
      </c>
      <c r="AK203" s="371">
        <v>7530.8369430420853</v>
      </c>
    </row>
    <row r="204" spans="2:37">
      <c r="B204" s="370" t="s">
        <v>1825</v>
      </c>
      <c r="C204" s="371">
        <v>1491.1656958804069</v>
      </c>
      <c r="D204" s="371">
        <v>1508.5400848545842</v>
      </c>
      <c r="E204" s="371">
        <v>1554.7835682153113</v>
      </c>
      <c r="F204" s="371">
        <v>1586.8752370546586</v>
      </c>
      <c r="G204" s="371">
        <v>6141.3645860049619</v>
      </c>
      <c r="H204" s="371">
        <v>1568.0123614936058</v>
      </c>
      <c r="I204" s="371">
        <v>1543.3723660000408</v>
      </c>
      <c r="J204" s="371">
        <v>1560.9226984485556</v>
      </c>
      <c r="K204" s="371">
        <v>1582.0205679968049</v>
      </c>
      <c r="L204" s="371">
        <v>6254.3279939390068</v>
      </c>
      <c r="M204" s="371">
        <v>1626.5607207141852</v>
      </c>
      <c r="N204" s="371">
        <v>1691.127079185693</v>
      </c>
      <c r="O204" s="371">
        <v>1756.1179063588895</v>
      </c>
      <c r="P204" s="371">
        <v>1716.3722136923964</v>
      </c>
      <c r="Q204" s="371">
        <v>6790.1779199511639</v>
      </c>
      <c r="R204" s="371">
        <v>1709.0937176885418</v>
      </c>
      <c r="S204" s="371">
        <v>1704.4165305046554</v>
      </c>
      <c r="T204" s="371">
        <v>1729.0172208229474</v>
      </c>
      <c r="U204" s="371">
        <v>1773.0083860361783</v>
      </c>
      <c r="V204" s="379">
        <v>6915.5358550523224</v>
      </c>
      <c r="W204" s="371">
        <v>1771.414394838002</v>
      </c>
      <c r="X204" s="371">
        <v>1734.8548365972113</v>
      </c>
      <c r="Y204" s="371">
        <v>1791.0482320905323</v>
      </c>
      <c r="Z204" s="371">
        <v>1873.5014643821428</v>
      </c>
      <c r="AA204" s="371">
        <v>7170.818927907887</v>
      </c>
      <c r="AB204" s="371">
        <v>1931.457375071406</v>
      </c>
      <c r="AC204" s="371">
        <v>1997.2717665550786</v>
      </c>
      <c r="AD204" s="371">
        <v>1978.9883622552413</v>
      </c>
      <c r="AE204" s="371">
        <v>2047.2633146687235</v>
      </c>
      <c r="AF204" s="371">
        <v>7954.9808185504489</v>
      </c>
      <c r="AG204" s="371">
        <v>2247.2815203961045</v>
      </c>
      <c r="AH204" s="371">
        <v>2067.3663248701364</v>
      </c>
      <c r="AI204" s="371">
        <v>2427.8045832307398</v>
      </c>
      <c r="AJ204" s="371">
        <v>2401.7832005313089</v>
      </c>
      <c r="AK204" s="371">
        <v>9144.2356290282896</v>
      </c>
    </row>
    <row r="205" spans="2:37">
      <c r="B205" s="370" t="s">
        <v>1826</v>
      </c>
      <c r="C205" s="371">
        <v>1397.63661900845</v>
      </c>
      <c r="D205" s="371">
        <v>1405.4981391046999</v>
      </c>
      <c r="E205" s="371">
        <v>1470.2916033174299</v>
      </c>
      <c r="F205" s="371">
        <v>1517.4170957286399</v>
      </c>
      <c r="G205" s="371">
        <v>5790.8434571592197</v>
      </c>
      <c r="H205" s="371">
        <v>1477.87320621395</v>
      </c>
      <c r="I205" s="371">
        <v>1502.7329547776401</v>
      </c>
      <c r="J205" s="371">
        <v>1535.6969048736401</v>
      </c>
      <c r="K205" s="371">
        <v>1568.98915521864</v>
      </c>
      <c r="L205" s="371">
        <v>6085.2922210838706</v>
      </c>
      <c r="M205" s="371">
        <v>1544.1065562060276</v>
      </c>
      <c r="N205" s="371">
        <v>1593.3691079300099</v>
      </c>
      <c r="O205" s="371">
        <v>1616.90007460122</v>
      </c>
      <c r="P205" s="371">
        <v>1639.5900839489548</v>
      </c>
      <c r="Q205" s="371">
        <v>6393.9658226862121</v>
      </c>
      <c r="R205" s="371">
        <v>1630.1745884170894</v>
      </c>
      <c r="S205" s="371">
        <v>1733.5970384184391</v>
      </c>
      <c r="T205" s="371">
        <v>1749.3493801731645</v>
      </c>
      <c r="U205" s="371">
        <v>1753.1926920834662</v>
      </c>
      <c r="V205" s="379">
        <v>6866.3136990921594</v>
      </c>
      <c r="W205" s="371">
        <v>1628.0854278971783</v>
      </c>
      <c r="X205" s="371">
        <v>1754.1800210708179</v>
      </c>
      <c r="Y205" s="371">
        <v>1815.8916568520785</v>
      </c>
      <c r="Z205" s="371">
        <v>1827.1976590691872</v>
      </c>
      <c r="AA205" s="371">
        <v>7025.3547648892618</v>
      </c>
      <c r="AB205" s="371">
        <v>1662.9389306644957</v>
      </c>
      <c r="AC205" s="371">
        <v>1800.9684969852651</v>
      </c>
      <c r="AD205" s="371">
        <v>1884.2918967360079</v>
      </c>
      <c r="AE205" s="371">
        <v>1973.6966256670207</v>
      </c>
      <c r="AF205" s="371">
        <v>7321.895950052789</v>
      </c>
      <c r="AG205" s="371">
        <v>1825.1101567408964</v>
      </c>
      <c r="AH205" s="371">
        <v>1922.1459213095136</v>
      </c>
      <c r="AI205" s="371">
        <v>2113.6629119040008</v>
      </c>
      <c r="AJ205" s="371">
        <v>2131.9425754051776</v>
      </c>
      <c r="AK205" s="371">
        <v>7992.861565359588</v>
      </c>
    </row>
    <row r="206" spans="2:37">
      <c r="B206" s="370" t="s">
        <v>1827</v>
      </c>
      <c r="C206" s="371">
        <v>7.9486610421320298</v>
      </c>
      <c r="D206" s="371">
        <v>8.3934784473091</v>
      </c>
      <c r="E206" s="371">
        <v>8.7556234683966991</v>
      </c>
      <c r="F206" s="371">
        <v>9.4150830190387893</v>
      </c>
      <c r="G206" s="371">
        <v>34.512845976876619</v>
      </c>
      <c r="H206" s="371">
        <v>8.9172214035673409</v>
      </c>
      <c r="I206" s="371">
        <v>9.2217980178275791</v>
      </c>
      <c r="J206" s="371">
        <v>9.7169716841928491</v>
      </c>
      <c r="K206" s="371">
        <v>10.1709354833666</v>
      </c>
      <c r="L206" s="371">
        <v>38.026926588954375</v>
      </c>
      <c r="M206" s="371">
        <v>9.8965765328898812</v>
      </c>
      <c r="N206" s="371">
        <v>10.120155798275801</v>
      </c>
      <c r="O206" s="371">
        <v>10.6884718255024</v>
      </c>
      <c r="P206" s="371">
        <v>11.119672348982597</v>
      </c>
      <c r="Q206" s="371">
        <v>41.824876505650678</v>
      </c>
      <c r="R206" s="371">
        <v>10.605392529010505</v>
      </c>
      <c r="S206" s="371">
        <v>11.289645449589807</v>
      </c>
      <c r="T206" s="371">
        <v>11.974790254678494</v>
      </c>
      <c r="U206" s="371">
        <v>12.521686753861225</v>
      </c>
      <c r="V206" s="379">
        <v>46.391514987140035</v>
      </c>
      <c r="W206" s="371">
        <v>10.038098174675298</v>
      </c>
      <c r="X206" s="371">
        <v>6.516066951456958</v>
      </c>
      <c r="Y206" s="371">
        <v>8.7612619514418544</v>
      </c>
      <c r="Z206" s="371">
        <v>10.672421756398439</v>
      </c>
      <c r="AA206" s="371">
        <v>35.987848833972542</v>
      </c>
      <c r="AB206" s="371">
        <v>8.9627000898512179</v>
      </c>
      <c r="AC206" s="371">
        <v>7.3278693872577323</v>
      </c>
      <c r="AD206" s="371">
        <v>8.4887202069430217</v>
      </c>
      <c r="AE206" s="371">
        <v>11.534072736756213</v>
      </c>
      <c r="AF206" s="371">
        <v>36.31336242080819</v>
      </c>
      <c r="AG206" s="371">
        <v>10.035637681380214</v>
      </c>
      <c r="AH206" s="371">
        <v>10.303173180426985</v>
      </c>
      <c r="AI206" s="371">
        <v>9.8358691802933542</v>
      </c>
      <c r="AJ206" s="371">
        <v>12.76946679099041</v>
      </c>
      <c r="AK206" s="371">
        <v>42.944146833090961</v>
      </c>
    </row>
    <row r="207" spans="2:37">
      <c r="B207" s="370" t="s">
        <v>1828</v>
      </c>
      <c r="C207" s="371">
        <v>2338.2083240000002</v>
      </c>
      <c r="D207" s="371">
        <v>2591.8991039999996</v>
      </c>
      <c r="E207" s="371">
        <v>2611.3159860000001</v>
      </c>
      <c r="F207" s="371">
        <v>2851.4889109999999</v>
      </c>
      <c r="G207" s="371">
        <v>10392.912324999999</v>
      </c>
      <c r="H207" s="371">
        <v>2576.4026678229702</v>
      </c>
      <c r="I207" s="371">
        <v>2636.9930513855297</v>
      </c>
      <c r="J207" s="371">
        <v>2676.99765641667</v>
      </c>
      <c r="K207" s="371">
        <v>2774.6350959197703</v>
      </c>
      <c r="L207" s="371">
        <v>10665.02847154494</v>
      </c>
      <c r="M207" s="371">
        <v>2629.2724526061506</v>
      </c>
      <c r="N207" s="371">
        <v>2768.9551777020606</v>
      </c>
      <c r="O207" s="371">
        <v>2739.7892723292694</v>
      </c>
      <c r="P207" s="371">
        <v>2801.2305038132745</v>
      </c>
      <c r="Q207" s="371">
        <v>10939.247406450753</v>
      </c>
      <c r="R207" s="371">
        <v>2775.7825227779103</v>
      </c>
      <c r="S207" s="371">
        <v>2864.7338494080068</v>
      </c>
      <c r="T207" s="371">
        <v>2852.1105732698143</v>
      </c>
      <c r="U207" s="371">
        <v>2909.8777542338817</v>
      </c>
      <c r="V207" s="379">
        <v>11402.504699689614</v>
      </c>
      <c r="W207" s="371">
        <v>2650.3093585616766</v>
      </c>
      <c r="X207" s="371">
        <v>2792.7997075695935</v>
      </c>
      <c r="Y207" s="371">
        <v>2949.932993987285</v>
      </c>
      <c r="Z207" s="371">
        <v>2982.286532102501</v>
      </c>
      <c r="AA207" s="371">
        <v>11375.328592221054</v>
      </c>
      <c r="AB207" s="371">
        <v>2425.7585734978525</v>
      </c>
      <c r="AC207" s="371">
        <v>3371.3691020185188</v>
      </c>
      <c r="AD207" s="371">
        <v>2737.8946750953219</v>
      </c>
      <c r="AE207" s="371">
        <v>3027.5543204864584</v>
      </c>
      <c r="AF207" s="371">
        <v>11562.57667109815</v>
      </c>
      <c r="AG207" s="371">
        <v>2606.6825511981074</v>
      </c>
      <c r="AH207" s="371">
        <v>3287.3012701042148</v>
      </c>
      <c r="AI207" s="371">
        <v>3249.7073219443332</v>
      </c>
      <c r="AJ207" s="371">
        <v>3235.8149374128079</v>
      </c>
      <c r="AK207" s="371">
        <v>12379.506080659465</v>
      </c>
    </row>
    <row r="208" spans="2:37">
      <c r="B208" s="370" t="s">
        <v>1829</v>
      </c>
      <c r="C208" s="371">
        <v>819.848097118493</v>
      </c>
      <c r="D208" s="371">
        <v>842.21224145093004</v>
      </c>
      <c r="E208" s="371">
        <v>894.08591999180192</v>
      </c>
      <c r="F208" s="371">
        <v>903.00371177498403</v>
      </c>
      <c r="G208" s="371">
        <v>3459.1499703362092</v>
      </c>
      <c r="H208" s="371">
        <v>867.86451429616</v>
      </c>
      <c r="I208" s="371">
        <v>893.57152907412694</v>
      </c>
      <c r="J208" s="371">
        <v>941.43122017133703</v>
      </c>
      <c r="K208" s="371">
        <v>944.80269000967496</v>
      </c>
      <c r="L208" s="371">
        <v>3647.6699535512989</v>
      </c>
      <c r="M208" s="371">
        <v>918.04598175689682</v>
      </c>
      <c r="N208" s="371">
        <v>952.47949322780391</v>
      </c>
      <c r="O208" s="371">
        <v>1000.74946303005</v>
      </c>
      <c r="P208" s="371">
        <v>999.7022570941017</v>
      </c>
      <c r="Q208" s="371">
        <v>3870.9771951088524</v>
      </c>
      <c r="R208" s="371">
        <v>974.27799356197352</v>
      </c>
      <c r="S208" s="371">
        <v>1037.0053972232097</v>
      </c>
      <c r="T208" s="371">
        <v>1100.5934717823754</v>
      </c>
      <c r="U208" s="371">
        <v>1111.1212635179818</v>
      </c>
      <c r="V208" s="379">
        <v>4222.9981260855402</v>
      </c>
      <c r="W208" s="371">
        <v>945.4428289941992</v>
      </c>
      <c r="X208" s="371">
        <v>1106.2385548068735</v>
      </c>
      <c r="Y208" s="371">
        <v>1189.7657406740459</v>
      </c>
      <c r="Z208" s="371">
        <v>1164.9938926028312</v>
      </c>
      <c r="AA208" s="371">
        <v>4406.4410170779502</v>
      </c>
      <c r="AB208" s="371">
        <v>1002.1819788346763</v>
      </c>
      <c r="AC208" s="371">
        <v>1174.7497938124902</v>
      </c>
      <c r="AD208" s="371">
        <v>1189.3457284644967</v>
      </c>
      <c r="AE208" s="371">
        <v>1218.8986055925345</v>
      </c>
      <c r="AF208" s="371">
        <v>4585.176106704198</v>
      </c>
      <c r="AG208" s="371">
        <v>1049.0119049521004</v>
      </c>
      <c r="AH208" s="371">
        <v>1203.5778436595999</v>
      </c>
      <c r="AI208" s="371">
        <v>1266.8263787341318</v>
      </c>
      <c r="AJ208" s="371">
        <v>1312.7558675961986</v>
      </c>
      <c r="AK208" s="371">
        <v>4832.1719949420312</v>
      </c>
    </row>
    <row r="209" spans="2:37">
      <c r="B209" s="370" t="s">
        <v>1830</v>
      </c>
      <c r="C209" s="371">
        <v>291.45373999999998</v>
      </c>
      <c r="D209" s="371">
        <v>296.63495</v>
      </c>
      <c r="E209" s="371">
        <v>315.86048999999997</v>
      </c>
      <c r="F209" s="371">
        <v>320.34796</v>
      </c>
      <c r="G209" s="371">
        <v>1224.2971399999999</v>
      </c>
      <c r="H209" s="371">
        <v>314.28687000000002</v>
      </c>
      <c r="I209" s="371">
        <v>325.4692</v>
      </c>
      <c r="J209" s="371">
        <v>333.99303999999995</v>
      </c>
      <c r="K209" s="371">
        <v>341.10354999999998</v>
      </c>
      <c r="L209" s="371">
        <v>1314.8526600000002</v>
      </c>
      <c r="M209" s="371">
        <v>337.61951834030003</v>
      </c>
      <c r="N209" s="371">
        <v>351.18164918884099</v>
      </c>
      <c r="O209" s="371">
        <v>352.58545891631394</v>
      </c>
      <c r="P209" s="371">
        <v>376.5166190391505</v>
      </c>
      <c r="Q209" s="371">
        <v>1417.9032454846053</v>
      </c>
      <c r="R209" s="371">
        <v>368.97027752224699</v>
      </c>
      <c r="S209" s="371">
        <v>397.13918777989426</v>
      </c>
      <c r="T209" s="371">
        <v>443.13203575822843</v>
      </c>
      <c r="U209" s="371">
        <v>427.50432715868413</v>
      </c>
      <c r="V209" s="379">
        <v>1636.7458282190537</v>
      </c>
      <c r="W209" s="371">
        <v>448.64381595038094</v>
      </c>
      <c r="X209" s="371">
        <v>467.61317368834165</v>
      </c>
      <c r="Y209" s="371">
        <v>535.48025322710225</v>
      </c>
      <c r="Z209" s="371">
        <v>489.75363183283537</v>
      </c>
      <c r="AA209" s="371">
        <v>1941.4908746986598</v>
      </c>
      <c r="AB209" s="371">
        <v>484.90671008309619</v>
      </c>
      <c r="AC209" s="371">
        <v>536.67193278912384</v>
      </c>
      <c r="AD209" s="371">
        <v>625.20388086926914</v>
      </c>
      <c r="AE209" s="371">
        <v>541.22059689359617</v>
      </c>
      <c r="AF209" s="371">
        <v>2188.0031206350855</v>
      </c>
      <c r="AG209" s="371">
        <v>536.80486775687109</v>
      </c>
      <c r="AH209" s="371">
        <v>536.89728202268282</v>
      </c>
      <c r="AI209" s="371">
        <v>620.56462763541845</v>
      </c>
      <c r="AJ209" s="371">
        <v>593.43293402174356</v>
      </c>
      <c r="AK209" s="371">
        <v>2287.6997114367159</v>
      </c>
    </row>
    <row r="210" spans="2:37">
      <c r="B210" s="370" t="s">
        <v>1831</v>
      </c>
      <c r="C210" s="371">
        <v>736.26325150841501</v>
      </c>
      <c r="D210" s="371">
        <v>765.36228949248198</v>
      </c>
      <c r="E210" s="371">
        <v>809.23362128847998</v>
      </c>
      <c r="F210" s="371">
        <v>848.92517090019703</v>
      </c>
      <c r="G210" s="371">
        <v>3159.7843331895742</v>
      </c>
      <c r="H210" s="371">
        <v>796.87867227502795</v>
      </c>
      <c r="I210" s="371">
        <v>846.69633935097397</v>
      </c>
      <c r="J210" s="371">
        <v>890.24023869111602</v>
      </c>
      <c r="K210" s="371">
        <v>946.45321222693201</v>
      </c>
      <c r="L210" s="371">
        <v>3480.2684625440502</v>
      </c>
      <c r="M210" s="371">
        <v>890.43804137852965</v>
      </c>
      <c r="N210" s="371">
        <v>940.662115795408</v>
      </c>
      <c r="O210" s="371">
        <v>983.21963358147889</v>
      </c>
      <c r="P210" s="371">
        <v>1034.5726302449377</v>
      </c>
      <c r="Q210" s="371">
        <v>3848.8924210003538</v>
      </c>
      <c r="R210" s="371">
        <v>981.82687715780003</v>
      </c>
      <c r="S210" s="371">
        <v>1046.8237232351</v>
      </c>
      <c r="T210" s="371">
        <v>1070.1239905677801</v>
      </c>
      <c r="U210" s="371">
        <v>1189.76861677138</v>
      </c>
      <c r="V210" s="379">
        <v>4288.5432077320602</v>
      </c>
      <c r="W210" s="371">
        <v>930.81942997651606</v>
      </c>
      <c r="X210" s="371">
        <v>624.11335865429442</v>
      </c>
      <c r="Y210" s="371">
        <v>794.54212234444117</v>
      </c>
      <c r="Z210" s="371">
        <v>1055.9618417246525</v>
      </c>
      <c r="AA210" s="371">
        <v>3405.436752699904</v>
      </c>
      <c r="AB210" s="371">
        <v>922.73155196668324</v>
      </c>
      <c r="AC210" s="371">
        <v>720.07518070491187</v>
      </c>
      <c r="AD210" s="371">
        <v>807.86504215923219</v>
      </c>
      <c r="AE210" s="371">
        <v>1128.7682617275448</v>
      </c>
      <c r="AF210" s="371">
        <v>3579.440036558372</v>
      </c>
      <c r="AG210" s="371">
        <v>1006.4777910385336</v>
      </c>
      <c r="AH210" s="371">
        <v>1021.0416027754092</v>
      </c>
      <c r="AI210" s="371">
        <v>915.8226844347023</v>
      </c>
      <c r="AJ210" s="371">
        <v>1166.3562340269084</v>
      </c>
      <c r="AK210" s="371">
        <v>4109.6983122755528</v>
      </c>
    </row>
    <row r="211" spans="2:37">
      <c r="B211" s="370" t="s">
        <v>1832</v>
      </c>
      <c r="C211" s="371">
        <v>162388.88158458131</v>
      </c>
      <c r="D211" s="371">
        <v>167225.96166840929</v>
      </c>
      <c r="E211" s="371">
        <v>173260.85681302944</v>
      </c>
      <c r="F211" s="371">
        <v>178823.33019846291</v>
      </c>
      <c r="G211" s="371">
        <v>681699.03026448295</v>
      </c>
      <c r="H211" s="371">
        <v>171520.61318030985</v>
      </c>
      <c r="I211" s="371">
        <v>171435.70392025966</v>
      </c>
      <c r="J211" s="371">
        <v>177161.77035044401</v>
      </c>
      <c r="K211" s="371">
        <v>184586.93941999518</v>
      </c>
      <c r="L211" s="371">
        <v>704705.02687100868</v>
      </c>
      <c r="M211" s="371">
        <v>179647.82649650265</v>
      </c>
      <c r="N211" s="371">
        <v>187231.82133653629</v>
      </c>
      <c r="O211" s="371">
        <v>194518.7447201926</v>
      </c>
      <c r="P211" s="371">
        <v>190864.67369392441</v>
      </c>
      <c r="Q211" s="371">
        <v>752263.06624715601</v>
      </c>
      <c r="R211" s="371">
        <v>185267.96638842058</v>
      </c>
      <c r="S211" s="371">
        <v>188374.04622463684</v>
      </c>
      <c r="T211" s="371">
        <v>189904.4396862631</v>
      </c>
      <c r="U211" s="371">
        <v>196701.05659737412</v>
      </c>
      <c r="V211" s="379">
        <v>760247.50889669464</v>
      </c>
      <c r="W211" s="371">
        <v>188472.22753427096</v>
      </c>
      <c r="X211" s="371">
        <v>165912.92891764062</v>
      </c>
      <c r="Y211" s="371">
        <v>183431.96378520058</v>
      </c>
      <c r="Z211" s="371">
        <v>189782.35243293541</v>
      </c>
      <c r="AA211" s="371">
        <v>727599.47267004766</v>
      </c>
      <c r="AB211" s="371">
        <v>196418.76967388482</v>
      </c>
      <c r="AC211" s="371">
        <v>202068.1864062286</v>
      </c>
      <c r="AD211" s="371">
        <v>213840.10011563299</v>
      </c>
      <c r="AE211" s="371">
        <v>226683.07134054828</v>
      </c>
      <c r="AF211" s="371">
        <v>839010.12753629463</v>
      </c>
      <c r="AG211" s="371">
        <v>240553.31408757099</v>
      </c>
      <c r="AH211" s="371">
        <v>246377.61087047955</v>
      </c>
      <c r="AI211" s="371">
        <v>249179.25831838304</v>
      </c>
      <c r="AJ211" s="371">
        <v>255479.40878086106</v>
      </c>
      <c r="AK211" s="371">
        <v>991589.59205729456</v>
      </c>
    </row>
    <row r="212" spans="2:37">
      <c r="B212" s="368" t="s">
        <v>1836</v>
      </c>
      <c r="C212" s="371" t="s">
        <v>1178</v>
      </c>
      <c r="D212" s="371" t="s">
        <v>1178</v>
      </c>
      <c r="E212" s="371" t="s">
        <v>1178</v>
      </c>
      <c r="F212" s="371" t="s">
        <v>1178</v>
      </c>
      <c r="G212" s="371" t="s">
        <v>1178</v>
      </c>
      <c r="H212" s="371" t="s">
        <v>1178</v>
      </c>
      <c r="I212" s="371" t="s">
        <v>1178</v>
      </c>
      <c r="J212" s="371" t="s">
        <v>1178</v>
      </c>
      <c r="K212" s="371" t="s">
        <v>1178</v>
      </c>
      <c r="L212" s="371" t="s">
        <v>1178</v>
      </c>
      <c r="M212" s="371" t="s">
        <v>1178</v>
      </c>
      <c r="N212" s="371" t="s">
        <v>1178</v>
      </c>
      <c r="O212" s="371" t="s">
        <v>1178</v>
      </c>
      <c r="P212" s="371" t="s">
        <v>1178</v>
      </c>
      <c r="Q212" s="371" t="s">
        <v>1178</v>
      </c>
      <c r="R212" s="371" t="s">
        <v>1178</v>
      </c>
      <c r="S212" s="371" t="s">
        <v>1178</v>
      </c>
      <c r="T212" s="371" t="s">
        <v>1178</v>
      </c>
      <c r="U212" s="371" t="s">
        <v>1178</v>
      </c>
      <c r="V212" s="379" t="s">
        <v>1178</v>
      </c>
      <c r="W212" s="371" t="s">
        <v>1178</v>
      </c>
      <c r="X212" s="371" t="s">
        <v>1178</v>
      </c>
      <c r="Y212" s="371" t="s">
        <v>1178</v>
      </c>
      <c r="Z212" s="371" t="s">
        <v>1178</v>
      </c>
      <c r="AA212" s="371" t="s">
        <v>1178</v>
      </c>
      <c r="AB212" s="371" t="s">
        <v>1178</v>
      </c>
      <c r="AC212" s="371" t="s">
        <v>1178</v>
      </c>
      <c r="AD212" s="371" t="s">
        <v>1178</v>
      </c>
      <c r="AE212" s="371" t="s">
        <v>1178</v>
      </c>
      <c r="AF212" s="371" t="s">
        <v>1178</v>
      </c>
      <c r="AG212" s="371" t="s">
        <v>1178</v>
      </c>
      <c r="AH212" s="371" t="s">
        <v>1178</v>
      </c>
      <c r="AI212" s="371" t="s">
        <v>1178</v>
      </c>
      <c r="AJ212" s="371" t="s">
        <v>1178</v>
      </c>
      <c r="AK212" s="371" t="s">
        <v>1178</v>
      </c>
    </row>
    <row r="213" spans="2:37">
      <c r="B213" s="370" t="s">
        <v>1815</v>
      </c>
      <c r="C213" s="371">
        <v>12128.166874850307</v>
      </c>
      <c r="D213" s="371">
        <v>12629.96052265763</v>
      </c>
      <c r="E213" s="371">
        <v>12992.7583179785</v>
      </c>
      <c r="F213" s="371">
        <v>13690.90139741321</v>
      </c>
      <c r="G213" s="371">
        <v>51441.787112899648</v>
      </c>
      <c r="H213" s="371">
        <v>14203.201401121987</v>
      </c>
      <c r="I213" s="371">
        <v>13555.025869659636</v>
      </c>
      <c r="J213" s="371">
        <v>13839.138300393832</v>
      </c>
      <c r="K213" s="371">
        <v>14727.916015269671</v>
      </c>
      <c r="L213" s="371">
        <v>56325.281586445119</v>
      </c>
      <c r="M213" s="371">
        <v>14458.44366298278</v>
      </c>
      <c r="N213" s="371">
        <v>14316.370496816035</v>
      </c>
      <c r="O213" s="371">
        <v>14306.612091289933</v>
      </c>
      <c r="P213" s="371">
        <v>14811.698289667835</v>
      </c>
      <c r="Q213" s="371">
        <v>57893.12454075658</v>
      </c>
      <c r="R213" s="371">
        <v>14684.22685435158</v>
      </c>
      <c r="S213" s="371">
        <v>15081.300131109878</v>
      </c>
      <c r="T213" s="371">
        <v>15334.745649722092</v>
      </c>
      <c r="U213" s="371">
        <v>15410.365860343802</v>
      </c>
      <c r="V213" s="379">
        <v>60510.638495527353</v>
      </c>
      <c r="W213" s="371">
        <v>15735.470534417107</v>
      </c>
      <c r="X213" s="371">
        <v>15196.028120609275</v>
      </c>
      <c r="Y213" s="371">
        <v>15998.989407725861</v>
      </c>
      <c r="Z213" s="371">
        <v>16632.60212278902</v>
      </c>
      <c r="AA213" s="371">
        <v>63563.090185541274</v>
      </c>
      <c r="AB213" s="371">
        <v>16970.849083068766</v>
      </c>
      <c r="AC213" s="371">
        <v>18235.145959189369</v>
      </c>
      <c r="AD213" s="371">
        <v>18898.985129990091</v>
      </c>
      <c r="AE213" s="371">
        <v>19127.432464093039</v>
      </c>
      <c r="AF213" s="371">
        <v>73232.41263634128</v>
      </c>
      <c r="AG213" s="371">
        <v>20255.752919501378</v>
      </c>
      <c r="AH213" s="371">
        <v>20914.213756723202</v>
      </c>
      <c r="AI213" s="371">
        <v>20804.316562743283</v>
      </c>
      <c r="AJ213" s="371">
        <v>21600.573391305006</v>
      </c>
      <c r="AK213" s="371">
        <v>83574.856630272843</v>
      </c>
    </row>
    <row r="214" spans="2:37">
      <c r="B214" s="370" t="s">
        <v>1816</v>
      </c>
      <c r="C214" s="371">
        <v>6766.6299091402925</v>
      </c>
      <c r="D214" s="371">
        <v>7378.5276667082326</v>
      </c>
      <c r="E214" s="371">
        <v>6971.5404398573692</v>
      </c>
      <c r="F214" s="371">
        <v>7377.1261553448976</v>
      </c>
      <c r="G214" s="371">
        <v>28493.824171050794</v>
      </c>
      <c r="H214" s="371">
        <v>8217.8319290968648</v>
      </c>
      <c r="I214" s="371">
        <v>8183.6079709943633</v>
      </c>
      <c r="J214" s="371">
        <v>8531.6481764139444</v>
      </c>
      <c r="K214" s="371">
        <v>8829.8480210482867</v>
      </c>
      <c r="L214" s="371">
        <v>33762.936097553458</v>
      </c>
      <c r="M214" s="371">
        <v>9486.1274248101217</v>
      </c>
      <c r="N214" s="371">
        <v>10255.704595864612</v>
      </c>
      <c r="O214" s="371">
        <v>10724.042386341926</v>
      </c>
      <c r="P214" s="371">
        <v>10784.783869898558</v>
      </c>
      <c r="Q214" s="371">
        <v>41250.658276915216</v>
      </c>
      <c r="R214" s="371">
        <v>10174.248025938341</v>
      </c>
      <c r="S214" s="371">
        <v>10484.961652814731</v>
      </c>
      <c r="T214" s="371">
        <v>9689.4982668297216</v>
      </c>
      <c r="U214" s="371">
        <v>9747.1517480628008</v>
      </c>
      <c r="V214" s="379">
        <v>40095.859693645587</v>
      </c>
      <c r="W214" s="371">
        <v>8575.5834005345678</v>
      </c>
      <c r="X214" s="371">
        <v>5000.3815904993498</v>
      </c>
      <c r="Y214" s="371">
        <v>5678.0964843267075</v>
      </c>
      <c r="Z214" s="371">
        <v>5933.2295999745138</v>
      </c>
      <c r="AA214" s="371">
        <v>25187.291075335139</v>
      </c>
      <c r="AB214" s="371">
        <v>6899.1834621673624</v>
      </c>
      <c r="AC214" s="371">
        <v>7330.5810311675577</v>
      </c>
      <c r="AD214" s="371">
        <v>8966.0228032506475</v>
      </c>
      <c r="AE214" s="371">
        <v>9787.2685201191453</v>
      </c>
      <c r="AF214" s="371">
        <v>32983.055816704713</v>
      </c>
      <c r="AG214" s="371">
        <v>10633.49966362452</v>
      </c>
      <c r="AH214" s="371">
        <v>13666.552273905074</v>
      </c>
      <c r="AI214" s="371">
        <v>15004.627735707716</v>
      </c>
      <c r="AJ214" s="371">
        <v>14009.434827063196</v>
      </c>
      <c r="AK214" s="371">
        <v>53314.114500300508</v>
      </c>
    </row>
    <row r="215" spans="2:37">
      <c r="B215" s="370" t="s">
        <v>1817</v>
      </c>
      <c r="C215" s="371">
        <v>4300.4198002006651</v>
      </c>
      <c r="D215" s="371">
        <v>4457.5166395443539</v>
      </c>
      <c r="E215" s="371">
        <v>4583.5631100211604</v>
      </c>
      <c r="F215" s="371">
        <v>4704.9695510725214</v>
      </c>
      <c r="G215" s="371">
        <v>18046.469100838702</v>
      </c>
      <c r="H215" s="371">
        <v>4736.1428078930758</v>
      </c>
      <c r="I215" s="371">
        <v>4890.2978801551271</v>
      </c>
      <c r="J215" s="371">
        <v>5016.2200925852612</v>
      </c>
      <c r="K215" s="371">
        <v>4920.2714673048704</v>
      </c>
      <c r="L215" s="371">
        <v>19562.932247938334</v>
      </c>
      <c r="M215" s="371">
        <v>4900.3880212374179</v>
      </c>
      <c r="N215" s="371">
        <v>5102.8939310161986</v>
      </c>
      <c r="O215" s="371">
        <v>5362.6746740825656</v>
      </c>
      <c r="P215" s="371">
        <v>5303.4159310756768</v>
      </c>
      <c r="Q215" s="371">
        <v>20669.372557411862</v>
      </c>
      <c r="R215" s="371">
        <v>5178.7465627492784</v>
      </c>
      <c r="S215" s="371">
        <v>5197.9313552076019</v>
      </c>
      <c r="T215" s="371">
        <v>5337.8194724805753</v>
      </c>
      <c r="U215" s="371">
        <v>5565.1716522509387</v>
      </c>
      <c r="V215" s="379">
        <v>21279.669042688394</v>
      </c>
      <c r="W215" s="371">
        <v>5320.700148592975</v>
      </c>
      <c r="X215" s="371">
        <v>5341.2899838821886</v>
      </c>
      <c r="Y215" s="371">
        <v>5519.214540264923</v>
      </c>
      <c r="Z215" s="371">
        <v>5823.8232865291784</v>
      </c>
      <c r="AA215" s="371">
        <v>22005.02795926926</v>
      </c>
      <c r="AB215" s="371">
        <v>5601.7200397122124</v>
      </c>
      <c r="AC215" s="371">
        <v>5968.6929861101953</v>
      </c>
      <c r="AD215" s="371">
        <v>6099.7142997807132</v>
      </c>
      <c r="AE215" s="371">
        <v>6098.6922800286638</v>
      </c>
      <c r="AF215" s="371">
        <v>23768.819605631783</v>
      </c>
      <c r="AG215" s="371">
        <v>6214.778596286601</v>
      </c>
      <c r="AH215" s="371">
        <v>6909.4379403550165</v>
      </c>
      <c r="AI215" s="371">
        <v>6987.9814357250307</v>
      </c>
      <c r="AJ215" s="371">
        <v>6876.4840780208588</v>
      </c>
      <c r="AK215" s="371">
        <v>26988.68205038751</v>
      </c>
    </row>
    <row r="216" spans="2:37">
      <c r="B216" s="370" t="s">
        <v>1818</v>
      </c>
      <c r="C216" s="371">
        <v>24.805746410628934</v>
      </c>
      <c r="D216" s="371">
        <v>25.090514133687851</v>
      </c>
      <c r="E216" s="371">
        <v>26.678617951747039</v>
      </c>
      <c r="F216" s="371">
        <v>26.975829172450513</v>
      </c>
      <c r="G216" s="371">
        <v>103.55070766851433</v>
      </c>
      <c r="H216" s="371">
        <v>28.833906582168368</v>
      </c>
      <c r="I216" s="371">
        <v>29.825858052799141</v>
      </c>
      <c r="J216" s="371">
        <v>30.962201698661861</v>
      </c>
      <c r="K216" s="371">
        <v>31.466783347697749</v>
      </c>
      <c r="L216" s="371">
        <v>121.08874968132713</v>
      </c>
      <c r="M216" s="371">
        <v>31.872247664427931</v>
      </c>
      <c r="N216" s="371">
        <v>32.767494919439741</v>
      </c>
      <c r="O216" s="371">
        <v>33.694660863483236</v>
      </c>
      <c r="P216" s="371">
        <v>34.799977392942573</v>
      </c>
      <c r="Q216" s="371">
        <v>133.13438084029349</v>
      </c>
      <c r="R216" s="371">
        <v>34.754804383336321</v>
      </c>
      <c r="S216" s="371">
        <v>35.108674902941274</v>
      </c>
      <c r="T216" s="371">
        <v>37.511812558478773</v>
      </c>
      <c r="U216" s="371">
        <v>38.142892367004578</v>
      </c>
      <c r="V216" s="379">
        <v>145.51818421176094</v>
      </c>
      <c r="W216" s="371">
        <v>37.765808271753841</v>
      </c>
      <c r="X216" s="371">
        <v>36.518427236877955</v>
      </c>
      <c r="Y216" s="371">
        <v>39.45789307488095</v>
      </c>
      <c r="Z216" s="371">
        <v>39.361899747627319</v>
      </c>
      <c r="AA216" s="371">
        <v>153.10402833114009</v>
      </c>
      <c r="AB216" s="371">
        <v>39.359867446600823</v>
      </c>
      <c r="AC216" s="371">
        <v>40.739036762145801</v>
      </c>
      <c r="AD216" s="371">
        <v>42.131047736394208</v>
      </c>
      <c r="AE216" s="371">
        <v>43.389341819075554</v>
      </c>
      <c r="AF216" s="371">
        <v>165.61929376421639</v>
      </c>
      <c r="AG216" s="371">
        <v>45.079682270325812</v>
      </c>
      <c r="AH216" s="371">
        <v>46.507866538719725</v>
      </c>
      <c r="AI216" s="371">
        <v>49.641351262024386</v>
      </c>
      <c r="AJ216" s="371">
        <v>49.845219043437368</v>
      </c>
      <c r="AK216" s="371">
        <v>191.07411911450728</v>
      </c>
    </row>
    <row r="217" spans="2:37">
      <c r="B217" s="370" t="s">
        <v>1819</v>
      </c>
      <c r="C217" s="371">
        <v>57.800442926556904</v>
      </c>
      <c r="D217" s="371">
        <v>58.55040854079089</v>
      </c>
      <c r="E217" s="371">
        <v>62.060749457459934</v>
      </c>
      <c r="F217" s="371">
        <v>68.667089255591634</v>
      </c>
      <c r="G217" s="371">
        <v>247.07869018039935</v>
      </c>
      <c r="H217" s="371">
        <v>63.680928873436329</v>
      </c>
      <c r="I217" s="371">
        <v>65.234951226172981</v>
      </c>
      <c r="J217" s="371">
        <v>65.332015853349077</v>
      </c>
      <c r="K217" s="371">
        <v>70.778517224605011</v>
      </c>
      <c r="L217" s="371">
        <v>265.02641317756343</v>
      </c>
      <c r="M217" s="371">
        <v>67.861522604410553</v>
      </c>
      <c r="N217" s="371">
        <v>69.318419584129614</v>
      </c>
      <c r="O217" s="371">
        <v>69.628698312951002</v>
      </c>
      <c r="P217" s="371">
        <v>76.049377578986608</v>
      </c>
      <c r="Q217" s="371">
        <v>282.85801808047785</v>
      </c>
      <c r="R217" s="371">
        <v>73.97013375547418</v>
      </c>
      <c r="S217" s="371">
        <v>75.028516446520783</v>
      </c>
      <c r="T217" s="371">
        <v>76.732305087697668</v>
      </c>
      <c r="U217" s="371">
        <v>78.07018469381444</v>
      </c>
      <c r="V217" s="379">
        <v>303.80113998350703</v>
      </c>
      <c r="W217" s="371">
        <v>77.177743479194135</v>
      </c>
      <c r="X217" s="371">
        <v>78.619957067839579</v>
      </c>
      <c r="Y217" s="371">
        <v>77.497701420146015</v>
      </c>
      <c r="Z217" s="371">
        <v>78.226229949012207</v>
      </c>
      <c r="AA217" s="371">
        <v>311.52163191619195</v>
      </c>
      <c r="AB217" s="371">
        <v>78.346631883672643</v>
      </c>
      <c r="AC217" s="371">
        <v>82.999036174513805</v>
      </c>
      <c r="AD217" s="371">
        <v>83.970500957012533</v>
      </c>
      <c r="AE217" s="371">
        <v>85.767204300768256</v>
      </c>
      <c r="AF217" s="371">
        <v>331.08337331596721</v>
      </c>
      <c r="AG217" s="371">
        <v>84.183421057886662</v>
      </c>
      <c r="AH217" s="371">
        <v>85.35019088023067</v>
      </c>
      <c r="AI217" s="371">
        <v>88.715422588355651</v>
      </c>
      <c r="AJ217" s="371">
        <v>93.506055408126869</v>
      </c>
      <c r="AK217" s="371">
        <v>351.75508993459982</v>
      </c>
    </row>
    <row r="218" spans="2:37">
      <c r="B218" s="370" t="s">
        <v>1820</v>
      </c>
      <c r="C218" s="371">
        <v>2779.9523874871711</v>
      </c>
      <c r="D218" s="371">
        <v>2829.6253573381427</v>
      </c>
      <c r="E218" s="371">
        <v>3099.1020384865233</v>
      </c>
      <c r="F218" s="371">
        <v>3357.2648918238838</v>
      </c>
      <c r="G218" s="371">
        <v>12065.944675135721</v>
      </c>
      <c r="H218" s="371">
        <v>2957.8406286242753</v>
      </c>
      <c r="I218" s="371">
        <v>3079.8087298213695</v>
      </c>
      <c r="J218" s="371">
        <v>3478.9205051438616</v>
      </c>
      <c r="K218" s="371">
        <v>3791.4291295923204</v>
      </c>
      <c r="L218" s="371">
        <v>13307.998993181827</v>
      </c>
      <c r="M218" s="371">
        <v>3384.4567752104526</v>
      </c>
      <c r="N218" s="371">
        <v>3465.9876796694034</v>
      </c>
      <c r="O218" s="371">
        <v>3747.3342501545967</v>
      </c>
      <c r="P218" s="371">
        <v>4135.0156856706199</v>
      </c>
      <c r="Q218" s="371">
        <v>14732.794390705074</v>
      </c>
      <c r="R218" s="371">
        <v>3700.294534822006</v>
      </c>
      <c r="S218" s="371">
        <v>3918.0041762952715</v>
      </c>
      <c r="T218" s="371">
        <v>4119.6322313472647</v>
      </c>
      <c r="U218" s="371">
        <v>4390.8405056546208</v>
      </c>
      <c r="V218" s="379">
        <v>16128.771448119163</v>
      </c>
      <c r="W218" s="371">
        <v>3843.5125675579884</v>
      </c>
      <c r="X218" s="371">
        <v>3827.0260898797001</v>
      </c>
      <c r="Y218" s="371">
        <v>4035.1150353300345</v>
      </c>
      <c r="Z218" s="371">
        <v>4710.7050960884399</v>
      </c>
      <c r="AA218" s="371">
        <v>16416.358788856163</v>
      </c>
      <c r="AB218" s="371">
        <v>4592.5264270024891</v>
      </c>
      <c r="AC218" s="371">
        <v>4319.7649491754883</v>
      </c>
      <c r="AD218" s="371">
        <v>4440.3736862293345</v>
      </c>
      <c r="AE218" s="371">
        <v>4949.7060869539237</v>
      </c>
      <c r="AF218" s="371">
        <v>18302.371149361235</v>
      </c>
      <c r="AG218" s="371">
        <v>4810.8064447703418</v>
      </c>
      <c r="AH218" s="371">
        <v>4601.1745956114964</v>
      </c>
      <c r="AI218" s="371">
        <v>4743.8051185719696</v>
      </c>
      <c r="AJ218" s="371">
        <v>4872.121909002256</v>
      </c>
      <c r="AK218" s="371">
        <v>19027.908067956065</v>
      </c>
    </row>
    <row r="219" spans="2:37">
      <c r="B219" s="370" t="s">
        <v>1821</v>
      </c>
      <c r="C219" s="371">
        <v>4776.5033567019764</v>
      </c>
      <c r="D219" s="371">
        <v>4971.263051068493</v>
      </c>
      <c r="E219" s="371">
        <v>5233.3620917630915</v>
      </c>
      <c r="F219" s="371">
        <v>5295.2368289492561</v>
      </c>
      <c r="G219" s="371">
        <v>20276.365328482818</v>
      </c>
      <c r="H219" s="371">
        <v>5123.7530557790933</v>
      </c>
      <c r="I219" s="371">
        <v>5444.4378439117199</v>
      </c>
      <c r="J219" s="371">
        <v>5629.8342988009435</v>
      </c>
      <c r="K219" s="371">
        <v>5866.4924110851025</v>
      </c>
      <c r="L219" s="371">
        <v>22064.517609576858</v>
      </c>
      <c r="M219" s="371">
        <v>5730.7984391208911</v>
      </c>
      <c r="N219" s="371">
        <v>6086.3566152483163</v>
      </c>
      <c r="O219" s="371">
        <v>6211.189491257097</v>
      </c>
      <c r="P219" s="371">
        <v>6434.9498775944185</v>
      </c>
      <c r="Q219" s="371">
        <v>24463.294423220723</v>
      </c>
      <c r="R219" s="371">
        <v>6275.5394426041094</v>
      </c>
      <c r="S219" s="371">
        <v>6525.8175447664471</v>
      </c>
      <c r="T219" s="371">
        <v>6530.7877476832318</v>
      </c>
      <c r="U219" s="371">
        <v>7000.0694649176412</v>
      </c>
      <c r="V219" s="379">
        <v>26332.214199971429</v>
      </c>
      <c r="W219" s="371">
        <v>6773.3169207368956</v>
      </c>
      <c r="X219" s="371">
        <v>6408.1866126833665</v>
      </c>
      <c r="Y219" s="371">
        <v>6375.0123838217914</v>
      </c>
      <c r="Z219" s="371">
        <v>6321.4186480830022</v>
      </c>
      <c r="AA219" s="371">
        <v>25877.93456532506</v>
      </c>
      <c r="AB219" s="371">
        <v>6624.7205892923212</v>
      </c>
      <c r="AC219" s="371">
        <v>7356.1283762909998</v>
      </c>
      <c r="AD219" s="371">
        <v>7515.5882257392868</v>
      </c>
      <c r="AE219" s="371">
        <v>7541.7854345335081</v>
      </c>
      <c r="AF219" s="371">
        <v>29038.222625856117</v>
      </c>
      <c r="AG219" s="371">
        <v>7392.7691932608013</v>
      </c>
      <c r="AH219" s="371">
        <v>8192.7129334145557</v>
      </c>
      <c r="AI219" s="371">
        <v>8652.2893920871647</v>
      </c>
      <c r="AJ219" s="371">
        <v>9356.1771180692958</v>
      </c>
      <c r="AK219" s="371">
        <v>33593.948636831818</v>
      </c>
    </row>
    <row r="220" spans="2:37">
      <c r="B220" s="370" t="s">
        <v>1822</v>
      </c>
      <c r="C220" s="371">
        <v>1305.7834635780507</v>
      </c>
      <c r="D220" s="371">
        <v>1394.620607958009</v>
      </c>
      <c r="E220" s="371">
        <v>1493.5154065843021</v>
      </c>
      <c r="F220" s="371">
        <v>1553.746587507243</v>
      </c>
      <c r="G220" s="371">
        <v>5747.6660656276044</v>
      </c>
      <c r="H220" s="371">
        <v>1457.9742344050435</v>
      </c>
      <c r="I220" s="371">
        <v>1553.2658417437799</v>
      </c>
      <c r="J220" s="371">
        <v>1570.2942926755422</v>
      </c>
      <c r="K220" s="371">
        <v>1654.3199064301637</v>
      </c>
      <c r="L220" s="371">
        <v>6235.8542752545291</v>
      </c>
      <c r="M220" s="371">
        <v>1604.1291499420131</v>
      </c>
      <c r="N220" s="371">
        <v>1685.2700718507415</v>
      </c>
      <c r="O220" s="371">
        <v>1665.3399284119243</v>
      </c>
      <c r="P220" s="371">
        <v>1728.6290712710199</v>
      </c>
      <c r="Q220" s="371">
        <v>6683.3682214756991</v>
      </c>
      <c r="R220" s="371">
        <v>1733.3110349672563</v>
      </c>
      <c r="S220" s="371">
        <v>1803.1086888695429</v>
      </c>
      <c r="T220" s="371">
        <v>1771.0016580139845</v>
      </c>
      <c r="U220" s="371">
        <v>1711.6879992970228</v>
      </c>
      <c r="V220" s="379">
        <v>7019.1093811478077</v>
      </c>
      <c r="W220" s="371">
        <v>1545.8536610393116</v>
      </c>
      <c r="X220" s="371">
        <v>1193.426742751549</v>
      </c>
      <c r="Y220" s="371">
        <v>1425.1578568196587</v>
      </c>
      <c r="Z220" s="371">
        <v>1479.1756921508313</v>
      </c>
      <c r="AA220" s="371">
        <v>5643.6139527613504</v>
      </c>
      <c r="AB220" s="371">
        <v>1381.2848217385063</v>
      </c>
      <c r="AC220" s="371">
        <v>1469.6262838947869</v>
      </c>
      <c r="AD220" s="371">
        <v>1530.8561530412028</v>
      </c>
      <c r="AE220" s="371">
        <v>1663.8198365946175</v>
      </c>
      <c r="AF220" s="371">
        <v>6045.5870952691148</v>
      </c>
      <c r="AG220" s="371">
        <v>1593.1861564784574</v>
      </c>
      <c r="AH220" s="371">
        <v>1897.4191172208486</v>
      </c>
      <c r="AI220" s="371">
        <v>1983.1077393019045</v>
      </c>
      <c r="AJ220" s="371">
        <v>2413.4973519987889</v>
      </c>
      <c r="AK220" s="371">
        <v>7887.210364999999</v>
      </c>
    </row>
    <row r="221" spans="2:37">
      <c r="B221" s="370" t="s">
        <v>1823</v>
      </c>
      <c r="C221" s="371">
        <v>462.25210492168799</v>
      </c>
      <c r="D221" s="371">
        <v>477.78617799965673</v>
      </c>
      <c r="E221" s="371">
        <v>525.25293464030949</v>
      </c>
      <c r="F221" s="371">
        <v>567.83272756635392</v>
      </c>
      <c r="G221" s="371">
        <v>2033.1239451280082</v>
      </c>
      <c r="H221" s="371">
        <v>532.85237676495365</v>
      </c>
      <c r="I221" s="371">
        <v>553.5886378344444</v>
      </c>
      <c r="J221" s="371">
        <v>580.47848340285498</v>
      </c>
      <c r="K221" s="371">
        <v>627.00341189801293</v>
      </c>
      <c r="L221" s="371">
        <v>2293.9229099002659</v>
      </c>
      <c r="M221" s="371">
        <v>592.71508391083034</v>
      </c>
      <c r="N221" s="371">
        <v>601.18931995971263</v>
      </c>
      <c r="O221" s="371">
        <v>624.4397501251766</v>
      </c>
      <c r="P221" s="371">
        <v>650.55602231875764</v>
      </c>
      <c r="Q221" s="371">
        <v>2468.9001763144774</v>
      </c>
      <c r="R221" s="371">
        <v>631.82990711664218</v>
      </c>
      <c r="S221" s="371">
        <v>653.37188955784598</v>
      </c>
      <c r="T221" s="371">
        <v>652.58150808056359</v>
      </c>
      <c r="U221" s="371">
        <v>691.06694401813547</v>
      </c>
      <c r="V221" s="379">
        <v>2628.8502487731876</v>
      </c>
      <c r="W221" s="371">
        <v>625.99106148710382</v>
      </c>
      <c r="X221" s="371">
        <v>544.99800694200212</v>
      </c>
      <c r="Y221" s="371">
        <v>620.03753655177502</v>
      </c>
      <c r="Z221" s="371">
        <v>643.22341657346692</v>
      </c>
      <c r="AA221" s="371">
        <v>2434.2500215543482</v>
      </c>
      <c r="AB221" s="371">
        <v>613.03927936011735</v>
      </c>
      <c r="AC221" s="371">
        <v>638.0527950351717</v>
      </c>
      <c r="AD221" s="371">
        <v>614.62328735753294</v>
      </c>
      <c r="AE221" s="371">
        <v>702.92662440009587</v>
      </c>
      <c r="AF221" s="371">
        <v>2568.6419861529175</v>
      </c>
      <c r="AG221" s="371">
        <v>673.20510132004085</v>
      </c>
      <c r="AH221" s="371">
        <v>709.70113220322776</v>
      </c>
      <c r="AI221" s="371">
        <v>740.96390158071483</v>
      </c>
      <c r="AJ221" s="371">
        <v>777.91576884538608</v>
      </c>
      <c r="AK221" s="371">
        <v>2901.7859039493696</v>
      </c>
    </row>
    <row r="222" spans="2:37">
      <c r="B222" s="370" t="s">
        <v>1824</v>
      </c>
      <c r="C222" s="371">
        <v>1449.57280621732</v>
      </c>
      <c r="D222" s="371">
        <v>1476.1961148380901</v>
      </c>
      <c r="E222" s="371">
        <v>1557.63158376704</v>
      </c>
      <c r="F222" s="371">
        <v>1767.4353878253701</v>
      </c>
      <c r="G222" s="371">
        <v>6250.8358926478195</v>
      </c>
      <c r="H222" s="371">
        <v>1666.5578179795802</v>
      </c>
      <c r="I222" s="371">
        <v>1747.94414478932</v>
      </c>
      <c r="J222" s="371">
        <v>1758.7696732560601</v>
      </c>
      <c r="K222" s="371">
        <v>1933.9765934821503</v>
      </c>
      <c r="L222" s="371">
        <v>7107.2482295071113</v>
      </c>
      <c r="M222" s="371">
        <v>1819.2938517015434</v>
      </c>
      <c r="N222" s="371">
        <v>1933.9319654567844</v>
      </c>
      <c r="O222" s="371">
        <v>1964.8524533930997</v>
      </c>
      <c r="P222" s="371">
        <v>2157.1755068728667</v>
      </c>
      <c r="Q222" s="371">
        <v>7875.2537774242946</v>
      </c>
      <c r="R222" s="371">
        <v>2062.6916435420494</v>
      </c>
      <c r="S222" s="371">
        <v>2091.3154861082862</v>
      </c>
      <c r="T222" s="371">
        <v>2095.1865811346065</v>
      </c>
      <c r="U222" s="371">
        <v>2223.2442247508825</v>
      </c>
      <c r="V222" s="379">
        <v>8472.4379355358233</v>
      </c>
      <c r="W222" s="371">
        <v>2278.9726963512676</v>
      </c>
      <c r="X222" s="371">
        <v>2284.8561280554823</v>
      </c>
      <c r="Y222" s="371">
        <v>2285.4860494849481</v>
      </c>
      <c r="Z222" s="371">
        <v>2287.5769638162255</v>
      </c>
      <c r="AA222" s="371">
        <v>9136.8918377079244</v>
      </c>
      <c r="AB222" s="371">
        <v>2288.6712303837539</v>
      </c>
      <c r="AC222" s="371">
        <v>2381.8011077157353</v>
      </c>
      <c r="AD222" s="371">
        <v>2411.9685945162219</v>
      </c>
      <c r="AE222" s="371">
        <v>2430.5122054072681</v>
      </c>
      <c r="AF222" s="371">
        <v>9512.9531380229782</v>
      </c>
      <c r="AG222" s="371">
        <v>2456.5234082472903</v>
      </c>
      <c r="AH222" s="371">
        <v>2565.4531484571394</v>
      </c>
      <c r="AI222" s="371">
        <v>2566.6939555269228</v>
      </c>
      <c r="AJ222" s="371">
        <v>2588.0129155215295</v>
      </c>
      <c r="AK222" s="371">
        <v>10176.683427752881</v>
      </c>
    </row>
    <row r="223" spans="2:37">
      <c r="B223" s="370" t="s">
        <v>1825</v>
      </c>
      <c r="C223" s="371">
        <v>1031.8341244644112</v>
      </c>
      <c r="D223" s="371">
        <v>1071.0265163472397</v>
      </c>
      <c r="E223" s="371">
        <v>1084.3473895273862</v>
      </c>
      <c r="F223" s="371">
        <v>1142.1644232261237</v>
      </c>
      <c r="G223" s="371">
        <v>4329.3724535651609</v>
      </c>
      <c r="H223" s="371">
        <v>1148.8808860142929</v>
      </c>
      <c r="I223" s="371">
        <v>1166.7084629566787</v>
      </c>
      <c r="J223" s="371">
        <v>1163.8791595145253</v>
      </c>
      <c r="K223" s="371">
        <v>1196.7440791355043</v>
      </c>
      <c r="L223" s="371">
        <v>4676.2125876210002</v>
      </c>
      <c r="M223" s="371">
        <v>1210.0490570712566</v>
      </c>
      <c r="N223" s="371">
        <v>1223.3866607734201</v>
      </c>
      <c r="O223" s="371">
        <v>1185.5696177224384</v>
      </c>
      <c r="P223" s="371">
        <v>1215.5368623673912</v>
      </c>
      <c r="Q223" s="371">
        <v>4834.5421979345056</v>
      </c>
      <c r="R223" s="371">
        <v>1229.4733227956294</v>
      </c>
      <c r="S223" s="371">
        <v>1226.2444294245959</v>
      </c>
      <c r="T223" s="371">
        <v>1259.1906764527087</v>
      </c>
      <c r="U223" s="371">
        <v>1331.2295535961009</v>
      </c>
      <c r="V223" s="379">
        <v>5046.1379822690351</v>
      </c>
      <c r="W223" s="371">
        <v>1330.1395302956655</v>
      </c>
      <c r="X223" s="371">
        <v>1265.709144967856</v>
      </c>
      <c r="Y223" s="371">
        <v>1373.5752491648168</v>
      </c>
      <c r="Z223" s="371">
        <v>1425.6648006457517</v>
      </c>
      <c r="AA223" s="371">
        <v>5395.0887250740907</v>
      </c>
      <c r="AB223" s="371">
        <v>1443.1706366732137</v>
      </c>
      <c r="AC223" s="371">
        <v>1485.2492349386125</v>
      </c>
      <c r="AD223" s="371">
        <v>1535.2716616211787</v>
      </c>
      <c r="AE223" s="371">
        <v>1512.6612826522901</v>
      </c>
      <c r="AF223" s="371">
        <v>5976.3528158852941</v>
      </c>
      <c r="AG223" s="371">
        <v>1610.0715217169984</v>
      </c>
      <c r="AH223" s="371">
        <v>1504.7351908247356</v>
      </c>
      <c r="AI223" s="371">
        <v>1683.4488966483025</v>
      </c>
      <c r="AJ223" s="371">
        <v>1626.9628421116238</v>
      </c>
      <c r="AK223" s="371">
        <v>6425.2184513016609</v>
      </c>
    </row>
    <row r="224" spans="2:37">
      <c r="B224" s="370" t="s">
        <v>1826</v>
      </c>
      <c r="C224" s="371">
        <v>649.76702517265846</v>
      </c>
      <c r="D224" s="371">
        <v>672.63567174467551</v>
      </c>
      <c r="E224" s="371">
        <v>688.59532571206773</v>
      </c>
      <c r="F224" s="371">
        <v>718.98080052455407</v>
      </c>
      <c r="G224" s="371">
        <v>2729.978823153956</v>
      </c>
      <c r="H224" s="371">
        <v>728.6535379303092</v>
      </c>
      <c r="I224" s="371">
        <v>736.21241115268685</v>
      </c>
      <c r="J224" s="371">
        <v>738.53732170466856</v>
      </c>
      <c r="K224" s="371">
        <v>765.56383510285093</v>
      </c>
      <c r="L224" s="371">
        <v>2968.9671058905155</v>
      </c>
      <c r="M224" s="371">
        <v>784.60720273912182</v>
      </c>
      <c r="N224" s="371">
        <v>798.91905163637489</v>
      </c>
      <c r="O224" s="371">
        <v>804.89711271191868</v>
      </c>
      <c r="P224" s="371">
        <v>834.66470078136717</v>
      </c>
      <c r="Q224" s="371">
        <v>3223.0880678687827</v>
      </c>
      <c r="R224" s="371">
        <v>852.83350381790308</v>
      </c>
      <c r="S224" s="371">
        <v>875.87392487716477</v>
      </c>
      <c r="T224" s="371">
        <v>890.28405334579213</v>
      </c>
      <c r="U224" s="371">
        <v>914.86010851468939</v>
      </c>
      <c r="V224" s="379">
        <v>3533.8515905555491</v>
      </c>
      <c r="W224" s="371">
        <v>883.4627988306629</v>
      </c>
      <c r="X224" s="371">
        <v>856.41276909122985</v>
      </c>
      <c r="Y224" s="371">
        <v>907.16928224170726</v>
      </c>
      <c r="Z224" s="371">
        <v>920.82950680461636</v>
      </c>
      <c r="AA224" s="371">
        <v>3567.874356968216</v>
      </c>
      <c r="AB224" s="371">
        <v>892.64960826976653</v>
      </c>
      <c r="AC224" s="371">
        <v>897.43608119594785</v>
      </c>
      <c r="AD224" s="371">
        <v>958.12142643124616</v>
      </c>
      <c r="AE224" s="371">
        <v>1005.3394374566169</v>
      </c>
      <c r="AF224" s="371">
        <v>3753.546553353578</v>
      </c>
      <c r="AG224" s="371">
        <v>1009.692185775269</v>
      </c>
      <c r="AH224" s="371">
        <v>1030.8340165277566</v>
      </c>
      <c r="AI224" s="371">
        <v>1042.857894887939</v>
      </c>
      <c r="AJ224" s="371">
        <v>1067.9741254985863</v>
      </c>
      <c r="AK224" s="371">
        <v>4151.3582226895505</v>
      </c>
    </row>
    <row r="225" spans="2:37">
      <c r="B225" s="370" t="s">
        <v>1827</v>
      </c>
      <c r="C225" s="371">
        <v>486.80933542165354</v>
      </c>
      <c r="D225" s="371">
        <v>496.36380606855249</v>
      </c>
      <c r="E225" s="371">
        <v>525.68695639557848</v>
      </c>
      <c r="F225" s="371">
        <v>563.94032841211344</v>
      </c>
      <c r="G225" s="371">
        <v>2072.800426297898</v>
      </c>
      <c r="H225" s="371">
        <v>539.55657798211155</v>
      </c>
      <c r="I225" s="371">
        <v>571.4233822733612</v>
      </c>
      <c r="J225" s="371">
        <v>576.24315620880066</v>
      </c>
      <c r="K225" s="371">
        <v>609.72702272605568</v>
      </c>
      <c r="L225" s="371">
        <v>2296.9501391903291</v>
      </c>
      <c r="M225" s="371">
        <v>589.51917601715149</v>
      </c>
      <c r="N225" s="371">
        <v>616.16105008920852</v>
      </c>
      <c r="O225" s="371">
        <v>621.93665887847476</v>
      </c>
      <c r="P225" s="371">
        <v>662.08959921095686</v>
      </c>
      <c r="Q225" s="371">
        <v>2489.7064841957917</v>
      </c>
      <c r="R225" s="371">
        <v>633.91614965675365</v>
      </c>
      <c r="S225" s="371">
        <v>659.3942322527023</v>
      </c>
      <c r="T225" s="371">
        <v>668.87923561561092</v>
      </c>
      <c r="U225" s="371">
        <v>706.67918054326014</v>
      </c>
      <c r="V225" s="379">
        <v>2668.8687980683276</v>
      </c>
      <c r="W225" s="371">
        <v>647.72510379132291</v>
      </c>
      <c r="X225" s="371">
        <v>626.64035886984027</v>
      </c>
      <c r="Y225" s="371">
        <v>645.51857691944326</v>
      </c>
      <c r="Z225" s="371">
        <v>663.06502105041864</v>
      </c>
      <c r="AA225" s="371">
        <v>2582.9490606310251</v>
      </c>
      <c r="AB225" s="371">
        <v>639.70759460384909</v>
      </c>
      <c r="AC225" s="371">
        <v>670.33494618250666</v>
      </c>
      <c r="AD225" s="371">
        <v>701.34511546586089</v>
      </c>
      <c r="AE225" s="371">
        <v>754.08294350641813</v>
      </c>
      <c r="AF225" s="371">
        <v>2765.4705997586348</v>
      </c>
      <c r="AG225" s="371">
        <v>793.8524455024841</v>
      </c>
      <c r="AH225" s="371">
        <v>937.91537276909889</v>
      </c>
      <c r="AI225" s="371">
        <v>902.72111285048868</v>
      </c>
      <c r="AJ225" s="371">
        <v>924.4981312966155</v>
      </c>
      <c r="AK225" s="371">
        <v>3558.9870624186869</v>
      </c>
    </row>
    <row r="226" spans="2:37">
      <c r="B226" s="370" t="s">
        <v>1828</v>
      </c>
      <c r="C226" s="371">
        <v>1885.750711702344</v>
      </c>
      <c r="D226" s="371">
        <v>1987.1442095314862</v>
      </c>
      <c r="E226" s="371">
        <v>2040.1824881526068</v>
      </c>
      <c r="F226" s="371">
        <v>2172.1707671437803</v>
      </c>
      <c r="G226" s="371">
        <v>8085.2481765302182</v>
      </c>
      <c r="H226" s="371">
        <v>2025.0317930795879</v>
      </c>
      <c r="I226" s="371">
        <v>2107.6542926798847</v>
      </c>
      <c r="J226" s="371">
        <v>2131.4571097571638</v>
      </c>
      <c r="K226" s="371">
        <v>2298.9451227885329</v>
      </c>
      <c r="L226" s="371">
        <v>8563.0883183051701</v>
      </c>
      <c r="M226" s="371">
        <v>2190.9201864253819</v>
      </c>
      <c r="N226" s="371">
        <v>2385.8719153967427</v>
      </c>
      <c r="O226" s="371">
        <v>2387.129398067947</v>
      </c>
      <c r="P226" s="371">
        <v>2585.8083154470401</v>
      </c>
      <c r="Q226" s="371">
        <v>9549.7298153371121</v>
      </c>
      <c r="R226" s="371">
        <v>2346.13951464101</v>
      </c>
      <c r="S226" s="371">
        <v>2627.5656871105598</v>
      </c>
      <c r="T226" s="371">
        <v>2649.67972603615</v>
      </c>
      <c r="U226" s="371">
        <v>2850.7163440096801</v>
      </c>
      <c r="V226" s="379">
        <v>10474.101271797401</v>
      </c>
      <c r="W226" s="371">
        <v>2476.7481645406033</v>
      </c>
      <c r="X226" s="371">
        <v>2590.6761541469768</v>
      </c>
      <c r="Y226" s="371">
        <v>2525.3867024317833</v>
      </c>
      <c r="Z226" s="371">
        <v>2356.3651441069251</v>
      </c>
      <c r="AA226" s="371">
        <v>9949.1761652262885</v>
      </c>
      <c r="AB226" s="371">
        <v>2233.9824514765346</v>
      </c>
      <c r="AC226" s="371">
        <v>2905.6890252673356</v>
      </c>
      <c r="AD226" s="371">
        <v>2233.3447917465846</v>
      </c>
      <c r="AE226" s="371">
        <v>2626.44958956246</v>
      </c>
      <c r="AF226" s="371">
        <v>9999.4658580529158</v>
      </c>
      <c r="AG226" s="371">
        <v>2235.3491434384882</v>
      </c>
      <c r="AH226" s="371">
        <v>2594.3627966430995</v>
      </c>
      <c r="AI226" s="371">
        <v>2549.9352381224298</v>
      </c>
      <c r="AJ226" s="371">
        <v>2542.6138408877705</v>
      </c>
      <c r="AK226" s="371">
        <v>9922.2610190917876</v>
      </c>
    </row>
    <row r="227" spans="2:37">
      <c r="B227" s="370" t="s">
        <v>1829</v>
      </c>
      <c r="C227" s="371">
        <v>1361.8519473642793</v>
      </c>
      <c r="D227" s="371">
        <v>1402.8046372507301</v>
      </c>
      <c r="E227" s="371">
        <v>1465.43047333295</v>
      </c>
      <c r="F227" s="371">
        <v>1497.44688035384</v>
      </c>
      <c r="G227" s="371">
        <v>5727.5339383017999</v>
      </c>
      <c r="H227" s="371">
        <v>1481.7345594092801</v>
      </c>
      <c r="I227" s="371">
        <v>1561.0506769438082</v>
      </c>
      <c r="J227" s="371">
        <v>1616.9268567239205</v>
      </c>
      <c r="K227" s="371">
        <v>1649.3216555618826</v>
      </c>
      <c r="L227" s="371">
        <v>6309.0337486388908</v>
      </c>
      <c r="M227" s="371">
        <v>1669.789089481503</v>
      </c>
      <c r="N227" s="371">
        <v>1752.3376290738552</v>
      </c>
      <c r="O227" s="371">
        <v>1781.5813910909339</v>
      </c>
      <c r="P227" s="371">
        <v>1801.4985182692762</v>
      </c>
      <c r="Q227" s="371">
        <v>7005.2066279155688</v>
      </c>
      <c r="R227" s="371">
        <v>1830.8696901472595</v>
      </c>
      <c r="S227" s="371">
        <v>1868.8051364967957</v>
      </c>
      <c r="T227" s="371">
        <v>1915.5653941995949</v>
      </c>
      <c r="U227" s="371">
        <v>2000.1965607463576</v>
      </c>
      <c r="V227" s="379">
        <v>7615.4367815900077</v>
      </c>
      <c r="W227" s="371">
        <v>1931.1210050297952</v>
      </c>
      <c r="X227" s="371">
        <v>1977.7865065421784</v>
      </c>
      <c r="Y227" s="371">
        <v>2044.3569440576925</v>
      </c>
      <c r="Z227" s="371">
        <v>2012.7207031653797</v>
      </c>
      <c r="AA227" s="371">
        <v>7965.9851587950461</v>
      </c>
      <c r="AB227" s="371">
        <v>1965.3827895505958</v>
      </c>
      <c r="AC227" s="371">
        <v>2098.2905248990396</v>
      </c>
      <c r="AD227" s="371">
        <v>1950.4375585171392</v>
      </c>
      <c r="AE227" s="371">
        <v>2186.8509661616354</v>
      </c>
      <c r="AF227" s="371">
        <v>8200.9618391284112</v>
      </c>
      <c r="AG227" s="371">
        <v>2068.4231685764998</v>
      </c>
      <c r="AH227" s="371">
        <v>2106.8607072569789</v>
      </c>
      <c r="AI227" s="371">
        <v>2167.0294891960734</v>
      </c>
      <c r="AJ227" s="371">
        <v>2242.7007101774375</v>
      </c>
      <c r="AK227" s="371">
        <v>8585.0140752069892</v>
      </c>
    </row>
    <row r="228" spans="2:37">
      <c r="B228" s="370" t="s">
        <v>1830</v>
      </c>
      <c r="C228" s="371">
        <v>442.90559854449117</v>
      </c>
      <c r="D228" s="371">
        <v>461.9235010720065</v>
      </c>
      <c r="E228" s="371">
        <v>477.23612487119948</v>
      </c>
      <c r="F228" s="371">
        <v>506.67968733524043</v>
      </c>
      <c r="G228" s="371">
        <v>1888.7449118229376</v>
      </c>
      <c r="H228" s="371">
        <v>509.06085604948214</v>
      </c>
      <c r="I228" s="371">
        <v>514.26405967096593</v>
      </c>
      <c r="J228" s="371">
        <v>522.42025838783604</v>
      </c>
      <c r="K228" s="371">
        <v>546.01246010602688</v>
      </c>
      <c r="L228" s="371">
        <v>2091.7576342143111</v>
      </c>
      <c r="M228" s="371">
        <v>565.09412170801829</v>
      </c>
      <c r="N228" s="371">
        <v>572.79382469956158</v>
      </c>
      <c r="O228" s="371">
        <v>584.16638143866089</v>
      </c>
      <c r="P228" s="371">
        <v>599.69427436499222</v>
      </c>
      <c r="Q228" s="371">
        <v>2321.7486022112334</v>
      </c>
      <c r="R228" s="371">
        <v>619.85210461345298</v>
      </c>
      <c r="S228" s="371">
        <v>628.19696575345301</v>
      </c>
      <c r="T228" s="371">
        <v>655.23840973338008</v>
      </c>
      <c r="U228" s="371">
        <v>669.3187503277951</v>
      </c>
      <c r="V228" s="379">
        <v>2572.6062304280808</v>
      </c>
      <c r="W228" s="371">
        <v>669.06741115035834</v>
      </c>
      <c r="X228" s="371">
        <v>668.9877676132711</v>
      </c>
      <c r="Y228" s="371">
        <v>720.17792141150153</v>
      </c>
      <c r="Z228" s="371">
        <v>747.76509925143762</v>
      </c>
      <c r="AA228" s="371">
        <v>2805.9981994265686</v>
      </c>
      <c r="AB228" s="371">
        <v>710.16373118517038</v>
      </c>
      <c r="AC228" s="371">
        <v>756.13077785736539</v>
      </c>
      <c r="AD228" s="371">
        <v>914.99941261081915</v>
      </c>
      <c r="AE228" s="371">
        <v>934.14031663326057</v>
      </c>
      <c r="AF228" s="371">
        <v>3315.4342382866153</v>
      </c>
      <c r="AG228" s="371">
        <v>808.88248933509522</v>
      </c>
      <c r="AH228" s="371">
        <v>766.87377116379071</v>
      </c>
      <c r="AI228" s="371">
        <v>834.76898555343132</v>
      </c>
      <c r="AJ228" s="371">
        <v>874.15218422450323</v>
      </c>
      <c r="AK228" s="371">
        <v>3284.6774302768204</v>
      </c>
    </row>
    <row r="229" spans="2:37">
      <c r="B229" s="370" t="s">
        <v>1831</v>
      </c>
      <c r="C229" s="371">
        <v>392.23422278846766</v>
      </c>
      <c r="D229" s="371">
        <v>403.02087641485355</v>
      </c>
      <c r="E229" s="371">
        <v>412.99479197998045</v>
      </c>
      <c r="F229" s="371">
        <v>450.89382800346323</v>
      </c>
      <c r="G229" s="371">
        <v>1659.1437191867647</v>
      </c>
      <c r="H229" s="371">
        <v>436.72482411054119</v>
      </c>
      <c r="I229" s="371">
        <v>464.88257580001869</v>
      </c>
      <c r="J229" s="371">
        <v>449.62055404899348</v>
      </c>
      <c r="K229" s="371">
        <v>483.67765440979701</v>
      </c>
      <c r="L229" s="371">
        <v>1834.9056083693504</v>
      </c>
      <c r="M229" s="371">
        <v>486.14053285554559</v>
      </c>
      <c r="N229" s="371">
        <v>502.18315983460337</v>
      </c>
      <c r="O229" s="371">
        <v>484.50394360750892</v>
      </c>
      <c r="P229" s="371">
        <v>529.08612597463411</v>
      </c>
      <c r="Q229" s="371">
        <v>2001.9137622722917</v>
      </c>
      <c r="R229" s="371">
        <v>523.46928244925903</v>
      </c>
      <c r="S229" s="371">
        <v>528.71201531723</v>
      </c>
      <c r="T229" s="371">
        <v>520.31593039354209</v>
      </c>
      <c r="U229" s="371">
        <v>527.33858678446904</v>
      </c>
      <c r="V229" s="379">
        <v>2099.8358149445003</v>
      </c>
      <c r="W229" s="371">
        <v>528.44728529728945</v>
      </c>
      <c r="X229" s="371">
        <v>518.40547599647414</v>
      </c>
      <c r="Y229" s="371">
        <v>519.90032781380125</v>
      </c>
      <c r="Z229" s="371">
        <v>519.08361970942929</v>
      </c>
      <c r="AA229" s="371">
        <v>2085.8367088169944</v>
      </c>
      <c r="AB229" s="371">
        <v>505.13073166082773</v>
      </c>
      <c r="AC229" s="371">
        <v>533.23787351842873</v>
      </c>
      <c r="AD229" s="371">
        <v>524.53671045663805</v>
      </c>
      <c r="AE229" s="371">
        <v>541.21726713711269</v>
      </c>
      <c r="AF229" s="371">
        <v>2104.1225827730068</v>
      </c>
      <c r="AG229" s="371">
        <v>545.71018891267613</v>
      </c>
      <c r="AH229" s="371">
        <v>598.42906732031497</v>
      </c>
      <c r="AI229" s="371">
        <v>598.97926300480924</v>
      </c>
      <c r="AJ229" s="371">
        <v>637.71558737171756</v>
      </c>
      <c r="AK229" s="371">
        <v>2380.8341066095181</v>
      </c>
    </row>
    <row r="230" spans="2:37">
      <c r="B230" s="370" t="s">
        <v>1832</v>
      </c>
      <c r="C230" s="371">
        <v>40303.03985789296</v>
      </c>
      <c r="D230" s="371">
        <v>42194.056279216631</v>
      </c>
      <c r="E230" s="371">
        <v>43239.93884047927</v>
      </c>
      <c r="F230" s="371">
        <v>45462.43316092989</v>
      </c>
      <c r="G230" s="371">
        <v>171199.46813851874</v>
      </c>
      <c r="H230" s="371">
        <v>45858.312121696086</v>
      </c>
      <c r="I230" s="371">
        <v>46225.233589666146</v>
      </c>
      <c r="J230" s="371">
        <v>47700.682456570226</v>
      </c>
      <c r="K230" s="371">
        <v>50003.494086513536</v>
      </c>
      <c r="L230" s="371">
        <v>189787.72225444598</v>
      </c>
      <c r="M230" s="371">
        <v>49572.205545482859</v>
      </c>
      <c r="N230" s="371">
        <v>51401.443881889136</v>
      </c>
      <c r="O230" s="371">
        <v>52559.592887750638</v>
      </c>
      <c r="P230" s="371">
        <v>54345.452005757339</v>
      </c>
      <c r="Q230" s="371">
        <v>207878.69432087999</v>
      </c>
      <c r="R230" s="371">
        <v>52586.166512351345</v>
      </c>
      <c r="S230" s="371">
        <v>54280.740507311566</v>
      </c>
      <c r="T230" s="371">
        <v>54204.650658714992</v>
      </c>
      <c r="U230" s="371">
        <v>55856.150560879018</v>
      </c>
      <c r="V230" s="379">
        <v>216927.70823925693</v>
      </c>
      <c r="W230" s="371">
        <v>53281.055841403868</v>
      </c>
      <c r="X230" s="371">
        <v>48415.949836835454</v>
      </c>
      <c r="Y230" s="371">
        <v>50790.149892861475</v>
      </c>
      <c r="Z230" s="371">
        <v>52594.836850435277</v>
      </c>
      <c r="AA230" s="371">
        <v>205081.9924215361</v>
      </c>
      <c r="AB230" s="371">
        <v>53479.888975475755</v>
      </c>
      <c r="AC230" s="371">
        <v>57169.900025375202</v>
      </c>
      <c r="AD230" s="371">
        <v>59422.2904054479</v>
      </c>
      <c r="AE230" s="371">
        <v>61992.041801359905</v>
      </c>
      <c r="AF230" s="371">
        <v>232064.12120765875</v>
      </c>
      <c r="AG230" s="371">
        <v>63231.76573007516</v>
      </c>
      <c r="AH230" s="371">
        <v>69128.533877815295</v>
      </c>
      <c r="AI230" s="371">
        <v>71401.883495358561</v>
      </c>
      <c r="AJ230" s="371">
        <v>72554.186055846134</v>
      </c>
      <c r="AK230" s="371">
        <v>276316.36915909511</v>
      </c>
    </row>
    <row r="231" spans="2:37">
      <c r="B231" s="368" t="s">
        <v>1837</v>
      </c>
      <c r="C231" s="371" t="s">
        <v>1178</v>
      </c>
      <c r="D231" s="371" t="s">
        <v>1178</v>
      </c>
      <c r="E231" s="371" t="s">
        <v>1178</v>
      </c>
      <c r="F231" s="371" t="s">
        <v>1178</v>
      </c>
      <c r="G231" s="371" t="s">
        <v>1178</v>
      </c>
      <c r="H231" s="371" t="s">
        <v>1178</v>
      </c>
      <c r="I231" s="371" t="s">
        <v>1178</v>
      </c>
      <c r="J231" s="371" t="s">
        <v>1178</v>
      </c>
      <c r="K231" s="371" t="s">
        <v>1178</v>
      </c>
      <c r="L231" s="371" t="s">
        <v>1178</v>
      </c>
      <c r="M231" s="371" t="s">
        <v>1178</v>
      </c>
      <c r="N231" s="371" t="s">
        <v>1178</v>
      </c>
      <c r="O231" s="371" t="s">
        <v>1178</v>
      </c>
      <c r="P231" s="371" t="s">
        <v>1178</v>
      </c>
      <c r="Q231" s="371" t="s">
        <v>1178</v>
      </c>
      <c r="R231" s="371" t="s">
        <v>1178</v>
      </c>
      <c r="S231" s="371" t="s">
        <v>1178</v>
      </c>
      <c r="T231" s="371" t="s">
        <v>1178</v>
      </c>
      <c r="U231" s="371" t="s">
        <v>1178</v>
      </c>
      <c r="V231" s="379" t="s">
        <v>1178</v>
      </c>
      <c r="W231" s="371" t="s">
        <v>1178</v>
      </c>
      <c r="X231" s="371" t="s">
        <v>1178</v>
      </c>
      <c r="Y231" s="371" t="s">
        <v>1178</v>
      </c>
      <c r="Z231" s="371" t="s">
        <v>1178</v>
      </c>
      <c r="AA231" s="371" t="s">
        <v>1178</v>
      </c>
      <c r="AB231" s="371" t="s">
        <v>1178</v>
      </c>
      <c r="AC231" s="371" t="s">
        <v>1178</v>
      </c>
      <c r="AD231" s="371" t="s">
        <v>1178</v>
      </c>
      <c r="AE231" s="371" t="s">
        <v>1178</v>
      </c>
      <c r="AF231" s="371" t="s">
        <v>1178</v>
      </c>
      <c r="AG231" s="371" t="s">
        <v>1178</v>
      </c>
      <c r="AH231" s="371" t="s">
        <v>1178</v>
      </c>
      <c r="AI231" s="371" t="s">
        <v>1178</v>
      </c>
      <c r="AJ231" s="371" t="s">
        <v>1178</v>
      </c>
      <c r="AK231" s="371" t="s">
        <v>1178</v>
      </c>
    </row>
    <row r="232" spans="2:37">
      <c r="B232" s="370" t="s">
        <v>1815</v>
      </c>
      <c r="C232" s="371">
        <v>13948.559487852204</v>
      </c>
      <c r="D232" s="371">
        <v>14859.36957886074</v>
      </c>
      <c r="E232" s="371">
        <v>17064.467192100303</v>
      </c>
      <c r="F232" s="371">
        <v>13217.671067862362</v>
      </c>
      <c r="G232" s="371">
        <v>59090.067326675606</v>
      </c>
      <c r="H232" s="371">
        <v>14541.447642437572</v>
      </c>
      <c r="I232" s="371">
        <v>15496.412904042058</v>
      </c>
      <c r="J232" s="371">
        <v>17185.679297340146</v>
      </c>
      <c r="K232" s="371">
        <v>13284.105817363692</v>
      </c>
      <c r="L232" s="371">
        <v>60507.645661183466</v>
      </c>
      <c r="M232" s="371">
        <v>15211.044869018859</v>
      </c>
      <c r="N232" s="371">
        <v>15746.66617677063</v>
      </c>
      <c r="O232" s="371">
        <v>17380.33400167165</v>
      </c>
      <c r="P232" s="371">
        <v>13896.123075834919</v>
      </c>
      <c r="Q232" s="371">
        <v>62234.168123296069</v>
      </c>
      <c r="R232" s="371">
        <v>15845.88685986203</v>
      </c>
      <c r="S232" s="371">
        <v>16459.956909191365</v>
      </c>
      <c r="T232" s="371">
        <v>18254.320214949308</v>
      </c>
      <c r="U232" s="371">
        <v>15101.642460251234</v>
      </c>
      <c r="V232" s="379">
        <v>65661.806444253933</v>
      </c>
      <c r="W232" s="371">
        <v>17393.713977870168</v>
      </c>
      <c r="X232" s="371">
        <v>17328.22840872599</v>
      </c>
      <c r="Y232" s="371">
        <v>18234.170331551719</v>
      </c>
      <c r="Z232" s="371">
        <v>16005.118149916047</v>
      </c>
      <c r="AA232" s="371">
        <v>68961.230868063925</v>
      </c>
      <c r="AB232" s="371">
        <v>17668.258281112569</v>
      </c>
      <c r="AC232" s="371">
        <v>18537.609033378241</v>
      </c>
      <c r="AD232" s="371">
        <v>19220.265128873747</v>
      </c>
      <c r="AE232" s="371">
        <v>17176.150697852627</v>
      </c>
      <c r="AF232" s="371">
        <v>72602.283141217165</v>
      </c>
      <c r="AG232" s="371">
        <v>18950.456045211329</v>
      </c>
      <c r="AH232" s="371">
        <v>19905.162278975185</v>
      </c>
      <c r="AI232" s="371">
        <v>20592.834920407025</v>
      </c>
      <c r="AJ232" s="371">
        <v>18812.955701031424</v>
      </c>
      <c r="AK232" s="371">
        <v>78261.408945624964</v>
      </c>
    </row>
    <row r="233" spans="2:37">
      <c r="B233" s="370" t="s">
        <v>1816</v>
      </c>
      <c r="C233" s="371">
        <v>16787.866906845913</v>
      </c>
      <c r="D233" s="371">
        <v>17172.180564528535</v>
      </c>
      <c r="E233" s="371">
        <v>17765.786349891332</v>
      </c>
      <c r="F233" s="371">
        <v>18031.841602415963</v>
      </c>
      <c r="G233" s="371">
        <v>69757.675423681736</v>
      </c>
      <c r="H233" s="371">
        <v>17638.093416892189</v>
      </c>
      <c r="I233" s="371">
        <v>18123.34597402138</v>
      </c>
      <c r="J233" s="371">
        <v>18756.061086576807</v>
      </c>
      <c r="K233" s="371">
        <v>19155.703842174669</v>
      </c>
      <c r="L233" s="371">
        <v>73673.204319665048</v>
      </c>
      <c r="M233" s="371">
        <v>19013.959268075152</v>
      </c>
      <c r="N233" s="371">
        <v>20902.576624006517</v>
      </c>
      <c r="O233" s="371">
        <v>22651.586077947904</v>
      </c>
      <c r="P233" s="371">
        <v>22036.138636023927</v>
      </c>
      <c r="Q233" s="371">
        <v>84604.260606053504</v>
      </c>
      <c r="R233" s="371">
        <v>21738.178915023458</v>
      </c>
      <c r="S233" s="371">
        <v>22983.018466231064</v>
      </c>
      <c r="T233" s="371">
        <v>24142.493080574626</v>
      </c>
      <c r="U233" s="371">
        <v>23302.394906603349</v>
      </c>
      <c r="V233" s="379">
        <v>92166.085368432497</v>
      </c>
      <c r="W233" s="371">
        <v>20911.657415806745</v>
      </c>
      <c r="X233" s="371">
        <v>20296.66869279568</v>
      </c>
      <c r="Y233" s="371">
        <v>21379.374671499994</v>
      </c>
      <c r="Z233" s="371">
        <v>20695.286862816301</v>
      </c>
      <c r="AA233" s="371">
        <v>83282.987642918699</v>
      </c>
      <c r="AB233" s="371">
        <v>20487.514817872114</v>
      </c>
      <c r="AC233" s="371">
        <v>23702.874520580572</v>
      </c>
      <c r="AD233" s="371">
        <v>28453.775047404881</v>
      </c>
      <c r="AE233" s="371">
        <v>31157.53828377619</v>
      </c>
      <c r="AF233" s="371">
        <v>103801.70266963376</v>
      </c>
      <c r="AG233" s="371">
        <v>30354.640392507528</v>
      </c>
      <c r="AH233" s="371">
        <v>42684.641777922021</v>
      </c>
      <c r="AI233" s="371">
        <v>47560.589892906901</v>
      </c>
      <c r="AJ233" s="371">
        <v>42903.614562722403</v>
      </c>
      <c r="AK233" s="371">
        <v>163503.48662605885</v>
      </c>
    </row>
    <row r="234" spans="2:37">
      <c r="B234" s="370" t="s">
        <v>1817</v>
      </c>
      <c r="C234" s="371">
        <v>16094.25976431999</v>
      </c>
      <c r="D234" s="371">
        <v>16695.40350747819</v>
      </c>
      <c r="E234" s="371">
        <v>17078.460572263841</v>
      </c>
      <c r="F234" s="371">
        <v>17160.676093111637</v>
      </c>
      <c r="G234" s="371">
        <v>67028.799937173666</v>
      </c>
      <c r="H234" s="371">
        <v>17737.748278673786</v>
      </c>
      <c r="I234" s="371">
        <v>18772.29335207391</v>
      </c>
      <c r="J234" s="371">
        <v>19187.524236084839</v>
      </c>
      <c r="K234" s="371">
        <v>19202.71809809468</v>
      </c>
      <c r="L234" s="371">
        <v>74900.283964927221</v>
      </c>
      <c r="M234" s="371">
        <v>19595.97987448029</v>
      </c>
      <c r="N234" s="371">
        <v>20506.606852970021</v>
      </c>
      <c r="O234" s="371">
        <v>20789.694730403618</v>
      </c>
      <c r="P234" s="371">
        <v>20929.776750844707</v>
      </c>
      <c r="Q234" s="371">
        <v>81822.058208698611</v>
      </c>
      <c r="R234" s="371">
        <v>21151.928392164424</v>
      </c>
      <c r="S234" s="371">
        <v>22132.39266852527</v>
      </c>
      <c r="T234" s="371">
        <v>22221.014112483841</v>
      </c>
      <c r="U234" s="371">
        <v>22329.188204368093</v>
      </c>
      <c r="V234" s="379">
        <v>87834.523377541613</v>
      </c>
      <c r="W234" s="371">
        <v>22564.319923246163</v>
      </c>
      <c r="X234" s="371">
        <v>22351.61341913385</v>
      </c>
      <c r="Y234" s="371">
        <v>22308.783491822578</v>
      </c>
      <c r="Z234" s="371">
        <v>22481.104354077564</v>
      </c>
      <c r="AA234" s="371">
        <v>89705.821188280126</v>
      </c>
      <c r="AB234" s="371">
        <v>22969.325309695127</v>
      </c>
      <c r="AC234" s="371">
        <v>23379.365738162283</v>
      </c>
      <c r="AD234" s="371">
        <v>23710.147003675764</v>
      </c>
      <c r="AE234" s="371">
        <v>24154.085523701637</v>
      </c>
      <c r="AF234" s="371">
        <v>94212.923575234803</v>
      </c>
      <c r="AG234" s="371">
        <v>24853.993836986469</v>
      </c>
      <c r="AH234" s="371">
        <v>25849.929981538819</v>
      </c>
      <c r="AI234" s="371">
        <v>26014.108707966079</v>
      </c>
      <c r="AJ234" s="371">
        <v>26797.109363478365</v>
      </c>
      <c r="AK234" s="371">
        <v>103515.14188996973</v>
      </c>
    </row>
    <row r="235" spans="2:37">
      <c r="B235" s="370" t="s">
        <v>1818</v>
      </c>
      <c r="C235" s="371">
        <v>100.82830505371201</v>
      </c>
      <c r="D235" s="371">
        <v>103.79525606594883</v>
      </c>
      <c r="E235" s="371">
        <v>108.89514358073214</v>
      </c>
      <c r="F235" s="371">
        <v>112.97548224093948</v>
      </c>
      <c r="G235" s="371">
        <v>426.49418694133249</v>
      </c>
      <c r="H235" s="371">
        <v>119.73499348621257</v>
      </c>
      <c r="I235" s="371">
        <v>125.03715963074454</v>
      </c>
      <c r="J235" s="371">
        <v>128.39964783086782</v>
      </c>
      <c r="K235" s="371">
        <v>120.15099796603876</v>
      </c>
      <c r="L235" s="371">
        <v>493.32279891386372</v>
      </c>
      <c r="M235" s="371">
        <v>133.80279852466131</v>
      </c>
      <c r="N235" s="371">
        <v>135.3961489329474</v>
      </c>
      <c r="O235" s="371">
        <v>139.2891785750372</v>
      </c>
      <c r="P235" s="371">
        <v>128.414697351764</v>
      </c>
      <c r="Q235" s="371">
        <v>536.90282338441</v>
      </c>
      <c r="R235" s="371">
        <v>142.13699774569625</v>
      </c>
      <c r="S235" s="371">
        <v>143.69018803254463</v>
      </c>
      <c r="T235" s="371">
        <v>146.81836457505736</v>
      </c>
      <c r="U235" s="371">
        <v>142.41339615362537</v>
      </c>
      <c r="V235" s="379">
        <v>575.05894650692358</v>
      </c>
      <c r="W235" s="371">
        <v>155.05749209503836</v>
      </c>
      <c r="X235" s="371">
        <v>166.23873369076438</v>
      </c>
      <c r="Y235" s="371">
        <v>175.94779763361265</v>
      </c>
      <c r="Z235" s="371">
        <v>175.79181219269131</v>
      </c>
      <c r="AA235" s="371">
        <v>673.03583561210667</v>
      </c>
      <c r="AB235" s="371">
        <v>178.2977986848347</v>
      </c>
      <c r="AC235" s="371">
        <v>180.16401131227241</v>
      </c>
      <c r="AD235" s="371">
        <v>184.36127739869914</v>
      </c>
      <c r="AE235" s="371">
        <v>184.85763114192784</v>
      </c>
      <c r="AF235" s="371">
        <v>727.68071853773415</v>
      </c>
      <c r="AG235" s="371">
        <v>173.52065874353897</v>
      </c>
      <c r="AH235" s="371">
        <v>189.71233290121612</v>
      </c>
      <c r="AI235" s="371">
        <v>194.2916411993692</v>
      </c>
      <c r="AJ235" s="371">
        <v>193.62816013321103</v>
      </c>
      <c r="AK235" s="371">
        <v>751.15279297733525</v>
      </c>
    </row>
    <row r="236" spans="2:37">
      <c r="B236" s="370" t="s">
        <v>1819</v>
      </c>
      <c r="C236" s="371">
        <v>95.414545017091285</v>
      </c>
      <c r="D236" s="371">
        <v>99.39759695612446</v>
      </c>
      <c r="E236" s="371">
        <v>102.38631150411388</v>
      </c>
      <c r="F236" s="371">
        <v>104.48382335460809</v>
      </c>
      <c r="G236" s="371">
        <v>401.68227683193771</v>
      </c>
      <c r="H236" s="371">
        <v>107.60729486740129</v>
      </c>
      <c r="I236" s="371">
        <v>110.68407151091877</v>
      </c>
      <c r="J236" s="371">
        <v>112.86954274794188</v>
      </c>
      <c r="K236" s="371">
        <v>113.7026899210922</v>
      </c>
      <c r="L236" s="371">
        <v>444.86359904735411</v>
      </c>
      <c r="M236" s="371">
        <v>118.243486798823</v>
      </c>
      <c r="N236" s="371">
        <v>124.74884496194301</v>
      </c>
      <c r="O236" s="371">
        <v>129.02260637265502</v>
      </c>
      <c r="P236" s="371">
        <v>129.9623364234013</v>
      </c>
      <c r="Q236" s="371">
        <v>501.97727455682229</v>
      </c>
      <c r="R236" s="371">
        <v>130.42947413712523</v>
      </c>
      <c r="S236" s="371">
        <v>136.51107705104351</v>
      </c>
      <c r="T236" s="371">
        <v>142.42950902217294</v>
      </c>
      <c r="U236" s="371">
        <v>148.60807060091105</v>
      </c>
      <c r="V236" s="379">
        <v>557.97813081125264</v>
      </c>
      <c r="W236" s="371">
        <v>141.19345305232991</v>
      </c>
      <c r="X236" s="371">
        <v>144.63321642719797</v>
      </c>
      <c r="Y236" s="371">
        <v>157.24357695056477</v>
      </c>
      <c r="Z236" s="371">
        <v>162.92899344705546</v>
      </c>
      <c r="AA236" s="371">
        <v>605.99923987714806</v>
      </c>
      <c r="AB236" s="371">
        <v>148.14391757858675</v>
      </c>
      <c r="AC236" s="371">
        <v>148.85478172277007</v>
      </c>
      <c r="AD236" s="371">
        <v>148.96778695893829</v>
      </c>
      <c r="AE236" s="371">
        <v>148.99310746059092</v>
      </c>
      <c r="AF236" s="371">
        <v>594.95959372088601</v>
      </c>
      <c r="AG236" s="371">
        <v>150.68101456898839</v>
      </c>
      <c r="AH236" s="371">
        <v>153.78226189758061</v>
      </c>
      <c r="AI236" s="371">
        <v>149.19438483920794</v>
      </c>
      <c r="AJ236" s="371">
        <v>150.42854466169962</v>
      </c>
      <c r="AK236" s="371">
        <v>604.08620596747664</v>
      </c>
    </row>
    <row r="237" spans="2:37">
      <c r="B237" s="370" t="s">
        <v>1820</v>
      </c>
      <c r="C237" s="371">
        <v>11000.997448507578</v>
      </c>
      <c r="D237" s="371">
        <v>11366.996096312792</v>
      </c>
      <c r="E237" s="371">
        <v>11764.324608514149</v>
      </c>
      <c r="F237" s="371">
        <v>12228.445488229609</v>
      </c>
      <c r="G237" s="371">
        <v>46360.763641564132</v>
      </c>
      <c r="H237" s="371">
        <v>11902.144159379626</v>
      </c>
      <c r="I237" s="371">
        <v>12208.561276633271</v>
      </c>
      <c r="J237" s="371">
        <v>12950.134559704782</v>
      </c>
      <c r="K237" s="371">
        <v>13621.768248993854</v>
      </c>
      <c r="L237" s="371">
        <v>50682.608244711533</v>
      </c>
      <c r="M237" s="371">
        <v>13131.261830301</v>
      </c>
      <c r="N237" s="371">
        <v>13407.0225728925</v>
      </c>
      <c r="O237" s="371">
        <v>13767.076216953701</v>
      </c>
      <c r="P237" s="371">
        <v>14189.470182485937</v>
      </c>
      <c r="Q237" s="371">
        <v>54494.830802633136</v>
      </c>
      <c r="R237" s="371">
        <v>13453.386965364127</v>
      </c>
      <c r="S237" s="371">
        <v>14130.407765978089</v>
      </c>
      <c r="T237" s="371">
        <v>14574.229178569523</v>
      </c>
      <c r="U237" s="371">
        <v>14748.598412534509</v>
      </c>
      <c r="V237" s="379">
        <v>56906.622322446245</v>
      </c>
      <c r="W237" s="371">
        <v>13820.158298602662</v>
      </c>
      <c r="X237" s="371">
        <v>13933.805790780398</v>
      </c>
      <c r="Y237" s="371">
        <v>14498.882370104704</v>
      </c>
      <c r="Z237" s="371">
        <v>14725.100648382502</v>
      </c>
      <c r="AA237" s="371">
        <v>56977.947107870263</v>
      </c>
      <c r="AB237" s="371">
        <v>14303.290953070731</v>
      </c>
      <c r="AC237" s="371">
        <v>14420.854007942942</v>
      </c>
      <c r="AD237" s="371">
        <v>14942.315369014048</v>
      </c>
      <c r="AE237" s="371">
        <v>15197.982101002957</v>
      </c>
      <c r="AF237" s="371">
        <v>58864.442431030679</v>
      </c>
      <c r="AG237" s="371">
        <v>15264.054019521247</v>
      </c>
      <c r="AH237" s="371">
        <v>15439.353972495188</v>
      </c>
      <c r="AI237" s="371">
        <v>15864.321677496313</v>
      </c>
      <c r="AJ237" s="371">
        <v>16387.053457572973</v>
      </c>
      <c r="AK237" s="371">
        <v>62954.78312708572</v>
      </c>
    </row>
    <row r="238" spans="2:37">
      <c r="B238" s="370" t="s">
        <v>1821</v>
      </c>
      <c r="C238" s="371">
        <v>9773.4785902713356</v>
      </c>
      <c r="D238" s="371">
        <v>10136.982324425331</v>
      </c>
      <c r="E238" s="371">
        <v>10536.617000497585</v>
      </c>
      <c r="F238" s="371">
        <v>10881.99127811202</v>
      </c>
      <c r="G238" s="371">
        <v>41329.06919330627</v>
      </c>
      <c r="H238" s="371">
        <v>11165.116232488919</v>
      </c>
      <c r="I238" s="371">
        <v>11672.286253316615</v>
      </c>
      <c r="J238" s="371">
        <v>12146.084910412752</v>
      </c>
      <c r="K238" s="371">
        <v>12593.73389862415</v>
      </c>
      <c r="L238" s="371">
        <v>47577.221294842428</v>
      </c>
      <c r="M238" s="371">
        <v>12986.14654502108</v>
      </c>
      <c r="N238" s="371">
        <v>13384.117226636539</v>
      </c>
      <c r="O238" s="371">
        <v>13704.98928933056</v>
      </c>
      <c r="P238" s="371">
        <v>14247.164242952706</v>
      </c>
      <c r="Q238" s="371">
        <v>54322.417303940885</v>
      </c>
      <c r="R238" s="371">
        <v>14501.227368320073</v>
      </c>
      <c r="S238" s="371">
        <v>15110.34314774369</v>
      </c>
      <c r="T238" s="371">
        <v>15626.902741845823</v>
      </c>
      <c r="U238" s="371">
        <v>16174.376281287188</v>
      </c>
      <c r="V238" s="379">
        <v>61412.849539196766</v>
      </c>
      <c r="W238" s="371">
        <v>16339.20297874772</v>
      </c>
      <c r="X238" s="371">
        <v>14352.205517527778</v>
      </c>
      <c r="Y238" s="371">
        <v>15648.072059406953</v>
      </c>
      <c r="Z238" s="371">
        <v>15984.983850521845</v>
      </c>
      <c r="AA238" s="371">
        <v>62324.464406204301</v>
      </c>
      <c r="AB238" s="371">
        <v>16021.034911361481</v>
      </c>
      <c r="AC238" s="371">
        <v>16320.826240353743</v>
      </c>
      <c r="AD238" s="371">
        <v>16743.730424130667</v>
      </c>
      <c r="AE238" s="371">
        <v>17395.255394470081</v>
      </c>
      <c r="AF238" s="371">
        <v>66480.846970315964</v>
      </c>
      <c r="AG238" s="371">
        <v>17903.486549847694</v>
      </c>
      <c r="AH238" s="371">
        <v>18810.552105856987</v>
      </c>
      <c r="AI238" s="371">
        <v>19772.385586919954</v>
      </c>
      <c r="AJ238" s="371">
        <v>20145.393550123914</v>
      </c>
      <c r="AK238" s="371">
        <v>76631.817792748538</v>
      </c>
    </row>
    <row r="239" spans="2:37">
      <c r="B239" s="370" t="s">
        <v>1822</v>
      </c>
      <c r="C239" s="371">
        <v>1844.0059580725604</v>
      </c>
      <c r="D239" s="371">
        <v>1872.2351456272681</v>
      </c>
      <c r="E239" s="371">
        <v>2002.0022615209466</v>
      </c>
      <c r="F239" s="371">
        <v>2093.4943481590353</v>
      </c>
      <c r="G239" s="371">
        <v>7811.73771337981</v>
      </c>
      <c r="H239" s="371">
        <v>2094.3647087620534</v>
      </c>
      <c r="I239" s="371">
        <v>2180.3960568517577</v>
      </c>
      <c r="J239" s="371">
        <v>2271.2966141814532</v>
      </c>
      <c r="K239" s="371">
        <v>2308.580967214175</v>
      </c>
      <c r="L239" s="371">
        <v>8854.6383470094388</v>
      </c>
      <c r="M239" s="371">
        <v>2361.4785172895845</v>
      </c>
      <c r="N239" s="371">
        <v>2448.0499156850665</v>
      </c>
      <c r="O239" s="371">
        <v>2527.7450803664774</v>
      </c>
      <c r="P239" s="371">
        <v>2610.473916824124</v>
      </c>
      <c r="Q239" s="371">
        <v>9947.747430165251</v>
      </c>
      <c r="R239" s="371">
        <v>2681.5374453565742</v>
      </c>
      <c r="S239" s="371">
        <v>2803.4251713382732</v>
      </c>
      <c r="T239" s="371">
        <v>2829.6344421862677</v>
      </c>
      <c r="U239" s="371">
        <v>2908.8202294484922</v>
      </c>
      <c r="V239" s="379">
        <v>11223.417288329607</v>
      </c>
      <c r="W239" s="371">
        <v>2906.7205881412697</v>
      </c>
      <c r="X239" s="371">
        <v>2490.7266301800828</v>
      </c>
      <c r="Y239" s="371">
        <v>2588.4844895429383</v>
      </c>
      <c r="Z239" s="371">
        <v>2683.0151884513007</v>
      </c>
      <c r="AA239" s="371">
        <v>10668.946896315592</v>
      </c>
      <c r="AB239" s="371">
        <v>2530.2431851309684</v>
      </c>
      <c r="AC239" s="371">
        <v>2630.8342782254413</v>
      </c>
      <c r="AD239" s="371">
        <v>2572.9812412342435</v>
      </c>
      <c r="AE239" s="371">
        <v>2761.3520506524751</v>
      </c>
      <c r="AF239" s="371">
        <v>10495.410755243127</v>
      </c>
      <c r="AG239" s="371">
        <v>2747.3246515192145</v>
      </c>
      <c r="AH239" s="371">
        <v>3236.8104680587021</v>
      </c>
      <c r="AI239" s="371">
        <v>3417.0541720342753</v>
      </c>
      <c r="AJ239" s="371">
        <v>3680.6711661102831</v>
      </c>
      <c r="AK239" s="371">
        <v>13081.860457722474</v>
      </c>
    </row>
    <row r="240" spans="2:37">
      <c r="B240" s="370" t="s">
        <v>1823</v>
      </c>
      <c r="C240" s="371">
        <v>1296.5490522261216</v>
      </c>
      <c r="D240" s="371">
        <v>1373.7237779276804</v>
      </c>
      <c r="E240" s="371">
        <v>1415.1194874522791</v>
      </c>
      <c r="F240" s="371">
        <v>1442.3233869794728</v>
      </c>
      <c r="G240" s="371">
        <v>5527.7157045855538</v>
      </c>
      <c r="H240" s="371">
        <v>1469.0592667246021</v>
      </c>
      <c r="I240" s="371">
        <v>1529.7320230962077</v>
      </c>
      <c r="J240" s="371">
        <v>1610.4024731531888</v>
      </c>
      <c r="K240" s="371">
        <v>1654.2239406103304</v>
      </c>
      <c r="L240" s="371">
        <v>6263.4177035843295</v>
      </c>
      <c r="M240" s="371">
        <v>1689.8123438504631</v>
      </c>
      <c r="N240" s="371">
        <v>1772.0414554739687</v>
      </c>
      <c r="O240" s="371">
        <v>1908.7894707976468</v>
      </c>
      <c r="P240" s="371">
        <v>2025.9417001711427</v>
      </c>
      <c r="Q240" s="371">
        <v>7396.5849702932201</v>
      </c>
      <c r="R240" s="371">
        <v>2063.0650232537578</v>
      </c>
      <c r="S240" s="371">
        <v>2160.8968148155654</v>
      </c>
      <c r="T240" s="371">
        <v>2288.3999152674792</v>
      </c>
      <c r="U240" s="371">
        <v>2425.1350195235887</v>
      </c>
      <c r="V240" s="379">
        <v>8937.4967728603915</v>
      </c>
      <c r="W240" s="371">
        <v>2324.6456739433388</v>
      </c>
      <c r="X240" s="371">
        <v>1842.6118059792157</v>
      </c>
      <c r="Y240" s="371">
        <v>2089.9814918008697</v>
      </c>
      <c r="Z240" s="371">
        <v>2262.1138975270887</v>
      </c>
      <c r="AA240" s="371">
        <v>8519.3528692505133</v>
      </c>
      <c r="AB240" s="371">
        <v>2145.1787834206589</v>
      </c>
      <c r="AC240" s="371">
        <v>2202.9593200818631</v>
      </c>
      <c r="AD240" s="371">
        <v>2183.1443361267538</v>
      </c>
      <c r="AE240" s="371">
        <v>2402.1240856504132</v>
      </c>
      <c r="AF240" s="371">
        <v>8933.40652527969</v>
      </c>
      <c r="AG240" s="371">
        <v>2407.356877215092</v>
      </c>
      <c r="AH240" s="371">
        <v>2623.7214868705096</v>
      </c>
      <c r="AI240" s="371">
        <v>2640.4638757987937</v>
      </c>
      <c r="AJ240" s="371">
        <v>2798.9390072253927</v>
      </c>
      <c r="AK240" s="371">
        <v>10470.48124710979</v>
      </c>
    </row>
    <row r="241" spans="2:37">
      <c r="B241" s="370" t="s">
        <v>1824</v>
      </c>
      <c r="C241" s="371">
        <v>2233.5365823006541</v>
      </c>
      <c r="D241" s="371">
        <v>2326.683679233799</v>
      </c>
      <c r="E241" s="371">
        <v>2405.187452381866</v>
      </c>
      <c r="F241" s="371">
        <v>2450.087491742931</v>
      </c>
      <c r="G241" s="371">
        <v>9415.4952056592501</v>
      </c>
      <c r="H241" s="371">
        <v>2538.266140570759</v>
      </c>
      <c r="I241" s="371">
        <v>2627.8311457803247</v>
      </c>
      <c r="J241" s="371">
        <v>2709.2640591376994</v>
      </c>
      <c r="K241" s="371">
        <v>2752.456501400502</v>
      </c>
      <c r="L241" s="371">
        <v>10627.817846889286</v>
      </c>
      <c r="M241" s="371">
        <v>2858.7907771908549</v>
      </c>
      <c r="N241" s="371">
        <v>2946.9211218635701</v>
      </c>
      <c r="O241" s="371">
        <v>3024.3645881395278</v>
      </c>
      <c r="P241" s="371">
        <v>3113.1359189924742</v>
      </c>
      <c r="Q241" s="371">
        <v>11943.212406186429</v>
      </c>
      <c r="R241" s="371">
        <v>3167.3787322746116</v>
      </c>
      <c r="S241" s="371">
        <v>3283.965382384265</v>
      </c>
      <c r="T241" s="371">
        <v>3327.4422926764573</v>
      </c>
      <c r="U241" s="371">
        <v>3398.6566451918166</v>
      </c>
      <c r="V241" s="379">
        <v>13177.443052527151</v>
      </c>
      <c r="W241" s="371">
        <v>3527.9435831689007</v>
      </c>
      <c r="X241" s="371">
        <v>3692.312732592633</v>
      </c>
      <c r="Y241" s="371">
        <v>3811.8086003288759</v>
      </c>
      <c r="Z241" s="371">
        <v>3904.4447738936801</v>
      </c>
      <c r="AA241" s="371">
        <v>14936.50968998409</v>
      </c>
      <c r="AB241" s="371">
        <v>3868.8955851163332</v>
      </c>
      <c r="AC241" s="371">
        <v>3910.6485128261302</v>
      </c>
      <c r="AD241" s="371">
        <v>4000.5660931880261</v>
      </c>
      <c r="AE241" s="371">
        <v>4072.1833472637372</v>
      </c>
      <c r="AF241" s="371">
        <v>15852.293538394226</v>
      </c>
      <c r="AG241" s="371">
        <v>4075.0341199378222</v>
      </c>
      <c r="AH241" s="371">
        <v>4214.8217268683784</v>
      </c>
      <c r="AI241" s="371">
        <v>4349.7094674094751</v>
      </c>
      <c r="AJ241" s="371">
        <v>4502.9095406308315</v>
      </c>
      <c r="AK241" s="371">
        <v>17142.474854846507</v>
      </c>
    </row>
    <row r="242" spans="2:37">
      <c r="B242" s="370" t="s">
        <v>1825</v>
      </c>
      <c r="C242" s="371">
        <v>2251.0090924922247</v>
      </c>
      <c r="D242" s="371">
        <v>2348.0531336449862</v>
      </c>
      <c r="E242" s="371">
        <v>2380.8326599395896</v>
      </c>
      <c r="F242" s="371">
        <v>2443.848076298008</v>
      </c>
      <c r="G242" s="371">
        <v>9423.7429623748085</v>
      </c>
      <c r="H242" s="371">
        <v>2423.6255284292092</v>
      </c>
      <c r="I242" s="371">
        <v>2513.5955054221563</v>
      </c>
      <c r="J242" s="371">
        <v>2542.5683784388193</v>
      </c>
      <c r="K242" s="371">
        <v>2601.8965534568647</v>
      </c>
      <c r="L242" s="371">
        <v>10081.68596574705</v>
      </c>
      <c r="M242" s="371">
        <v>2639.0399879010197</v>
      </c>
      <c r="N242" s="371">
        <v>2684.8643940272659</v>
      </c>
      <c r="O242" s="371">
        <v>2647.6319547052649</v>
      </c>
      <c r="P242" s="371">
        <v>2669.3815428310554</v>
      </c>
      <c r="Q242" s="371">
        <v>10640.917879464605</v>
      </c>
      <c r="R242" s="371">
        <v>2653.819284182161</v>
      </c>
      <c r="S242" s="371">
        <v>2663.7992227238856</v>
      </c>
      <c r="T242" s="371">
        <v>2683.8884081946062</v>
      </c>
      <c r="U242" s="371">
        <v>2714.5421063145895</v>
      </c>
      <c r="V242" s="379">
        <v>10716.049021415243</v>
      </c>
      <c r="W242" s="371">
        <v>2686.8989540139478</v>
      </c>
      <c r="X242" s="371">
        <v>2607.5539733760957</v>
      </c>
      <c r="Y242" s="371">
        <v>2765.5120274972487</v>
      </c>
      <c r="Z242" s="371">
        <v>2818.3199796480781</v>
      </c>
      <c r="AA242" s="371">
        <v>10878.284934535372</v>
      </c>
      <c r="AB242" s="371">
        <v>2909.747229918476</v>
      </c>
      <c r="AC242" s="371">
        <v>2946.8099083597053</v>
      </c>
      <c r="AD242" s="371">
        <v>2977.4476233888472</v>
      </c>
      <c r="AE242" s="371">
        <v>2894.2209534618505</v>
      </c>
      <c r="AF242" s="371">
        <v>11728.22571512888</v>
      </c>
      <c r="AG242" s="371">
        <v>2871.6599358508706</v>
      </c>
      <c r="AH242" s="371">
        <v>3137.9589858720433</v>
      </c>
      <c r="AI242" s="371">
        <v>3177.2183538353788</v>
      </c>
      <c r="AJ242" s="371">
        <v>3096.4934571689237</v>
      </c>
      <c r="AK242" s="371">
        <v>12283.330732727218</v>
      </c>
    </row>
    <row r="243" spans="2:37">
      <c r="B243" s="370" t="s">
        <v>1826</v>
      </c>
      <c r="C243" s="371">
        <v>2530.2670009308558</v>
      </c>
      <c r="D243" s="371">
        <v>2647.4584425032494</v>
      </c>
      <c r="E243" s="371">
        <v>2679.3067057019521</v>
      </c>
      <c r="F243" s="371">
        <v>2723.0165401958334</v>
      </c>
      <c r="G243" s="371">
        <v>10580.04868933189</v>
      </c>
      <c r="H243" s="371">
        <v>2804.3842500210335</v>
      </c>
      <c r="I243" s="371">
        <v>2885.8731501551842</v>
      </c>
      <c r="J243" s="371">
        <v>2926.9814031235414</v>
      </c>
      <c r="K243" s="371">
        <v>2979.4047523064164</v>
      </c>
      <c r="L243" s="371">
        <v>11596.643555606175</v>
      </c>
      <c r="M243" s="371">
        <v>3091.13958108931</v>
      </c>
      <c r="N243" s="371">
        <v>3209.79711603646</v>
      </c>
      <c r="O243" s="371">
        <v>3272.3690615063301</v>
      </c>
      <c r="P243" s="371">
        <v>3327.8466468115257</v>
      </c>
      <c r="Q243" s="371">
        <v>12901.152405443627</v>
      </c>
      <c r="R243" s="371">
        <v>3448.6266810492407</v>
      </c>
      <c r="S243" s="371">
        <v>3605.4691189428222</v>
      </c>
      <c r="T243" s="371">
        <v>3669.9320584689158</v>
      </c>
      <c r="U243" s="371">
        <v>3738.0825499973998</v>
      </c>
      <c r="V243" s="379">
        <v>14462.11040845838</v>
      </c>
      <c r="W243" s="371">
        <v>3854.4873751249565</v>
      </c>
      <c r="X243" s="371">
        <v>3738.6074542946544</v>
      </c>
      <c r="Y243" s="371">
        <v>3812.5672789055534</v>
      </c>
      <c r="Z243" s="371">
        <v>3796.9688826597039</v>
      </c>
      <c r="AA243" s="371">
        <v>15202.630990984868</v>
      </c>
      <c r="AB243" s="371">
        <v>3946.8266132849658</v>
      </c>
      <c r="AC243" s="371">
        <v>4028.5371726358121</v>
      </c>
      <c r="AD243" s="371">
        <v>3967.4791718656961</v>
      </c>
      <c r="AE243" s="371">
        <v>4041.3624158489811</v>
      </c>
      <c r="AF243" s="371">
        <v>15984.205373635456</v>
      </c>
      <c r="AG243" s="371">
        <v>4152.8131683043812</v>
      </c>
      <c r="AH243" s="371">
        <v>4259.2279260107562</v>
      </c>
      <c r="AI243" s="371">
        <v>4306.6000113067366</v>
      </c>
      <c r="AJ243" s="371">
        <v>4408.7956458514382</v>
      </c>
      <c r="AK243" s="371">
        <v>17127.436751473313</v>
      </c>
    </row>
    <row r="244" spans="2:37">
      <c r="B244" s="370" t="s">
        <v>1827</v>
      </c>
      <c r="C244" s="371">
        <v>96.611714867267438</v>
      </c>
      <c r="D244" s="371">
        <v>99.431351918597315</v>
      </c>
      <c r="E244" s="371">
        <v>105.12250917992965</v>
      </c>
      <c r="F244" s="371">
        <v>109.57530839704984</v>
      </c>
      <c r="G244" s="371">
        <v>410.74088436284421</v>
      </c>
      <c r="H244" s="371">
        <v>110.13408549071438</v>
      </c>
      <c r="I244" s="371">
        <v>112.77850180134163</v>
      </c>
      <c r="J244" s="371">
        <v>116.76853527240196</v>
      </c>
      <c r="K244" s="371">
        <v>120.26995773876556</v>
      </c>
      <c r="L244" s="371">
        <v>459.95108030322353</v>
      </c>
      <c r="M244" s="371">
        <v>123.987870158541</v>
      </c>
      <c r="N244" s="371">
        <v>129.77765733861301</v>
      </c>
      <c r="O244" s="371">
        <v>135.43068643902899</v>
      </c>
      <c r="P244" s="371">
        <v>140.59296833798248</v>
      </c>
      <c r="Q244" s="371">
        <v>529.78918227416557</v>
      </c>
      <c r="R244" s="371">
        <v>143.41837946096013</v>
      </c>
      <c r="S244" s="371">
        <v>151.57562248415599</v>
      </c>
      <c r="T244" s="371">
        <v>156.53949069405346</v>
      </c>
      <c r="U244" s="371">
        <v>163.60828499031842</v>
      </c>
      <c r="V244" s="379">
        <v>615.14177762948793</v>
      </c>
      <c r="W244" s="371">
        <v>163.95192455994626</v>
      </c>
      <c r="X244" s="371">
        <v>149.6036210569859</v>
      </c>
      <c r="Y244" s="371">
        <v>150.52440890404844</v>
      </c>
      <c r="Z244" s="371">
        <v>152.441159632639</v>
      </c>
      <c r="AA244" s="371">
        <v>616.52111415361958</v>
      </c>
      <c r="AB244" s="371">
        <v>155.84840552864313</v>
      </c>
      <c r="AC244" s="371">
        <v>154.09781649476582</v>
      </c>
      <c r="AD244" s="371">
        <v>155.5557266907538</v>
      </c>
      <c r="AE244" s="371">
        <v>157.56523476818811</v>
      </c>
      <c r="AF244" s="371">
        <v>623.06718348235086</v>
      </c>
      <c r="AG244" s="371">
        <v>163.35788364632742</v>
      </c>
      <c r="AH244" s="371">
        <v>162.95384732554723</v>
      </c>
      <c r="AI244" s="371">
        <v>166.95404325831018</v>
      </c>
      <c r="AJ244" s="371">
        <v>170.35395416304564</v>
      </c>
      <c r="AK244" s="371">
        <v>663.6197283932305</v>
      </c>
    </row>
    <row r="245" spans="2:37">
      <c r="B245" s="370" t="s">
        <v>1828</v>
      </c>
      <c r="C245" s="371">
        <v>3213.0830169029255</v>
      </c>
      <c r="D245" s="371">
        <v>3320.4128576104363</v>
      </c>
      <c r="E245" s="371">
        <v>2791.4573009221922</v>
      </c>
      <c r="F245" s="371">
        <v>2917.7116328791294</v>
      </c>
      <c r="G245" s="371">
        <v>12242.664808314685</v>
      </c>
      <c r="H245" s="371">
        <v>2911.8612226373607</v>
      </c>
      <c r="I245" s="371">
        <v>3008.0552914205596</v>
      </c>
      <c r="J245" s="371">
        <v>3120.455918297268</v>
      </c>
      <c r="K245" s="371">
        <v>3057.9636973922106</v>
      </c>
      <c r="L245" s="371">
        <v>12098.336129747398</v>
      </c>
      <c r="M245" s="371">
        <v>2832.5393945309397</v>
      </c>
      <c r="N245" s="371">
        <v>2967.6573059192701</v>
      </c>
      <c r="O245" s="371">
        <v>3177.0839500137104</v>
      </c>
      <c r="P245" s="371">
        <v>2982.1752225536516</v>
      </c>
      <c r="Q245" s="371">
        <v>11959.455873017572</v>
      </c>
      <c r="R245" s="371">
        <v>2736.6732410897885</v>
      </c>
      <c r="S245" s="371">
        <v>2995.6545269948369</v>
      </c>
      <c r="T245" s="371">
        <v>3207.3113042734476</v>
      </c>
      <c r="U245" s="371">
        <v>3161.2554913261024</v>
      </c>
      <c r="V245" s="379">
        <v>12100.894563684174</v>
      </c>
      <c r="W245" s="371">
        <v>2944.963657074713</v>
      </c>
      <c r="X245" s="371">
        <v>3303.3353805993879</v>
      </c>
      <c r="Y245" s="371">
        <v>3477.804360019999</v>
      </c>
      <c r="Z245" s="371">
        <v>3455.2076642911215</v>
      </c>
      <c r="AA245" s="371">
        <v>13181.311061985221</v>
      </c>
      <c r="AB245" s="371">
        <v>3017.5129156695834</v>
      </c>
      <c r="AC245" s="371">
        <v>3796.3156692764569</v>
      </c>
      <c r="AD245" s="371">
        <v>3388.2519839815095</v>
      </c>
      <c r="AE245" s="371">
        <v>3451.3179089301466</v>
      </c>
      <c r="AF245" s="371">
        <v>13653.398477857696</v>
      </c>
      <c r="AG245" s="371">
        <v>3064.8482898742145</v>
      </c>
      <c r="AH245" s="371">
        <v>3782.465294447145</v>
      </c>
      <c r="AI245" s="371">
        <v>3797.2360181780791</v>
      </c>
      <c r="AJ245" s="371">
        <v>3886.4212039557228</v>
      </c>
      <c r="AK245" s="371">
        <v>14530.970806455161</v>
      </c>
    </row>
    <row r="246" spans="2:37">
      <c r="B246" s="370" t="s">
        <v>1829</v>
      </c>
      <c r="C246" s="371">
        <v>2314.6880951645653</v>
      </c>
      <c r="D246" s="371">
        <v>2280.5671853662211</v>
      </c>
      <c r="E246" s="371">
        <v>2325.2057303349561</v>
      </c>
      <c r="F246" s="371">
        <v>2358.2827351833203</v>
      </c>
      <c r="G246" s="371">
        <v>9278.7437460490637</v>
      </c>
      <c r="H246" s="371">
        <v>2304.7389161597321</v>
      </c>
      <c r="I246" s="371">
        <v>2328.2495808908679</v>
      </c>
      <c r="J246" s="371">
        <v>2397.4373820813444</v>
      </c>
      <c r="K246" s="371">
        <v>2432.9398815026434</v>
      </c>
      <c r="L246" s="371">
        <v>9463.3657606345878</v>
      </c>
      <c r="M246" s="371">
        <v>2363.6216775512098</v>
      </c>
      <c r="N246" s="371">
        <v>2429.2482479700598</v>
      </c>
      <c r="O246" s="371">
        <v>2533.03015435515</v>
      </c>
      <c r="P246" s="371">
        <v>2573.335932813663</v>
      </c>
      <c r="Q246" s="371">
        <v>9899.2360126900821</v>
      </c>
      <c r="R246" s="371">
        <v>2496.9454263137154</v>
      </c>
      <c r="S246" s="371">
        <v>2609.0631200293292</v>
      </c>
      <c r="T246" s="371">
        <v>2745.2301242636604</v>
      </c>
      <c r="U246" s="371">
        <v>2785.4336900058865</v>
      </c>
      <c r="V246" s="379">
        <v>10636.672360612594</v>
      </c>
      <c r="W246" s="371">
        <v>2725.4347519647376</v>
      </c>
      <c r="X246" s="371">
        <v>2724.0697452235631</v>
      </c>
      <c r="Y246" s="371">
        <v>2727.8830342564142</v>
      </c>
      <c r="Z246" s="371">
        <v>2750.8038804999414</v>
      </c>
      <c r="AA246" s="371">
        <v>10928.191411944657</v>
      </c>
      <c r="AB246" s="371">
        <v>2729.2569171229729</v>
      </c>
      <c r="AC246" s="371">
        <v>3003.3259491429931</v>
      </c>
      <c r="AD246" s="371">
        <v>2945.1141641332861</v>
      </c>
      <c r="AE246" s="371">
        <v>2998.5277559528231</v>
      </c>
      <c r="AF246" s="371">
        <v>11676.224786352075</v>
      </c>
      <c r="AG246" s="371">
        <v>2744.887001248389</v>
      </c>
      <c r="AH246" s="371">
        <v>3058.0638131498945</v>
      </c>
      <c r="AI246" s="371">
        <v>3141.394156058665</v>
      </c>
      <c r="AJ246" s="371">
        <v>3278.245348450137</v>
      </c>
      <c r="AK246" s="371">
        <v>12222.590318907085</v>
      </c>
    </row>
    <row r="247" spans="2:37">
      <c r="B247" s="370" t="s">
        <v>1830</v>
      </c>
      <c r="C247" s="371">
        <v>543.61067107126541</v>
      </c>
      <c r="D247" s="371">
        <v>562.21535217094265</v>
      </c>
      <c r="E247" s="371">
        <v>532.35899584836091</v>
      </c>
      <c r="F247" s="371">
        <v>529.6670906443137</v>
      </c>
      <c r="G247" s="371">
        <v>2167.8521097348826</v>
      </c>
      <c r="H247" s="371">
        <v>555.14082819670409</v>
      </c>
      <c r="I247" s="371">
        <v>595.53421219055122</v>
      </c>
      <c r="J247" s="371">
        <v>610.99709126049959</v>
      </c>
      <c r="K247" s="371">
        <v>604.06661235404056</v>
      </c>
      <c r="L247" s="371">
        <v>2365.7387440017956</v>
      </c>
      <c r="M247" s="371">
        <v>569.35516281167099</v>
      </c>
      <c r="N247" s="371">
        <v>612.95125072041594</v>
      </c>
      <c r="O247" s="371">
        <v>641.74705075093493</v>
      </c>
      <c r="P247" s="371">
        <v>655.25544753848192</v>
      </c>
      <c r="Q247" s="371">
        <v>2479.3089118215039</v>
      </c>
      <c r="R247" s="371">
        <v>659.81632031830304</v>
      </c>
      <c r="S247" s="371">
        <v>697.5185752237519</v>
      </c>
      <c r="T247" s="371">
        <v>728.53321971726041</v>
      </c>
      <c r="U247" s="371">
        <v>734.57015195978977</v>
      </c>
      <c r="V247" s="379">
        <v>2820.4382672191055</v>
      </c>
      <c r="W247" s="371">
        <v>769.85682689925864</v>
      </c>
      <c r="X247" s="371">
        <v>825.12267288696273</v>
      </c>
      <c r="Y247" s="371">
        <v>829.19793066491661</v>
      </c>
      <c r="Z247" s="371">
        <v>830.69095129095444</v>
      </c>
      <c r="AA247" s="371">
        <v>3254.8683817420924</v>
      </c>
      <c r="AB247" s="371">
        <v>789.90208678989916</v>
      </c>
      <c r="AC247" s="371">
        <v>870.93845570177382</v>
      </c>
      <c r="AD247" s="371">
        <v>904.46062777333691</v>
      </c>
      <c r="AE247" s="371">
        <v>908.17106896350117</v>
      </c>
      <c r="AF247" s="371">
        <v>3473.4722392285112</v>
      </c>
      <c r="AG247" s="371">
        <v>857.00623102567545</v>
      </c>
      <c r="AH247" s="371">
        <v>933.41133715753108</v>
      </c>
      <c r="AI247" s="371">
        <v>946.1664139633649</v>
      </c>
      <c r="AJ247" s="371">
        <v>955.27140174992644</v>
      </c>
      <c r="AK247" s="371">
        <v>3691.8553838964981</v>
      </c>
    </row>
    <row r="248" spans="2:37">
      <c r="B248" s="370" t="s">
        <v>1831</v>
      </c>
      <c r="C248" s="371">
        <v>620.85134526489833</v>
      </c>
      <c r="D248" s="371">
        <v>634.28585652887568</v>
      </c>
      <c r="E248" s="371">
        <v>669.54949059128478</v>
      </c>
      <c r="F248" s="371">
        <v>688.98412000281996</v>
      </c>
      <c r="G248" s="371">
        <v>2613.6708123878789</v>
      </c>
      <c r="H248" s="371">
        <v>667.80047322210112</v>
      </c>
      <c r="I248" s="371">
        <v>682.05569097384546</v>
      </c>
      <c r="J248" s="371">
        <v>711.1892442005917</v>
      </c>
      <c r="K248" s="371">
        <v>733.91085796694847</v>
      </c>
      <c r="L248" s="371">
        <v>2794.9562663634865</v>
      </c>
      <c r="M248" s="371">
        <v>741.4552448598821</v>
      </c>
      <c r="N248" s="371">
        <v>772.17852840330909</v>
      </c>
      <c r="O248" s="371">
        <v>814.52710848692402</v>
      </c>
      <c r="P248" s="371">
        <v>849.97562636519774</v>
      </c>
      <c r="Q248" s="371">
        <v>3178.1365081153131</v>
      </c>
      <c r="R248" s="371">
        <v>838.98127066715438</v>
      </c>
      <c r="S248" s="371">
        <v>880.47849992464864</v>
      </c>
      <c r="T248" s="371">
        <v>920.57346042779625</v>
      </c>
      <c r="U248" s="371">
        <v>958.09320943488331</v>
      </c>
      <c r="V248" s="379">
        <v>3598.1264404544827</v>
      </c>
      <c r="W248" s="371">
        <v>939.3644998175522</v>
      </c>
      <c r="X248" s="371">
        <v>992.73600287142438</v>
      </c>
      <c r="Y248" s="371">
        <v>977.38822087720791</v>
      </c>
      <c r="Z248" s="371">
        <v>979.80373030717828</v>
      </c>
      <c r="AA248" s="371">
        <v>3889.2924538733623</v>
      </c>
      <c r="AB248" s="371">
        <v>948.12200906735984</v>
      </c>
      <c r="AC248" s="371">
        <v>984.00035377851611</v>
      </c>
      <c r="AD248" s="371">
        <v>986.88262463878141</v>
      </c>
      <c r="AE248" s="371">
        <v>1028.3658331173622</v>
      </c>
      <c r="AF248" s="371">
        <v>3947.3708206020192</v>
      </c>
      <c r="AG248" s="371">
        <v>965.30596379018436</v>
      </c>
      <c r="AH248" s="371">
        <v>1018.0437220668528</v>
      </c>
      <c r="AI248" s="371">
        <v>1063.3977704395443</v>
      </c>
      <c r="AJ248" s="371">
        <v>1120.2362664225791</v>
      </c>
      <c r="AK248" s="371">
        <v>4166.9837227191601</v>
      </c>
    </row>
    <row r="249" spans="2:37">
      <c r="B249" s="370" t="s">
        <v>1832</v>
      </c>
      <c r="C249" s="371">
        <v>84745.61757716116</v>
      </c>
      <c r="D249" s="371">
        <v>87899.191707159727</v>
      </c>
      <c r="E249" s="371">
        <v>91727.079772225406</v>
      </c>
      <c r="F249" s="371">
        <v>89495.075565809049</v>
      </c>
      <c r="G249" s="371">
        <v>353866.9646223553</v>
      </c>
      <c r="H249" s="371">
        <v>91091.267438439987</v>
      </c>
      <c r="I249" s="371">
        <v>94972.722149811685</v>
      </c>
      <c r="J249" s="371">
        <v>99484.114379844934</v>
      </c>
      <c r="K249" s="371">
        <v>97337.597315081061</v>
      </c>
      <c r="L249" s="371">
        <v>382885.70128317771</v>
      </c>
      <c r="M249" s="371">
        <v>99461.659229453333</v>
      </c>
      <c r="N249" s="371">
        <v>104180.6214406091</v>
      </c>
      <c r="O249" s="371">
        <v>109244.71120681614</v>
      </c>
      <c r="P249" s="371">
        <v>106505.16484515666</v>
      </c>
      <c r="Q249" s="371">
        <v>419392.1567220352</v>
      </c>
      <c r="R249" s="371">
        <v>107853.43677658321</v>
      </c>
      <c r="S249" s="371">
        <v>112948.16627761461</v>
      </c>
      <c r="T249" s="371">
        <v>117665.69191819031</v>
      </c>
      <c r="U249" s="371">
        <v>114935.4191099918</v>
      </c>
      <c r="V249" s="379">
        <v>453402.71408237983</v>
      </c>
      <c r="W249" s="371">
        <v>114169.57137412945</v>
      </c>
      <c r="X249" s="371">
        <v>110940.07379814266</v>
      </c>
      <c r="Y249" s="371">
        <v>115633.6261417682</v>
      </c>
      <c r="Z249" s="371">
        <v>113864.12477955571</v>
      </c>
      <c r="AA249" s="371">
        <v>454607.39609359601</v>
      </c>
      <c r="AB249" s="371">
        <v>114817.3997204253</v>
      </c>
      <c r="AC249" s="371">
        <v>121219.01576997629</v>
      </c>
      <c r="AD249" s="371">
        <v>127485.44563047797</v>
      </c>
      <c r="AE249" s="371">
        <v>130130.05339401549</v>
      </c>
      <c r="AF249" s="371">
        <v>493651.914514895</v>
      </c>
      <c r="AG249" s="371">
        <v>131700.42663979894</v>
      </c>
      <c r="AH249" s="371">
        <v>149460.61331941435</v>
      </c>
      <c r="AI249" s="371">
        <v>157153.92109401748</v>
      </c>
      <c r="AJ249" s="371">
        <v>153288.52033145228</v>
      </c>
      <c r="AK249" s="371">
        <v>591603.48138468305</v>
      </c>
    </row>
    <row r="250" spans="2:37">
      <c r="B250" s="368" t="s">
        <v>1838</v>
      </c>
      <c r="C250" s="371" t="s">
        <v>1178</v>
      </c>
      <c r="D250" s="371" t="s">
        <v>1178</v>
      </c>
      <c r="E250" s="371" t="s">
        <v>1178</v>
      </c>
      <c r="F250" s="371" t="s">
        <v>1178</v>
      </c>
      <c r="G250" s="371" t="s">
        <v>1178</v>
      </c>
      <c r="H250" s="371" t="s">
        <v>1178</v>
      </c>
      <c r="I250" s="371" t="s">
        <v>1178</v>
      </c>
      <c r="J250" s="371" t="s">
        <v>1178</v>
      </c>
      <c r="K250" s="371" t="s">
        <v>1178</v>
      </c>
      <c r="L250" s="371" t="s">
        <v>1178</v>
      </c>
      <c r="M250" s="371" t="s">
        <v>1178</v>
      </c>
      <c r="N250" s="371" t="s">
        <v>1178</v>
      </c>
      <c r="O250" s="371" t="s">
        <v>1178</v>
      </c>
      <c r="P250" s="371" t="s">
        <v>1178</v>
      </c>
      <c r="Q250" s="371" t="s">
        <v>1178</v>
      </c>
      <c r="R250" s="371" t="s">
        <v>1178</v>
      </c>
      <c r="S250" s="371" t="s">
        <v>1178</v>
      </c>
      <c r="T250" s="371" t="s">
        <v>1178</v>
      </c>
      <c r="U250" s="371" t="s">
        <v>1178</v>
      </c>
      <c r="V250" s="379" t="s">
        <v>1178</v>
      </c>
      <c r="W250" s="371" t="s">
        <v>1178</v>
      </c>
      <c r="X250" s="371" t="s">
        <v>1178</v>
      </c>
      <c r="Y250" s="371" t="s">
        <v>1178</v>
      </c>
      <c r="Z250" s="371" t="s">
        <v>1178</v>
      </c>
      <c r="AA250" s="371" t="s">
        <v>1178</v>
      </c>
      <c r="AB250" s="371" t="s">
        <v>1178</v>
      </c>
      <c r="AC250" s="371" t="s">
        <v>1178</v>
      </c>
      <c r="AD250" s="371" t="s">
        <v>1178</v>
      </c>
      <c r="AE250" s="371" t="s">
        <v>1178</v>
      </c>
      <c r="AF250" s="371" t="s">
        <v>1178</v>
      </c>
      <c r="AG250" s="371" t="s">
        <v>1178</v>
      </c>
      <c r="AH250" s="371" t="s">
        <v>1178</v>
      </c>
      <c r="AI250" s="371" t="s">
        <v>1178</v>
      </c>
      <c r="AJ250" s="371" t="s">
        <v>1178</v>
      </c>
      <c r="AK250" s="371" t="s">
        <v>1178</v>
      </c>
    </row>
    <row r="251" spans="2:37">
      <c r="B251" s="370" t="s">
        <v>1815</v>
      </c>
      <c r="C251" s="371">
        <v>4001.4421813059998</v>
      </c>
      <c r="D251" s="371">
        <v>4074.9404594360558</v>
      </c>
      <c r="E251" s="371">
        <v>4184.660947415754</v>
      </c>
      <c r="F251" s="371">
        <v>4276.9802941711732</v>
      </c>
      <c r="G251" s="371">
        <v>16538.023882328984</v>
      </c>
      <c r="H251" s="371">
        <v>4303.1869762846718</v>
      </c>
      <c r="I251" s="371">
        <v>4406.8779483713661</v>
      </c>
      <c r="J251" s="371">
        <v>4461.8958002497629</v>
      </c>
      <c r="K251" s="371">
        <v>4557.6739681605368</v>
      </c>
      <c r="L251" s="371">
        <v>17729.634693066335</v>
      </c>
      <c r="M251" s="371">
        <v>4613.6574081784393</v>
      </c>
      <c r="N251" s="371">
        <v>4700.7376255607896</v>
      </c>
      <c r="O251" s="371">
        <v>4796.0417563236633</v>
      </c>
      <c r="P251" s="371">
        <v>4918.8992655089478</v>
      </c>
      <c r="Q251" s="371">
        <v>19029.336055571839</v>
      </c>
      <c r="R251" s="371">
        <v>4973.7316977199671</v>
      </c>
      <c r="S251" s="371">
        <v>5072.1169868274701</v>
      </c>
      <c r="T251" s="371">
        <v>5129.3492963474855</v>
      </c>
      <c r="U251" s="371">
        <v>5139.6900129362975</v>
      </c>
      <c r="V251" s="379">
        <v>20314.887993831224</v>
      </c>
      <c r="W251" s="371">
        <v>5183.189142388841</v>
      </c>
      <c r="X251" s="371">
        <v>5196.3117941424862</v>
      </c>
      <c r="Y251" s="371">
        <v>5178.0276121172228</v>
      </c>
      <c r="Z251" s="371">
        <v>5224.6935766539191</v>
      </c>
      <c r="AA251" s="371">
        <v>20782.222125302473</v>
      </c>
      <c r="AB251" s="371">
        <v>5435.9629631392299</v>
      </c>
      <c r="AC251" s="371">
        <v>5732.5206511317165</v>
      </c>
      <c r="AD251" s="371">
        <v>5628.0488551551734</v>
      </c>
      <c r="AE251" s="371">
        <v>5736.4589771416513</v>
      </c>
      <c r="AF251" s="371">
        <v>22532.991446567768</v>
      </c>
      <c r="AG251" s="371">
        <v>5951.1987769599618</v>
      </c>
      <c r="AH251" s="371">
        <v>6357.0813122164409</v>
      </c>
      <c r="AI251" s="371">
        <v>6156.1643521636206</v>
      </c>
      <c r="AJ251" s="371">
        <v>6486.6352190620501</v>
      </c>
      <c r="AK251" s="371">
        <v>24951.079660402076</v>
      </c>
    </row>
    <row r="252" spans="2:37">
      <c r="B252" s="370" t="s">
        <v>1816</v>
      </c>
      <c r="C252" s="371">
        <v>508.22282674399997</v>
      </c>
      <c r="D252" s="371">
        <v>511.6505868027827</v>
      </c>
      <c r="E252" s="371">
        <v>520.28322269718262</v>
      </c>
      <c r="F252" s="371">
        <v>531.88140211640598</v>
      </c>
      <c r="G252" s="371">
        <v>2072.0380383603715</v>
      </c>
      <c r="H252" s="371">
        <v>530.56200245879586</v>
      </c>
      <c r="I252" s="371">
        <v>534.56667718954725</v>
      </c>
      <c r="J252" s="371">
        <v>542.18534963073307</v>
      </c>
      <c r="K252" s="371">
        <v>549.30510660240157</v>
      </c>
      <c r="L252" s="371">
        <v>2156.6191358814781</v>
      </c>
      <c r="M252" s="371">
        <v>556.23900615964499</v>
      </c>
      <c r="N252" s="371">
        <v>565.42509557001165</v>
      </c>
      <c r="O252" s="371">
        <v>578.51222323814568</v>
      </c>
      <c r="P252" s="371">
        <v>586.66501344110588</v>
      </c>
      <c r="Q252" s="371">
        <v>2286.8413384089081</v>
      </c>
      <c r="R252" s="371">
        <v>592.46290827568544</v>
      </c>
      <c r="S252" s="371">
        <v>600.42616930761062</v>
      </c>
      <c r="T252" s="371">
        <v>604.86359163541931</v>
      </c>
      <c r="U252" s="371">
        <v>612.62256804453966</v>
      </c>
      <c r="V252" s="379">
        <v>2410.3752372632553</v>
      </c>
      <c r="W252" s="371">
        <v>614.07563759301661</v>
      </c>
      <c r="X252" s="371">
        <v>593.99186363815375</v>
      </c>
      <c r="Y252" s="371">
        <v>588.97577603229183</v>
      </c>
      <c r="Z252" s="371">
        <v>595.77811320489934</v>
      </c>
      <c r="AA252" s="371">
        <v>2392.8213904683616</v>
      </c>
      <c r="AB252" s="371">
        <v>685.57298698422107</v>
      </c>
      <c r="AC252" s="371">
        <v>770.554271911981</v>
      </c>
      <c r="AD252" s="371">
        <v>1099.5472209812908</v>
      </c>
      <c r="AE252" s="371">
        <v>1388.8183823400293</v>
      </c>
      <c r="AF252" s="371">
        <v>3944.4928622175221</v>
      </c>
      <c r="AG252" s="371">
        <v>1209.012934870746</v>
      </c>
      <c r="AH252" s="371">
        <v>1656.168817433876</v>
      </c>
      <c r="AI252" s="371">
        <v>1778.9591928659743</v>
      </c>
      <c r="AJ252" s="371">
        <v>2067.217605464768</v>
      </c>
      <c r="AK252" s="371">
        <v>6711.3585506353638</v>
      </c>
    </row>
    <row r="253" spans="2:37">
      <c r="B253" s="370" t="s">
        <v>1817</v>
      </c>
      <c r="C253" s="371">
        <v>822.21287400864776</v>
      </c>
      <c r="D253" s="371">
        <v>844.00842696509994</v>
      </c>
      <c r="E253" s="371">
        <v>874.3634292264677</v>
      </c>
      <c r="F253" s="371">
        <v>895.57025815488487</v>
      </c>
      <c r="G253" s="371">
        <v>3436.1549883551006</v>
      </c>
      <c r="H253" s="371">
        <v>900.80345774456146</v>
      </c>
      <c r="I253" s="371">
        <v>915.21082468723716</v>
      </c>
      <c r="J253" s="371">
        <v>944.13886405264554</v>
      </c>
      <c r="K253" s="371">
        <v>976.521472203906</v>
      </c>
      <c r="L253" s="371">
        <v>3736.6746186883497</v>
      </c>
      <c r="M253" s="371">
        <v>988.57765500305027</v>
      </c>
      <c r="N253" s="371">
        <v>991.89116892238326</v>
      </c>
      <c r="O253" s="371">
        <v>1014.5235417940113</v>
      </c>
      <c r="P253" s="371">
        <v>1035.5139193532932</v>
      </c>
      <c r="Q253" s="371">
        <v>4030.5062850727372</v>
      </c>
      <c r="R253" s="371">
        <v>1041.443277342858</v>
      </c>
      <c r="S253" s="371">
        <v>1063.779736014932</v>
      </c>
      <c r="T253" s="371">
        <v>1069.5427801971448</v>
      </c>
      <c r="U253" s="371">
        <v>1122.0091244949458</v>
      </c>
      <c r="V253" s="379">
        <v>4296.7749180498804</v>
      </c>
      <c r="W253" s="371">
        <v>1097.0615260858506</v>
      </c>
      <c r="X253" s="371">
        <v>1100.3711120363275</v>
      </c>
      <c r="Y253" s="371">
        <v>1084.6518949438239</v>
      </c>
      <c r="Z253" s="371">
        <v>1103.7247331699091</v>
      </c>
      <c r="AA253" s="371">
        <v>4385.8092662359104</v>
      </c>
      <c r="AB253" s="371">
        <v>1129.5843003457294</v>
      </c>
      <c r="AC253" s="371">
        <v>1169.1269235547588</v>
      </c>
      <c r="AD253" s="371">
        <v>1189.1480217711471</v>
      </c>
      <c r="AE253" s="371">
        <v>1140.5869435076315</v>
      </c>
      <c r="AF253" s="371">
        <v>4628.4461891792653</v>
      </c>
      <c r="AG253" s="371">
        <v>1159.6477725973461</v>
      </c>
      <c r="AH253" s="371">
        <v>1278.1993226855416</v>
      </c>
      <c r="AI253" s="371">
        <v>1329.8667595993011</v>
      </c>
      <c r="AJ253" s="371">
        <v>1174.6822545842799</v>
      </c>
      <c r="AK253" s="371">
        <v>4942.3961094664664</v>
      </c>
    </row>
    <row r="254" spans="2:37">
      <c r="B254" s="370" t="s">
        <v>1818</v>
      </c>
      <c r="C254" s="371">
        <v>10.9948025170343</v>
      </c>
      <c r="D254" s="371">
        <v>11.044428044754259</v>
      </c>
      <c r="E254" s="371">
        <v>10.980036561936227</v>
      </c>
      <c r="F254" s="371">
        <v>11.495140380058725</v>
      </c>
      <c r="G254" s="371">
        <v>44.514407503783517</v>
      </c>
      <c r="H254" s="371">
        <v>12.220245363582686</v>
      </c>
      <c r="I254" s="371">
        <v>13.009301044702674</v>
      </c>
      <c r="J254" s="371">
        <v>13.722182967705578</v>
      </c>
      <c r="K254" s="371">
        <v>14.440675999900668</v>
      </c>
      <c r="L254" s="371">
        <v>53.392405375891606</v>
      </c>
      <c r="M254" s="371">
        <v>14.972984931734995</v>
      </c>
      <c r="N254" s="371">
        <v>15.351366515239819</v>
      </c>
      <c r="O254" s="371">
        <v>15.532829883777342</v>
      </c>
      <c r="P254" s="371">
        <v>16.032344778092419</v>
      </c>
      <c r="Q254" s="371">
        <v>61.889526108844578</v>
      </c>
      <c r="R254" s="371">
        <v>16.776600182699411</v>
      </c>
      <c r="S254" s="371">
        <v>17.14751195284423</v>
      </c>
      <c r="T254" s="371">
        <v>17.468702043944752</v>
      </c>
      <c r="U254" s="371">
        <v>18.057043003790803</v>
      </c>
      <c r="V254" s="379">
        <v>69.449857183279207</v>
      </c>
      <c r="W254" s="371">
        <v>18.810347474655192</v>
      </c>
      <c r="X254" s="371">
        <v>19.151405875561778</v>
      </c>
      <c r="Y254" s="371">
        <v>20.249112941477804</v>
      </c>
      <c r="Z254" s="371">
        <v>20.491630750326415</v>
      </c>
      <c r="AA254" s="371">
        <v>78.702497042021193</v>
      </c>
      <c r="AB254" s="371">
        <v>20.847828914855153</v>
      </c>
      <c r="AC254" s="371">
        <v>21.111466294055752</v>
      </c>
      <c r="AD254" s="371">
        <v>22.007742057699687</v>
      </c>
      <c r="AE254" s="371">
        <v>22.020200614966452</v>
      </c>
      <c r="AF254" s="371">
        <v>85.987237881577045</v>
      </c>
      <c r="AG254" s="371">
        <v>22.567135195991234</v>
      </c>
      <c r="AH254" s="371">
        <v>23.864383457214291</v>
      </c>
      <c r="AI254" s="371">
        <v>23.426725010816167</v>
      </c>
      <c r="AJ254" s="371">
        <v>23.948654857412205</v>
      </c>
      <c r="AK254" s="371">
        <v>93.806898521433908</v>
      </c>
    </row>
    <row r="255" spans="2:37">
      <c r="B255" s="370" t="s">
        <v>1819</v>
      </c>
      <c r="C255" s="371">
        <v>25.863415759999999</v>
      </c>
      <c r="D255" s="371">
        <v>26.253415759999999</v>
      </c>
      <c r="E255" s="371">
        <v>26.778484075200002</v>
      </c>
      <c r="F255" s="371">
        <v>27.314053756704002</v>
      </c>
      <c r="G255" s="371">
        <v>106.209369351904</v>
      </c>
      <c r="H255" s="371">
        <v>28.518501942282164</v>
      </c>
      <c r="I255" s="371">
        <v>29.092692661038985</v>
      </c>
      <c r="J255" s="371">
        <v>29.841761096632062</v>
      </c>
      <c r="K255" s="371">
        <v>30.599145975103166</v>
      </c>
      <c r="L255" s="371">
        <v>118.05210167505638</v>
      </c>
      <c r="M255" s="371">
        <v>31.381725013783793</v>
      </c>
      <c r="N255" s="371">
        <v>32.174741125612009</v>
      </c>
      <c r="O255" s="371">
        <v>32.994289956414399</v>
      </c>
      <c r="P255" s="371">
        <v>33.99111871447932</v>
      </c>
      <c r="Q255" s="371">
        <v>130.54187481028953</v>
      </c>
      <c r="R255" s="371">
        <v>34.218841698792907</v>
      </c>
      <c r="S255" s="371">
        <v>35.080837349098395</v>
      </c>
      <c r="T255" s="371">
        <v>35.564952904515941</v>
      </c>
      <c r="U255" s="371">
        <v>36.19116628562864</v>
      </c>
      <c r="V255" s="379">
        <v>141.05579823803586</v>
      </c>
      <c r="W255" s="371">
        <v>36.44079420823352</v>
      </c>
      <c r="X255" s="371">
        <v>36.177019216293964</v>
      </c>
      <c r="Y255" s="371">
        <v>36.64515013662794</v>
      </c>
      <c r="Z255" s="371">
        <v>36.46350315014439</v>
      </c>
      <c r="AA255" s="371">
        <v>145.72646671129982</v>
      </c>
      <c r="AB255" s="371">
        <v>36.756296179055461</v>
      </c>
      <c r="AC255" s="371">
        <v>36.705676462170295</v>
      </c>
      <c r="AD255" s="371">
        <v>38.732973693613772</v>
      </c>
      <c r="AE255" s="371">
        <v>37.369439849347259</v>
      </c>
      <c r="AF255" s="371">
        <v>149.56438618418679</v>
      </c>
      <c r="AG255" s="371">
        <v>39.415768646616463</v>
      </c>
      <c r="AH255" s="371">
        <v>39.771085028101957</v>
      </c>
      <c r="AI255" s="371">
        <v>39.788745400417341</v>
      </c>
      <c r="AJ255" s="371">
        <v>39.881039817645757</v>
      </c>
      <c r="AK255" s="371">
        <v>158.85663889278155</v>
      </c>
    </row>
    <row r="256" spans="2:37">
      <c r="B256" s="370" t="s">
        <v>1820</v>
      </c>
      <c r="C256" s="371">
        <v>645.59832165800003</v>
      </c>
      <c r="D256" s="371">
        <v>668.57814897940602</v>
      </c>
      <c r="E256" s="371">
        <v>696.64676789207192</v>
      </c>
      <c r="F256" s="371">
        <v>724.5206386077549</v>
      </c>
      <c r="G256" s="371">
        <v>2735.343877137233</v>
      </c>
      <c r="H256" s="371">
        <v>721.60789509993697</v>
      </c>
      <c r="I256" s="371">
        <v>735.66047255363901</v>
      </c>
      <c r="J256" s="371">
        <v>777.05258379364204</v>
      </c>
      <c r="K256" s="371">
        <v>808.84397180029293</v>
      </c>
      <c r="L256" s="371">
        <v>3043.1649232475106</v>
      </c>
      <c r="M256" s="371">
        <v>812.33455620371001</v>
      </c>
      <c r="N256" s="371">
        <v>824.82033724757218</v>
      </c>
      <c r="O256" s="371">
        <v>868.52909230102978</v>
      </c>
      <c r="P256" s="371">
        <v>903.03768599135799</v>
      </c>
      <c r="Q256" s="371">
        <v>3408.72167174367</v>
      </c>
      <c r="R256" s="371">
        <v>902.03840876600771</v>
      </c>
      <c r="S256" s="371">
        <v>926.63770423834728</v>
      </c>
      <c r="T256" s="371">
        <v>974.41326779849248</v>
      </c>
      <c r="U256" s="371">
        <v>1005.1521462571499</v>
      </c>
      <c r="V256" s="379">
        <v>3808.2415270599972</v>
      </c>
      <c r="W256" s="371">
        <v>926.58649149620669</v>
      </c>
      <c r="X256" s="371">
        <v>908.7417919809842</v>
      </c>
      <c r="Y256" s="371">
        <v>1000.4574029619603</v>
      </c>
      <c r="Z256" s="371">
        <v>1033.7196058918125</v>
      </c>
      <c r="AA256" s="371">
        <v>3869.5052923309636</v>
      </c>
      <c r="AB256" s="371">
        <v>1010.9997516947906</v>
      </c>
      <c r="AC256" s="371">
        <v>987.71864963652899</v>
      </c>
      <c r="AD256" s="371">
        <v>1060.0209504290772</v>
      </c>
      <c r="AE256" s="371">
        <v>1084.0634564819215</v>
      </c>
      <c r="AF256" s="371">
        <v>4142.802808242318</v>
      </c>
      <c r="AG256" s="371">
        <v>1089.5834768851896</v>
      </c>
      <c r="AH256" s="371">
        <v>1040.8691744284886</v>
      </c>
      <c r="AI256" s="371">
        <v>1128.078280344884</v>
      </c>
      <c r="AJ256" s="371">
        <v>1145.8786389916172</v>
      </c>
      <c r="AK256" s="371">
        <v>4404.4095706501794</v>
      </c>
    </row>
    <row r="257" spans="2:37">
      <c r="B257" s="370" t="s">
        <v>1821</v>
      </c>
      <c r="C257" s="371">
        <v>1819.2389510999999</v>
      </c>
      <c r="D257" s="371">
        <v>1866.6935461166102</v>
      </c>
      <c r="E257" s="371">
        <v>1945.0281974036329</v>
      </c>
      <c r="F257" s="371">
        <v>2052.7833839296754</v>
      </c>
      <c r="G257" s="371">
        <v>7683.7440785499184</v>
      </c>
      <c r="H257" s="371">
        <v>2065.2162249509847</v>
      </c>
      <c r="I257" s="371">
        <v>2121.6461949510385</v>
      </c>
      <c r="J257" s="371">
        <v>2203.852214669128</v>
      </c>
      <c r="K257" s="371">
        <v>2300.4945502132477</v>
      </c>
      <c r="L257" s="371">
        <v>8691.2091847843967</v>
      </c>
      <c r="M257" s="371">
        <v>2331.7709294312631</v>
      </c>
      <c r="N257" s="371">
        <v>2409.6952411701832</v>
      </c>
      <c r="O257" s="371">
        <v>2516.0714849757192</v>
      </c>
      <c r="P257" s="371">
        <v>2593.5016958308097</v>
      </c>
      <c r="Q257" s="371">
        <v>9851.0393514079751</v>
      </c>
      <c r="R257" s="371">
        <v>2616.619802219167</v>
      </c>
      <c r="S257" s="371">
        <v>2699.9315815264231</v>
      </c>
      <c r="T257" s="371">
        <v>2768.2822105767873</v>
      </c>
      <c r="U257" s="371">
        <v>2792.5922300944671</v>
      </c>
      <c r="V257" s="379">
        <v>10877.425824416845</v>
      </c>
      <c r="W257" s="371">
        <v>2797.6259567244283</v>
      </c>
      <c r="X257" s="371">
        <v>2596.3351041578908</v>
      </c>
      <c r="Y257" s="371">
        <v>2619.0881738716703</v>
      </c>
      <c r="Z257" s="371">
        <v>2579.2761353476567</v>
      </c>
      <c r="AA257" s="371">
        <v>10592.325370101646</v>
      </c>
      <c r="AB257" s="371">
        <v>2638.2495905398782</v>
      </c>
      <c r="AC257" s="371">
        <v>2910.2078508251975</v>
      </c>
      <c r="AD257" s="371">
        <v>2882.5894702024057</v>
      </c>
      <c r="AE257" s="371">
        <v>3026.4773622550015</v>
      </c>
      <c r="AF257" s="371">
        <v>11457.524273822482</v>
      </c>
      <c r="AG257" s="371">
        <v>2858.6832143868728</v>
      </c>
      <c r="AH257" s="371">
        <v>3140.6842943262332</v>
      </c>
      <c r="AI257" s="371">
        <v>3224.6958912187065</v>
      </c>
      <c r="AJ257" s="371">
        <v>3407.2121734716875</v>
      </c>
      <c r="AK257" s="371">
        <v>12631.2755734035</v>
      </c>
    </row>
    <row r="258" spans="2:37">
      <c r="B258" s="370" t="s">
        <v>1822</v>
      </c>
      <c r="C258" s="371">
        <v>1050.2215229999999</v>
      </c>
      <c r="D258" s="371">
        <v>1078.3467553971429</v>
      </c>
      <c r="E258" s="371">
        <v>1111.4914865197384</v>
      </c>
      <c r="F258" s="371">
        <v>1149.667140269599</v>
      </c>
      <c r="G258" s="371">
        <v>4389.7269051864796</v>
      </c>
      <c r="H258" s="371">
        <v>1166.0887775507708</v>
      </c>
      <c r="I258" s="371">
        <v>1194.4184158523533</v>
      </c>
      <c r="J258" s="371">
        <v>1231.4412408961871</v>
      </c>
      <c r="K258" s="371">
        <v>1277.0145900306532</v>
      </c>
      <c r="L258" s="371">
        <v>4868.9630243299644</v>
      </c>
      <c r="M258" s="371">
        <v>1299.7747174985057</v>
      </c>
      <c r="N258" s="371">
        <v>1333.4852043554949</v>
      </c>
      <c r="O258" s="371">
        <v>1364.7569262385232</v>
      </c>
      <c r="P258" s="371">
        <v>1415.7743919354025</v>
      </c>
      <c r="Q258" s="371">
        <v>5413.7912400279265</v>
      </c>
      <c r="R258" s="371">
        <v>1455.8432304876778</v>
      </c>
      <c r="S258" s="371">
        <v>1499.3581210767784</v>
      </c>
      <c r="T258" s="371">
        <v>1544.0206036382281</v>
      </c>
      <c r="U258" s="371">
        <v>1549.6937128408722</v>
      </c>
      <c r="V258" s="379">
        <v>6048.9156680435553</v>
      </c>
      <c r="W258" s="371">
        <v>1543.4242193946179</v>
      </c>
      <c r="X258" s="371">
        <v>1293.6025373177481</v>
      </c>
      <c r="Y258" s="371">
        <v>1604.5692037512815</v>
      </c>
      <c r="Z258" s="371">
        <v>1589.4935775112338</v>
      </c>
      <c r="AA258" s="371">
        <v>6031.0895379748818</v>
      </c>
      <c r="AB258" s="371">
        <v>1583.116128387685</v>
      </c>
      <c r="AC258" s="371">
        <v>1575.934530320241</v>
      </c>
      <c r="AD258" s="371">
        <v>1379.4746511687661</v>
      </c>
      <c r="AE258" s="371">
        <v>1764.8990945878663</v>
      </c>
      <c r="AF258" s="371">
        <v>6303.4244044645584</v>
      </c>
      <c r="AG258" s="371">
        <v>1841.2481799991119</v>
      </c>
      <c r="AH258" s="371">
        <v>2162.760374742918</v>
      </c>
      <c r="AI258" s="371">
        <v>1825.4236832565405</v>
      </c>
      <c r="AJ258" s="371">
        <v>2415.5905014861241</v>
      </c>
      <c r="AK258" s="371">
        <v>8245.0227394846952</v>
      </c>
    </row>
    <row r="259" spans="2:37">
      <c r="B259" s="370" t="s">
        <v>1823</v>
      </c>
      <c r="C259" s="371">
        <v>210.24104862900001</v>
      </c>
      <c r="D259" s="371">
        <v>216.23009122945999</v>
      </c>
      <c r="E259" s="371">
        <v>223.415379629906</v>
      </c>
      <c r="F259" s="371">
        <v>233.70591196294345</v>
      </c>
      <c r="G259" s="371">
        <v>883.59243145130949</v>
      </c>
      <c r="H259" s="371">
        <v>240.98754311563385</v>
      </c>
      <c r="I259" s="371">
        <v>251.0776340801317</v>
      </c>
      <c r="J259" s="371">
        <v>259.194597597251</v>
      </c>
      <c r="K259" s="371">
        <v>267.25898251215773</v>
      </c>
      <c r="L259" s="371">
        <v>1018.5187573051744</v>
      </c>
      <c r="M259" s="371">
        <v>272.60672966158188</v>
      </c>
      <c r="N259" s="371">
        <v>281.77702090403864</v>
      </c>
      <c r="O259" s="371">
        <v>291.42151336247184</v>
      </c>
      <c r="P259" s="371">
        <v>301.20488658479303</v>
      </c>
      <c r="Q259" s="371">
        <v>1147.0101505128855</v>
      </c>
      <c r="R259" s="371">
        <v>315.68589491715483</v>
      </c>
      <c r="S259" s="371">
        <v>325.39890941377416</v>
      </c>
      <c r="T259" s="371">
        <v>334.49062538621922</v>
      </c>
      <c r="U259" s="371">
        <v>338.54979261289225</v>
      </c>
      <c r="V259" s="379">
        <v>1314.1252223300403</v>
      </c>
      <c r="W259" s="371">
        <v>341.95988157232051</v>
      </c>
      <c r="X259" s="371">
        <v>325.76413230845992</v>
      </c>
      <c r="Y259" s="371">
        <v>331.09695330808285</v>
      </c>
      <c r="Z259" s="371">
        <v>332.88060063995374</v>
      </c>
      <c r="AA259" s="371">
        <v>1331.7015678288169</v>
      </c>
      <c r="AB259" s="371">
        <v>340.00698255646796</v>
      </c>
      <c r="AC259" s="371">
        <v>353.59008911589655</v>
      </c>
      <c r="AD259" s="371">
        <v>339.2810695923784</v>
      </c>
      <c r="AE259" s="371">
        <v>344.47375100148668</v>
      </c>
      <c r="AF259" s="371">
        <v>1377.3518922662297</v>
      </c>
      <c r="AG259" s="371">
        <v>353.31032505120072</v>
      </c>
      <c r="AH259" s="371">
        <v>383.10681884370257</v>
      </c>
      <c r="AI259" s="371">
        <v>387.92837388624832</v>
      </c>
      <c r="AJ259" s="371">
        <v>393.17655385740898</v>
      </c>
      <c r="AK259" s="371">
        <v>1517.5220716385604</v>
      </c>
    </row>
    <row r="260" spans="2:37">
      <c r="B260" s="370" t="s">
        <v>1824</v>
      </c>
      <c r="C260" s="371">
        <v>467.859326458</v>
      </c>
      <c r="D260" s="371">
        <v>471.359326458</v>
      </c>
      <c r="E260" s="371">
        <v>484.55738759882399</v>
      </c>
      <c r="F260" s="371">
        <v>506.36247004077109</v>
      </c>
      <c r="G260" s="371">
        <v>1930.1385105555951</v>
      </c>
      <c r="H260" s="371">
        <v>517.94082151847999</v>
      </c>
      <c r="I260" s="371">
        <v>531.60515837686864</v>
      </c>
      <c r="J260" s="371">
        <v>546.47544683372246</v>
      </c>
      <c r="K260" s="371">
        <v>562.50877096824388</v>
      </c>
      <c r="L260" s="371">
        <v>2158.5301976973151</v>
      </c>
      <c r="M260" s="371">
        <v>574.77424728112101</v>
      </c>
      <c r="N260" s="371">
        <v>589.04504822951196</v>
      </c>
      <c r="O260" s="371">
        <v>605.09198325476916</v>
      </c>
      <c r="P260" s="371">
        <v>624.32601658773251</v>
      </c>
      <c r="Q260" s="371">
        <v>2393.2372953531344</v>
      </c>
      <c r="R260" s="371">
        <v>636.69379064755935</v>
      </c>
      <c r="S260" s="371">
        <v>654.42353408598115</v>
      </c>
      <c r="T260" s="371">
        <v>671.17677655858233</v>
      </c>
      <c r="U260" s="371">
        <v>685.18972469420839</v>
      </c>
      <c r="V260" s="379">
        <v>2647.4838259863309</v>
      </c>
      <c r="W260" s="371">
        <v>692.54488410915815</v>
      </c>
      <c r="X260" s="371">
        <v>695.37765009843986</v>
      </c>
      <c r="Y260" s="371">
        <v>699.84207792461143</v>
      </c>
      <c r="Z260" s="371">
        <v>696.52105227822449</v>
      </c>
      <c r="AA260" s="371">
        <v>2784.2856644104336</v>
      </c>
      <c r="AB260" s="371">
        <v>701.40675566474624</v>
      </c>
      <c r="AC260" s="371">
        <v>753.62735105562365</v>
      </c>
      <c r="AD260" s="371">
        <v>765.95992046385823</v>
      </c>
      <c r="AE260" s="371">
        <v>779.65815889336875</v>
      </c>
      <c r="AF260" s="371">
        <v>3000.6521860775965</v>
      </c>
      <c r="AG260" s="371">
        <v>795.61210540600837</v>
      </c>
      <c r="AH260" s="371">
        <v>838.78180693579213</v>
      </c>
      <c r="AI260" s="371">
        <v>831.64331363529925</v>
      </c>
      <c r="AJ260" s="371">
        <v>851.18837572761447</v>
      </c>
      <c r="AK260" s="371">
        <v>3317.2256017047139</v>
      </c>
    </row>
    <row r="261" spans="2:37">
      <c r="B261" s="370" t="s">
        <v>1825</v>
      </c>
      <c r="C261" s="371">
        <v>473.73053966820106</v>
      </c>
      <c r="D261" s="371">
        <v>484.90030430279313</v>
      </c>
      <c r="E261" s="371">
        <v>486.85483855753034</v>
      </c>
      <c r="F261" s="371">
        <v>497.88982517902923</v>
      </c>
      <c r="G261" s="371">
        <v>1943.3755077075539</v>
      </c>
      <c r="H261" s="371">
        <v>503.37093733643826</v>
      </c>
      <c r="I261" s="371">
        <v>504.34318546822578</v>
      </c>
      <c r="J261" s="371">
        <v>512.83289573306308</v>
      </c>
      <c r="K261" s="371">
        <v>510.85053448592993</v>
      </c>
      <c r="L261" s="371">
        <v>2031.3975530236571</v>
      </c>
      <c r="M261" s="371">
        <v>525.75799910867113</v>
      </c>
      <c r="N261" s="371">
        <v>533.75293454647522</v>
      </c>
      <c r="O261" s="371">
        <v>527.52965722728084</v>
      </c>
      <c r="P261" s="371">
        <v>514.34446369341242</v>
      </c>
      <c r="Q261" s="371">
        <v>2101.3850545758396</v>
      </c>
      <c r="R261" s="371">
        <v>527.38316436882178</v>
      </c>
      <c r="S261" s="371">
        <v>521.16728540014833</v>
      </c>
      <c r="T261" s="371">
        <v>534.11481934589938</v>
      </c>
      <c r="U261" s="371">
        <v>561.58600753448343</v>
      </c>
      <c r="V261" s="379">
        <v>2144.2512766493528</v>
      </c>
      <c r="W261" s="371">
        <v>604.251392262639</v>
      </c>
      <c r="X261" s="371">
        <v>573.34276005887887</v>
      </c>
      <c r="Y261" s="371">
        <v>637.34837886640105</v>
      </c>
      <c r="Z261" s="371">
        <v>649.70869733174095</v>
      </c>
      <c r="AA261" s="371">
        <v>2464.65122851966</v>
      </c>
      <c r="AB261" s="371">
        <v>672.54326847262166</v>
      </c>
      <c r="AC261" s="371">
        <v>688.36538795747538</v>
      </c>
      <c r="AD261" s="371">
        <v>701.58203595505722</v>
      </c>
      <c r="AE261" s="371">
        <v>701.29227929361014</v>
      </c>
      <c r="AF261" s="371">
        <v>2763.7829716787642</v>
      </c>
      <c r="AG261" s="371">
        <v>733.68330697414308</v>
      </c>
      <c r="AH261" s="371">
        <v>707.51197660756986</v>
      </c>
      <c r="AI261" s="371">
        <v>753.99494725895329</v>
      </c>
      <c r="AJ261" s="371">
        <v>677.6391488485973</v>
      </c>
      <c r="AK261" s="371">
        <v>2872.829379689264</v>
      </c>
    </row>
    <row r="262" spans="2:37">
      <c r="B262" s="370" t="s">
        <v>1826</v>
      </c>
      <c r="C262" s="371">
        <v>536.84739475800006</v>
      </c>
      <c r="D262" s="371">
        <v>543.18284530231995</v>
      </c>
      <c r="E262" s="371">
        <v>550.75740513655205</v>
      </c>
      <c r="F262" s="371">
        <v>567.22102729064898</v>
      </c>
      <c r="G262" s="371">
        <v>2198.0086724875214</v>
      </c>
      <c r="H262" s="371">
        <v>579.854929728559</v>
      </c>
      <c r="I262" s="371">
        <v>591.21725332691301</v>
      </c>
      <c r="J262" s="371">
        <v>602.11261463460698</v>
      </c>
      <c r="K262" s="371">
        <v>612.55705278081598</v>
      </c>
      <c r="L262" s="371">
        <v>2385.7418504708949</v>
      </c>
      <c r="M262" s="371">
        <v>622.68937993886607</v>
      </c>
      <c r="N262" s="371">
        <v>632.49529030301505</v>
      </c>
      <c r="O262" s="371">
        <v>646.19403474873502</v>
      </c>
      <c r="P262" s="371">
        <v>662.90497668180274</v>
      </c>
      <c r="Q262" s="371">
        <v>2564.2836816724189</v>
      </c>
      <c r="R262" s="371">
        <v>676.53049522010235</v>
      </c>
      <c r="S262" s="371">
        <v>685.19517552986008</v>
      </c>
      <c r="T262" s="371">
        <v>693.93826596962128</v>
      </c>
      <c r="U262" s="371">
        <v>696.55831369401528</v>
      </c>
      <c r="V262" s="379">
        <v>2752.2222504135989</v>
      </c>
      <c r="W262" s="371">
        <v>700.56998790096918</v>
      </c>
      <c r="X262" s="371">
        <v>703.23504554364831</v>
      </c>
      <c r="Y262" s="371">
        <v>699.31817420338427</v>
      </c>
      <c r="Z262" s="371">
        <v>694.26341633512016</v>
      </c>
      <c r="AA262" s="371">
        <v>2797.3866239831214</v>
      </c>
      <c r="AB262" s="371">
        <v>689.24560356371899</v>
      </c>
      <c r="AC262" s="371">
        <v>706.97073350279629</v>
      </c>
      <c r="AD262" s="371">
        <v>711.60622334186587</v>
      </c>
      <c r="AE262" s="371">
        <v>734.98571861073447</v>
      </c>
      <c r="AF262" s="371">
        <v>2842.8082790191156</v>
      </c>
      <c r="AG262" s="371">
        <v>716.71370302266087</v>
      </c>
      <c r="AH262" s="371">
        <v>737.45953009770028</v>
      </c>
      <c r="AI262" s="371">
        <v>760.36380793694855</v>
      </c>
      <c r="AJ262" s="371">
        <v>785.73027674820446</v>
      </c>
      <c r="AK262" s="371">
        <v>3000.2673178055147</v>
      </c>
    </row>
    <row r="263" spans="2:37">
      <c r="B263" s="370" t="s">
        <v>1827</v>
      </c>
      <c r="C263" s="371">
        <v>292.40532539999998</v>
      </c>
      <c r="D263" s="371">
        <v>294.40532539999998</v>
      </c>
      <c r="E263" s="371">
        <v>302.35318918579998</v>
      </c>
      <c r="F263" s="371">
        <v>309.00407934788802</v>
      </c>
      <c r="G263" s="371">
        <v>1198.1679193336879</v>
      </c>
      <c r="H263" s="371">
        <v>323.084243446051</v>
      </c>
      <c r="I263" s="371">
        <v>331.83931777447799</v>
      </c>
      <c r="J263" s="371">
        <v>340.13715203995002</v>
      </c>
      <c r="K263" s="371">
        <v>347.84778589269098</v>
      </c>
      <c r="L263" s="371">
        <v>1342.9084991531699</v>
      </c>
      <c r="M263" s="371">
        <v>356.21131069090995</v>
      </c>
      <c r="N263" s="371">
        <v>364.20379079132397</v>
      </c>
      <c r="O263" s="371">
        <v>375.92310464220901</v>
      </c>
      <c r="P263" s="371">
        <v>386.93696663420559</v>
      </c>
      <c r="Q263" s="371">
        <v>1483.2751727586488</v>
      </c>
      <c r="R263" s="371">
        <v>396.62973764839239</v>
      </c>
      <c r="S263" s="371">
        <v>404.38800348968937</v>
      </c>
      <c r="T263" s="371">
        <v>413.02573124422912</v>
      </c>
      <c r="U263" s="371">
        <v>416.99252290219522</v>
      </c>
      <c r="V263" s="379">
        <v>1631.035995284506</v>
      </c>
      <c r="W263" s="371">
        <v>409.85589506531795</v>
      </c>
      <c r="X263" s="371">
        <v>395.29191669751913</v>
      </c>
      <c r="Y263" s="371">
        <v>401.27653622456165</v>
      </c>
      <c r="Z263" s="371">
        <v>393.78134952631268</v>
      </c>
      <c r="AA263" s="371">
        <v>1600.2056975137114</v>
      </c>
      <c r="AB263" s="371">
        <v>394.18244398862987</v>
      </c>
      <c r="AC263" s="371">
        <v>409.66585672351323</v>
      </c>
      <c r="AD263" s="371">
        <v>409.82042602738187</v>
      </c>
      <c r="AE263" s="371">
        <v>452.11324262086947</v>
      </c>
      <c r="AF263" s="371">
        <v>1665.7819693603944</v>
      </c>
      <c r="AG263" s="371">
        <v>464.55198518924698</v>
      </c>
      <c r="AH263" s="371">
        <v>474.08376618010971</v>
      </c>
      <c r="AI263" s="371">
        <v>486.87201291549945</v>
      </c>
      <c r="AJ263" s="371">
        <v>514.31406107056625</v>
      </c>
      <c r="AK263" s="371">
        <v>1939.8218253554226</v>
      </c>
    </row>
    <row r="264" spans="2:37">
      <c r="B264" s="370" t="s">
        <v>1828</v>
      </c>
      <c r="C264" s="371">
        <v>1288.41732568</v>
      </c>
      <c r="D264" s="371">
        <v>1319.873460922</v>
      </c>
      <c r="E264" s="371">
        <v>1336.64220387571</v>
      </c>
      <c r="F264" s="371">
        <v>1407.64249569811</v>
      </c>
      <c r="G264" s="371">
        <v>5352.5754861758205</v>
      </c>
      <c r="H264" s="371">
        <v>1432.6778859886599</v>
      </c>
      <c r="I264" s="371">
        <v>1465.48283633248</v>
      </c>
      <c r="J264" s="371">
        <v>1488.7622590241699</v>
      </c>
      <c r="K264" s="371">
        <v>1574.61622958009</v>
      </c>
      <c r="L264" s="371">
        <v>5961.5392109253999</v>
      </c>
      <c r="M264" s="371">
        <v>1592.1722195258396</v>
      </c>
      <c r="N264" s="371">
        <v>1632.5153102765801</v>
      </c>
      <c r="O264" s="371">
        <v>1674.8247556756198</v>
      </c>
      <c r="P264" s="371">
        <v>1749.3883259011798</v>
      </c>
      <c r="Q264" s="371">
        <v>6648.9006113792193</v>
      </c>
      <c r="R264" s="371">
        <v>1766.182453829831</v>
      </c>
      <c r="S264" s="371">
        <v>1808.9823421592307</v>
      </c>
      <c r="T264" s="371">
        <v>1824.9942142299974</v>
      </c>
      <c r="U264" s="371">
        <v>1841.1245835120869</v>
      </c>
      <c r="V264" s="379">
        <v>7241.2835937311465</v>
      </c>
      <c r="W264" s="371">
        <v>1807.7367217549199</v>
      </c>
      <c r="X264" s="371">
        <v>1818.4370718188027</v>
      </c>
      <c r="Y264" s="371">
        <v>1892.8074998837019</v>
      </c>
      <c r="Z264" s="371">
        <v>1910.9984347372606</v>
      </c>
      <c r="AA264" s="371">
        <v>7429.9797281946849</v>
      </c>
      <c r="AB264" s="371">
        <v>1754.1190161108793</v>
      </c>
      <c r="AC264" s="371">
        <v>2076.272487586361</v>
      </c>
      <c r="AD264" s="371">
        <v>1877.4183230892465</v>
      </c>
      <c r="AE264" s="371">
        <v>1952.8843882015078</v>
      </c>
      <c r="AF264" s="371">
        <v>7660.6942149879951</v>
      </c>
      <c r="AG264" s="371">
        <v>1748.3304233577101</v>
      </c>
      <c r="AH264" s="371">
        <v>2058.6956921669798</v>
      </c>
      <c r="AI264" s="371">
        <v>1918.3341780789258</v>
      </c>
      <c r="AJ264" s="371">
        <v>1960.2038940639795</v>
      </c>
      <c r="AK264" s="371">
        <v>7685.5641876675954</v>
      </c>
    </row>
    <row r="265" spans="2:37">
      <c r="B265" s="370" t="s">
        <v>1829</v>
      </c>
      <c r="C265" s="371">
        <v>865.48586925642201</v>
      </c>
      <c r="D265" s="371">
        <v>878.57088923997094</v>
      </c>
      <c r="E265" s="371">
        <v>909.2243703633701</v>
      </c>
      <c r="F265" s="371">
        <v>923.32044810400203</v>
      </c>
      <c r="G265" s="371">
        <v>3576.6015769637652</v>
      </c>
      <c r="H265" s="371">
        <v>938.22208573593002</v>
      </c>
      <c r="I265" s="371">
        <v>953.51708495615708</v>
      </c>
      <c r="J265" s="371">
        <v>978.57183253193205</v>
      </c>
      <c r="K265" s="371">
        <v>995.74807704246598</v>
      </c>
      <c r="L265" s="371">
        <v>3866.0590802664851</v>
      </c>
      <c r="M265" s="371">
        <v>1006.2432892289299</v>
      </c>
      <c r="N265" s="371">
        <v>1024.55783228274</v>
      </c>
      <c r="O265" s="371">
        <v>1050.8324535618401</v>
      </c>
      <c r="P265" s="371">
        <v>1071.7149690666301</v>
      </c>
      <c r="Q265" s="371">
        <v>4153.3485441401399</v>
      </c>
      <c r="R265" s="371">
        <v>1086.2472636644959</v>
      </c>
      <c r="S265" s="371">
        <v>1107.5922675352899</v>
      </c>
      <c r="T265" s="371">
        <v>1135.6808074399851</v>
      </c>
      <c r="U265" s="371">
        <v>1142.8163063620543</v>
      </c>
      <c r="V265" s="379">
        <v>4472.3366450018248</v>
      </c>
      <c r="W265" s="371">
        <v>1148.0488293688343</v>
      </c>
      <c r="X265" s="371">
        <v>1150.9522316532095</v>
      </c>
      <c r="Y265" s="371">
        <v>1152.0733365630981</v>
      </c>
      <c r="Z265" s="371">
        <v>1127.8262184547073</v>
      </c>
      <c r="AA265" s="371">
        <v>4578.9006160398494</v>
      </c>
      <c r="AB265" s="371">
        <v>1154.2413847890532</v>
      </c>
      <c r="AC265" s="371">
        <v>1207.7266643424405</v>
      </c>
      <c r="AD265" s="371">
        <v>1219.3141954058676</v>
      </c>
      <c r="AE265" s="371">
        <v>1195.3710105097355</v>
      </c>
      <c r="AF265" s="371">
        <v>4776.6532550470956</v>
      </c>
      <c r="AG265" s="371">
        <v>1166.1740473620846</v>
      </c>
      <c r="AH265" s="371">
        <v>1314.0017789883418</v>
      </c>
      <c r="AI265" s="371">
        <v>1362.6586371171222</v>
      </c>
      <c r="AJ265" s="371">
        <v>1350.8525410445538</v>
      </c>
      <c r="AK265" s="371">
        <v>5193.6870045121022</v>
      </c>
    </row>
    <row r="266" spans="2:37">
      <c r="B266" s="370" t="s">
        <v>1830</v>
      </c>
      <c r="C266" s="371">
        <v>209.44632564</v>
      </c>
      <c r="D266" s="371">
        <v>216.54294912199998</v>
      </c>
      <c r="E266" s="371">
        <v>224.57440234127</v>
      </c>
      <c r="F266" s="371">
        <v>232.787984032579</v>
      </c>
      <c r="G266" s="371">
        <v>883.35166113584899</v>
      </c>
      <c r="H266" s="371">
        <v>238.62099731013001</v>
      </c>
      <c r="I266" s="371">
        <v>244.704416728675</v>
      </c>
      <c r="J266" s="371">
        <v>254.433949236323</v>
      </c>
      <c r="K266" s="371">
        <v>265.11200624956001</v>
      </c>
      <c r="L266" s="371">
        <v>1002.871369524688</v>
      </c>
      <c r="M266" s="371">
        <v>271.27059847768902</v>
      </c>
      <c r="N266" s="371">
        <v>278.46140320989906</v>
      </c>
      <c r="O266" s="371">
        <v>288.49266699054999</v>
      </c>
      <c r="P266" s="371">
        <v>300.0785850029589</v>
      </c>
      <c r="Q266" s="371">
        <v>1138.3032536810972</v>
      </c>
      <c r="R266" s="371">
        <v>308.60862663167865</v>
      </c>
      <c r="S266" s="371">
        <v>320.10600198684767</v>
      </c>
      <c r="T266" s="371">
        <v>329.63235660597616</v>
      </c>
      <c r="U266" s="371">
        <v>336.40900965901119</v>
      </c>
      <c r="V266" s="379">
        <v>1294.7559948835135</v>
      </c>
      <c r="W266" s="371">
        <v>342.16036348502917</v>
      </c>
      <c r="X266" s="371">
        <v>346.12154064324557</v>
      </c>
      <c r="Y266" s="371">
        <v>354.03282842973096</v>
      </c>
      <c r="Z266" s="371">
        <v>360.89714995848709</v>
      </c>
      <c r="AA266" s="371">
        <v>1403.2118825164926</v>
      </c>
      <c r="AB266" s="371">
        <v>366.29789616541075</v>
      </c>
      <c r="AC266" s="371">
        <v>381.35166311783871</v>
      </c>
      <c r="AD266" s="371">
        <v>410.33438518843559</v>
      </c>
      <c r="AE266" s="371">
        <v>431.78443432329829</v>
      </c>
      <c r="AF266" s="371">
        <v>1589.7683787949834</v>
      </c>
      <c r="AG266" s="371">
        <v>392.38985762050885</v>
      </c>
      <c r="AH266" s="371">
        <v>420.58419373603914</v>
      </c>
      <c r="AI266" s="371">
        <v>429.27072215081478</v>
      </c>
      <c r="AJ266" s="371">
        <v>443.2349377845407</v>
      </c>
      <c r="AK266" s="371">
        <v>1685.4797112919034</v>
      </c>
    </row>
    <row r="267" spans="2:37">
      <c r="B267" s="370" t="s">
        <v>1831</v>
      </c>
      <c r="C267" s="371">
        <v>96.784325179999996</v>
      </c>
      <c r="D267" s="371">
        <v>98.5645076176</v>
      </c>
      <c r="E267" s="371">
        <v>101.52144284612801</v>
      </c>
      <c r="F267" s="371">
        <v>115.73444484458592</v>
      </c>
      <c r="G267" s="371">
        <v>412.60472048831394</v>
      </c>
      <c r="H267" s="371">
        <v>117.58910098832602</v>
      </c>
      <c r="I267" s="371">
        <v>122.40327578882385</v>
      </c>
      <c r="J267" s="371">
        <v>124.22317027915997</v>
      </c>
      <c r="K267" s="371">
        <v>128.18441594842756</v>
      </c>
      <c r="L267" s="371">
        <v>492.3999630047374</v>
      </c>
      <c r="M267" s="371">
        <v>133.09679492776843</v>
      </c>
      <c r="N267" s="371">
        <v>138.41880980169597</v>
      </c>
      <c r="O267" s="371">
        <v>142.27698666445494</v>
      </c>
      <c r="P267" s="371">
        <v>146.78935111727125</v>
      </c>
      <c r="Q267" s="371">
        <v>560.5819425111905</v>
      </c>
      <c r="R267" s="371">
        <v>152.54349368106827</v>
      </c>
      <c r="S267" s="371">
        <v>157.58446423475453</v>
      </c>
      <c r="T267" s="371">
        <v>160.69833324803326</v>
      </c>
      <c r="U267" s="371">
        <v>162.79253032285385</v>
      </c>
      <c r="V267" s="379">
        <v>633.61882148670986</v>
      </c>
      <c r="W267" s="371">
        <v>161.3396623391067</v>
      </c>
      <c r="X267" s="371">
        <v>157.08946517833141</v>
      </c>
      <c r="Y267" s="371">
        <v>159.21230126523912</v>
      </c>
      <c r="Z267" s="371">
        <v>159.10066070207304</v>
      </c>
      <c r="AA267" s="371">
        <v>636.7420894847503</v>
      </c>
      <c r="AB267" s="371">
        <v>160.17297765099897</v>
      </c>
      <c r="AC267" s="371">
        <v>176.42890519262056</v>
      </c>
      <c r="AD267" s="371">
        <v>167.66111573338992</v>
      </c>
      <c r="AE267" s="371">
        <v>175.65423906683532</v>
      </c>
      <c r="AF267" s="371">
        <v>679.91723764384483</v>
      </c>
      <c r="AG267" s="371">
        <v>169.71336254848234</v>
      </c>
      <c r="AH267" s="371">
        <v>192.51780588915904</v>
      </c>
      <c r="AI267" s="371">
        <v>195.57800707727003</v>
      </c>
      <c r="AJ267" s="371">
        <v>203.53502744233839</v>
      </c>
      <c r="AK267" s="371">
        <v>761.34420295724988</v>
      </c>
    </row>
    <row r="268" spans="2:37">
      <c r="B268" s="370" t="s">
        <v>1832</v>
      </c>
      <c r="C268" s="371">
        <v>13325.012376763303</v>
      </c>
      <c r="D268" s="371">
        <v>13605.145467095996</v>
      </c>
      <c r="E268" s="371">
        <v>13990.133191327077</v>
      </c>
      <c r="F268" s="371">
        <v>14463.880997886814</v>
      </c>
      <c r="G268" s="371">
        <v>55384.172033073184</v>
      </c>
      <c r="H268" s="371">
        <v>14620.552626563793</v>
      </c>
      <c r="I268" s="371">
        <v>14946.672690143674</v>
      </c>
      <c r="J268" s="371">
        <v>15310.873915266615</v>
      </c>
      <c r="K268" s="371">
        <v>15779.577336446428</v>
      </c>
      <c r="L268" s="371">
        <v>60657.676568420509</v>
      </c>
      <c r="M268" s="371">
        <v>16003.531551261509</v>
      </c>
      <c r="N268" s="371">
        <v>16348.808220812567</v>
      </c>
      <c r="O268" s="371">
        <v>16789.549300839215</v>
      </c>
      <c r="P268" s="371">
        <v>17261.10397682348</v>
      </c>
      <c r="Q268" s="371">
        <v>66402.99304973676</v>
      </c>
      <c r="R268" s="371">
        <v>17499.639687301958</v>
      </c>
      <c r="S268" s="371">
        <v>17899.316632129081</v>
      </c>
      <c r="T268" s="371">
        <v>18241.257335170565</v>
      </c>
      <c r="U268" s="371">
        <v>18458.026795251488</v>
      </c>
      <c r="V268" s="379">
        <v>72098.240449853096</v>
      </c>
      <c r="W268" s="371">
        <v>18425.681733224144</v>
      </c>
      <c r="X268" s="371">
        <v>17910.294442365983</v>
      </c>
      <c r="Y268" s="371">
        <v>18459.672413425167</v>
      </c>
      <c r="Z268" s="371">
        <v>18509.618455643784</v>
      </c>
      <c r="AA268" s="371">
        <v>73305.267044659078</v>
      </c>
      <c r="AB268" s="371">
        <v>18773.306175147973</v>
      </c>
      <c r="AC268" s="371">
        <v>19957.879158731215</v>
      </c>
      <c r="AD268" s="371">
        <v>19902.547580256654</v>
      </c>
      <c r="AE268" s="371">
        <v>20968.911079299858</v>
      </c>
      <c r="AF268" s="371">
        <v>79602.643993435689</v>
      </c>
      <c r="AG268" s="371">
        <v>20711.836376073883</v>
      </c>
      <c r="AH268" s="371">
        <v>22826.14213376421</v>
      </c>
      <c r="AI268" s="371">
        <v>22633.047629917342</v>
      </c>
      <c r="AJ268" s="371">
        <v>23940.92090432339</v>
      </c>
      <c r="AK268" s="371">
        <v>90111.947044078814</v>
      </c>
    </row>
    <row r="269" spans="2:37">
      <c r="B269" s="368" t="s">
        <v>1839</v>
      </c>
      <c r="C269" s="371" t="s">
        <v>1178</v>
      </c>
      <c r="D269" s="371" t="s">
        <v>1178</v>
      </c>
      <c r="E269" s="371" t="s">
        <v>1178</v>
      </c>
      <c r="F269" s="371" t="s">
        <v>1178</v>
      </c>
      <c r="G269" s="371" t="s">
        <v>1178</v>
      </c>
      <c r="H269" s="371" t="s">
        <v>1178</v>
      </c>
      <c r="I269" s="371" t="s">
        <v>1178</v>
      </c>
      <c r="J269" s="371" t="s">
        <v>1178</v>
      </c>
      <c r="K269" s="371" t="s">
        <v>1178</v>
      </c>
      <c r="L269" s="371" t="s">
        <v>1178</v>
      </c>
      <c r="M269" s="371" t="s">
        <v>1178</v>
      </c>
      <c r="N269" s="371" t="s">
        <v>1178</v>
      </c>
      <c r="O269" s="371" t="s">
        <v>1178</v>
      </c>
      <c r="P269" s="371" t="s">
        <v>1178</v>
      </c>
      <c r="Q269" s="371" t="s">
        <v>1178</v>
      </c>
      <c r="R269" s="371" t="s">
        <v>1178</v>
      </c>
      <c r="S269" s="371" t="s">
        <v>1178</v>
      </c>
      <c r="T269" s="371" t="s">
        <v>1178</v>
      </c>
      <c r="U269" s="371" t="s">
        <v>1178</v>
      </c>
      <c r="V269" s="379" t="s">
        <v>1178</v>
      </c>
      <c r="W269" s="371" t="s">
        <v>1178</v>
      </c>
      <c r="X269" s="371" t="s">
        <v>1178</v>
      </c>
      <c r="Y269" s="371" t="s">
        <v>1178</v>
      </c>
      <c r="Z269" s="371" t="s">
        <v>1178</v>
      </c>
      <c r="AA269" s="371" t="s">
        <v>1178</v>
      </c>
      <c r="AB269" s="371" t="s">
        <v>1178</v>
      </c>
      <c r="AC269" s="371" t="s">
        <v>1178</v>
      </c>
      <c r="AD269" s="371" t="s">
        <v>1178</v>
      </c>
      <c r="AE269" s="371" t="s">
        <v>1178</v>
      </c>
      <c r="AF269" s="371" t="s">
        <v>1178</v>
      </c>
      <c r="AG269" s="371" t="s">
        <v>1178</v>
      </c>
      <c r="AH269" s="371" t="s">
        <v>1178</v>
      </c>
      <c r="AI269" s="371" t="s">
        <v>1178</v>
      </c>
      <c r="AJ269" s="371" t="s">
        <v>1178</v>
      </c>
      <c r="AK269" s="371" t="s">
        <v>1178</v>
      </c>
    </row>
    <row r="270" spans="2:37">
      <c r="B270" s="370" t="s">
        <v>1815</v>
      </c>
      <c r="C270" s="371">
        <v>22760.522639999999</v>
      </c>
      <c r="D270" s="371">
        <v>24213.953609</v>
      </c>
      <c r="E270" s="371">
        <v>24862.536835000003</v>
      </c>
      <c r="F270" s="371">
        <v>16892.870513000002</v>
      </c>
      <c r="G270" s="371">
        <v>88729.883597000007</v>
      </c>
      <c r="H270" s="371">
        <v>24351.673190078145</v>
      </c>
      <c r="I270" s="371">
        <v>25500.470358685812</v>
      </c>
      <c r="J270" s="371">
        <v>25862.185752786045</v>
      </c>
      <c r="K270" s="371">
        <v>18036.82541238796</v>
      </c>
      <c r="L270" s="371">
        <v>93751.154713937955</v>
      </c>
      <c r="M270" s="371">
        <v>25532.18243790228</v>
      </c>
      <c r="N270" s="371">
        <v>26855.402817293667</v>
      </c>
      <c r="O270" s="371">
        <v>27234.646888135248</v>
      </c>
      <c r="P270" s="371">
        <v>19783.602259421103</v>
      </c>
      <c r="Q270" s="371">
        <v>99405.834402752313</v>
      </c>
      <c r="R270" s="371">
        <v>26559.341000023171</v>
      </c>
      <c r="S270" s="371">
        <v>27421.298523354806</v>
      </c>
      <c r="T270" s="371">
        <v>27673.974128081831</v>
      </c>
      <c r="U270" s="371">
        <v>21048.104372525504</v>
      </c>
      <c r="V270" s="379">
        <v>102702.71802398533</v>
      </c>
      <c r="W270" s="371">
        <v>26425.485763379362</v>
      </c>
      <c r="X270" s="371">
        <v>28400.260971000567</v>
      </c>
      <c r="Y270" s="371">
        <v>28803.459750415706</v>
      </c>
      <c r="Z270" s="371">
        <v>21338.174780136396</v>
      </c>
      <c r="AA270" s="371">
        <v>104967.38126493202</v>
      </c>
      <c r="AB270" s="371">
        <v>25310.762415277095</v>
      </c>
      <c r="AC270" s="371">
        <v>28518.072313304729</v>
      </c>
      <c r="AD270" s="371">
        <v>28693.497277934253</v>
      </c>
      <c r="AE270" s="371">
        <v>22745.308312152141</v>
      </c>
      <c r="AF270" s="371">
        <v>105267.64031866823</v>
      </c>
      <c r="AG270" s="371">
        <v>27115.20807576966</v>
      </c>
      <c r="AH270" s="371">
        <v>31704.235521885188</v>
      </c>
      <c r="AI270" s="371">
        <v>30925.336992725701</v>
      </c>
      <c r="AJ270" s="371">
        <v>25797.573470182928</v>
      </c>
      <c r="AK270" s="371">
        <v>115542.35406056348</v>
      </c>
    </row>
    <row r="271" spans="2:37">
      <c r="B271" s="370" t="s">
        <v>1816</v>
      </c>
      <c r="C271" s="371">
        <v>3539.1482889999997</v>
      </c>
      <c r="D271" s="371">
        <v>3766.3252400000001</v>
      </c>
      <c r="E271" s="371">
        <v>3942.7517419999995</v>
      </c>
      <c r="F271" s="371">
        <v>4080.6076990000001</v>
      </c>
      <c r="G271" s="371">
        <v>15328.832969999999</v>
      </c>
      <c r="H271" s="371">
        <v>4286.5639790000005</v>
      </c>
      <c r="I271" s="371">
        <v>4179.8945899999999</v>
      </c>
      <c r="J271" s="371">
        <v>4350.1001239999996</v>
      </c>
      <c r="K271" s="371">
        <v>4498.408684</v>
      </c>
      <c r="L271" s="371">
        <v>17314.967377000004</v>
      </c>
      <c r="M271" s="371">
        <v>4577.2312119593325</v>
      </c>
      <c r="N271" s="371">
        <v>4620.8800296320487</v>
      </c>
      <c r="O271" s="371">
        <v>4997.3089246499467</v>
      </c>
      <c r="P271" s="371">
        <v>4893.5919110200684</v>
      </c>
      <c r="Q271" s="371">
        <v>19089.012077261395</v>
      </c>
      <c r="R271" s="371">
        <v>4970.797608719753</v>
      </c>
      <c r="S271" s="371">
        <v>5035.6810553482028</v>
      </c>
      <c r="T271" s="371">
        <v>4838.4674154738505</v>
      </c>
      <c r="U271" s="371">
        <v>4965.319090265054</v>
      </c>
      <c r="V271" s="379">
        <v>19810.265169806862</v>
      </c>
      <c r="W271" s="371">
        <v>4604.2880225883519</v>
      </c>
      <c r="X271" s="371">
        <v>4220.6898185303025</v>
      </c>
      <c r="Y271" s="371">
        <v>4552.7089796326163</v>
      </c>
      <c r="Z271" s="371">
        <v>4324.806858670524</v>
      </c>
      <c r="AA271" s="371">
        <v>17702.493679421797</v>
      </c>
      <c r="AB271" s="371">
        <v>4954.5916886766036</v>
      </c>
      <c r="AC271" s="371">
        <v>5146.0116498949801</v>
      </c>
      <c r="AD271" s="371">
        <v>5156.8111208344699</v>
      </c>
      <c r="AE271" s="371">
        <v>5512.4583503309304</v>
      </c>
      <c r="AF271" s="371">
        <v>20769.872809736982</v>
      </c>
      <c r="AG271" s="371">
        <v>5774.5142829817014</v>
      </c>
      <c r="AH271" s="371">
        <v>6158.262766028015</v>
      </c>
      <c r="AI271" s="371">
        <v>6255.0713142132699</v>
      </c>
      <c r="AJ271" s="371">
        <v>6212.6241879867221</v>
      </c>
      <c r="AK271" s="371">
        <v>24400.472551209707</v>
      </c>
    </row>
    <row r="272" spans="2:37">
      <c r="B272" s="370" t="s">
        <v>1817</v>
      </c>
      <c r="C272" s="371">
        <v>11743.198225</v>
      </c>
      <c r="D272" s="371">
        <v>12843.168387999998</v>
      </c>
      <c r="E272" s="371">
        <v>13319.084733</v>
      </c>
      <c r="F272" s="371">
        <v>14334.689143000001</v>
      </c>
      <c r="G272" s="371">
        <v>52240.140488999976</v>
      </c>
      <c r="H272" s="371">
        <v>13360.413710000003</v>
      </c>
      <c r="I272" s="371">
        <v>14418.923637999998</v>
      </c>
      <c r="J272" s="371">
        <v>15052.809046999999</v>
      </c>
      <c r="K272" s="371">
        <v>15509.562261999996</v>
      </c>
      <c r="L272" s="371">
        <v>58341.708656999996</v>
      </c>
      <c r="M272" s="371">
        <v>14921.833884591048</v>
      </c>
      <c r="N272" s="371">
        <v>15785.568842185772</v>
      </c>
      <c r="O272" s="371">
        <v>17198.276097612896</v>
      </c>
      <c r="P272" s="371">
        <v>16925.061916318609</v>
      </c>
      <c r="Q272" s="371">
        <v>64830.740740708337</v>
      </c>
      <c r="R272" s="371">
        <v>16210.042929536172</v>
      </c>
      <c r="S272" s="371">
        <v>17885.009240604522</v>
      </c>
      <c r="T272" s="371">
        <v>19292.141308782837</v>
      </c>
      <c r="U272" s="371">
        <v>17942.10767113763</v>
      </c>
      <c r="V272" s="379">
        <v>71329.301150061146</v>
      </c>
      <c r="W272" s="371">
        <v>16790.262488971875</v>
      </c>
      <c r="X272" s="371">
        <v>15904.526884650222</v>
      </c>
      <c r="Y272" s="371">
        <v>17636.81699151429</v>
      </c>
      <c r="Z272" s="371">
        <v>18366.76191718462</v>
      </c>
      <c r="AA272" s="371">
        <v>68698.368282321026</v>
      </c>
      <c r="AB272" s="371">
        <v>17149.556372511597</v>
      </c>
      <c r="AC272" s="371">
        <v>17460.25733132301</v>
      </c>
      <c r="AD272" s="371">
        <v>19199.441691254226</v>
      </c>
      <c r="AE272" s="371">
        <v>19300.020521869832</v>
      </c>
      <c r="AF272" s="371">
        <v>73109.275916958679</v>
      </c>
      <c r="AG272" s="371">
        <v>17860.384317004067</v>
      </c>
      <c r="AH272" s="371">
        <v>19569.602401483597</v>
      </c>
      <c r="AI272" s="371">
        <v>20397.647201230662</v>
      </c>
      <c r="AJ272" s="371">
        <v>18983.667052550398</v>
      </c>
      <c r="AK272" s="371">
        <v>76811.300972268727</v>
      </c>
    </row>
    <row r="273" spans="2:37">
      <c r="B273" s="370" t="s">
        <v>1818</v>
      </c>
      <c r="C273" s="371">
        <v>72.309032000000002</v>
      </c>
      <c r="D273" s="371">
        <v>73.925029999999992</v>
      </c>
      <c r="E273" s="371">
        <v>78.56133100000001</v>
      </c>
      <c r="F273" s="371">
        <v>80.584962000000004</v>
      </c>
      <c r="G273" s="371">
        <v>305.38035500000001</v>
      </c>
      <c r="H273" s="371">
        <v>101.619634</v>
      </c>
      <c r="I273" s="371">
        <v>122.05368799999999</v>
      </c>
      <c r="J273" s="371">
        <v>129.898664</v>
      </c>
      <c r="K273" s="371">
        <v>130.93320299999999</v>
      </c>
      <c r="L273" s="371">
        <v>484.50518899999997</v>
      </c>
      <c r="M273" s="371">
        <v>131.11642900000001</v>
      </c>
      <c r="N273" s="371">
        <v>120.17385500000002</v>
      </c>
      <c r="O273" s="371">
        <v>137.09256200000002</v>
      </c>
      <c r="P273" s="371">
        <v>133.4218538134725</v>
      </c>
      <c r="Q273" s="371">
        <v>521.80469981347255</v>
      </c>
      <c r="R273" s="371">
        <v>140.90689833281161</v>
      </c>
      <c r="S273" s="371">
        <v>143.75530867336312</v>
      </c>
      <c r="T273" s="371">
        <v>147.03614693134031</v>
      </c>
      <c r="U273" s="371">
        <v>147.52346685208047</v>
      </c>
      <c r="V273" s="379">
        <v>579.22182078959554</v>
      </c>
      <c r="W273" s="371">
        <v>145.71759229551361</v>
      </c>
      <c r="X273" s="371">
        <v>138.99001128915779</v>
      </c>
      <c r="Y273" s="371">
        <v>154.62241850476471</v>
      </c>
      <c r="Z273" s="371">
        <v>129.20622563491139</v>
      </c>
      <c r="AA273" s="371">
        <v>568.5362477243475</v>
      </c>
      <c r="AB273" s="371">
        <v>123.77706816229349</v>
      </c>
      <c r="AC273" s="371">
        <v>122.1408123077309</v>
      </c>
      <c r="AD273" s="371">
        <v>135.42368404291901</v>
      </c>
      <c r="AE273" s="371">
        <v>137.7886792834868</v>
      </c>
      <c r="AF273" s="371">
        <v>519.13024379643025</v>
      </c>
      <c r="AG273" s="371">
        <v>134.02719469499263</v>
      </c>
      <c r="AH273" s="371">
        <v>137.81623263129481</v>
      </c>
      <c r="AI273" s="371">
        <v>143.4962273376824</v>
      </c>
      <c r="AJ273" s="371">
        <v>144.14002065867362</v>
      </c>
      <c r="AK273" s="371">
        <v>559.47967532264352</v>
      </c>
    </row>
    <row r="274" spans="2:37">
      <c r="B274" s="370" t="s">
        <v>1819</v>
      </c>
      <c r="C274" s="371">
        <v>69.261651000000001</v>
      </c>
      <c r="D274" s="371">
        <v>70.571434999999994</v>
      </c>
      <c r="E274" s="371">
        <v>73.227979000000005</v>
      </c>
      <c r="F274" s="371">
        <v>74.441845999999998</v>
      </c>
      <c r="G274" s="371">
        <v>287.50291100000004</v>
      </c>
      <c r="H274" s="371">
        <v>75.715215999999998</v>
      </c>
      <c r="I274" s="371">
        <v>81.048847999999992</v>
      </c>
      <c r="J274" s="371">
        <v>83.720799</v>
      </c>
      <c r="K274" s="371">
        <v>85.099294999999998</v>
      </c>
      <c r="L274" s="371">
        <v>325.584158</v>
      </c>
      <c r="M274" s="371">
        <v>85.012471999999988</v>
      </c>
      <c r="N274" s="371">
        <v>85.958596999999997</v>
      </c>
      <c r="O274" s="371">
        <v>86.740442000000002</v>
      </c>
      <c r="P274" s="371">
        <v>87.280959179069299</v>
      </c>
      <c r="Q274" s="371">
        <v>344.9924701790693</v>
      </c>
      <c r="R274" s="371">
        <v>88.695649048347505</v>
      </c>
      <c r="S274" s="371">
        <v>90.671558377836391</v>
      </c>
      <c r="T274" s="371">
        <v>92.078692638181806</v>
      </c>
      <c r="U274" s="371">
        <v>92.697214756218301</v>
      </c>
      <c r="V274" s="379">
        <v>364.143114820584</v>
      </c>
      <c r="W274" s="371">
        <v>93.374920247045509</v>
      </c>
      <c r="X274" s="371">
        <v>94.704556223254997</v>
      </c>
      <c r="Y274" s="371">
        <v>98.033999474126006</v>
      </c>
      <c r="Z274" s="371">
        <v>97.587025964504605</v>
      </c>
      <c r="AA274" s="371">
        <v>383.70050190893107</v>
      </c>
      <c r="AB274" s="371">
        <v>98.258805245951791</v>
      </c>
      <c r="AC274" s="371">
        <v>101.73320151029199</v>
      </c>
      <c r="AD274" s="371">
        <v>106.449720002814</v>
      </c>
      <c r="AE274" s="371">
        <v>108.33560671255599</v>
      </c>
      <c r="AF274" s="371">
        <v>414.77733347161376</v>
      </c>
      <c r="AG274" s="371">
        <v>108.76293653026499</v>
      </c>
      <c r="AH274" s="371">
        <v>106.972357198792</v>
      </c>
      <c r="AI274" s="371">
        <v>109.691051452084</v>
      </c>
      <c r="AJ274" s="371">
        <v>109.373364272885</v>
      </c>
      <c r="AK274" s="371">
        <v>434.79970945402596</v>
      </c>
    </row>
    <row r="275" spans="2:37">
      <c r="B275" s="370" t="s">
        <v>1820</v>
      </c>
      <c r="C275" s="371">
        <v>5678.9778269999997</v>
      </c>
      <c r="D275" s="371">
        <v>5547.4209349999992</v>
      </c>
      <c r="E275" s="371">
        <v>6433.8793909999995</v>
      </c>
      <c r="F275" s="371">
        <v>6930.361887</v>
      </c>
      <c r="G275" s="371">
        <v>24590.640039999998</v>
      </c>
      <c r="H275" s="371">
        <v>6422.7051220000003</v>
      </c>
      <c r="I275" s="371">
        <v>6547.3016960000004</v>
      </c>
      <c r="J275" s="371">
        <v>7705.5851190000003</v>
      </c>
      <c r="K275" s="371">
        <v>7960.4321009999994</v>
      </c>
      <c r="L275" s="371">
        <v>28636.024038</v>
      </c>
      <c r="M275" s="371">
        <v>7225.9311429999998</v>
      </c>
      <c r="N275" s="371">
        <v>7488.8063510000002</v>
      </c>
      <c r="O275" s="371">
        <v>8262.7658350000002</v>
      </c>
      <c r="P275" s="371">
        <v>8533.5879126521504</v>
      </c>
      <c r="Q275" s="371">
        <v>31511.09124165215</v>
      </c>
      <c r="R275" s="371">
        <v>7926.9338537476397</v>
      </c>
      <c r="S275" s="371">
        <v>8168.3257476261297</v>
      </c>
      <c r="T275" s="371">
        <v>8829.0369705459489</v>
      </c>
      <c r="U275" s="371">
        <v>9056.4183994587311</v>
      </c>
      <c r="V275" s="379">
        <v>33980.714971378446</v>
      </c>
      <c r="W275" s="371">
        <v>8235.9800478925499</v>
      </c>
      <c r="X275" s="371">
        <v>7935.6188951622307</v>
      </c>
      <c r="Y275" s="371">
        <v>8264.3746453961994</v>
      </c>
      <c r="Z275" s="371">
        <v>8730.6745374510301</v>
      </c>
      <c r="AA275" s="371">
        <v>33166.648125902015</v>
      </c>
      <c r="AB275" s="371">
        <v>8872.436669033701</v>
      </c>
      <c r="AC275" s="371">
        <v>8927.9275930814001</v>
      </c>
      <c r="AD275" s="371">
        <v>9284.6564976478494</v>
      </c>
      <c r="AE275" s="371">
        <v>9680.2371108743991</v>
      </c>
      <c r="AF275" s="371">
        <v>36765.257870637353</v>
      </c>
      <c r="AG275" s="371">
        <v>9767.1581505121394</v>
      </c>
      <c r="AH275" s="371">
        <v>9888.0277382186705</v>
      </c>
      <c r="AI275" s="371">
        <v>10171.9724461648</v>
      </c>
      <c r="AJ275" s="371">
        <v>10543.263490002999</v>
      </c>
      <c r="AK275" s="371">
        <v>40370.421824898607</v>
      </c>
    </row>
    <row r="276" spans="2:37">
      <c r="B276" s="370" t="s">
        <v>1821</v>
      </c>
      <c r="C276" s="371">
        <v>7194.1644370000004</v>
      </c>
      <c r="D276" s="371">
        <v>7561.0140900000006</v>
      </c>
      <c r="E276" s="371">
        <v>7951.7008259999993</v>
      </c>
      <c r="F276" s="371">
        <v>8092.9511149999998</v>
      </c>
      <c r="G276" s="371">
        <v>30799.830468000004</v>
      </c>
      <c r="H276" s="371">
        <v>8013.6304010000003</v>
      </c>
      <c r="I276" s="371">
        <v>8486.2118119999996</v>
      </c>
      <c r="J276" s="371">
        <v>8702.893924</v>
      </c>
      <c r="K276" s="371">
        <v>8648.2987560000001</v>
      </c>
      <c r="L276" s="371">
        <v>33851.034892999996</v>
      </c>
      <c r="M276" s="371">
        <v>8798.1229230000008</v>
      </c>
      <c r="N276" s="371">
        <v>9363.7716810000002</v>
      </c>
      <c r="O276" s="371">
        <v>9376.7429380000012</v>
      </c>
      <c r="P276" s="371">
        <v>9572.6062531592197</v>
      </c>
      <c r="Q276" s="371">
        <v>37111.243795159222</v>
      </c>
      <c r="R276" s="371">
        <v>10016.91214295035</v>
      </c>
      <c r="S276" s="371">
        <v>10408.69604145485</v>
      </c>
      <c r="T276" s="371">
        <v>10672.474007893961</v>
      </c>
      <c r="U276" s="371">
        <v>10257.105165107669</v>
      </c>
      <c r="V276" s="379">
        <v>41355.187357406823</v>
      </c>
      <c r="W276" s="371">
        <v>10577.16657379059</v>
      </c>
      <c r="X276" s="371">
        <v>9557.2485081945015</v>
      </c>
      <c r="Y276" s="371">
        <v>9937.3444087637708</v>
      </c>
      <c r="Z276" s="371">
        <v>9396.3375054552398</v>
      </c>
      <c r="AA276" s="371">
        <v>39468.096996204098</v>
      </c>
      <c r="AB276" s="371">
        <v>10091.75136761718</v>
      </c>
      <c r="AC276" s="371">
        <v>11046.673325046839</v>
      </c>
      <c r="AD276" s="371">
        <v>11148.72334511088</v>
      </c>
      <c r="AE276" s="371">
        <v>11151.784557681949</v>
      </c>
      <c r="AF276" s="371">
        <v>43438.932595456856</v>
      </c>
      <c r="AG276" s="371">
        <v>11988.882398415379</v>
      </c>
      <c r="AH276" s="371">
        <v>13710.17771142162</v>
      </c>
      <c r="AI276" s="371">
        <v>14379.899234990989</v>
      </c>
      <c r="AJ276" s="371">
        <v>14601.713453726061</v>
      </c>
      <c r="AK276" s="371">
        <v>54680.672798554049</v>
      </c>
    </row>
    <row r="277" spans="2:37">
      <c r="B277" s="370" t="s">
        <v>1822</v>
      </c>
      <c r="C277" s="371">
        <v>3386.9547800000005</v>
      </c>
      <c r="D277" s="371">
        <v>3507.525932</v>
      </c>
      <c r="E277" s="371">
        <v>3883.0227890000006</v>
      </c>
      <c r="F277" s="371">
        <v>3887.9299970000002</v>
      </c>
      <c r="G277" s="371">
        <v>14665.433498</v>
      </c>
      <c r="H277" s="371">
        <v>3862.197044</v>
      </c>
      <c r="I277" s="371">
        <v>4042.4508990000004</v>
      </c>
      <c r="J277" s="371">
        <v>4103.7141510000001</v>
      </c>
      <c r="K277" s="371">
        <v>4173.2664580000001</v>
      </c>
      <c r="L277" s="371">
        <v>16181.628552000002</v>
      </c>
      <c r="M277" s="371">
        <v>4118.2294116069788</v>
      </c>
      <c r="N277" s="371">
        <v>4441.9667538195754</v>
      </c>
      <c r="O277" s="371">
        <v>4256.8300844356463</v>
      </c>
      <c r="P277" s="371">
        <v>4406.82494932587</v>
      </c>
      <c r="Q277" s="371">
        <v>17223.851199188073</v>
      </c>
      <c r="R277" s="371">
        <v>4434.1834630545145</v>
      </c>
      <c r="S277" s="371">
        <v>4824.3081675743542</v>
      </c>
      <c r="T277" s="371">
        <v>4652.246526144766</v>
      </c>
      <c r="U277" s="371">
        <v>4796.5431997538526</v>
      </c>
      <c r="V277" s="379">
        <v>18707.281356527488</v>
      </c>
      <c r="W277" s="371">
        <v>4772.0052005737525</v>
      </c>
      <c r="X277" s="371">
        <v>4158.8776498617999</v>
      </c>
      <c r="Y277" s="371">
        <v>4567.4026816041342</v>
      </c>
      <c r="Z277" s="371">
        <v>4232.2814321374308</v>
      </c>
      <c r="AA277" s="371">
        <v>17730.566964177113</v>
      </c>
      <c r="AB277" s="371">
        <v>4136.7391870817137</v>
      </c>
      <c r="AC277" s="371">
        <v>4705.8715874113559</v>
      </c>
      <c r="AD277" s="371">
        <v>4649.4568763839025</v>
      </c>
      <c r="AE277" s="371">
        <v>4881.6723380850099</v>
      </c>
      <c r="AF277" s="371">
        <v>18373.739988961985</v>
      </c>
      <c r="AG277" s="371">
        <v>5050.9123645799809</v>
      </c>
      <c r="AH277" s="371">
        <v>5764.5414052186215</v>
      </c>
      <c r="AI277" s="371">
        <v>6422.6310810532013</v>
      </c>
      <c r="AJ277" s="371">
        <v>7486.1208747053979</v>
      </c>
      <c r="AK277" s="371">
        <v>24724.2057255572</v>
      </c>
    </row>
    <row r="278" spans="2:37">
      <c r="B278" s="370" t="s">
        <v>1823</v>
      </c>
      <c r="C278" s="371">
        <v>1014.5427550000001</v>
      </c>
      <c r="D278" s="371">
        <v>1057.9665630000002</v>
      </c>
      <c r="E278" s="371">
        <v>1098.6567659999998</v>
      </c>
      <c r="F278" s="371">
        <v>1102.8773470000001</v>
      </c>
      <c r="G278" s="371">
        <v>4274.0434310000001</v>
      </c>
      <c r="H278" s="371">
        <v>1104.939928</v>
      </c>
      <c r="I278" s="371">
        <v>1181.759693</v>
      </c>
      <c r="J278" s="371">
        <v>1199.507276</v>
      </c>
      <c r="K278" s="371">
        <v>1202.3133950000001</v>
      </c>
      <c r="L278" s="371">
        <v>4688.5202919999992</v>
      </c>
      <c r="M278" s="371">
        <v>1202.1880140000001</v>
      </c>
      <c r="N278" s="371">
        <v>1335.6346909523102</v>
      </c>
      <c r="O278" s="371">
        <v>1350.4966851370186</v>
      </c>
      <c r="P278" s="371">
        <v>1359.278906796781</v>
      </c>
      <c r="Q278" s="371">
        <v>5247.5982968861099</v>
      </c>
      <c r="R278" s="371">
        <v>1351.9015166570291</v>
      </c>
      <c r="S278" s="371">
        <v>1437.9815980213004</v>
      </c>
      <c r="T278" s="371">
        <v>1506.0901265739244</v>
      </c>
      <c r="U278" s="371">
        <v>1509.6118840525769</v>
      </c>
      <c r="V278" s="379">
        <v>5805.5851253048313</v>
      </c>
      <c r="W278" s="371">
        <v>1495.0318922597014</v>
      </c>
      <c r="X278" s="371">
        <v>1338.9515176147047</v>
      </c>
      <c r="Y278" s="371">
        <v>1384.7775786022285</v>
      </c>
      <c r="Z278" s="371">
        <v>1315.3802880592002</v>
      </c>
      <c r="AA278" s="371">
        <v>5534.1412765358345</v>
      </c>
      <c r="AB278" s="371">
        <v>1310.6419823773401</v>
      </c>
      <c r="AC278" s="371">
        <v>1379.6600502100998</v>
      </c>
      <c r="AD278" s="371">
        <v>1356.2045596831313</v>
      </c>
      <c r="AE278" s="371">
        <v>1434.4104042875213</v>
      </c>
      <c r="AF278" s="371">
        <v>5480.9169965580923</v>
      </c>
      <c r="AG278" s="371">
        <v>1443.2788027699576</v>
      </c>
      <c r="AH278" s="371">
        <v>1526.3079643232199</v>
      </c>
      <c r="AI278" s="371">
        <v>1637.9444725354188</v>
      </c>
      <c r="AJ278" s="371">
        <v>1683.723434595209</v>
      </c>
      <c r="AK278" s="371">
        <v>6291.2546742238046</v>
      </c>
    </row>
    <row r="279" spans="2:37">
      <c r="B279" s="370" t="s">
        <v>1824</v>
      </c>
      <c r="C279" s="371">
        <v>2553.1508939999999</v>
      </c>
      <c r="D279" s="371">
        <v>2588.7565129999998</v>
      </c>
      <c r="E279" s="371">
        <v>2659.6304380000001</v>
      </c>
      <c r="F279" s="371">
        <v>2672.5898790000001</v>
      </c>
      <c r="G279" s="371">
        <v>10474.127724</v>
      </c>
      <c r="H279" s="371">
        <v>2881.99109</v>
      </c>
      <c r="I279" s="371">
        <v>3032.913575</v>
      </c>
      <c r="J279" s="371">
        <v>3048.8561639999998</v>
      </c>
      <c r="K279" s="371">
        <v>3056.1851929999998</v>
      </c>
      <c r="L279" s="371">
        <v>12019.946022</v>
      </c>
      <c r="M279" s="371">
        <v>3076.5114249999997</v>
      </c>
      <c r="N279" s="371">
        <v>3240.3306379999999</v>
      </c>
      <c r="O279" s="371">
        <v>3455.6225449999997</v>
      </c>
      <c r="P279" s="371">
        <v>3301.8114991330003</v>
      </c>
      <c r="Q279" s="371">
        <v>13074.276107132999</v>
      </c>
      <c r="R279" s="371">
        <v>3363.9256208968</v>
      </c>
      <c r="S279" s="371">
        <v>3536.3967900427501</v>
      </c>
      <c r="T279" s="371">
        <v>3716.31194467459</v>
      </c>
      <c r="U279" s="371">
        <v>3602.9124355755998</v>
      </c>
      <c r="V279" s="379">
        <v>14219.546791189741</v>
      </c>
      <c r="W279" s="371">
        <v>3601.1101144565</v>
      </c>
      <c r="X279" s="371">
        <v>3896.7070063321598</v>
      </c>
      <c r="Y279" s="371">
        <v>3906.2012495294398</v>
      </c>
      <c r="Z279" s="371">
        <v>3868.8123452322302</v>
      </c>
      <c r="AA279" s="371">
        <v>15272.83071555033</v>
      </c>
      <c r="AB279" s="371">
        <v>3770.09031995849</v>
      </c>
      <c r="AC279" s="371">
        <v>4132.9519683336703</v>
      </c>
      <c r="AD279" s="371">
        <v>4193.1682240810596</v>
      </c>
      <c r="AE279" s="371">
        <v>3779.5149105598402</v>
      </c>
      <c r="AF279" s="371">
        <v>15875.725422933061</v>
      </c>
      <c r="AG279" s="371">
        <v>3699.8641655876399</v>
      </c>
      <c r="AH279" s="371">
        <v>4052.6374513881201</v>
      </c>
      <c r="AI279" s="371">
        <v>4128.5499090451194</v>
      </c>
      <c r="AJ279" s="371">
        <v>4170.2137502914902</v>
      </c>
      <c r="AK279" s="371">
        <v>16051.26527631237</v>
      </c>
    </row>
    <row r="280" spans="2:37">
      <c r="B280" s="370" t="s">
        <v>1825</v>
      </c>
      <c r="C280" s="371">
        <v>1481.5261560000001</v>
      </c>
      <c r="D280" s="371">
        <v>1530.0758230000001</v>
      </c>
      <c r="E280" s="371">
        <v>1571.9328690000002</v>
      </c>
      <c r="F280" s="371">
        <v>1621.4270390000001</v>
      </c>
      <c r="G280" s="371">
        <v>6204.9618869999995</v>
      </c>
      <c r="H280" s="371">
        <v>1629.6481330000001</v>
      </c>
      <c r="I280" s="371">
        <v>1679.450155</v>
      </c>
      <c r="J280" s="371">
        <v>1695.0626280000004</v>
      </c>
      <c r="K280" s="371">
        <v>1759.060393</v>
      </c>
      <c r="L280" s="371">
        <v>6763.2213090000005</v>
      </c>
      <c r="M280" s="371">
        <v>1772.78381237194</v>
      </c>
      <c r="N280" s="371">
        <v>1808.7751012911795</v>
      </c>
      <c r="O280" s="371">
        <v>1788.5479672650895</v>
      </c>
      <c r="P280" s="371">
        <v>1764.9522274594519</v>
      </c>
      <c r="Q280" s="371">
        <v>7135.0591083876616</v>
      </c>
      <c r="R280" s="371">
        <v>1788.6957976164372</v>
      </c>
      <c r="S280" s="371">
        <v>1809.6844542533788</v>
      </c>
      <c r="T280" s="371">
        <v>1926.3239477786797</v>
      </c>
      <c r="U280" s="371">
        <v>1938.7259832962468</v>
      </c>
      <c r="V280" s="379">
        <v>7463.4301829447413</v>
      </c>
      <c r="W280" s="371">
        <v>1926.6144868635054</v>
      </c>
      <c r="X280" s="371">
        <v>1828.1033016288493</v>
      </c>
      <c r="Y280" s="371">
        <v>1948.7517962232155</v>
      </c>
      <c r="Z280" s="371">
        <v>2026.0228438306185</v>
      </c>
      <c r="AA280" s="371">
        <v>7729.4924285461893</v>
      </c>
      <c r="AB280" s="371">
        <v>1982.156221972896</v>
      </c>
      <c r="AC280" s="371">
        <v>2040.7624592387933</v>
      </c>
      <c r="AD280" s="371">
        <v>2083.7866674662046</v>
      </c>
      <c r="AE280" s="371">
        <v>2139.1725564279645</v>
      </c>
      <c r="AF280" s="371">
        <v>8245.8779051058573</v>
      </c>
      <c r="AG280" s="371">
        <v>2150.0721623375771</v>
      </c>
      <c r="AH280" s="371">
        <v>2182.0290222379208</v>
      </c>
      <c r="AI280" s="371">
        <v>2231.2955334490593</v>
      </c>
      <c r="AJ280" s="371">
        <v>2047.5851898487545</v>
      </c>
      <c r="AK280" s="371">
        <v>8610.9819078733126</v>
      </c>
    </row>
    <row r="281" spans="2:37">
      <c r="B281" s="370" t="s">
        <v>1826</v>
      </c>
      <c r="C281" s="371">
        <v>1936.1285339999999</v>
      </c>
      <c r="D281" s="371">
        <v>1990.5143389999998</v>
      </c>
      <c r="E281" s="371">
        <v>2088.0877919999998</v>
      </c>
      <c r="F281" s="371">
        <v>2078.9886810000003</v>
      </c>
      <c r="G281" s="371">
        <v>8093.7193459999989</v>
      </c>
      <c r="H281" s="371">
        <v>2151.0154619999998</v>
      </c>
      <c r="I281" s="371">
        <v>2231.7196260000001</v>
      </c>
      <c r="J281" s="371">
        <v>2264.6406080000002</v>
      </c>
      <c r="K281" s="371">
        <v>2268.2842310000001</v>
      </c>
      <c r="L281" s="371">
        <v>8915.6599269999988</v>
      </c>
      <c r="M281" s="371">
        <v>2288.4694564812999</v>
      </c>
      <c r="N281" s="371">
        <v>2304.4596413632903</v>
      </c>
      <c r="O281" s="371">
        <v>2400.5463354427102</v>
      </c>
      <c r="P281" s="371">
        <v>2453.1022369806501</v>
      </c>
      <c r="Q281" s="371">
        <v>9446.5776702679505</v>
      </c>
      <c r="R281" s="371">
        <v>2549.1365770751199</v>
      </c>
      <c r="S281" s="371">
        <v>2594.4772028695697</v>
      </c>
      <c r="T281" s="371">
        <v>2704.0533489753198</v>
      </c>
      <c r="U281" s="371">
        <v>2711.6791995921199</v>
      </c>
      <c r="V281" s="379">
        <v>10559.346328512129</v>
      </c>
      <c r="W281" s="371">
        <v>2745.0770672939202</v>
      </c>
      <c r="X281" s="371">
        <v>2584.8894560880103</v>
      </c>
      <c r="Y281" s="371">
        <v>2583.7656876769402</v>
      </c>
      <c r="Z281" s="371">
        <v>2580.1168129015796</v>
      </c>
      <c r="AA281" s="371">
        <v>10493.849023960449</v>
      </c>
      <c r="AB281" s="371">
        <v>2576.59354650655</v>
      </c>
      <c r="AC281" s="371">
        <v>2604.80098273455</v>
      </c>
      <c r="AD281" s="371">
        <v>2699.9057424532598</v>
      </c>
      <c r="AE281" s="371">
        <v>2805.3988722164299</v>
      </c>
      <c r="AF281" s="371">
        <v>10686.69914391079</v>
      </c>
      <c r="AG281" s="371">
        <v>2689.4040933086899</v>
      </c>
      <c r="AH281" s="371">
        <v>2770.6476652342999</v>
      </c>
      <c r="AI281" s="371">
        <v>2898.7110227107901</v>
      </c>
      <c r="AJ281" s="371">
        <v>3018.5405056755499</v>
      </c>
      <c r="AK281" s="371">
        <v>11377.303286929329</v>
      </c>
    </row>
    <row r="282" spans="2:37">
      <c r="B282" s="370" t="s">
        <v>1827</v>
      </c>
      <c r="C282" s="371">
        <v>103.080534</v>
      </c>
      <c r="D282" s="371">
        <v>105.66457700000001</v>
      </c>
      <c r="E282" s="371">
        <v>112.458664</v>
      </c>
      <c r="F282" s="371">
        <v>113.26164900000001</v>
      </c>
      <c r="G282" s="371">
        <v>434.46542399999998</v>
      </c>
      <c r="H282" s="371">
        <v>115.867893</v>
      </c>
      <c r="I282" s="371">
        <v>119.968046</v>
      </c>
      <c r="J282" s="371">
        <v>123.740921</v>
      </c>
      <c r="K282" s="371">
        <v>122.296076</v>
      </c>
      <c r="L282" s="371">
        <v>481.87293599999998</v>
      </c>
      <c r="M282" s="371">
        <v>121.06167600000001</v>
      </c>
      <c r="N282" s="371">
        <v>125.209175</v>
      </c>
      <c r="O282" s="371">
        <v>126.023962</v>
      </c>
      <c r="P282" s="371">
        <v>126.83134920222099</v>
      </c>
      <c r="Q282" s="371">
        <v>499.126162202221</v>
      </c>
      <c r="R282" s="371">
        <v>129.38266021924701</v>
      </c>
      <c r="S282" s="371">
        <v>132.288159910687</v>
      </c>
      <c r="T282" s="371">
        <v>132.63488533572098</v>
      </c>
      <c r="U282" s="371">
        <v>133.00723762998899</v>
      </c>
      <c r="V282" s="379">
        <v>527.31294309564396</v>
      </c>
      <c r="W282" s="371">
        <v>136.57959489634101</v>
      </c>
      <c r="X282" s="371">
        <v>128.63583846350602</v>
      </c>
      <c r="Y282" s="371">
        <v>133.85330388907099</v>
      </c>
      <c r="Z282" s="371">
        <v>130.79385214284099</v>
      </c>
      <c r="AA282" s="371">
        <v>529.862589391759</v>
      </c>
      <c r="AB282" s="371">
        <v>128.02879044231298</v>
      </c>
      <c r="AC282" s="371">
        <v>135.13593215049801</v>
      </c>
      <c r="AD282" s="371">
        <v>133.37314202328801</v>
      </c>
      <c r="AE282" s="371">
        <v>142.59424350430498</v>
      </c>
      <c r="AF282" s="371">
        <v>539.13210812040393</v>
      </c>
      <c r="AG282" s="371">
        <v>149.17614355624301</v>
      </c>
      <c r="AH282" s="371">
        <v>160.512785012742</v>
      </c>
      <c r="AI282" s="371">
        <v>170.11183768039498</v>
      </c>
      <c r="AJ282" s="371">
        <v>177.92117295355001</v>
      </c>
      <c r="AK282" s="371">
        <v>657.72193920293012</v>
      </c>
    </row>
    <row r="283" spans="2:37">
      <c r="B283" s="370" t="s">
        <v>1828</v>
      </c>
      <c r="C283" s="371">
        <v>2303.8724520000001</v>
      </c>
      <c r="D283" s="371">
        <v>2539.8657439999997</v>
      </c>
      <c r="E283" s="371">
        <v>2427.2802510000001</v>
      </c>
      <c r="F283" s="371">
        <v>2605.9039700000003</v>
      </c>
      <c r="G283" s="371">
        <v>9876.9224170000016</v>
      </c>
      <c r="H283" s="371">
        <v>2471.2207779999999</v>
      </c>
      <c r="I283" s="371">
        <v>2675.3408239999999</v>
      </c>
      <c r="J283" s="371">
        <v>2784.6766050000001</v>
      </c>
      <c r="K283" s="371">
        <v>2828.0523840000001</v>
      </c>
      <c r="L283" s="371">
        <v>10759.290591000001</v>
      </c>
      <c r="M283" s="371">
        <v>2717.7126148392699</v>
      </c>
      <c r="N283" s="371">
        <v>2829.9638743437999</v>
      </c>
      <c r="O283" s="371">
        <v>2958.2189011710598</v>
      </c>
      <c r="P283" s="371">
        <v>2972.8427737663101</v>
      </c>
      <c r="Q283" s="371">
        <v>11478.738164120439</v>
      </c>
      <c r="R283" s="371">
        <v>2913.3454149690801</v>
      </c>
      <c r="S283" s="371">
        <v>3050.5908945589999</v>
      </c>
      <c r="T283" s="371">
        <v>3059.8789778189798</v>
      </c>
      <c r="U283" s="371">
        <v>3070.9553635538796</v>
      </c>
      <c r="V283" s="379">
        <v>12094.77065090094</v>
      </c>
      <c r="W283" s="371">
        <v>3055.5983628487202</v>
      </c>
      <c r="X283" s="371">
        <v>3238.3526617580201</v>
      </c>
      <c r="Y283" s="371">
        <v>3331.3002911375397</v>
      </c>
      <c r="Z283" s="371">
        <v>3200.3392694050799</v>
      </c>
      <c r="AA283" s="371">
        <v>12825.590585149361</v>
      </c>
      <c r="AB283" s="371">
        <v>2840.7194483490698</v>
      </c>
      <c r="AC283" s="371">
        <v>3486.7676518392</v>
      </c>
      <c r="AD283" s="371">
        <v>3439.5208440066599</v>
      </c>
      <c r="AE283" s="371">
        <v>3501.7352418315299</v>
      </c>
      <c r="AF283" s="371">
        <v>13268.743186026459</v>
      </c>
      <c r="AG283" s="371">
        <v>2846.1279160761296</v>
      </c>
      <c r="AH283" s="371">
        <v>3419.85118091297</v>
      </c>
      <c r="AI283" s="371">
        <v>3576.8063279799303</v>
      </c>
      <c r="AJ283" s="371">
        <v>3555.2940075057099</v>
      </c>
      <c r="AK283" s="371">
        <v>13398.07943247474</v>
      </c>
    </row>
    <row r="284" spans="2:37">
      <c r="B284" s="370" t="s">
        <v>1829</v>
      </c>
      <c r="C284" s="371">
        <v>1909.9836780000001</v>
      </c>
      <c r="D284" s="371">
        <v>1978.072367</v>
      </c>
      <c r="E284" s="371">
        <v>2002.6173999999999</v>
      </c>
      <c r="F284" s="371">
        <v>2078.8202240000001</v>
      </c>
      <c r="G284" s="371">
        <v>7969.4936689999995</v>
      </c>
      <c r="H284" s="371">
        <v>2062.8361380000001</v>
      </c>
      <c r="I284" s="371">
        <v>2098.9706660000002</v>
      </c>
      <c r="J284" s="371">
        <v>2163.411251</v>
      </c>
      <c r="K284" s="371">
        <v>2186.8107289999998</v>
      </c>
      <c r="L284" s="371">
        <v>8512.0287840000001</v>
      </c>
      <c r="M284" s="371">
        <v>2190.8184887561501</v>
      </c>
      <c r="N284" s="371">
        <v>2339.56512348865</v>
      </c>
      <c r="O284" s="371">
        <v>2418.5228845633101</v>
      </c>
      <c r="P284" s="371">
        <v>2411.9438623660099</v>
      </c>
      <c r="Q284" s="371">
        <v>9360.8503591741191</v>
      </c>
      <c r="R284" s="371">
        <v>2422.2258031064698</v>
      </c>
      <c r="S284" s="371">
        <v>2633.4289645519298</v>
      </c>
      <c r="T284" s="371">
        <v>2682.4962511664298</v>
      </c>
      <c r="U284" s="371">
        <v>2663.7867647513099</v>
      </c>
      <c r="V284" s="379">
        <v>10401.937783576139</v>
      </c>
      <c r="W284" s="371">
        <v>2687.5170028841003</v>
      </c>
      <c r="X284" s="371">
        <v>2757.1371353825698</v>
      </c>
      <c r="Y284" s="371">
        <v>2863.1521901183601</v>
      </c>
      <c r="Z284" s="371">
        <v>2652.6379845994502</v>
      </c>
      <c r="AA284" s="371">
        <v>10960.44431298448</v>
      </c>
      <c r="AB284" s="371">
        <v>2648.53275955246</v>
      </c>
      <c r="AC284" s="371">
        <v>2776.6967154511899</v>
      </c>
      <c r="AD284" s="371">
        <v>2953.0507177519899</v>
      </c>
      <c r="AE284" s="371">
        <v>2899.1182358892997</v>
      </c>
      <c r="AF284" s="371">
        <v>11277.398428644939</v>
      </c>
      <c r="AG284" s="371">
        <v>2831.4537674509702</v>
      </c>
      <c r="AH284" s="371">
        <v>3005.4145492579401</v>
      </c>
      <c r="AI284" s="371">
        <v>3112.2948983493498</v>
      </c>
      <c r="AJ284" s="371">
        <v>3034.34657841542</v>
      </c>
      <c r="AK284" s="371">
        <v>11983.50979347368</v>
      </c>
    </row>
    <row r="285" spans="2:37">
      <c r="B285" s="370" t="s">
        <v>1830</v>
      </c>
      <c r="C285" s="371">
        <v>649.24879399999998</v>
      </c>
      <c r="D285" s="371">
        <v>668.10014999999999</v>
      </c>
      <c r="E285" s="371">
        <v>689.51170200000001</v>
      </c>
      <c r="F285" s="371">
        <v>702.16024700000003</v>
      </c>
      <c r="G285" s="371">
        <v>2709.0208930000003</v>
      </c>
      <c r="H285" s="371">
        <v>707.44354199999998</v>
      </c>
      <c r="I285" s="371">
        <v>724.70973100000003</v>
      </c>
      <c r="J285" s="371">
        <v>734.156701</v>
      </c>
      <c r="K285" s="371">
        <v>738.62060199999996</v>
      </c>
      <c r="L285" s="371">
        <v>2904.9305759999997</v>
      </c>
      <c r="M285" s="371">
        <v>752.57320692048597</v>
      </c>
      <c r="N285" s="371">
        <v>771.50047604998599</v>
      </c>
      <c r="O285" s="371">
        <v>785.58503167762899</v>
      </c>
      <c r="P285" s="371">
        <v>803.88879032198804</v>
      </c>
      <c r="Q285" s="371">
        <v>3113.547504970089</v>
      </c>
      <c r="R285" s="371">
        <v>811.83964435441897</v>
      </c>
      <c r="S285" s="371">
        <v>832.04538667243503</v>
      </c>
      <c r="T285" s="371">
        <v>865.29457726322892</v>
      </c>
      <c r="U285" s="371">
        <v>868.68897934515098</v>
      </c>
      <c r="V285" s="379">
        <v>3377.8685876352338</v>
      </c>
      <c r="W285" s="371">
        <v>884.13036220104198</v>
      </c>
      <c r="X285" s="371">
        <v>858.79338266373497</v>
      </c>
      <c r="Y285" s="371">
        <v>1029.3405214665299</v>
      </c>
      <c r="Z285" s="371">
        <v>1006.41632300462</v>
      </c>
      <c r="AA285" s="371">
        <v>3778.6805893359274</v>
      </c>
      <c r="AB285" s="371">
        <v>925.59188074830899</v>
      </c>
      <c r="AC285" s="371">
        <v>961.95243610156501</v>
      </c>
      <c r="AD285" s="371">
        <v>1063.06413717122</v>
      </c>
      <c r="AE285" s="371">
        <v>1049.83341070041</v>
      </c>
      <c r="AF285" s="371">
        <v>4000.4418647215039</v>
      </c>
      <c r="AG285" s="371">
        <v>1029.58499744444</v>
      </c>
      <c r="AH285" s="371">
        <v>979.34318083761707</v>
      </c>
      <c r="AI285" s="371">
        <v>1055.3534459344</v>
      </c>
      <c r="AJ285" s="371">
        <v>1051.5964382613599</v>
      </c>
      <c r="AK285" s="371">
        <v>4115.8780624778165</v>
      </c>
    </row>
    <row r="286" spans="2:37">
      <c r="B286" s="370" t="s">
        <v>1831</v>
      </c>
      <c r="C286" s="371">
        <v>579.068533</v>
      </c>
      <c r="D286" s="371">
        <v>595.65657999999996</v>
      </c>
      <c r="E286" s="371">
        <v>622.8952240000001</v>
      </c>
      <c r="F286" s="371">
        <v>635.597756</v>
      </c>
      <c r="G286" s="371">
        <v>2433.218093</v>
      </c>
      <c r="H286" s="371">
        <v>649.08552099999997</v>
      </c>
      <c r="I286" s="371">
        <v>694.95627200000001</v>
      </c>
      <c r="J286" s="371">
        <v>708.94340199999999</v>
      </c>
      <c r="K286" s="371">
        <v>715.36748599999999</v>
      </c>
      <c r="L286" s="371">
        <v>2768.3526809999998</v>
      </c>
      <c r="M286" s="371">
        <v>717.8251580000001</v>
      </c>
      <c r="N286" s="371">
        <v>770.50908400000003</v>
      </c>
      <c r="O286" s="371">
        <v>780.6082879999999</v>
      </c>
      <c r="P286" s="371">
        <v>782.78414874892997</v>
      </c>
      <c r="Q286" s="371">
        <v>3051.7266787489302</v>
      </c>
      <c r="R286" s="371">
        <v>797.415513067034</v>
      </c>
      <c r="S286" s="371">
        <v>839.50479325386993</v>
      </c>
      <c r="T286" s="371">
        <v>881.30470891011794</v>
      </c>
      <c r="U286" s="371">
        <v>879.97203436202608</v>
      </c>
      <c r="V286" s="379">
        <v>3398.1970495930477</v>
      </c>
      <c r="W286" s="371">
        <v>887.06157168858192</v>
      </c>
      <c r="X286" s="371">
        <v>739.53102108356597</v>
      </c>
      <c r="Y286" s="371">
        <v>786.95317429451791</v>
      </c>
      <c r="Z286" s="371">
        <v>800.85874815976501</v>
      </c>
      <c r="AA286" s="371">
        <v>3214.4045152264312</v>
      </c>
      <c r="AB286" s="371">
        <v>804.15584388298907</v>
      </c>
      <c r="AC286" s="371">
        <v>783.11546054144094</v>
      </c>
      <c r="AD286" s="371">
        <v>756.02951993827503</v>
      </c>
      <c r="AE286" s="371">
        <v>822.01325888775409</v>
      </c>
      <c r="AF286" s="371">
        <v>3165.3140832504591</v>
      </c>
      <c r="AG286" s="371">
        <v>864.57866825440601</v>
      </c>
      <c r="AH286" s="371">
        <v>1019.94906199176</v>
      </c>
      <c r="AI286" s="371">
        <v>1097.20693450104</v>
      </c>
      <c r="AJ286" s="371">
        <v>1139.9865594221101</v>
      </c>
      <c r="AK286" s="371">
        <v>4121.721224169316</v>
      </c>
    </row>
    <row r="287" spans="2:37">
      <c r="B287" s="370" t="s">
        <v>1832</v>
      </c>
      <c r="C287" s="371">
        <v>66975.139211000002</v>
      </c>
      <c r="D287" s="371">
        <v>70638.577315000002</v>
      </c>
      <c r="E287" s="371">
        <v>73817.836731999996</v>
      </c>
      <c r="F287" s="371">
        <v>67986.063954000012</v>
      </c>
      <c r="G287" s="371">
        <v>279417.61721200001</v>
      </c>
      <c r="H287" s="371">
        <v>74248.56678107816</v>
      </c>
      <c r="I287" s="371">
        <v>77818.144117685792</v>
      </c>
      <c r="J287" s="371">
        <v>80713.903136786044</v>
      </c>
      <c r="K287" s="371">
        <v>73919.816660387965</v>
      </c>
      <c r="L287" s="371">
        <v>306700.43069593795</v>
      </c>
      <c r="M287" s="371">
        <v>80229.603765428779</v>
      </c>
      <c r="N287" s="371">
        <v>84288.476731420276</v>
      </c>
      <c r="O287" s="371">
        <v>87614.576372090552</v>
      </c>
      <c r="P287" s="371">
        <v>80313.413809664911</v>
      </c>
      <c r="Q287" s="371">
        <v>332446.07067860459</v>
      </c>
      <c r="R287" s="371">
        <v>86475.682093374402</v>
      </c>
      <c r="S287" s="371">
        <v>90844.143887148981</v>
      </c>
      <c r="T287" s="371">
        <v>93671.843964989705</v>
      </c>
      <c r="U287" s="371">
        <v>85685.158462015665</v>
      </c>
      <c r="V287" s="379">
        <v>356676.82840752875</v>
      </c>
      <c r="W287" s="371">
        <v>89063.001065131451</v>
      </c>
      <c r="X287" s="371">
        <v>87782.018615927154</v>
      </c>
      <c r="Y287" s="371">
        <v>91982.859668243444</v>
      </c>
      <c r="Z287" s="371">
        <v>84197.208749970043</v>
      </c>
      <c r="AA287" s="371">
        <v>353025.08809927211</v>
      </c>
      <c r="AB287" s="371">
        <v>87724.384367396546</v>
      </c>
      <c r="AC287" s="371">
        <v>94330.531470481335</v>
      </c>
      <c r="AD287" s="371">
        <v>97052.5637677864</v>
      </c>
      <c r="AE287" s="371">
        <v>92091.396611295349</v>
      </c>
      <c r="AF287" s="371">
        <v>371198.87621695973</v>
      </c>
      <c r="AG287" s="371">
        <v>95503.390437274255</v>
      </c>
      <c r="AH287" s="371">
        <v>106156.32899528238</v>
      </c>
      <c r="AI287" s="371">
        <v>108714.01993135389</v>
      </c>
      <c r="AJ287" s="371">
        <v>103757.6835510552</v>
      </c>
      <c r="AK287" s="371">
        <v>414131.42291496578</v>
      </c>
    </row>
    <row r="288" spans="2:37">
      <c r="B288" s="368" t="s">
        <v>1840</v>
      </c>
      <c r="C288" s="371" t="s">
        <v>1178</v>
      </c>
      <c r="D288" s="371" t="s">
        <v>1178</v>
      </c>
      <c r="E288" s="371" t="s">
        <v>1178</v>
      </c>
      <c r="F288" s="371" t="s">
        <v>1178</v>
      </c>
      <c r="G288" s="371" t="s">
        <v>1178</v>
      </c>
      <c r="H288" s="371" t="s">
        <v>1178</v>
      </c>
      <c r="I288" s="371" t="s">
        <v>1178</v>
      </c>
      <c r="J288" s="371" t="s">
        <v>1178</v>
      </c>
      <c r="K288" s="371" t="s">
        <v>1178</v>
      </c>
      <c r="L288" s="371" t="s">
        <v>1178</v>
      </c>
      <c r="M288" s="371" t="s">
        <v>1178</v>
      </c>
      <c r="N288" s="371" t="s">
        <v>1178</v>
      </c>
      <c r="O288" s="371" t="s">
        <v>1178</v>
      </c>
      <c r="P288" s="371" t="s">
        <v>1178</v>
      </c>
      <c r="Q288" s="371" t="s">
        <v>1178</v>
      </c>
      <c r="R288" s="371" t="s">
        <v>1178</v>
      </c>
      <c r="S288" s="371" t="s">
        <v>1178</v>
      </c>
      <c r="T288" s="371" t="s">
        <v>1178</v>
      </c>
      <c r="U288" s="371" t="s">
        <v>1178</v>
      </c>
      <c r="V288" s="379" t="s">
        <v>1178</v>
      </c>
      <c r="W288" s="371" t="s">
        <v>1178</v>
      </c>
      <c r="X288" s="371" t="s">
        <v>1178</v>
      </c>
      <c r="Y288" s="371" t="s">
        <v>1178</v>
      </c>
      <c r="Z288" s="371" t="s">
        <v>1178</v>
      </c>
      <c r="AA288" s="371" t="s">
        <v>1178</v>
      </c>
      <c r="AB288" s="371" t="s">
        <v>1178</v>
      </c>
      <c r="AC288" s="371" t="s">
        <v>1178</v>
      </c>
      <c r="AD288" s="371" t="s">
        <v>1178</v>
      </c>
      <c r="AE288" s="371" t="s">
        <v>1178</v>
      </c>
      <c r="AF288" s="371" t="s">
        <v>1178</v>
      </c>
      <c r="AG288" s="371" t="s">
        <v>1178</v>
      </c>
      <c r="AH288" s="371" t="s">
        <v>1178</v>
      </c>
      <c r="AI288" s="371" t="s">
        <v>1178</v>
      </c>
      <c r="AJ288" s="371" t="s">
        <v>1178</v>
      </c>
      <c r="AK288" s="371" t="s">
        <v>1178</v>
      </c>
    </row>
    <row r="289" spans="2:37">
      <c r="B289" s="370" t="s">
        <v>1815</v>
      </c>
      <c r="C289" s="371">
        <v>3182.9919422943117</v>
      </c>
      <c r="D289" s="371">
        <v>3236.6293501750083</v>
      </c>
      <c r="E289" s="371">
        <v>3317.2534624530867</v>
      </c>
      <c r="F289" s="371">
        <v>3380.3112288753223</v>
      </c>
      <c r="G289" s="371">
        <v>13117.185983797728</v>
      </c>
      <c r="H289" s="371">
        <v>3367.1388150768589</v>
      </c>
      <c r="I289" s="371">
        <v>3266.5865963006249</v>
      </c>
      <c r="J289" s="371">
        <v>3248.7122666062378</v>
      </c>
      <c r="K289" s="371">
        <v>3260.7758994877377</v>
      </c>
      <c r="L289" s="371">
        <v>13143.213577471457</v>
      </c>
      <c r="M289" s="371">
        <v>3378.053915311898</v>
      </c>
      <c r="N289" s="371">
        <v>3361.1248046404357</v>
      </c>
      <c r="O289" s="371">
        <v>3298.6318597172572</v>
      </c>
      <c r="P289" s="371">
        <v>3121.5028658878546</v>
      </c>
      <c r="Q289" s="371">
        <v>13159.313445557445</v>
      </c>
      <c r="R289" s="371">
        <v>3159.9363520934412</v>
      </c>
      <c r="S289" s="371">
        <v>3454.1858713877864</v>
      </c>
      <c r="T289" s="371">
        <v>3573.6548110947656</v>
      </c>
      <c r="U289" s="371">
        <v>3402.1200408040741</v>
      </c>
      <c r="V289" s="379">
        <v>13589.897075380068</v>
      </c>
      <c r="W289" s="371">
        <v>3594.4562225482205</v>
      </c>
      <c r="X289" s="371">
        <v>3771.7245733055452</v>
      </c>
      <c r="Y289" s="371">
        <v>4027.0143771957364</v>
      </c>
      <c r="Z289" s="371">
        <v>4050.5431344153144</v>
      </c>
      <c r="AA289" s="371">
        <v>15443.738307464815</v>
      </c>
      <c r="AB289" s="371">
        <v>3961.8791801589764</v>
      </c>
      <c r="AC289" s="371">
        <v>4131.2227410651967</v>
      </c>
      <c r="AD289" s="371">
        <v>4386.6452696402002</v>
      </c>
      <c r="AE289" s="371">
        <v>4407.5827867458129</v>
      </c>
      <c r="AF289" s="371">
        <v>16887.329977610185</v>
      </c>
      <c r="AG289" s="371">
        <v>4218.0534410488481</v>
      </c>
      <c r="AH289" s="371">
        <v>4517.7858992986867</v>
      </c>
      <c r="AI289" s="371">
        <v>4565.2277257965361</v>
      </c>
      <c r="AJ289" s="371">
        <v>4986.1296775844821</v>
      </c>
      <c r="AK289" s="371">
        <v>18287.196743728557</v>
      </c>
    </row>
    <row r="290" spans="2:37">
      <c r="B290" s="370" t="s">
        <v>1816</v>
      </c>
      <c r="C290" s="371">
        <v>1853.7964357922892</v>
      </c>
      <c r="D290" s="371">
        <v>1911.5246029598811</v>
      </c>
      <c r="E290" s="371">
        <v>1959.7459754605284</v>
      </c>
      <c r="F290" s="371">
        <v>2018.2764985127169</v>
      </c>
      <c r="G290" s="371">
        <v>7743.343512725417</v>
      </c>
      <c r="H290" s="371">
        <v>2018.3450301692924</v>
      </c>
      <c r="I290" s="371">
        <v>2153.5949063909225</v>
      </c>
      <c r="J290" s="371">
        <v>2044.3533734476237</v>
      </c>
      <c r="K290" s="371">
        <v>1965.7616342218387</v>
      </c>
      <c r="L290" s="371">
        <v>8182.0549442296769</v>
      </c>
      <c r="M290" s="371">
        <v>1952.5613154145935</v>
      </c>
      <c r="N290" s="371">
        <v>1970.2406854471174</v>
      </c>
      <c r="O290" s="371">
        <v>1969.5361462491496</v>
      </c>
      <c r="P290" s="371">
        <v>1864.7030985307122</v>
      </c>
      <c r="Q290" s="371">
        <v>7757.0412456415725</v>
      </c>
      <c r="R290" s="371">
        <v>1870.6547277132718</v>
      </c>
      <c r="S290" s="371">
        <v>1817.4013400652773</v>
      </c>
      <c r="T290" s="371">
        <v>1768.2675961353668</v>
      </c>
      <c r="U290" s="371">
        <v>1752.3618749498339</v>
      </c>
      <c r="V290" s="379">
        <v>7208.6855388637505</v>
      </c>
      <c r="W290" s="371">
        <v>1657.9485142564604</v>
      </c>
      <c r="X290" s="371">
        <v>1507.2660883655481</v>
      </c>
      <c r="Y290" s="371">
        <v>1609.9958121742056</v>
      </c>
      <c r="Z290" s="371">
        <v>1694.1772565259525</v>
      </c>
      <c r="AA290" s="371">
        <v>6469.3876713221671</v>
      </c>
      <c r="AB290" s="371">
        <v>1877.8269417210272</v>
      </c>
      <c r="AC290" s="371">
        <v>1942.7544549604818</v>
      </c>
      <c r="AD290" s="371">
        <v>2138.5602394640055</v>
      </c>
      <c r="AE290" s="371">
        <v>2253.4199140669934</v>
      </c>
      <c r="AF290" s="371">
        <v>8212.5615502125092</v>
      </c>
      <c r="AG290" s="371">
        <v>2142.738732416864</v>
      </c>
      <c r="AH290" s="371">
        <v>2329.4371406923906</v>
      </c>
      <c r="AI290" s="371">
        <v>1894.7364319225871</v>
      </c>
      <c r="AJ290" s="371">
        <v>1829.8901109756457</v>
      </c>
      <c r="AK290" s="371">
        <v>8196.8024160074874</v>
      </c>
    </row>
    <row r="291" spans="2:37">
      <c r="B291" s="370" t="s">
        <v>1817</v>
      </c>
      <c r="C291" s="371">
        <v>3114.7529805439863</v>
      </c>
      <c r="D291" s="371">
        <v>3215.5240941364937</v>
      </c>
      <c r="E291" s="371">
        <v>3315.746010337758</v>
      </c>
      <c r="F291" s="371">
        <v>3428.0500831325048</v>
      </c>
      <c r="G291" s="371">
        <v>13074.07316815074</v>
      </c>
      <c r="H291" s="371">
        <v>3562.2474789590601</v>
      </c>
      <c r="I291" s="371">
        <v>3553.5973986650952</v>
      </c>
      <c r="J291" s="371">
        <v>3528.2311905274096</v>
      </c>
      <c r="K291" s="371">
        <v>3585.5325255741013</v>
      </c>
      <c r="L291" s="371">
        <v>14229.608593725667</v>
      </c>
      <c r="M291" s="371">
        <v>3611.0150893935038</v>
      </c>
      <c r="N291" s="371">
        <v>3864.6879781264652</v>
      </c>
      <c r="O291" s="371">
        <v>3898.2661526178217</v>
      </c>
      <c r="P291" s="371">
        <v>3688.5415090226334</v>
      </c>
      <c r="Q291" s="371">
        <v>15062.510729160424</v>
      </c>
      <c r="R291" s="371">
        <v>3685.9984648491504</v>
      </c>
      <c r="S291" s="371">
        <v>3714.8280352609449</v>
      </c>
      <c r="T291" s="371">
        <v>3709.2889471645849</v>
      </c>
      <c r="U291" s="371">
        <v>3737.393847886854</v>
      </c>
      <c r="V291" s="379">
        <v>14847.509295161533</v>
      </c>
      <c r="W291" s="371">
        <v>3468.4921986469462</v>
      </c>
      <c r="X291" s="371">
        <v>3348.7125936650791</v>
      </c>
      <c r="Y291" s="371">
        <v>3460.9368928378321</v>
      </c>
      <c r="Z291" s="371">
        <v>3887.9265567242055</v>
      </c>
      <c r="AA291" s="371">
        <v>14166.068241874065</v>
      </c>
      <c r="AB291" s="371">
        <v>4185.5953549603564</v>
      </c>
      <c r="AC291" s="371">
        <v>4417.724366925805</v>
      </c>
      <c r="AD291" s="371">
        <v>4666.8530913329987</v>
      </c>
      <c r="AE291" s="371">
        <v>4662.2030861318935</v>
      </c>
      <c r="AF291" s="371">
        <v>17932.375899351056</v>
      </c>
      <c r="AG291" s="371">
        <v>5193.9406979196083</v>
      </c>
      <c r="AH291" s="371">
        <v>5382.948088815142</v>
      </c>
      <c r="AI291" s="371">
        <v>5186.6375418668767</v>
      </c>
      <c r="AJ291" s="371">
        <v>5046.283034488476</v>
      </c>
      <c r="AK291" s="371">
        <v>20809.809363090109</v>
      </c>
    </row>
    <row r="292" spans="2:37">
      <c r="B292" s="370" t="s">
        <v>1818</v>
      </c>
      <c r="C292" s="371">
        <v>15.343740409972943</v>
      </c>
      <c r="D292" s="371">
        <v>16.112982948534121</v>
      </c>
      <c r="E292" s="371">
        <v>17.37277449699647</v>
      </c>
      <c r="F292" s="371">
        <v>17.760634430040497</v>
      </c>
      <c r="G292" s="371">
        <v>66.590132285544044</v>
      </c>
      <c r="H292" s="371">
        <v>18.72426006192655</v>
      </c>
      <c r="I292" s="371">
        <v>19.603184922060223</v>
      </c>
      <c r="J292" s="371">
        <v>20.555704641617059</v>
      </c>
      <c r="K292" s="371">
        <v>20.546515714059883</v>
      </c>
      <c r="L292" s="371">
        <v>79.429665339663714</v>
      </c>
      <c r="M292" s="371">
        <v>20.610857430084437</v>
      </c>
      <c r="N292" s="371">
        <v>21.594670104220029</v>
      </c>
      <c r="O292" s="371">
        <v>22.307886650061079</v>
      </c>
      <c r="P292" s="371">
        <v>22.270675797600887</v>
      </c>
      <c r="Q292" s="371">
        <v>86.784089981966432</v>
      </c>
      <c r="R292" s="371">
        <v>21.879397993108817</v>
      </c>
      <c r="S292" s="371">
        <v>23.661367265843751</v>
      </c>
      <c r="T292" s="371">
        <v>24.481122735239381</v>
      </c>
      <c r="U292" s="371">
        <v>24.719689144236334</v>
      </c>
      <c r="V292" s="379">
        <v>94.741577138428283</v>
      </c>
      <c r="W292" s="371">
        <v>24.938338469712885</v>
      </c>
      <c r="X292" s="371">
        <v>24.657685044657359</v>
      </c>
      <c r="Y292" s="371">
        <v>25.509988600359492</v>
      </c>
      <c r="Z292" s="371">
        <v>25.958797403801679</v>
      </c>
      <c r="AA292" s="371">
        <v>101.06480951853142</v>
      </c>
      <c r="AB292" s="371">
        <v>26.505289247475158</v>
      </c>
      <c r="AC292" s="371">
        <v>27.439059929242006</v>
      </c>
      <c r="AD292" s="371">
        <v>28.38340781787322</v>
      </c>
      <c r="AE292" s="371">
        <v>28.729177345161258</v>
      </c>
      <c r="AF292" s="371">
        <v>111.05693433975165</v>
      </c>
      <c r="AG292" s="371">
        <v>28.65540065228949</v>
      </c>
      <c r="AH292" s="371">
        <v>27.480997272643375</v>
      </c>
      <c r="AI292" s="371">
        <v>27.50600521526092</v>
      </c>
      <c r="AJ292" s="371">
        <v>25.406370900778075</v>
      </c>
      <c r="AK292" s="371">
        <v>109.04877404097185</v>
      </c>
    </row>
    <row r="293" spans="2:37">
      <c r="B293" s="370" t="s">
        <v>1819</v>
      </c>
      <c r="C293" s="371">
        <v>3.2098786013335272</v>
      </c>
      <c r="D293" s="371">
        <v>3.2205215320259679</v>
      </c>
      <c r="E293" s="371">
        <v>3.3318195621331781</v>
      </c>
      <c r="F293" s="371">
        <v>3.4130811567419816</v>
      </c>
      <c r="G293" s="371">
        <v>13.175300852234654</v>
      </c>
      <c r="H293" s="371">
        <v>3.6288618736142895</v>
      </c>
      <c r="I293" s="371">
        <v>3.6084722957701052</v>
      </c>
      <c r="J293" s="371">
        <v>3.8678340341767705</v>
      </c>
      <c r="K293" s="371">
        <v>3.9354958582833013</v>
      </c>
      <c r="L293" s="371">
        <v>15.040664061844465</v>
      </c>
      <c r="M293" s="371">
        <v>3.8230752035328099</v>
      </c>
      <c r="N293" s="371">
        <v>3.7703031908577525</v>
      </c>
      <c r="O293" s="371">
        <v>3.6929448055927407</v>
      </c>
      <c r="P293" s="371">
        <v>3.5598730089845718</v>
      </c>
      <c r="Q293" s="371">
        <v>14.846196208967875</v>
      </c>
      <c r="R293" s="371">
        <v>3.5242392831414788</v>
      </c>
      <c r="S293" s="371">
        <v>3.8108298298115866</v>
      </c>
      <c r="T293" s="371">
        <v>4.0115123084993227</v>
      </c>
      <c r="U293" s="371">
        <v>4.0104719853050588</v>
      </c>
      <c r="V293" s="379">
        <v>15.357053406757446</v>
      </c>
      <c r="W293" s="371">
        <v>4.1527094476179931</v>
      </c>
      <c r="X293" s="371">
        <v>4.0440697794719167</v>
      </c>
      <c r="Y293" s="371">
        <v>4.1254659800542814</v>
      </c>
      <c r="Z293" s="371">
        <v>4.2774027236766194</v>
      </c>
      <c r="AA293" s="371">
        <v>16.599647930820812</v>
      </c>
      <c r="AB293" s="371">
        <v>4.3110092576753196</v>
      </c>
      <c r="AC293" s="371">
        <v>4.4304389971286549</v>
      </c>
      <c r="AD293" s="371">
        <v>4.4507536947518949</v>
      </c>
      <c r="AE293" s="371">
        <v>4.4882541775852411</v>
      </c>
      <c r="AF293" s="371">
        <v>17.68045612714111</v>
      </c>
      <c r="AG293" s="371">
        <v>4.3518747151618733</v>
      </c>
      <c r="AH293" s="371">
        <v>4.5731989087125671</v>
      </c>
      <c r="AI293" s="371">
        <v>4.7545046880008917</v>
      </c>
      <c r="AJ293" s="371">
        <v>4.9703760076608106</v>
      </c>
      <c r="AK293" s="371">
        <v>18.649954319536139</v>
      </c>
    </row>
    <row r="294" spans="2:37">
      <c r="B294" s="370" t="s">
        <v>1820</v>
      </c>
      <c r="C294" s="371">
        <v>1352.41596056906</v>
      </c>
      <c r="D294" s="371">
        <v>1427.6271353102888</v>
      </c>
      <c r="E294" s="371">
        <v>1469.4729009091177</v>
      </c>
      <c r="F294" s="371">
        <v>1504.2915259672232</v>
      </c>
      <c r="G294" s="371">
        <v>5753.8075227556901</v>
      </c>
      <c r="H294" s="371">
        <v>1466.5524482260394</v>
      </c>
      <c r="I294" s="371">
        <v>1542.2046238239811</v>
      </c>
      <c r="J294" s="371">
        <v>1630.047089869495</v>
      </c>
      <c r="K294" s="371">
        <v>1733.1237881871398</v>
      </c>
      <c r="L294" s="371">
        <v>6371.9279501066549</v>
      </c>
      <c r="M294" s="371">
        <v>1657.4328735605955</v>
      </c>
      <c r="N294" s="371">
        <v>1727.5651582487105</v>
      </c>
      <c r="O294" s="371">
        <v>1815.2783525092455</v>
      </c>
      <c r="P294" s="371">
        <v>1904.6175292158052</v>
      </c>
      <c r="Q294" s="371">
        <v>7104.8939135343562</v>
      </c>
      <c r="R294" s="371">
        <v>1863.2622599738481</v>
      </c>
      <c r="S294" s="371">
        <v>1933.745100890507</v>
      </c>
      <c r="T294" s="371">
        <v>2000.8362278017528</v>
      </c>
      <c r="U294" s="371">
        <v>2063.0086066518511</v>
      </c>
      <c r="V294" s="379">
        <v>7860.8521953179588</v>
      </c>
      <c r="W294" s="371">
        <v>1960.5088450281673</v>
      </c>
      <c r="X294" s="371">
        <v>1843.1955866081323</v>
      </c>
      <c r="Y294" s="371">
        <v>1897.5193833496812</v>
      </c>
      <c r="Z294" s="371">
        <v>2008.5780363706299</v>
      </c>
      <c r="AA294" s="371">
        <v>7709.8018513566103</v>
      </c>
      <c r="AB294" s="371">
        <v>2014.6831953518456</v>
      </c>
      <c r="AC294" s="371">
        <v>2050.1018396905206</v>
      </c>
      <c r="AD294" s="371">
        <v>2077.4192781487554</v>
      </c>
      <c r="AE294" s="371">
        <v>2172.1141706310013</v>
      </c>
      <c r="AF294" s="371">
        <v>8314.3184838221223</v>
      </c>
      <c r="AG294" s="371">
        <v>2133.2405722730186</v>
      </c>
      <c r="AH294" s="371">
        <v>2057.6440428390274</v>
      </c>
      <c r="AI294" s="371">
        <v>2144.1743151877781</v>
      </c>
      <c r="AJ294" s="371">
        <v>2326.229919528585</v>
      </c>
      <c r="AK294" s="371">
        <v>8661.2888498284083</v>
      </c>
    </row>
    <row r="295" spans="2:37">
      <c r="B295" s="370" t="s">
        <v>1821</v>
      </c>
      <c r="C295" s="371">
        <v>2282.7281057372488</v>
      </c>
      <c r="D295" s="371">
        <v>2371.5947339632407</v>
      </c>
      <c r="E295" s="371">
        <v>2443.5616787797208</v>
      </c>
      <c r="F295" s="371">
        <v>2523.7531951817218</v>
      </c>
      <c r="G295" s="371">
        <v>9621.6377136619321</v>
      </c>
      <c r="H295" s="371">
        <v>2583.8284331019786</v>
      </c>
      <c r="I295" s="371">
        <v>2711.2767955492573</v>
      </c>
      <c r="J295" s="371">
        <v>2753.7440082556659</v>
      </c>
      <c r="K295" s="371">
        <v>2791.6786285187263</v>
      </c>
      <c r="L295" s="371">
        <v>10840.527865425627</v>
      </c>
      <c r="M295" s="371">
        <v>2797.0240690591818</v>
      </c>
      <c r="N295" s="371">
        <v>2858.9991826284245</v>
      </c>
      <c r="O295" s="371">
        <v>2936.5279790994159</v>
      </c>
      <c r="P295" s="371">
        <v>2878.2714330294884</v>
      </c>
      <c r="Q295" s="371">
        <v>11470.822663816512</v>
      </c>
      <c r="R295" s="371">
        <v>2799.4175793850741</v>
      </c>
      <c r="S295" s="371">
        <v>3052.9953889710937</v>
      </c>
      <c r="T295" s="371">
        <v>3083.9463467198302</v>
      </c>
      <c r="U295" s="371">
        <v>3036.0469577432077</v>
      </c>
      <c r="V295" s="379">
        <v>11972.406272819204</v>
      </c>
      <c r="W295" s="371">
        <v>2942.3297939899503</v>
      </c>
      <c r="X295" s="371">
        <v>2778.4783926236632</v>
      </c>
      <c r="Y295" s="371">
        <v>2865.4222141986756</v>
      </c>
      <c r="Z295" s="371">
        <v>3021.4386356899595</v>
      </c>
      <c r="AA295" s="371">
        <v>11607.66903650225</v>
      </c>
      <c r="AB295" s="371">
        <v>3002.2763975573589</v>
      </c>
      <c r="AC295" s="371">
        <v>3072.4472282743941</v>
      </c>
      <c r="AD295" s="371">
        <v>3178.5505208393511</v>
      </c>
      <c r="AE295" s="371">
        <v>3431.2888793150842</v>
      </c>
      <c r="AF295" s="371">
        <v>12684.563025986188</v>
      </c>
      <c r="AG295" s="371">
        <v>3604.8356579641736</v>
      </c>
      <c r="AH295" s="371">
        <v>3746.3704864563238</v>
      </c>
      <c r="AI295" s="371">
        <v>3806.0044580040958</v>
      </c>
      <c r="AJ295" s="371">
        <v>3821.9834660574702</v>
      </c>
      <c r="AK295" s="371">
        <v>14979.194068482064</v>
      </c>
    </row>
    <row r="296" spans="2:37">
      <c r="B296" s="370" t="s">
        <v>1822</v>
      </c>
      <c r="C296" s="371">
        <v>640.05075486195017</v>
      </c>
      <c r="D296" s="371">
        <v>658.37082478491936</v>
      </c>
      <c r="E296" s="371">
        <v>672.27660712541649</v>
      </c>
      <c r="F296" s="371">
        <v>671.41082118823272</v>
      </c>
      <c r="G296" s="371">
        <v>2642.1090079605187</v>
      </c>
      <c r="H296" s="371">
        <v>668.45158983222791</v>
      </c>
      <c r="I296" s="371">
        <v>747.18025058381647</v>
      </c>
      <c r="J296" s="371">
        <v>737.6372653920298</v>
      </c>
      <c r="K296" s="371">
        <v>746.82218059189233</v>
      </c>
      <c r="L296" s="371">
        <v>2900.0912863999665</v>
      </c>
      <c r="M296" s="371">
        <v>732.9270693694923</v>
      </c>
      <c r="N296" s="371">
        <v>783.79501606760653</v>
      </c>
      <c r="O296" s="371">
        <v>779.12921298062872</v>
      </c>
      <c r="P296" s="371">
        <v>807.9499367992488</v>
      </c>
      <c r="Q296" s="371">
        <v>3103.8012352169762</v>
      </c>
      <c r="R296" s="371">
        <v>809.17272220069117</v>
      </c>
      <c r="S296" s="371">
        <v>834.21108311579565</v>
      </c>
      <c r="T296" s="371">
        <v>849.95136287706214</v>
      </c>
      <c r="U296" s="371">
        <v>883.16724086137788</v>
      </c>
      <c r="V296" s="379">
        <v>3376.5024090549273</v>
      </c>
      <c r="W296" s="371">
        <v>790.92637387949333</v>
      </c>
      <c r="X296" s="371">
        <v>556.50726393714183</v>
      </c>
      <c r="Y296" s="371">
        <v>629.06904191958176</v>
      </c>
      <c r="Z296" s="371">
        <v>754.21061047465287</v>
      </c>
      <c r="AA296" s="371">
        <v>2730.7132902108697</v>
      </c>
      <c r="AB296" s="371">
        <v>699.08555953801783</v>
      </c>
      <c r="AC296" s="371">
        <v>773.75187548574661</v>
      </c>
      <c r="AD296" s="371">
        <v>708.90943106199359</v>
      </c>
      <c r="AE296" s="371">
        <v>911.26826449409543</v>
      </c>
      <c r="AF296" s="371">
        <v>3093.015130579854</v>
      </c>
      <c r="AG296" s="371">
        <v>896.60813568939443</v>
      </c>
      <c r="AH296" s="371">
        <v>1052.166642336736</v>
      </c>
      <c r="AI296" s="371">
        <v>1082.939509500646</v>
      </c>
      <c r="AJ296" s="371">
        <v>1163.8646279292361</v>
      </c>
      <c r="AK296" s="371">
        <v>4195.5789154560116</v>
      </c>
    </row>
    <row r="297" spans="2:37">
      <c r="B297" s="370" t="s">
        <v>1823</v>
      </c>
      <c r="C297" s="371">
        <v>380.97838009386521</v>
      </c>
      <c r="D297" s="371">
        <v>397.80011632748983</v>
      </c>
      <c r="E297" s="371">
        <v>410.63841297707194</v>
      </c>
      <c r="F297" s="371">
        <v>419.63724070879283</v>
      </c>
      <c r="G297" s="371">
        <v>1609.0541501072198</v>
      </c>
      <c r="H297" s="371">
        <v>430.18645356243616</v>
      </c>
      <c r="I297" s="371">
        <v>421.89371940528906</v>
      </c>
      <c r="J297" s="371">
        <v>432.32135061912879</v>
      </c>
      <c r="K297" s="371">
        <v>449.65319796479116</v>
      </c>
      <c r="L297" s="371">
        <v>1734.0547215516451</v>
      </c>
      <c r="M297" s="371">
        <v>457.19670002016323</v>
      </c>
      <c r="N297" s="371">
        <v>467.90906806932441</v>
      </c>
      <c r="O297" s="371">
        <v>481.31084508461612</v>
      </c>
      <c r="P297" s="371">
        <v>490.19206441551688</v>
      </c>
      <c r="Q297" s="371">
        <v>1896.6086775896204</v>
      </c>
      <c r="R297" s="371">
        <v>499.64168923763697</v>
      </c>
      <c r="S297" s="371">
        <v>528.70375162074322</v>
      </c>
      <c r="T297" s="371">
        <v>583.44067317041095</v>
      </c>
      <c r="U297" s="371">
        <v>591.816135287968</v>
      </c>
      <c r="V297" s="379">
        <v>2203.6022493167588</v>
      </c>
      <c r="W297" s="371">
        <v>590.10688346280949</v>
      </c>
      <c r="X297" s="371">
        <v>538.7499639978281</v>
      </c>
      <c r="Y297" s="371">
        <v>572.4321981557672</v>
      </c>
      <c r="Z297" s="371">
        <v>594.00232572508651</v>
      </c>
      <c r="AA297" s="371">
        <v>2295.2913713414914</v>
      </c>
      <c r="AB297" s="371">
        <v>596.75344763049759</v>
      </c>
      <c r="AC297" s="371">
        <v>627.64966916900823</v>
      </c>
      <c r="AD297" s="371">
        <v>634.62194888360034</v>
      </c>
      <c r="AE297" s="371">
        <v>720.02945444515342</v>
      </c>
      <c r="AF297" s="371">
        <v>2579.0545201282598</v>
      </c>
      <c r="AG297" s="371">
        <v>701.56819460907388</v>
      </c>
      <c r="AH297" s="371">
        <v>731.15546385932589</v>
      </c>
      <c r="AI297" s="371">
        <v>698.54672910371153</v>
      </c>
      <c r="AJ297" s="371">
        <v>802.25225887609179</v>
      </c>
      <c r="AK297" s="371">
        <v>2933.522646448203</v>
      </c>
    </row>
    <row r="298" spans="2:37">
      <c r="B298" s="370" t="s">
        <v>1824</v>
      </c>
      <c r="C298" s="371">
        <v>248.43219701386602</v>
      </c>
      <c r="D298" s="371">
        <v>257.60099149035489</v>
      </c>
      <c r="E298" s="371">
        <v>263.90248520340253</v>
      </c>
      <c r="F298" s="371">
        <v>264.10700041941544</v>
      </c>
      <c r="G298" s="371">
        <v>1034.0426741270389</v>
      </c>
      <c r="H298" s="371">
        <v>274.89594886645284</v>
      </c>
      <c r="I298" s="371">
        <v>280.72675036818447</v>
      </c>
      <c r="J298" s="371">
        <v>285.77818200695583</v>
      </c>
      <c r="K298" s="371">
        <v>293.94858038720747</v>
      </c>
      <c r="L298" s="371">
        <v>1135.3494616288008</v>
      </c>
      <c r="M298" s="371">
        <v>301.72064591015061</v>
      </c>
      <c r="N298" s="371">
        <v>308.07002117056811</v>
      </c>
      <c r="O298" s="371">
        <v>316.13638150696039</v>
      </c>
      <c r="P298" s="371">
        <v>328.47607161599996</v>
      </c>
      <c r="Q298" s="371">
        <v>1254.4031202036792</v>
      </c>
      <c r="R298" s="371">
        <v>340.85009282328565</v>
      </c>
      <c r="S298" s="371">
        <v>352.93804335612839</v>
      </c>
      <c r="T298" s="371">
        <v>362.39800272815563</v>
      </c>
      <c r="U298" s="371">
        <v>369.98737055351108</v>
      </c>
      <c r="V298" s="379">
        <v>1426.1735094610806</v>
      </c>
      <c r="W298" s="371">
        <v>383.63932765084189</v>
      </c>
      <c r="X298" s="371">
        <v>402.5790197565135</v>
      </c>
      <c r="Y298" s="371">
        <v>418.46735786233359</v>
      </c>
      <c r="Z298" s="371">
        <v>425.95956106222445</v>
      </c>
      <c r="AA298" s="371">
        <v>1630.6452663319135</v>
      </c>
      <c r="AB298" s="371">
        <v>435.82166464799087</v>
      </c>
      <c r="AC298" s="371">
        <v>439.9717159271226</v>
      </c>
      <c r="AD298" s="371">
        <v>440.91125205598667</v>
      </c>
      <c r="AE298" s="371">
        <v>470.71877826986736</v>
      </c>
      <c r="AF298" s="371">
        <v>1787.4234109009676</v>
      </c>
      <c r="AG298" s="371">
        <v>479.95617949476025</v>
      </c>
      <c r="AH298" s="371">
        <v>487.78810483900361</v>
      </c>
      <c r="AI298" s="371">
        <v>501.84872948161438</v>
      </c>
      <c r="AJ298" s="371">
        <v>518.50689780289235</v>
      </c>
      <c r="AK298" s="371">
        <v>1988.0999116182707</v>
      </c>
    </row>
    <row r="299" spans="2:37">
      <c r="B299" s="370" t="s">
        <v>1825</v>
      </c>
      <c r="C299" s="371">
        <v>286.66437242679694</v>
      </c>
      <c r="D299" s="371">
        <v>294.20549695128864</v>
      </c>
      <c r="E299" s="371">
        <v>303.18696824159963</v>
      </c>
      <c r="F299" s="371">
        <v>314.04941447251264</v>
      </c>
      <c r="G299" s="371">
        <v>1198.1062520921978</v>
      </c>
      <c r="H299" s="371">
        <v>315.80781172227995</v>
      </c>
      <c r="I299" s="371">
        <v>318.48091334817087</v>
      </c>
      <c r="J299" s="371">
        <v>319.62484609949939</v>
      </c>
      <c r="K299" s="371">
        <v>326.72641805943539</v>
      </c>
      <c r="L299" s="371">
        <v>1280.6399892293855</v>
      </c>
      <c r="M299" s="371">
        <v>334.66223024931378</v>
      </c>
      <c r="N299" s="371">
        <v>343.19627510267293</v>
      </c>
      <c r="O299" s="371">
        <v>360.4185607949828</v>
      </c>
      <c r="P299" s="371">
        <v>376.85426619015306</v>
      </c>
      <c r="Q299" s="371">
        <v>1415.1313323371226</v>
      </c>
      <c r="R299" s="371">
        <v>366.93652775790935</v>
      </c>
      <c r="S299" s="371">
        <v>387.79004552716032</v>
      </c>
      <c r="T299" s="371">
        <v>375.63522296960741</v>
      </c>
      <c r="U299" s="371">
        <v>379.23043070179847</v>
      </c>
      <c r="V299" s="379">
        <v>1509.5922269564755</v>
      </c>
      <c r="W299" s="371">
        <v>357.65450320876641</v>
      </c>
      <c r="X299" s="371">
        <v>333.88443551992253</v>
      </c>
      <c r="Y299" s="371">
        <v>354.33652141410357</v>
      </c>
      <c r="Z299" s="371">
        <v>361.95079417487568</v>
      </c>
      <c r="AA299" s="371">
        <v>1407.8262543176684</v>
      </c>
      <c r="AB299" s="371">
        <v>383.59747024697884</v>
      </c>
      <c r="AC299" s="371">
        <v>388.29553064654817</v>
      </c>
      <c r="AD299" s="371">
        <v>388.65393452173237</v>
      </c>
      <c r="AE299" s="371">
        <v>399.80676706877756</v>
      </c>
      <c r="AF299" s="371">
        <v>1560.3537024840373</v>
      </c>
      <c r="AG299" s="371">
        <v>391.23828757530094</v>
      </c>
      <c r="AH299" s="371">
        <v>444.15574406625808</v>
      </c>
      <c r="AI299" s="371">
        <v>472.05593395859506</v>
      </c>
      <c r="AJ299" s="371">
        <v>485.14107719231754</v>
      </c>
      <c r="AK299" s="371">
        <v>1792.5910427924714</v>
      </c>
    </row>
    <row r="300" spans="2:37">
      <c r="B300" s="370" t="s">
        <v>1826</v>
      </c>
      <c r="C300" s="371">
        <v>504.41916386442699</v>
      </c>
      <c r="D300" s="371">
        <v>520.16892088087161</v>
      </c>
      <c r="E300" s="371">
        <v>533.03749764388817</v>
      </c>
      <c r="F300" s="371">
        <v>546.86255026024969</v>
      </c>
      <c r="G300" s="371">
        <v>2104.4881326494365</v>
      </c>
      <c r="H300" s="371">
        <v>562.33199793031827</v>
      </c>
      <c r="I300" s="371">
        <v>554.3109168828355</v>
      </c>
      <c r="J300" s="371">
        <v>563.17241709510574</v>
      </c>
      <c r="K300" s="371">
        <v>601.39817246847758</v>
      </c>
      <c r="L300" s="371">
        <v>2281.2135043767375</v>
      </c>
      <c r="M300" s="371">
        <v>613.49704958852635</v>
      </c>
      <c r="N300" s="371">
        <v>623.9687589869327</v>
      </c>
      <c r="O300" s="371">
        <v>633.01707157749797</v>
      </c>
      <c r="P300" s="371">
        <v>646.90968568367975</v>
      </c>
      <c r="Q300" s="371">
        <v>2517.392565836637</v>
      </c>
      <c r="R300" s="371">
        <v>633.86257411459292</v>
      </c>
      <c r="S300" s="371">
        <v>643.03442801404253</v>
      </c>
      <c r="T300" s="371">
        <v>661.90554871661436</v>
      </c>
      <c r="U300" s="371">
        <v>688.62343582302435</v>
      </c>
      <c r="V300" s="379">
        <v>2627.4259866682742</v>
      </c>
      <c r="W300" s="371">
        <v>695.74193315771265</v>
      </c>
      <c r="X300" s="371">
        <v>670.83359625514379</v>
      </c>
      <c r="Y300" s="371">
        <v>699.73660201291648</v>
      </c>
      <c r="Z300" s="371">
        <v>726.60958127167999</v>
      </c>
      <c r="AA300" s="371">
        <v>2792.9217126974527</v>
      </c>
      <c r="AB300" s="371">
        <v>743.89481018386778</v>
      </c>
      <c r="AC300" s="371">
        <v>746.26733294703661</v>
      </c>
      <c r="AD300" s="371">
        <v>756.16963228418217</v>
      </c>
      <c r="AE300" s="371">
        <v>765.31815268986031</v>
      </c>
      <c r="AF300" s="371">
        <v>3011.6499281049469</v>
      </c>
      <c r="AG300" s="371">
        <v>784.52965589999314</v>
      </c>
      <c r="AH300" s="371">
        <v>814.05484528304419</v>
      </c>
      <c r="AI300" s="371">
        <v>825.96042187747196</v>
      </c>
      <c r="AJ300" s="371">
        <v>836.1395576058552</v>
      </c>
      <c r="AK300" s="371">
        <v>3260.6844806663644</v>
      </c>
    </row>
    <row r="301" spans="2:37">
      <c r="B301" s="370" t="s">
        <v>1827</v>
      </c>
      <c r="C301" s="371">
        <v>43.202126049360103</v>
      </c>
      <c r="D301" s="371">
        <v>43.894857316940033</v>
      </c>
      <c r="E301" s="371">
        <v>44.39536812640538</v>
      </c>
      <c r="F301" s="371">
        <v>44.907027662705438</v>
      </c>
      <c r="G301" s="371">
        <v>176.39937915541097</v>
      </c>
      <c r="H301" s="371">
        <v>45.617471018609322</v>
      </c>
      <c r="I301" s="371">
        <v>48.999368648600225</v>
      </c>
      <c r="J301" s="371">
        <v>50.818941896376359</v>
      </c>
      <c r="K301" s="371">
        <v>51.31738728891861</v>
      </c>
      <c r="L301" s="371">
        <v>196.75316885250453</v>
      </c>
      <c r="M301" s="371">
        <v>51.238702394797137</v>
      </c>
      <c r="N301" s="371">
        <v>54.133197407056201</v>
      </c>
      <c r="O301" s="371">
        <v>57.127903165663994</v>
      </c>
      <c r="P301" s="371">
        <v>54.686587434375447</v>
      </c>
      <c r="Q301" s="371">
        <v>217.18639040189279</v>
      </c>
      <c r="R301" s="371">
        <v>53.802531354878639</v>
      </c>
      <c r="S301" s="371">
        <v>57.18985270258311</v>
      </c>
      <c r="T301" s="371">
        <v>60.490615565423262</v>
      </c>
      <c r="U301" s="371">
        <v>60.703227208791965</v>
      </c>
      <c r="V301" s="379">
        <v>232.186226831677</v>
      </c>
      <c r="W301" s="371">
        <v>55.152257061859025</v>
      </c>
      <c r="X301" s="371">
        <v>47.35962678891304</v>
      </c>
      <c r="Y301" s="371">
        <v>51.989905109709298</v>
      </c>
      <c r="Z301" s="371">
        <v>57.90688043798864</v>
      </c>
      <c r="AA301" s="371">
        <v>212.40866939846998</v>
      </c>
      <c r="AB301" s="371">
        <v>56.522565380343423</v>
      </c>
      <c r="AC301" s="371">
        <v>57.110628786386592</v>
      </c>
      <c r="AD301" s="371">
        <v>58.122314908653422</v>
      </c>
      <c r="AE301" s="371">
        <v>58.807097374355493</v>
      </c>
      <c r="AF301" s="371">
        <v>230.56260644973889</v>
      </c>
      <c r="AG301" s="371">
        <v>61.620620884702689</v>
      </c>
      <c r="AH301" s="371">
        <v>66.384125367808664</v>
      </c>
      <c r="AI301" s="371">
        <v>68.52313074769377</v>
      </c>
      <c r="AJ301" s="371">
        <v>71.951774142981321</v>
      </c>
      <c r="AK301" s="371">
        <v>268.47965114318646</v>
      </c>
    </row>
    <row r="302" spans="2:37">
      <c r="B302" s="370" t="s">
        <v>1828</v>
      </c>
      <c r="C302" s="371">
        <v>902.01610141308663</v>
      </c>
      <c r="D302" s="371">
        <v>964.11116414202547</v>
      </c>
      <c r="E302" s="371">
        <v>942.65252345249155</v>
      </c>
      <c r="F302" s="371">
        <v>972.86721530637919</v>
      </c>
      <c r="G302" s="371">
        <v>3781.647004313983</v>
      </c>
      <c r="H302" s="371">
        <v>914.62250709484817</v>
      </c>
      <c r="I302" s="371">
        <v>1058.062926431036</v>
      </c>
      <c r="J302" s="371">
        <v>1046.8373846284285</v>
      </c>
      <c r="K302" s="371">
        <v>1101.6028848438791</v>
      </c>
      <c r="L302" s="371">
        <v>4121.1257029981916</v>
      </c>
      <c r="M302" s="371">
        <v>1006.019352931596</v>
      </c>
      <c r="N302" s="371">
        <v>1163.6895688992779</v>
      </c>
      <c r="O302" s="371">
        <v>1138.9926847423471</v>
      </c>
      <c r="P302" s="371">
        <v>1110.1215997145769</v>
      </c>
      <c r="Q302" s="371">
        <v>4418.8232062877987</v>
      </c>
      <c r="R302" s="371">
        <v>1052.7214391127709</v>
      </c>
      <c r="S302" s="371">
        <v>1269.115842862037</v>
      </c>
      <c r="T302" s="371">
        <v>1217.1186409573513</v>
      </c>
      <c r="U302" s="371">
        <v>1258.2139319113942</v>
      </c>
      <c r="V302" s="379">
        <v>4797.1698548435534</v>
      </c>
      <c r="W302" s="371">
        <v>1155.8323534869401</v>
      </c>
      <c r="X302" s="371">
        <v>1241.8143908866259</v>
      </c>
      <c r="Y302" s="371">
        <v>1184.950681658737</v>
      </c>
      <c r="Z302" s="371">
        <v>1255.0413751491769</v>
      </c>
      <c r="AA302" s="371">
        <v>4837.6388011814806</v>
      </c>
      <c r="AB302" s="371">
        <v>1070.7616466557899</v>
      </c>
      <c r="AC302" s="371">
        <v>1362.3325539177367</v>
      </c>
      <c r="AD302" s="371">
        <v>1159.6888975031745</v>
      </c>
      <c r="AE302" s="371">
        <v>1506.7767107161401</v>
      </c>
      <c r="AF302" s="371">
        <v>5099.5598087928411</v>
      </c>
      <c r="AG302" s="371">
        <v>1064.23995412166</v>
      </c>
      <c r="AH302" s="371">
        <v>1306.4596632348132</v>
      </c>
      <c r="AI302" s="371">
        <v>1291.7005537065388</v>
      </c>
      <c r="AJ302" s="371">
        <v>1407.4154866474028</v>
      </c>
      <c r="AK302" s="371">
        <v>5069.8156577104146</v>
      </c>
    </row>
    <row r="303" spans="2:37">
      <c r="B303" s="370" t="s">
        <v>1829</v>
      </c>
      <c r="C303" s="371">
        <v>448.97501727291382</v>
      </c>
      <c r="D303" s="371">
        <v>457.30388998294268</v>
      </c>
      <c r="E303" s="371">
        <v>466.12839220468538</v>
      </c>
      <c r="F303" s="371">
        <v>487.19009144439502</v>
      </c>
      <c r="G303" s="371">
        <v>1859.5973909049369</v>
      </c>
      <c r="H303" s="371">
        <v>479.43156125402953</v>
      </c>
      <c r="I303" s="371">
        <v>482.03055252322025</v>
      </c>
      <c r="J303" s="371">
        <v>500.50249513525438</v>
      </c>
      <c r="K303" s="371">
        <v>498.39958330549291</v>
      </c>
      <c r="L303" s="371">
        <v>1960.3641922179972</v>
      </c>
      <c r="M303" s="371">
        <v>504.02040673326252</v>
      </c>
      <c r="N303" s="371">
        <v>545.48268301680878</v>
      </c>
      <c r="O303" s="371">
        <v>539.60478471425961</v>
      </c>
      <c r="P303" s="371">
        <v>538.57020403256718</v>
      </c>
      <c r="Q303" s="371">
        <v>2127.6780784968983</v>
      </c>
      <c r="R303" s="371">
        <v>512.09853157752889</v>
      </c>
      <c r="S303" s="371">
        <v>582.20086720376014</v>
      </c>
      <c r="T303" s="371">
        <v>607.02936631120895</v>
      </c>
      <c r="U303" s="371">
        <v>619.29085830896906</v>
      </c>
      <c r="V303" s="379">
        <v>2320.6196234014674</v>
      </c>
      <c r="W303" s="371">
        <v>594.19496761888149</v>
      </c>
      <c r="X303" s="371">
        <v>599.02175806970979</v>
      </c>
      <c r="Y303" s="371">
        <v>669.62116590246762</v>
      </c>
      <c r="Z303" s="371">
        <v>523.30257250976865</v>
      </c>
      <c r="AA303" s="371">
        <v>2386.1404641008276</v>
      </c>
      <c r="AB303" s="371">
        <v>516.36419884536508</v>
      </c>
      <c r="AC303" s="371">
        <v>619.99914941747625</v>
      </c>
      <c r="AD303" s="371">
        <v>685.96124228253791</v>
      </c>
      <c r="AE303" s="371">
        <v>698.17307304233384</v>
      </c>
      <c r="AF303" s="371">
        <v>2520.4976635877129</v>
      </c>
      <c r="AG303" s="371">
        <v>616.71465370964484</v>
      </c>
      <c r="AH303" s="371">
        <v>626.07886514065262</v>
      </c>
      <c r="AI303" s="371">
        <v>701.63591168554888</v>
      </c>
      <c r="AJ303" s="371">
        <v>711.92535595390643</v>
      </c>
      <c r="AK303" s="371">
        <v>2656.3547864897532</v>
      </c>
    </row>
    <row r="304" spans="2:37">
      <c r="B304" s="370" t="s">
        <v>1830</v>
      </c>
      <c r="C304" s="371">
        <v>178.48434080680556</v>
      </c>
      <c r="D304" s="371">
        <v>188.79909991311976</v>
      </c>
      <c r="E304" s="371">
        <v>188.06014156315621</v>
      </c>
      <c r="F304" s="371">
        <v>204.48398327005904</v>
      </c>
      <c r="G304" s="371">
        <v>759.82756555314063</v>
      </c>
      <c r="H304" s="371">
        <v>206.64940569575634</v>
      </c>
      <c r="I304" s="371">
        <v>209.88035472653237</v>
      </c>
      <c r="J304" s="371">
        <v>210.81168458414624</v>
      </c>
      <c r="K304" s="371">
        <v>217.92398101471946</v>
      </c>
      <c r="L304" s="371">
        <v>845.26542602115455</v>
      </c>
      <c r="M304" s="371">
        <v>211.77979509991079</v>
      </c>
      <c r="N304" s="371">
        <v>223.22414549379849</v>
      </c>
      <c r="O304" s="371">
        <v>231.34571206928203</v>
      </c>
      <c r="P304" s="371">
        <v>239.38777471044736</v>
      </c>
      <c r="Q304" s="371">
        <v>905.73742737343866</v>
      </c>
      <c r="R304" s="371">
        <v>238.26168478034828</v>
      </c>
      <c r="S304" s="371">
        <v>249.40284622717522</v>
      </c>
      <c r="T304" s="371">
        <v>265.28681451007833</v>
      </c>
      <c r="U304" s="371">
        <v>270.00311829931564</v>
      </c>
      <c r="V304" s="379">
        <v>1022.9544638169175</v>
      </c>
      <c r="W304" s="371">
        <v>278.85415594851236</v>
      </c>
      <c r="X304" s="371">
        <v>232.63816678399263</v>
      </c>
      <c r="Y304" s="371">
        <v>249.67692103765134</v>
      </c>
      <c r="Z304" s="371">
        <v>287.89843907913468</v>
      </c>
      <c r="AA304" s="371">
        <v>1049.067682849291</v>
      </c>
      <c r="AB304" s="371">
        <v>296.04466933470997</v>
      </c>
      <c r="AC304" s="371">
        <v>300.25236951048652</v>
      </c>
      <c r="AD304" s="371">
        <v>318.01555317406525</v>
      </c>
      <c r="AE304" s="371">
        <v>307.81630496724244</v>
      </c>
      <c r="AF304" s="371">
        <v>1222.1288969865043</v>
      </c>
      <c r="AG304" s="371">
        <v>291.64026895444118</v>
      </c>
      <c r="AH304" s="371">
        <v>314.36008647271854</v>
      </c>
      <c r="AI304" s="371">
        <v>332.72372456923534</v>
      </c>
      <c r="AJ304" s="371">
        <v>341.70613014412089</v>
      </c>
      <c r="AK304" s="371">
        <v>1280.430210140516</v>
      </c>
    </row>
    <row r="305" spans="2:37">
      <c r="B305" s="370" t="s">
        <v>1831</v>
      </c>
      <c r="C305" s="371">
        <v>114.192488190776</v>
      </c>
      <c r="D305" s="371">
        <v>119.92565575586357</v>
      </c>
      <c r="E305" s="371">
        <v>126.29432132683739</v>
      </c>
      <c r="F305" s="371">
        <v>132.7347379083055</v>
      </c>
      <c r="G305" s="371">
        <v>493.14720318178252</v>
      </c>
      <c r="H305" s="371">
        <v>133.75653393299442</v>
      </c>
      <c r="I305" s="371">
        <v>130.54898248946785</v>
      </c>
      <c r="J305" s="371">
        <v>138.8868203508336</v>
      </c>
      <c r="K305" s="371">
        <v>145.35536256552976</v>
      </c>
      <c r="L305" s="371">
        <v>548.54769933882562</v>
      </c>
      <c r="M305" s="371">
        <v>142.93085135846681</v>
      </c>
      <c r="N305" s="371">
        <v>149.23020171278631</v>
      </c>
      <c r="O305" s="371">
        <v>152.73771072042882</v>
      </c>
      <c r="P305" s="371">
        <v>155.40858179301938</v>
      </c>
      <c r="Q305" s="371">
        <v>600.30734558470124</v>
      </c>
      <c r="R305" s="371">
        <v>162.45235691027182</v>
      </c>
      <c r="S305" s="371">
        <v>171.60110701748116</v>
      </c>
      <c r="T305" s="371">
        <v>169.04900987766337</v>
      </c>
      <c r="U305" s="371">
        <v>186.18146468879763</v>
      </c>
      <c r="V305" s="379">
        <v>689.28393849421388</v>
      </c>
      <c r="W305" s="371">
        <v>179.39662435282571</v>
      </c>
      <c r="X305" s="371">
        <v>143.92410178895935</v>
      </c>
      <c r="Y305" s="371">
        <v>158.35071009975778</v>
      </c>
      <c r="Z305" s="371">
        <v>181.11955042756531</v>
      </c>
      <c r="AA305" s="371">
        <v>662.79098666910818</v>
      </c>
      <c r="AB305" s="371">
        <v>174.97384383632394</v>
      </c>
      <c r="AC305" s="371">
        <v>175.47148791448814</v>
      </c>
      <c r="AD305" s="371">
        <v>151.43598900968431</v>
      </c>
      <c r="AE305" s="371">
        <v>195.277102252144</v>
      </c>
      <c r="AF305" s="371">
        <v>697.15842301264036</v>
      </c>
      <c r="AG305" s="371">
        <v>200.53165038726374</v>
      </c>
      <c r="AH305" s="371">
        <v>198.17779733125408</v>
      </c>
      <c r="AI305" s="371">
        <v>172.74755566550206</v>
      </c>
      <c r="AJ305" s="371">
        <v>206.4279427731785</v>
      </c>
      <c r="AK305" s="371">
        <v>777.88494615719844</v>
      </c>
    </row>
    <row r="306" spans="2:37">
      <c r="B306" s="370" t="s">
        <v>1832</v>
      </c>
      <c r="C306" s="371">
        <v>15552.65398594205</v>
      </c>
      <c r="D306" s="371">
        <v>16084.414438571288</v>
      </c>
      <c r="E306" s="371">
        <v>16477.057339864295</v>
      </c>
      <c r="F306" s="371">
        <v>16934.106329897317</v>
      </c>
      <c r="G306" s="371">
        <v>65048.23209427495</v>
      </c>
      <c r="H306" s="371">
        <v>17052.216608378723</v>
      </c>
      <c r="I306" s="371">
        <v>17502.586713354864</v>
      </c>
      <c r="J306" s="371">
        <v>17515.902855189986</v>
      </c>
      <c r="K306" s="371">
        <v>17794.502236052231</v>
      </c>
      <c r="L306" s="371">
        <v>69865.2084129758</v>
      </c>
      <c r="M306" s="371">
        <v>17776.51399902907</v>
      </c>
      <c r="N306" s="371">
        <v>18470.681718313066</v>
      </c>
      <c r="O306" s="371">
        <v>18634.06218900521</v>
      </c>
      <c r="P306" s="371">
        <v>18232.023756882667</v>
      </c>
      <c r="Q306" s="371">
        <v>73113.281663230009</v>
      </c>
      <c r="R306" s="371">
        <v>18074.473171160953</v>
      </c>
      <c r="S306" s="371">
        <v>19076.815801318171</v>
      </c>
      <c r="T306" s="371">
        <v>19316.791821643612</v>
      </c>
      <c r="U306" s="371">
        <v>19326.878702810311</v>
      </c>
      <c r="V306" s="379">
        <v>75794.959496933065</v>
      </c>
      <c r="W306" s="371">
        <v>18734.326002215716</v>
      </c>
      <c r="X306" s="371">
        <v>18045.39131317685</v>
      </c>
      <c r="Y306" s="371">
        <v>18879.155239509568</v>
      </c>
      <c r="Z306" s="371">
        <v>19860.901510165695</v>
      </c>
      <c r="AA306" s="371">
        <v>75519.774065067832</v>
      </c>
      <c r="AB306" s="371">
        <v>20046.897244554602</v>
      </c>
      <c r="AC306" s="371">
        <v>21137.222443564806</v>
      </c>
      <c r="AD306" s="371">
        <v>21783.35275662355</v>
      </c>
      <c r="AE306" s="371">
        <v>22993.817973733501</v>
      </c>
      <c r="AF306" s="371">
        <v>85961.290418476463</v>
      </c>
      <c r="AG306" s="371">
        <v>22814.463978316202</v>
      </c>
      <c r="AH306" s="371">
        <v>24107.021192214543</v>
      </c>
      <c r="AI306" s="371">
        <v>23777.723182977694</v>
      </c>
      <c r="AJ306" s="371">
        <v>24586.224064611077</v>
      </c>
      <c r="AK306" s="371">
        <v>95285.432418119526</v>
      </c>
    </row>
    <row r="307" spans="2:37">
      <c r="B307" s="368" t="s">
        <v>1841</v>
      </c>
      <c r="C307" s="371" t="s">
        <v>1178</v>
      </c>
      <c r="D307" s="371" t="s">
        <v>1178</v>
      </c>
      <c r="E307" s="371" t="s">
        <v>1178</v>
      </c>
      <c r="F307" s="371" t="s">
        <v>1178</v>
      </c>
      <c r="G307" s="371" t="s">
        <v>1178</v>
      </c>
      <c r="H307" s="371" t="s">
        <v>1178</v>
      </c>
      <c r="I307" s="371" t="s">
        <v>1178</v>
      </c>
      <c r="J307" s="371" t="s">
        <v>1178</v>
      </c>
      <c r="K307" s="371" t="s">
        <v>1178</v>
      </c>
      <c r="L307" s="371" t="s">
        <v>1178</v>
      </c>
      <c r="M307" s="371" t="s">
        <v>1178</v>
      </c>
      <c r="N307" s="371" t="s">
        <v>1178</v>
      </c>
      <c r="O307" s="371" t="s">
        <v>1178</v>
      </c>
      <c r="P307" s="371" t="s">
        <v>1178</v>
      </c>
      <c r="Q307" s="371" t="s">
        <v>1178</v>
      </c>
      <c r="R307" s="371" t="s">
        <v>1178</v>
      </c>
      <c r="S307" s="371" t="s">
        <v>1178</v>
      </c>
      <c r="T307" s="371" t="s">
        <v>1178</v>
      </c>
      <c r="U307" s="371" t="s">
        <v>1178</v>
      </c>
      <c r="V307" s="379" t="s">
        <v>1178</v>
      </c>
      <c r="W307" s="371" t="s">
        <v>1178</v>
      </c>
      <c r="X307" s="371" t="s">
        <v>1178</v>
      </c>
      <c r="Y307" s="371" t="s">
        <v>1178</v>
      </c>
      <c r="Z307" s="371" t="s">
        <v>1178</v>
      </c>
      <c r="AA307" s="371" t="s">
        <v>1178</v>
      </c>
      <c r="AB307" s="371" t="s">
        <v>1178</v>
      </c>
      <c r="AC307" s="371" t="s">
        <v>1178</v>
      </c>
      <c r="AD307" s="371" t="s">
        <v>1178</v>
      </c>
      <c r="AE307" s="371" t="s">
        <v>1178</v>
      </c>
      <c r="AF307" s="371" t="s">
        <v>1178</v>
      </c>
      <c r="AG307" s="371" t="s">
        <v>1178</v>
      </c>
      <c r="AH307" s="371" t="s">
        <v>1178</v>
      </c>
      <c r="AI307" s="371" t="s">
        <v>1178</v>
      </c>
      <c r="AJ307" s="371" t="s">
        <v>1178</v>
      </c>
      <c r="AK307" s="371" t="s">
        <v>1178</v>
      </c>
    </row>
    <row r="308" spans="2:37">
      <c r="B308" s="370" t="s">
        <v>1815</v>
      </c>
      <c r="C308" s="371">
        <v>1845.8508225150345</v>
      </c>
      <c r="D308" s="371">
        <v>1907.0043905432331</v>
      </c>
      <c r="E308" s="371">
        <v>2041.8074171709454</v>
      </c>
      <c r="F308" s="371">
        <v>1934.8068395259866</v>
      </c>
      <c r="G308" s="371">
        <v>7729.4694697551986</v>
      </c>
      <c r="H308" s="371">
        <v>1918.2986133876539</v>
      </c>
      <c r="I308" s="371">
        <v>1977.8981208790074</v>
      </c>
      <c r="J308" s="371">
        <v>2008.6794154468218</v>
      </c>
      <c r="K308" s="371">
        <v>2076.649622571852</v>
      </c>
      <c r="L308" s="371">
        <v>7981.5257722853348</v>
      </c>
      <c r="M308" s="371">
        <v>1978.4074830929683</v>
      </c>
      <c r="N308" s="371">
        <v>2057.161133649397</v>
      </c>
      <c r="O308" s="371">
        <v>1992.3225679143802</v>
      </c>
      <c r="P308" s="371">
        <v>2072.3244042449501</v>
      </c>
      <c r="Q308" s="371">
        <v>8100.2155889016958</v>
      </c>
      <c r="R308" s="371">
        <v>2080.2736999685499</v>
      </c>
      <c r="S308" s="371">
        <v>2018.5420105275891</v>
      </c>
      <c r="T308" s="371">
        <v>2054.3358728877092</v>
      </c>
      <c r="U308" s="371">
        <v>2070.6185089245778</v>
      </c>
      <c r="V308" s="379">
        <v>8223.7700923084267</v>
      </c>
      <c r="W308" s="371">
        <v>2188.7753702830732</v>
      </c>
      <c r="X308" s="371">
        <v>1913.7503921163755</v>
      </c>
      <c r="Y308" s="371">
        <v>1952.5355726179107</v>
      </c>
      <c r="Z308" s="371">
        <v>1992.2087561052947</v>
      </c>
      <c r="AA308" s="371">
        <v>8047.2700911226539</v>
      </c>
      <c r="AB308" s="371">
        <v>1952.8384436772069</v>
      </c>
      <c r="AC308" s="371">
        <v>2116.4453340972004</v>
      </c>
      <c r="AD308" s="371">
        <v>2176.9421918050953</v>
      </c>
      <c r="AE308" s="371">
        <v>2215.6019455723945</v>
      </c>
      <c r="AF308" s="371">
        <v>8461.8279151518964</v>
      </c>
      <c r="AG308" s="371">
        <v>2141.5538284679728</v>
      </c>
      <c r="AH308" s="371">
        <v>2228.3450026261521</v>
      </c>
      <c r="AI308" s="371">
        <v>2379.5006251683067</v>
      </c>
      <c r="AJ308" s="371">
        <v>2476.4914230832801</v>
      </c>
      <c r="AK308" s="371">
        <v>9225.8908793457122</v>
      </c>
    </row>
    <row r="309" spans="2:37">
      <c r="B309" s="370" t="s">
        <v>1816</v>
      </c>
      <c r="C309" s="371">
        <v>8030.8049529146874</v>
      </c>
      <c r="D309" s="371">
        <v>8183.8121873381751</v>
      </c>
      <c r="E309" s="371">
        <v>8433.2090123786747</v>
      </c>
      <c r="F309" s="371">
        <v>8390.2012274448898</v>
      </c>
      <c r="G309" s="371">
        <v>33038.027380076426</v>
      </c>
      <c r="H309" s="371">
        <v>7830.9712565904347</v>
      </c>
      <c r="I309" s="371">
        <v>8221.6065803191086</v>
      </c>
      <c r="J309" s="371">
        <v>7920.5309572975129</v>
      </c>
      <c r="K309" s="371">
        <v>8088.6706162478868</v>
      </c>
      <c r="L309" s="371">
        <v>32061.779410454943</v>
      </c>
      <c r="M309" s="371">
        <v>8279.0008967854756</v>
      </c>
      <c r="N309" s="371">
        <v>8518.6197355547392</v>
      </c>
      <c r="O309" s="371">
        <v>8801.6791217010068</v>
      </c>
      <c r="P309" s="371">
        <v>9549.2242744171381</v>
      </c>
      <c r="Q309" s="371">
        <v>35148.524028458363</v>
      </c>
      <c r="R309" s="371">
        <v>9696.3926616555691</v>
      </c>
      <c r="S309" s="371">
        <v>8000.0096641450109</v>
      </c>
      <c r="T309" s="371">
        <v>7772.2603474580974</v>
      </c>
      <c r="U309" s="371">
        <v>9469.0073494481258</v>
      </c>
      <c r="V309" s="379">
        <v>34937.6700227068</v>
      </c>
      <c r="W309" s="371">
        <v>8391.165227847825</v>
      </c>
      <c r="X309" s="371">
        <v>5821.5343261740345</v>
      </c>
      <c r="Y309" s="371">
        <v>6632.591227434219</v>
      </c>
      <c r="Z309" s="371">
        <v>7520.6088885149275</v>
      </c>
      <c r="AA309" s="371">
        <v>28365.899669971004</v>
      </c>
      <c r="AB309" s="371">
        <v>8918.8250729735319</v>
      </c>
      <c r="AC309" s="371">
        <v>8059.0185627759547</v>
      </c>
      <c r="AD309" s="371">
        <v>8102.4971798350252</v>
      </c>
      <c r="AE309" s="371">
        <v>9615.7402065864335</v>
      </c>
      <c r="AF309" s="371">
        <v>34696.081022170947</v>
      </c>
      <c r="AG309" s="371">
        <v>9683.2666911985289</v>
      </c>
      <c r="AH309" s="371">
        <v>10910.254094687878</v>
      </c>
      <c r="AI309" s="371">
        <v>9699.3626742731467</v>
      </c>
      <c r="AJ309" s="371">
        <v>8546.4118102574412</v>
      </c>
      <c r="AK309" s="371">
        <v>38839.295270417002</v>
      </c>
    </row>
    <row r="310" spans="2:37">
      <c r="B310" s="370" t="s">
        <v>1817</v>
      </c>
      <c r="C310" s="371">
        <v>19816.324433916099</v>
      </c>
      <c r="D310" s="371">
        <v>20263.455647923547</v>
      </c>
      <c r="E310" s="371">
        <v>20386.963826094016</v>
      </c>
      <c r="F310" s="371">
        <v>20375.609064713317</v>
      </c>
      <c r="G310" s="371">
        <v>80842.352972646986</v>
      </c>
      <c r="H310" s="371">
        <v>20283.467683697836</v>
      </c>
      <c r="I310" s="371">
        <v>20571.310911996276</v>
      </c>
      <c r="J310" s="371">
        <v>21752.350505718252</v>
      </c>
      <c r="K310" s="371">
        <v>21797.098741316437</v>
      </c>
      <c r="L310" s="371">
        <v>84404.227842728797</v>
      </c>
      <c r="M310" s="371">
        <v>21868.629075659439</v>
      </c>
      <c r="N310" s="371">
        <v>22209.662544730003</v>
      </c>
      <c r="O310" s="371">
        <v>23539.461594051048</v>
      </c>
      <c r="P310" s="371">
        <v>24174.820848941214</v>
      </c>
      <c r="Q310" s="371">
        <v>91792.574063381689</v>
      </c>
      <c r="R310" s="371">
        <v>24232.476700307823</v>
      </c>
      <c r="S310" s="371">
        <v>24944.839696056591</v>
      </c>
      <c r="T310" s="371">
        <v>26042.870712410077</v>
      </c>
      <c r="U310" s="371">
        <v>25485.191444101001</v>
      </c>
      <c r="V310" s="379">
        <v>100705.3785528755</v>
      </c>
      <c r="W310" s="371">
        <v>25378.154498029053</v>
      </c>
      <c r="X310" s="371">
        <v>25715.272953164291</v>
      </c>
      <c r="Y310" s="371">
        <v>26797.603707261202</v>
      </c>
      <c r="Z310" s="371">
        <v>27898.933216434023</v>
      </c>
      <c r="AA310" s="371">
        <v>105789.96437488857</v>
      </c>
      <c r="AB310" s="371">
        <v>28083.845480843171</v>
      </c>
      <c r="AC310" s="371">
        <v>28388.191908758752</v>
      </c>
      <c r="AD310" s="371">
        <v>28666.086361051912</v>
      </c>
      <c r="AE310" s="371">
        <v>30714.365291474765</v>
      </c>
      <c r="AF310" s="371">
        <v>115852.48904212861</v>
      </c>
      <c r="AG310" s="371">
        <v>30420.291724431972</v>
      </c>
      <c r="AH310" s="371">
        <v>29859.721713976378</v>
      </c>
      <c r="AI310" s="371">
        <v>31434.400440684534</v>
      </c>
      <c r="AJ310" s="371">
        <v>34324.184488114697</v>
      </c>
      <c r="AK310" s="371">
        <v>126038.59836720758</v>
      </c>
    </row>
    <row r="311" spans="2:37">
      <c r="B311" s="370" t="s">
        <v>1818</v>
      </c>
      <c r="C311" s="371">
        <v>595.89149452497338</v>
      </c>
      <c r="D311" s="371">
        <v>624.36194827743827</v>
      </c>
      <c r="E311" s="371">
        <v>608.5903042981015</v>
      </c>
      <c r="F311" s="371">
        <v>639.63176817988108</v>
      </c>
      <c r="G311" s="371">
        <v>2468.4755152803937</v>
      </c>
      <c r="H311" s="371">
        <v>652.57718697020516</v>
      </c>
      <c r="I311" s="371">
        <v>667.07594327819368</v>
      </c>
      <c r="J311" s="371">
        <v>671.26357793855198</v>
      </c>
      <c r="K311" s="371">
        <v>699.05781617659215</v>
      </c>
      <c r="L311" s="371">
        <v>2689.9745243635434</v>
      </c>
      <c r="M311" s="371">
        <v>653.99913139287742</v>
      </c>
      <c r="N311" s="371">
        <v>672.12849630238952</v>
      </c>
      <c r="O311" s="371">
        <v>682.3478059386789</v>
      </c>
      <c r="P311" s="371">
        <v>636.13419932675652</v>
      </c>
      <c r="Q311" s="371">
        <v>2644.6096329607021</v>
      </c>
      <c r="R311" s="371">
        <v>658.40986483428401</v>
      </c>
      <c r="S311" s="371">
        <v>680.81684786631399</v>
      </c>
      <c r="T311" s="371">
        <v>706.28809148869686</v>
      </c>
      <c r="U311" s="371">
        <v>718.21446962577625</v>
      </c>
      <c r="V311" s="379">
        <v>2763.7292738150713</v>
      </c>
      <c r="W311" s="371">
        <v>667.68099612089361</v>
      </c>
      <c r="X311" s="371">
        <v>635.12275504509569</v>
      </c>
      <c r="Y311" s="371">
        <v>642.33439356030169</v>
      </c>
      <c r="Z311" s="371">
        <v>657.2731093554504</v>
      </c>
      <c r="AA311" s="371">
        <v>2602.4112540817414</v>
      </c>
      <c r="AB311" s="371">
        <v>670.30389917715524</v>
      </c>
      <c r="AC311" s="371">
        <v>649.66021035051256</v>
      </c>
      <c r="AD311" s="371">
        <v>689.07011616835598</v>
      </c>
      <c r="AE311" s="371">
        <v>724.29083113086438</v>
      </c>
      <c r="AF311" s="371">
        <v>2733.3250568268882</v>
      </c>
      <c r="AG311" s="371">
        <v>762.1235747140438</v>
      </c>
      <c r="AH311" s="371">
        <v>787.21318614945744</v>
      </c>
      <c r="AI311" s="371">
        <v>829.65299352288241</v>
      </c>
      <c r="AJ311" s="371">
        <v>884.28849157036632</v>
      </c>
      <c r="AK311" s="371">
        <v>3263.2782459567502</v>
      </c>
    </row>
    <row r="312" spans="2:37">
      <c r="B312" s="370" t="s">
        <v>1819</v>
      </c>
      <c r="C312" s="371">
        <v>60.584598514007361</v>
      </c>
      <c r="D312" s="371">
        <v>61.674482060926699</v>
      </c>
      <c r="E312" s="371">
        <v>63.898147595263637</v>
      </c>
      <c r="F312" s="371">
        <v>66.359559135804304</v>
      </c>
      <c r="G312" s="371">
        <v>252.51678730600199</v>
      </c>
      <c r="H312" s="371">
        <v>67.058975621681185</v>
      </c>
      <c r="I312" s="371">
        <v>70.736396698261885</v>
      </c>
      <c r="J312" s="371">
        <v>73.315616249848816</v>
      </c>
      <c r="K312" s="371">
        <v>71.602063829920482</v>
      </c>
      <c r="L312" s="371">
        <v>282.71305239971241</v>
      </c>
      <c r="M312" s="371">
        <v>72.237392800013723</v>
      </c>
      <c r="N312" s="371">
        <v>73.374951326268828</v>
      </c>
      <c r="O312" s="371">
        <v>72.072209746442738</v>
      </c>
      <c r="P312" s="371">
        <v>71.05099994089764</v>
      </c>
      <c r="Q312" s="371">
        <v>288.73555381362291</v>
      </c>
      <c r="R312" s="371">
        <v>70.250124850935123</v>
      </c>
      <c r="S312" s="371">
        <v>78.267606101957341</v>
      </c>
      <c r="T312" s="371">
        <v>78.337525703161219</v>
      </c>
      <c r="U312" s="371">
        <v>64.431864412401097</v>
      </c>
      <c r="V312" s="379">
        <v>291.28712106845478</v>
      </c>
      <c r="W312" s="371">
        <v>70.472512569543497</v>
      </c>
      <c r="X312" s="371">
        <v>69.694172232450072</v>
      </c>
      <c r="Y312" s="371">
        <v>72.835356494041577</v>
      </c>
      <c r="Z312" s="371">
        <v>68.456325145594604</v>
      </c>
      <c r="AA312" s="371">
        <v>281.45836644162978</v>
      </c>
      <c r="AB312" s="371">
        <v>69.975662114395789</v>
      </c>
      <c r="AC312" s="371">
        <v>72.243738653274562</v>
      </c>
      <c r="AD312" s="371">
        <v>67.772203063376736</v>
      </c>
      <c r="AE312" s="371">
        <v>69.647529589488599</v>
      </c>
      <c r="AF312" s="371">
        <v>279.6391334205357</v>
      </c>
      <c r="AG312" s="371">
        <v>69.724850876647338</v>
      </c>
      <c r="AH312" s="371">
        <v>74.992070108201744</v>
      </c>
      <c r="AI312" s="371">
        <v>84.618502485945157</v>
      </c>
      <c r="AJ312" s="371">
        <v>76.827284720891868</v>
      </c>
      <c r="AK312" s="371">
        <v>306.16270819168614</v>
      </c>
    </row>
    <row r="313" spans="2:37">
      <c r="B313" s="370" t="s">
        <v>1820</v>
      </c>
      <c r="C313" s="371">
        <v>9189.3834948287422</v>
      </c>
      <c r="D313" s="371">
        <v>9649.0925255758684</v>
      </c>
      <c r="E313" s="371">
        <v>9606.3849468752578</v>
      </c>
      <c r="F313" s="371">
        <v>10403.564358780484</v>
      </c>
      <c r="G313" s="371">
        <v>38848.425326060358</v>
      </c>
      <c r="H313" s="371">
        <v>10269.012616986449</v>
      </c>
      <c r="I313" s="371">
        <v>9947.5625870297099</v>
      </c>
      <c r="J313" s="371">
        <v>10475.329093347233</v>
      </c>
      <c r="K313" s="371">
        <v>10717.288053642924</v>
      </c>
      <c r="L313" s="371">
        <v>41409.192351006313</v>
      </c>
      <c r="M313" s="371">
        <v>11184.870652789532</v>
      </c>
      <c r="N313" s="371">
        <v>11307.642937433322</v>
      </c>
      <c r="O313" s="371">
        <v>11983.584549579942</v>
      </c>
      <c r="P313" s="371">
        <v>12152.15017475069</v>
      </c>
      <c r="Q313" s="371">
        <v>46628.248314553486</v>
      </c>
      <c r="R313" s="371">
        <v>11954.665913518309</v>
      </c>
      <c r="S313" s="371">
        <v>12995.217856531404</v>
      </c>
      <c r="T313" s="371">
        <v>13000.545198600495</v>
      </c>
      <c r="U313" s="371">
        <v>14288.825847735641</v>
      </c>
      <c r="V313" s="379">
        <v>52239.254816385852</v>
      </c>
      <c r="W313" s="371">
        <v>12719.629934495961</v>
      </c>
      <c r="X313" s="371">
        <v>11664.132890254616</v>
      </c>
      <c r="Y313" s="371">
        <v>12074.654857457985</v>
      </c>
      <c r="Z313" s="371">
        <v>12859.304238459959</v>
      </c>
      <c r="AA313" s="371">
        <v>49317.721920668519</v>
      </c>
      <c r="AB313" s="371">
        <v>12882.344500871093</v>
      </c>
      <c r="AC313" s="371">
        <v>13039.089087268158</v>
      </c>
      <c r="AD313" s="371">
        <v>13531.445282612693</v>
      </c>
      <c r="AE313" s="371">
        <v>13706.279143605072</v>
      </c>
      <c r="AF313" s="371">
        <v>53159.158014357017</v>
      </c>
      <c r="AG313" s="371">
        <v>13580.574586487881</v>
      </c>
      <c r="AH313" s="371">
        <v>13731.854788285964</v>
      </c>
      <c r="AI313" s="371">
        <v>14813.790447850013</v>
      </c>
      <c r="AJ313" s="371">
        <v>17190.04973246378</v>
      </c>
      <c r="AK313" s="371">
        <v>59316.269555087638</v>
      </c>
    </row>
    <row r="314" spans="2:37">
      <c r="B314" s="370" t="s">
        <v>1821</v>
      </c>
      <c r="C314" s="371">
        <v>4216.0409144779023</v>
      </c>
      <c r="D314" s="371">
        <v>4303.6622445393023</v>
      </c>
      <c r="E314" s="371">
        <v>4447.4001119408367</v>
      </c>
      <c r="F314" s="371">
        <v>4749.5747332195224</v>
      </c>
      <c r="G314" s="371">
        <v>17716.678004177564</v>
      </c>
      <c r="H314" s="371">
        <v>4768.6182708498</v>
      </c>
      <c r="I314" s="371">
        <v>4860.72894510074</v>
      </c>
      <c r="J314" s="371">
        <v>4938.9379106078823</v>
      </c>
      <c r="K314" s="371">
        <v>5084.8199146128891</v>
      </c>
      <c r="L314" s="371">
        <v>19653.105041171311</v>
      </c>
      <c r="M314" s="371">
        <v>5328.578000598337</v>
      </c>
      <c r="N314" s="371">
        <v>5458.286339295837</v>
      </c>
      <c r="O314" s="371">
        <v>5527.228430815494</v>
      </c>
      <c r="P314" s="371">
        <v>5760.7013294960225</v>
      </c>
      <c r="Q314" s="371">
        <v>22074.79410020569</v>
      </c>
      <c r="R314" s="371">
        <v>5789.4127349280398</v>
      </c>
      <c r="S314" s="371">
        <v>6173.5746093129037</v>
      </c>
      <c r="T314" s="371">
        <v>6301.571202615175</v>
      </c>
      <c r="U314" s="371">
        <v>6049.786869033318</v>
      </c>
      <c r="V314" s="379">
        <v>24314.345415889435</v>
      </c>
      <c r="W314" s="371">
        <v>6004.0740517969507</v>
      </c>
      <c r="X314" s="371">
        <v>5582.7445360652036</v>
      </c>
      <c r="Y314" s="371">
        <v>5029.8668237940246</v>
      </c>
      <c r="Z314" s="371">
        <v>4945.2662615116988</v>
      </c>
      <c r="AA314" s="371">
        <v>21561.951673167878</v>
      </c>
      <c r="AB314" s="371">
        <v>5096.4899461272398</v>
      </c>
      <c r="AC314" s="371">
        <v>5645.6806788048525</v>
      </c>
      <c r="AD314" s="371">
        <v>5809.3876548939352</v>
      </c>
      <c r="AE314" s="371">
        <v>5923.3078434254603</v>
      </c>
      <c r="AF314" s="371">
        <v>22474.86612325149</v>
      </c>
      <c r="AG314" s="371">
        <v>6249.4467439231112</v>
      </c>
      <c r="AH314" s="371">
        <v>7334.9139104588912</v>
      </c>
      <c r="AI314" s="371">
        <v>6787.6060088496879</v>
      </c>
      <c r="AJ314" s="371">
        <v>6912.160469124452</v>
      </c>
      <c r="AK314" s="371">
        <v>27284.127132356145</v>
      </c>
    </row>
    <row r="315" spans="2:37">
      <c r="B315" s="370" t="s">
        <v>1822</v>
      </c>
      <c r="C315" s="371">
        <v>1665.2773231796298</v>
      </c>
      <c r="D315" s="371">
        <v>1688.2049142527053</v>
      </c>
      <c r="E315" s="371">
        <v>1772.9031601650906</v>
      </c>
      <c r="F315" s="371">
        <v>1827.2014840666307</v>
      </c>
      <c r="G315" s="371">
        <v>6953.5868816640559</v>
      </c>
      <c r="H315" s="371">
        <v>1795.0569614720143</v>
      </c>
      <c r="I315" s="371">
        <v>1897.7123401005795</v>
      </c>
      <c r="J315" s="371">
        <v>1900.1138423641446</v>
      </c>
      <c r="K315" s="371">
        <v>1878.9368508780526</v>
      </c>
      <c r="L315" s="371">
        <v>7471.8199948147903</v>
      </c>
      <c r="M315" s="371">
        <v>1789.7744839000929</v>
      </c>
      <c r="N315" s="371">
        <v>2077.2323546256162</v>
      </c>
      <c r="O315" s="371">
        <v>1917.1177108768572</v>
      </c>
      <c r="P315" s="371">
        <v>1864.507830401825</v>
      </c>
      <c r="Q315" s="371">
        <v>7648.6323798043913</v>
      </c>
      <c r="R315" s="371">
        <v>1634.2999513807574</v>
      </c>
      <c r="S315" s="371">
        <v>1879.9425902908379</v>
      </c>
      <c r="T315" s="371">
        <v>1846.4786726968166</v>
      </c>
      <c r="U315" s="371">
        <v>1858.302495086197</v>
      </c>
      <c r="V315" s="379">
        <v>7219.0237094546092</v>
      </c>
      <c r="W315" s="371">
        <v>1499.2767226223657</v>
      </c>
      <c r="X315" s="371">
        <v>649.46531407847908</v>
      </c>
      <c r="Y315" s="371">
        <v>947.35683777794804</v>
      </c>
      <c r="Z315" s="371">
        <v>1015.8492471301926</v>
      </c>
      <c r="AA315" s="371">
        <v>4111.9481216089853</v>
      </c>
      <c r="AB315" s="371">
        <v>959.77713183914511</v>
      </c>
      <c r="AC315" s="371">
        <v>1007.5584393176106</v>
      </c>
      <c r="AD315" s="371">
        <v>735.86355086109245</v>
      </c>
      <c r="AE315" s="371">
        <v>1123.3995251832137</v>
      </c>
      <c r="AF315" s="371">
        <v>3826.5986472010618</v>
      </c>
      <c r="AG315" s="371">
        <v>1136.1836242366076</v>
      </c>
      <c r="AH315" s="371">
        <v>1415.978465696835</v>
      </c>
      <c r="AI315" s="371">
        <v>1584.1099071748247</v>
      </c>
      <c r="AJ315" s="371">
        <v>1751.442988762833</v>
      </c>
      <c r="AK315" s="371">
        <v>5887.7149858711009</v>
      </c>
    </row>
    <row r="316" spans="2:37">
      <c r="B316" s="370" t="s">
        <v>1823</v>
      </c>
      <c r="C316" s="371">
        <v>1043.1976459632763</v>
      </c>
      <c r="D316" s="371">
        <v>1050.0901397674945</v>
      </c>
      <c r="E316" s="371">
        <v>1095.9960391141378</v>
      </c>
      <c r="F316" s="371">
        <v>1156.855533445641</v>
      </c>
      <c r="G316" s="371">
        <v>4346.1393582905494</v>
      </c>
      <c r="H316" s="371">
        <v>1137.468083871594</v>
      </c>
      <c r="I316" s="371">
        <v>1191.0688707001345</v>
      </c>
      <c r="J316" s="371">
        <v>1277.733929743745</v>
      </c>
      <c r="K316" s="371">
        <v>1455.2024847781379</v>
      </c>
      <c r="L316" s="371">
        <v>5061.4733690936118</v>
      </c>
      <c r="M316" s="371">
        <v>1354.3879744593114</v>
      </c>
      <c r="N316" s="371">
        <v>1451.7626212180755</v>
      </c>
      <c r="O316" s="371">
        <v>1361.826665978082</v>
      </c>
      <c r="P316" s="371">
        <v>1417.8991885197465</v>
      </c>
      <c r="Q316" s="371">
        <v>5585.8764501752148</v>
      </c>
      <c r="R316" s="371">
        <v>1340.3506508616879</v>
      </c>
      <c r="S316" s="371">
        <v>1573.6245769863676</v>
      </c>
      <c r="T316" s="371">
        <v>1623.5619792830582</v>
      </c>
      <c r="U316" s="371">
        <v>1671.3333117878265</v>
      </c>
      <c r="V316" s="379">
        <v>6208.8705189189404</v>
      </c>
      <c r="W316" s="371">
        <v>1059.0395554400548</v>
      </c>
      <c r="X316" s="371">
        <v>603.35712007244388</v>
      </c>
      <c r="Y316" s="371">
        <v>823.17318332274033</v>
      </c>
      <c r="Z316" s="371">
        <v>902.65177414065465</v>
      </c>
      <c r="AA316" s="371">
        <v>3388.2216329758935</v>
      </c>
      <c r="AB316" s="371">
        <v>814.21935156255097</v>
      </c>
      <c r="AC316" s="371">
        <v>758.37936303736103</v>
      </c>
      <c r="AD316" s="371">
        <v>613.79430250176631</v>
      </c>
      <c r="AE316" s="371">
        <v>981.17631918271547</v>
      </c>
      <c r="AF316" s="371">
        <v>3167.5693362843936</v>
      </c>
      <c r="AG316" s="371">
        <v>874.07730457627679</v>
      </c>
      <c r="AH316" s="371">
        <v>1125.3482475347826</v>
      </c>
      <c r="AI316" s="371">
        <v>1254.8893755529409</v>
      </c>
      <c r="AJ316" s="371">
        <v>1620.5528402402217</v>
      </c>
      <c r="AK316" s="371">
        <v>4874.8677679042221</v>
      </c>
    </row>
    <row r="317" spans="2:37">
      <c r="B317" s="370" t="s">
        <v>1824</v>
      </c>
      <c r="C317" s="371">
        <v>948.23603846857816</v>
      </c>
      <c r="D317" s="371">
        <v>959.79990506727086</v>
      </c>
      <c r="E317" s="371">
        <v>1001.8716541868458</v>
      </c>
      <c r="F317" s="371">
        <v>1059.2162291090151</v>
      </c>
      <c r="G317" s="371">
        <v>3969.1238268317097</v>
      </c>
      <c r="H317" s="371">
        <v>1062.6336192689198</v>
      </c>
      <c r="I317" s="371">
        <v>1082.8758364045798</v>
      </c>
      <c r="J317" s="371">
        <v>1150.7375416861817</v>
      </c>
      <c r="K317" s="371">
        <v>1189.5427253079292</v>
      </c>
      <c r="L317" s="371">
        <v>4485.7897226676105</v>
      </c>
      <c r="M317" s="371">
        <v>1195.9241061053463</v>
      </c>
      <c r="N317" s="371">
        <v>1197.6690382829092</v>
      </c>
      <c r="O317" s="371">
        <v>1235.9462315620306</v>
      </c>
      <c r="P317" s="371">
        <v>1386.669900696261</v>
      </c>
      <c r="Q317" s="371">
        <v>5016.2092766465466</v>
      </c>
      <c r="R317" s="371">
        <v>1392.0418273668186</v>
      </c>
      <c r="S317" s="371">
        <v>1410.9856377903363</v>
      </c>
      <c r="T317" s="371">
        <v>1418.4848930200333</v>
      </c>
      <c r="U317" s="371">
        <v>1381.5787247493154</v>
      </c>
      <c r="V317" s="379">
        <v>5603.091082926504</v>
      </c>
      <c r="W317" s="371">
        <v>1468.775240833445</v>
      </c>
      <c r="X317" s="371">
        <v>1631.6129500320337</v>
      </c>
      <c r="Y317" s="371">
        <v>1660.5010915348473</v>
      </c>
      <c r="Z317" s="371">
        <v>1722.6546206201303</v>
      </c>
      <c r="AA317" s="371">
        <v>6483.5439030204561</v>
      </c>
      <c r="AB317" s="371">
        <v>1730.134235289378</v>
      </c>
      <c r="AC317" s="371">
        <v>1742.7981081346556</v>
      </c>
      <c r="AD317" s="371">
        <v>1776.9294929455411</v>
      </c>
      <c r="AE317" s="371">
        <v>1828.2083514283468</v>
      </c>
      <c r="AF317" s="371">
        <v>7078.0701877979218</v>
      </c>
      <c r="AG317" s="371">
        <v>1848.4857713129495</v>
      </c>
      <c r="AH317" s="371">
        <v>1525.841053127494</v>
      </c>
      <c r="AI317" s="371">
        <v>2076.2535386159757</v>
      </c>
      <c r="AJ317" s="371">
        <v>2269.2694929924669</v>
      </c>
      <c r="AK317" s="371">
        <v>7719.8498560488861</v>
      </c>
    </row>
    <row r="318" spans="2:37">
      <c r="B318" s="370" t="s">
        <v>1825</v>
      </c>
      <c r="C318" s="371">
        <v>1429.7983422662635</v>
      </c>
      <c r="D318" s="371">
        <v>1425.2545430504058</v>
      </c>
      <c r="E318" s="371">
        <v>1446.8306551158078</v>
      </c>
      <c r="F318" s="371">
        <v>1498.5231470834829</v>
      </c>
      <c r="G318" s="371">
        <v>5800.4066875159597</v>
      </c>
      <c r="H318" s="371">
        <v>1497.2781162190747</v>
      </c>
      <c r="I318" s="371">
        <v>1541.3012158248473</v>
      </c>
      <c r="J318" s="371">
        <v>1573.4175587041038</v>
      </c>
      <c r="K318" s="371">
        <v>1642.6515285298922</v>
      </c>
      <c r="L318" s="371">
        <v>6254.6484192779189</v>
      </c>
      <c r="M318" s="371">
        <v>1643.1043763438295</v>
      </c>
      <c r="N318" s="371">
        <v>1669.8949193060371</v>
      </c>
      <c r="O318" s="371">
        <v>1711.3144387189948</v>
      </c>
      <c r="P318" s="371">
        <v>1757.0297867980976</v>
      </c>
      <c r="Q318" s="371">
        <v>6781.3435211669585</v>
      </c>
      <c r="R318" s="371">
        <v>1773.1935539238539</v>
      </c>
      <c r="S318" s="371">
        <v>1797.2104157498652</v>
      </c>
      <c r="T318" s="371">
        <v>1873.9621750505371</v>
      </c>
      <c r="U318" s="371">
        <v>1827.1640375531174</v>
      </c>
      <c r="V318" s="379">
        <v>7271.5301822773727</v>
      </c>
      <c r="W318" s="371">
        <v>1768.8988528341511</v>
      </c>
      <c r="X318" s="371">
        <v>1700.808378538339</v>
      </c>
      <c r="Y318" s="371">
        <v>1748.6963015037991</v>
      </c>
      <c r="Z318" s="371">
        <v>1772.9811492700273</v>
      </c>
      <c r="AA318" s="371">
        <v>6991.3846821463167</v>
      </c>
      <c r="AB318" s="371">
        <v>1759.7672767151284</v>
      </c>
      <c r="AC318" s="371">
        <v>1808.6006007482047</v>
      </c>
      <c r="AD318" s="371">
        <v>1829.4890540405231</v>
      </c>
      <c r="AE318" s="371">
        <v>1793.9617522879146</v>
      </c>
      <c r="AF318" s="371">
        <v>7191.818683791771</v>
      </c>
      <c r="AG318" s="371">
        <v>1926.7242822057083</v>
      </c>
      <c r="AH318" s="371">
        <v>1832.3566426696977</v>
      </c>
      <c r="AI318" s="371">
        <v>2040.7127274243467</v>
      </c>
      <c r="AJ318" s="371">
        <v>2106.4546158956732</v>
      </c>
      <c r="AK318" s="371">
        <v>7906.2482681954261</v>
      </c>
    </row>
    <row r="319" spans="2:37">
      <c r="B319" s="370" t="s">
        <v>1826</v>
      </c>
      <c r="C319" s="371">
        <v>756.357877331537</v>
      </c>
      <c r="D319" s="371">
        <v>791.289608572362</v>
      </c>
      <c r="E319" s="371">
        <v>777.25402979018395</v>
      </c>
      <c r="F319" s="371">
        <v>806.53937220371699</v>
      </c>
      <c r="G319" s="371">
        <v>3131.4408878977997</v>
      </c>
      <c r="H319" s="371">
        <v>845.21738150909346</v>
      </c>
      <c r="I319" s="371">
        <v>841.14005013292729</v>
      </c>
      <c r="J319" s="371">
        <v>855.60242008522198</v>
      </c>
      <c r="K319" s="371">
        <v>873.76790967374018</v>
      </c>
      <c r="L319" s="371">
        <v>3415.7277614009827</v>
      </c>
      <c r="M319" s="371">
        <v>817.0138339326719</v>
      </c>
      <c r="N319" s="371">
        <v>877.57036783121487</v>
      </c>
      <c r="O319" s="371">
        <v>875.8400544154955</v>
      </c>
      <c r="P319" s="371">
        <v>896.81250867623703</v>
      </c>
      <c r="Q319" s="371">
        <v>3467.2367648556196</v>
      </c>
      <c r="R319" s="371">
        <v>880.4516241758065</v>
      </c>
      <c r="S319" s="371">
        <v>885.11671921879235</v>
      </c>
      <c r="T319" s="371">
        <v>874.3199236800989</v>
      </c>
      <c r="U319" s="371">
        <v>923.29646169595014</v>
      </c>
      <c r="V319" s="379">
        <v>3563.1847287706478</v>
      </c>
      <c r="W319" s="371">
        <v>888.67118199924198</v>
      </c>
      <c r="X319" s="371">
        <v>775.03823288496255</v>
      </c>
      <c r="Y319" s="371">
        <v>756.09871398420182</v>
      </c>
      <c r="Z319" s="371">
        <v>771.50664438023614</v>
      </c>
      <c r="AA319" s="371">
        <v>3191.3147732486423</v>
      </c>
      <c r="AB319" s="371">
        <v>766.9478225407629</v>
      </c>
      <c r="AC319" s="371">
        <v>782.84002046237231</v>
      </c>
      <c r="AD319" s="371">
        <v>773.15526578926904</v>
      </c>
      <c r="AE319" s="371">
        <v>793.64524015924223</v>
      </c>
      <c r="AF319" s="371">
        <v>3116.5883489516459</v>
      </c>
      <c r="AG319" s="371">
        <v>784.83969981188034</v>
      </c>
      <c r="AH319" s="371">
        <v>816.35279575725826</v>
      </c>
      <c r="AI319" s="371">
        <v>848.85607051505065</v>
      </c>
      <c r="AJ319" s="371">
        <v>903.42551018232052</v>
      </c>
      <c r="AK319" s="371">
        <v>3353.4740762665101</v>
      </c>
    </row>
    <row r="320" spans="2:37">
      <c r="B320" s="370" t="s">
        <v>1827</v>
      </c>
      <c r="C320" s="371">
        <v>2.3811838288618703</v>
      </c>
      <c r="D320" s="371">
        <v>2.4828600472095261</v>
      </c>
      <c r="E320" s="371">
        <v>2.5382003841081486</v>
      </c>
      <c r="F320" s="371">
        <v>2.6932130438165647</v>
      </c>
      <c r="G320" s="371">
        <v>10.09545730399611</v>
      </c>
      <c r="H320" s="371">
        <v>2.7193460456026406</v>
      </c>
      <c r="I320" s="371">
        <v>2.8369763147266998</v>
      </c>
      <c r="J320" s="371">
        <v>2.8567180866314597</v>
      </c>
      <c r="K320" s="371">
        <v>2.9289142197358795</v>
      </c>
      <c r="L320" s="371">
        <v>11.34195466669668</v>
      </c>
      <c r="M320" s="371">
        <v>2.9589074917519294</v>
      </c>
      <c r="N320" s="371">
        <v>3.1224071280996322</v>
      </c>
      <c r="O320" s="371">
        <v>3.0915632869612386</v>
      </c>
      <c r="P320" s="371">
        <v>3.3028200832948413</v>
      </c>
      <c r="Q320" s="371">
        <v>12.475697990107641</v>
      </c>
      <c r="R320" s="371">
        <v>3.0432593294204144</v>
      </c>
      <c r="S320" s="371">
        <v>2.8308721482233365</v>
      </c>
      <c r="T320" s="371">
        <v>2.6686610823766399</v>
      </c>
      <c r="U320" s="371">
        <v>2.8357185773607507</v>
      </c>
      <c r="V320" s="379">
        <v>11.378511137381141</v>
      </c>
      <c r="W320" s="371">
        <v>1.9174062178862246</v>
      </c>
      <c r="X320" s="371">
        <v>1.120341706469917</v>
      </c>
      <c r="Y320" s="371">
        <v>1.1234608992870039</v>
      </c>
      <c r="Z320" s="371">
        <v>1.6538593678197142</v>
      </c>
      <c r="AA320" s="371">
        <v>5.815068191462859</v>
      </c>
      <c r="AB320" s="371">
        <v>1.583613885671713</v>
      </c>
      <c r="AC320" s="371">
        <v>1.6271595089193442</v>
      </c>
      <c r="AD320" s="371">
        <v>1.5765513679001391</v>
      </c>
      <c r="AE320" s="371">
        <v>1.8469736600831148</v>
      </c>
      <c r="AF320" s="371">
        <v>6.6342984225743109</v>
      </c>
      <c r="AG320" s="371">
        <v>1.7761233595749255</v>
      </c>
      <c r="AH320" s="371">
        <v>1.9368229454182255</v>
      </c>
      <c r="AI320" s="371">
        <v>2.158391762459098</v>
      </c>
      <c r="AJ320" s="371">
        <v>2.6049298001537773</v>
      </c>
      <c r="AK320" s="371">
        <v>8.4762678676060261</v>
      </c>
    </row>
    <row r="321" spans="2:37">
      <c r="B321" s="370" t="s">
        <v>1828</v>
      </c>
      <c r="C321" s="371">
        <v>1190.5480991556321</v>
      </c>
      <c r="D321" s="371">
        <v>1283.5935699365718</v>
      </c>
      <c r="E321" s="371">
        <v>1279.6332107846185</v>
      </c>
      <c r="F321" s="371">
        <v>1352.8641192791342</v>
      </c>
      <c r="G321" s="371">
        <v>5106.6389991559563</v>
      </c>
      <c r="H321" s="371">
        <v>1267.0892708371225</v>
      </c>
      <c r="I321" s="371">
        <v>1450.6466169966277</v>
      </c>
      <c r="J321" s="371">
        <v>1468.1647584687528</v>
      </c>
      <c r="K321" s="371">
        <v>1728.1710452047894</v>
      </c>
      <c r="L321" s="371">
        <v>5914.0716915072926</v>
      </c>
      <c r="M321" s="371">
        <v>1281.270461211958</v>
      </c>
      <c r="N321" s="371">
        <v>1612.9645780899959</v>
      </c>
      <c r="O321" s="371">
        <v>1641.7941746003251</v>
      </c>
      <c r="P321" s="371">
        <v>1848.9736555298598</v>
      </c>
      <c r="Q321" s="371">
        <v>6385.0028694321391</v>
      </c>
      <c r="R321" s="371">
        <v>1480.3936398832261</v>
      </c>
      <c r="S321" s="371">
        <v>1853.5115081303388</v>
      </c>
      <c r="T321" s="371">
        <v>1664.710108086648</v>
      </c>
      <c r="U321" s="371">
        <v>1792.8522347499929</v>
      </c>
      <c r="V321" s="379">
        <v>6791.4674908502066</v>
      </c>
      <c r="W321" s="371">
        <v>1635.6224589765229</v>
      </c>
      <c r="X321" s="371">
        <v>1882.5406954306002</v>
      </c>
      <c r="Y321" s="371">
        <v>1834.936791067737</v>
      </c>
      <c r="Z321" s="371">
        <v>1994.2016843318597</v>
      </c>
      <c r="AA321" s="371">
        <v>7347.3016298067196</v>
      </c>
      <c r="AB321" s="371">
        <v>1487.7439289059382</v>
      </c>
      <c r="AC321" s="371">
        <v>1962.7650365675092</v>
      </c>
      <c r="AD321" s="371">
        <v>1409.3724150491871</v>
      </c>
      <c r="AE321" s="371">
        <v>1838.0787697513647</v>
      </c>
      <c r="AF321" s="371">
        <v>6697.9601502739988</v>
      </c>
      <c r="AG321" s="371">
        <v>1298.357733837239</v>
      </c>
      <c r="AH321" s="371">
        <v>2298.5360672597776</v>
      </c>
      <c r="AI321" s="371">
        <v>1654.7810862374931</v>
      </c>
      <c r="AJ321" s="371">
        <v>1951.1035874665049</v>
      </c>
      <c r="AK321" s="371">
        <v>7202.7784748010154</v>
      </c>
    </row>
    <row r="322" spans="2:37">
      <c r="B322" s="370" t="s">
        <v>1829</v>
      </c>
      <c r="C322" s="371">
        <v>677.00845468588807</v>
      </c>
      <c r="D322" s="371">
        <v>726.19841718492444</v>
      </c>
      <c r="E322" s="371">
        <v>743.50368588463891</v>
      </c>
      <c r="F322" s="371">
        <v>784.65835731367713</v>
      </c>
      <c r="G322" s="371">
        <v>2931.3689150691289</v>
      </c>
      <c r="H322" s="371">
        <v>785.34390496389892</v>
      </c>
      <c r="I322" s="371">
        <v>821.51299125188314</v>
      </c>
      <c r="J322" s="371">
        <v>885.52710434965991</v>
      </c>
      <c r="K322" s="371">
        <v>922.8154723207989</v>
      </c>
      <c r="L322" s="371">
        <v>3415.1994728862405</v>
      </c>
      <c r="M322" s="371">
        <v>924.28807605632153</v>
      </c>
      <c r="N322" s="371">
        <v>919.89163294007858</v>
      </c>
      <c r="O322" s="371">
        <v>921.39487628731126</v>
      </c>
      <c r="P322" s="371">
        <v>942.86007144319547</v>
      </c>
      <c r="Q322" s="371">
        <v>3708.4346567269072</v>
      </c>
      <c r="R322" s="371">
        <v>941.2339002295414</v>
      </c>
      <c r="S322" s="371">
        <v>927.15307322380852</v>
      </c>
      <c r="T322" s="371">
        <v>983.81247745764983</v>
      </c>
      <c r="U322" s="371">
        <v>997.03131104856948</v>
      </c>
      <c r="V322" s="379">
        <v>3849.2307619595695</v>
      </c>
      <c r="W322" s="371">
        <v>1059.7038892749883</v>
      </c>
      <c r="X322" s="371">
        <v>895.44444796917855</v>
      </c>
      <c r="Y322" s="371">
        <v>963.63135764047979</v>
      </c>
      <c r="Z322" s="371">
        <v>977.39925292314763</v>
      </c>
      <c r="AA322" s="371">
        <v>3896.1789478077944</v>
      </c>
      <c r="AB322" s="371">
        <v>967.3931586341248</v>
      </c>
      <c r="AC322" s="371">
        <v>962.16860154650487</v>
      </c>
      <c r="AD322" s="371">
        <v>951.0616339521265</v>
      </c>
      <c r="AE322" s="371">
        <v>997.85550012617352</v>
      </c>
      <c r="AF322" s="371">
        <v>3878.4788942589294</v>
      </c>
      <c r="AG322" s="371">
        <v>988.00188873296509</v>
      </c>
      <c r="AH322" s="371">
        <v>1030.2066173827886</v>
      </c>
      <c r="AI322" s="371">
        <v>1058.4438059439983</v>
      </c>
      <c r="AJ322" s="371">
        <v>1106.2658945053408</v>
      </c>
      <c r="AK322" s="371">
        <v>4182.9182065650921</v>
      </c>
    </row>
    <row r="323" spans="2:37">
      <c r="B323" s="370" t="s">
        <v>1830</v>
      </c>
      <c r="C323" s="371">
        <v>459.2226356907654</v>
      </c>
      <c r="D323" s="371">
        <v>460.52121225563707</v>
      </c>
      <c r="E323" s="371">
        <v>469.96905924918786</v>
      </c>
      <c r="F323" s="371">
        <v>492.43436541604245</v>
      </c>
      <c r="G323" s="371">
        <v>1882.1472726116326</v>
      </c>
      <c r="H323" s="371">
        <v>501.55990588762086</v>
      </c>
      <c r="I323" s="371">
        <v>517.98824268507792</v>
      </c>
      <c r="J323" s="371">
        <v>542.15800250614052</v>
      </c>
      <c r="K323" s="371">
        <v>557.50680962336105</v>
      </c>
      <c r="L323" s="371">
        <v>2119.2129607022002</v>
      </c>
      <c r="M323" s="371">
        <v>560.37483429776023</v>
      </c>
      <c r="N323" s="371">
        <v>531.12330448614784</v>
      </c>
      <c r="O323" s="371">
        <v>570.51831970496426</v>
      </c>
      <c r="P323" s="371">
        <v>566.21911991869695</v>
      </c>
      <c r="Q323" s="371">
        <v>2228.2355784075694</v>
      </c>
      <c r="R323" s="371">
        <v>531.50623273332315</v>
      </c>
      <c r="S323" s="371">
        <v>538.06310488006511</v>
      </c>
      <c r="T323" s="371">
        <v>607.35427823888256</v>
      </c>
      <c r="U323" s="371">
        <v>629.041546952673</v>
      </c>
      <c r="V323" s="379">
        <v>2305.9651628049437</v>
      </c>
      <c r="W323" s="371">
        <v>536.61539502960591</v>
      </c>
      <c r="X323" s="371">
        <v>494.88116071884025</v>
      </c>
      <c r="Y323" s="371">
        <v>636.16488913407863</v>
      </c>
      <c r="Z323" s="371">
        <v>609.4908645741757</v>
      </c>
      <c r="AA323" s="371">
        <v>2277.1523094567006</v>
      </c>
      <c r="AB323" s="371">
        <v>607.63241301451501</v>
      </c>
      <c r="AC323" s="371">
        <v>654.47165299547146</v>
      </c>
      <c r="AD323" s="371">
        <v>670.90942989883592</v>
      </c>
      <c r="AE323" s="371">
        <v>638.76119270588117</v>
      </c>
      <c r="AF323" s="371">
        <v>2571.7746886147038</v>
      </c>
      <c r="AG323" s="371">
        <v>613.6014393487701</v>
      </c>
      <c r="AH323" s="371">
        <v>594.24257970768656</v>
      </c>
      <c r="AI323" s="371">
        <v>728.8302915100885</v>
      </c>
      <c r="AJ323" s="371">
        <v>709.58089243865436</v>
      </c>
      <c r="AK323" s="371">
        <v>2646.2552030051993</v>
      </c>
    </row>
    <row r="324" spans="2:37">
      <c r="B324" s="370" t="s">
        <v>1831</v>
      </c>
      <c r="C324" s="371">
        <v>236.76276240680684</v>
      </c>
      <c r="D324" s="371">
        <v>240.42211024698588</v>
      </c>
      <c r="E324" s="371">
        <v>248.87663249996712</v>
      </c>
      <c r="F324" s="371">
        <v>254.70887663076954</v>
      </c>
      <c r="G324" s="371">
        <v>980.77038178452938</v>
      </c>
      <c r="H324" s="371">
        <v>260.28736323513681</v>
      </c>
      <c r="I324" s="371">
        <v>266.60143601546582</v>
      </c>
      <c r="J324" s="371">
        <v>269.48388137338691</v>
      </c>
      <c r="K324" s="371">
        <v>278.70100384684042</v>
      </c>
      <c r="L324" s="371">
        <v>1075.0736844708301</v>
      </c>
      <c r="M324" s="371">
        <v>289.17343216201351</v>
      </c>
      <c r="N324" s="371">
        <v>341.31420081614192</v>
      </c>
      <c r="O324" s="371">
        <v>339.36349809599932</v>
      </c>
      <c r="P324" s="371">
        <v>341.23348871920564</v>
      </c>
      <c r="Q324" s="371">
        <v>1311.0846197933604</v>
      </c>
      <c r="R324" s="371">
        <v>308.10458170926756</v>
      </c>
      <c r="S324" s="371">
        <v>328.01880159592781</v>
      </c>
      <c r="T324" s="371">
        <v>336.57634408165899</v>
      </c>
      <c r="U324" s="371">
        <v>359.60071667377616</v>
      </c>
      <c r="V324" s="379">
        <v>1332.3004440606305</v>
      </c>
      <c r="W324" s="371">
        <v>222.43891619712807</v>
      </c>
      <c r="X324" s="371">
        <v>13.427003355777803</v>
      </c>
      <c r="Y324" s="371">
        <v>74.67294686521474</v>
      </c>
      <c r="Z324" s="371">
        <v>125.26898293960409</v>
      </c>
      <c r="AA324" s="371">
        <v>435.80784935772465</v>
      </c>
      <c r="AB324" s="371">
        <v>126.44256999559808</v>
      </c>
      <c r="AC324" s="371">
        <v>100.8757686345124</v>
      </c>
      <c r="AD324" s="371">
        <v>87.873517607754394</v>
      </c>
      <c r="AE324" s="371">
        <v>114.77916744488829</v>
      </c>
      <c r="AF324" s="371">
        <v>429.97102368275313</v>
      </c>
      <c r="AG324" s="371">
        <v>135.84874715120429</v>
      </c>
      <c r="AH324" s="371">
        <v>261.42883787652823</v>
      </c>
      <c r="AI324" s="371">
        <v>186.65411138913814</v>
      </c>
      <c r="AJ324" s="371">
        <v>202.54056521949107</v>
      </c>
      <c r="AK324" s="371">
        <v>786.47226163636174</v>
      </c>
    </row>
    <row r="325" spans="2:37">
      <c r="B325" s="370" t="s">
        <v>1832</v>
      </c>
      <c r="C325" s="371">
        <v>52163.67107466868</v>
      </c>
      <c r="D325" s="371">
        <v>53620.920706640056</v>
      </c>
      <c r="E325" s="371">
        <v>54427.630093527674</v>
      </c>
      <c r="F325" s="371">
        <v>55795.442248591811</v>
      </c>
      <c r="G325" s="371">
        <v>216007.66412342823</v>
      </c>
      <c r="H325" s="371">
        <v>54944.658557414128</v>
      </c>
      <c r="I325" s="371">
        <v>55930.604061728147</v>
      </c>
      <c r="J325" s="371">
        <v>57766.202833974079</v>
      </c>
      <c r="K325" s="371">
        <v>59065.41157278177</v>
      </c>
      <c r="L325" s="371">
        <v>227706.87702589811</v>
      </c>
      <c r="M325" s="371">
        <v>59223.9931190797</v>
      </c>
      <c r="N325" s="371">
        <v>60979.421563016273</v>
      </c>
      <c r="O325" s="371">
        <v>63176.903813274017</v>
      </c>
      <c r="P325" s="371">
        <v>65441.914601904093</v>
      </c>
      <c r="Q325" s="371">
        <v>248822.23309727406</v>
      </c>
      <c r="R325" s="371">
        <v>64766.500921657214</v>
      </c>
      <c r="S325" s="371">
        <v>66087.725590556336</v>
      </c>
      <c r="T325" s="371">
        <v>67188.138463841169</v>
      </c>
      <c r="U325" s="371">
        <v>69589.112912155615</v>
      </c>
      <c r="V325" s="379">
        <v>267631.47788821033</v>
      </c>
      <c r="W325" s="371">
        <v>65560.912210568684</v>
      </c>
      <c r="X325" s="371">
        <v>60049.947669839195</v>
      </c>
      <c r="Y325" s="371">
        <v>62648.777512350018</v>
      </c>
      <c r="Z325" s="371">
        <v>65835.7088752048</v>
      </c>
      <c r="AA325" s="371">
        <v>254095.34626796265</v>
      </c>
      <c r="AB325" s="371">
        <v>66896.264508166612</v>
      </c>
      <c r="AC325" s="371">
        <v>67752.414271661837</v>
      </c>
      <c r="AD325" s="371">
        <v>67893.226203444385</v>
      </c>
      <c r="AE325" s="371">
        <v>73080.9455833143</v>
      </c>
      <c r="AF325" s="371">
        <v>275622.85056658718</v>
      </c>
      <c r="AG325" s="371">
        <v>72514.878614673347</v>
      </c>
      <c r="AH325" s="371">
        <v>75829.52289625119</v>
      </c>
      <c r="AI325" s="371">
        <v>77464.620998960832</v>
      </c>
      <c r="AJ325" s="371">
        <v>83033.655016838544</v>
      </c>
      <c r="AK325" s="371">
        <v>308842.67752672394</v>
      </c>
    </row>
    <row r="326" spans="2:37">
      <c r="B326" s="368" t="s">
        <v>1842</v>
      </c>
      <c r="C326" s="371" t="s">
        <v>1178</v>
      </c>
      <c r="D326" s="371" t="s">
        <v>1178</v>
      </c>
      <c r="E326" s="371" t="s">
        <v>1178</v>
      </c>
      <c r="F326" s="371" t="s">
        <v>1178</v>
      </c>
      <c r="G326" s="371" t="s">
        <v>1178</v>
      </c>
      <c r="H326" s="371" t="s">
        <v>1178</v>
      </c>
      <c r="I326" s="371" t="s">
        <v>1178</v>
      </c>
      <c r="J326" s="371" t="s">
        <v>1178</v>
      </c>
      <c r="K326" s="371" t="s">
        <v>1178</v>
      </c>
      <c r="L326" s="371" t="s">
        <v>1178</v>
      </c>
      <c r="M326" s="371" t="s">
        <v>1178</v>
      </c>
      <c r="N326" s="371" t="s">
        <v>1178</v>
      </c>
      <c r="O326" s="371" t="s">
        <v>1178</v>
      </c>
      <c r="P326" s="371" t="s">
        <v>1178</v>
      </c>
      <c r="Q326" s="371" t="s">
        <v>1178</v>
      </c>
      <c r="R326" s="371" t="s">
        <v>1178</v>
      </c>
      <c r="S326" s="371" t="s">
        <v>1178</v>
      </c>
      <c r="T326" s="371" t="s">
        <v>1178</v>
      </c>
      <c r="U326" s="371" t="s">
        <v>1178</v>
      </c>
      <c r="V326" s="379" t="s">
        <v>1178</v>
      </c>
      <c r="W326" s="371" t="s">
        <v>1178</v>
      </c>
      <c r="X326" s="371" t="s">
        <v>1178</v>
      </c>
      <c r="Y326" s="371" t="s">
        <v>1178</v>
      </c>
      <c r="Z326" s="371" t="s">
        <v>1178</v>
      </c>
      <c r="AA326" s="371" t="s">
        <v>1178</v>
      </c>
      <c r="AB326" s="371" t="s">
        <v>1178</v>
      </c>
      <c r="AC326" s="371" t="s">
        <v>1178</v>
      </c>
      <c r="AD326" s="371" t="s">
        <v>1178</v>
      </c>
      <c r="AE326" s="371" t="s">
        <v>1178</v>
      </c>
      <c r="AF326" s="371" t="s">
        <v>1178</v>
      </c>
      <c r="AG326" s="371" t="s">
        <v>1178</v>
      </c>
      <c r="AH326" s="371" t="s">
        <v>1178</v>
      </c>
      <c r="AI326" s="371" t="s">
        <v>1178</v>
      </c>
      <c r="AJ326" s="371" t="s">
        <v>1178</v>
      </c>
      <c r="AK326" s="371" t="s">
        <v>1178</v>
      </c>
    </row>
    <row r="327" spans="2:37">
      <c r="B327" s="370" t="s">
        <v>1815</v>
      </c>
      <c r="C327" s="371">
        <v>488.32052954035032</v>
      </c>
      <c r="D327" s="371">
        <v>495.45584386249817</v>
      </c>
      <c r="E327" s="371">
        <v>498.21026390956433</v>
      </c>
      <c r="F327" s="371">
        <v>503.84296070676635</v>
      </c>
      <c r="G327" s="371">
        <v>1985.829598019179</v>
      </c>
      <c r="H327" s="371">
        <v>508.08600761585819</v>
      </c>
      <c r="I327" s="371">
        <v>510.86471380007714</v>
      </c>
      <c r="J327" s="371">
        <v>515.02364577419303</v>
      </c>
      <c r="K327" s="371">
        <v>517.4224188452198</v>
      </c>
      <c r="L327" s="371">
        <v>2051.3967860353482</v>
      </c>
      <c r="M327" s="371">
        <v>521.45167156855098</v>
      </c>
      <c r="N327" s="371">
        <v>527.74696083492699</v>
      </c>
      <c r="O327" s="371">
        <v>535.97918241248567</v>
      </c>
      <c r="P327" s="371">
        <v>539.64407439820138</v>
      </c>
      <c r="Q327" s="371">
        <v>2124.8218892141654</v>
      </c>
      <c r="R327" s="371">
        <v>538.87785497859727</v>
      </c>
      <c r="S327" s="371">
        <v>543.76493368394279</v>
      </c>
      <c r="T327" s="371">
        <v>552.14876150189957</v>
      </c>
      <c r="U327" s="371">
        <v>554.3530842501001</v>
      </c>
      <c r="V327" s="379">
        <v>2189.1446344145397</v>
      </c>
      <c r="W327" s="371">
        <v>560.0166236591009</v>
      </c>
      <c r="X327" s="371">
        <v>555.7448980815202</v>
      </c>
      <c r="Y327" s="371">
        <v>560.28374975655436</v>
      </c>
      <c r="Z327" s="371">
        <v>561.33293818626873</v>
      </c>
      <c r="AA327" s="371">
        <v>2237.3782096834443</v>
      </c>
      <c r="AB327" s="371">
        <v>563.60779632934316</v>
      </c>
      <c r="AC327" s="371">
        <v>603.75779176580045</v>
      </c>
      <c r="AD327" s="371">
        <v>590.91909566504091</v>
      </c>
      <c r="AE327" s="371">
        <v>617.93695875878188</v>
      </c>
      <c r="AF327" s="371">
        <v>2376.2216425189663</v>
      </c>
      <c r="AG327" s="371">
        <v>576.49840814812762</v>
      </c>
      <c r="AH327" s="371">
        <v>644.25969309325149</v>
      </c>
      <c r="AI327" s="371">
        <v>645.51495924956794</v>
      </c>
      <c r="AJ327" s="371">
        <v>661.99668507731246</v>
      </c>
      <c r="AK327" s="371">
        <v>2528.2697455682596</v>
      </c>
    </row>
    <row r="328" spans="2:37">
      <c r="B328" s="370" t="s">
        <v>1816</v>
      </c>
      <c r="C328" s="371">
        <v>1264.904882833757</v>
      </c>
      <c r="D328" s="371">
        <v>1266.7685779602477</v>
      </c>
      <c r="E328" s="371">
        <v>1267.5298942338929</v>
      </c>
      <c r="F328" s="371">
        <v>1382.2301623026472</v>
      </c>
      <c r="G328" s="371">
        <v>5181.4335173305444</v>
      </c>
      <c r="H328" s="371">
        <v>1436.8173565410004</v>
      </c>
      <c r="I328" s="371">
        <v>1373.3484386808855</v>
      </c>
      <c r="J328" s="371">
        <v>1385.1332114063166</v>
      </c>
      <c r="K328" s="371">
        <v>1551.196704857341</v>
      </c>
      <c r="L328" s="371">
        <v>5746.4957114855433</v>
      </c>
      <c r="M328" s="371">
        <v>1608.5412839876851</v>
      </c>
      <c r="N328" s="371">
        <v>1672.0878328930028</v>
      </c>
      <c r="O328" s="371">
        <v>1707.9365827094448</v>
      </c>
      <c r="P328" s="371">
        <v>1614.7375547840006</v>
      </c>
      <c r="Q328" s="371">
        <v>6603.3032543741338</v>
      </c>
      <c r="R328" s="371">
        <v>1551.97748625282</v>
      </c>
      <c r="S328" s="371">
        <v>1631.1662580794557</v>
      </c>
      <c r="T328" s="371">
        <v>1474.240305979351</v>
      </c>
      <c r="U328" s="371">
        <v>1507.9303225236758</v>
      </c>
      <c r="V328" s="379">
        <v>6165.3143728353025</v>
      </c>
      <c r="W328" s="371">
        <v>1302.080028576182</v>
      </c>
      <c r="X328" s="371">
        <v>1018.5659819377905</v>
      </c>
      <c r="Y328" s="371">
        <v>1208.5560169394166</v>
      </c>
      <c r="Z328" s="371">
        <v>1113.7517439171531</v>
      </c>
      <c r="AA328" s="371">
        <v>4642.9537713705422</v>
      </c>
      <c r="AB328" s="371">
        <v>1409.5866664385087</v>
      </c>
      <c r="AC328" s="371">
        <v>1546.7413239779808</v>
      </c>
      <c r="AD328" s="371">
        <v>1558.6938112063019</v>
      </c>
      <c r="AE328" s="371">
        <v>1751.4968507116243</v>
      </c>
      <c r="AF328" s="371">
        <v>6266.5186523344155</v>
      </c>
      <c r="AG328" s="371">
        <v>2022.9072682572007</v>
      </c>
      <c r="AH328" s="371">
        <v>2153.8613898576282</v>
      </c>
      <c r="AI328" s="371">
        <v>1974.0443746913975</v>
      </c>
      <c r="AJ328" s="371">
        <v>1881.2865141626148</v>
      </c>
      <c r="AK328" s="371">
        <v>8032.0995469688414</v>
      </c>
    </row>
    <row r="329" spans="2:37">
      <c r="B329" s="370" t="s">
        <v>1817</v>
      </c>
      <c r="C329" s="371">
        <v>70773.137651076089</v>
      </c>
      <c r="D329" s="371">
        <v>72618.146187974242</v>
      </c>
      <c r="E329" s="371">
        <v>73146.841652180563</v>
      </c>
      <c r="F329" s="371">
        <v>74237.766216570788</v>
      </c>
      <c r="G329" s="371">
        <v>290775.89170780173</v>
      </c>
      <c r="H329" s="371">
        <v>76783.809861311616</v>
      </c>
      <c r="I329" s="371">
        <v>78534.009728704637</v>
      </c>
      <c r="J329" s="371">
        <v>80378.094591708985</v>
      </c>
      <c r="K329" s="371">
        <v>81816.346780375054</v>
      </c>
      <c r="L329" s="371">
        <v>317512.26096210035</v>
      </c>
      <c r="M329" s="371">
        <v>84395.374156110367</v>
      </c>
      <c r="N329" s="371">
        <v>84721.33506256195</v>
      </c>
      <c r="O329" s="371">
        <v>86824.460209984245</v>
      </c>
      <c r="P329" s="371">
        <v>85737.275779879827</v>
      </c>
      <c r="Q329" s="371">
        <v>341678.44520853646</v>
      </c>
      <c r="R329" s="371">
        <v>85657.727393966881</v>
      </c>
      <c r="S329" s="371">
        <v>83608.837439347597</v>
      </c>
      <c r="T329" s="371">
        <v>88933.360068599344</v>
      </c>
      <c r="U329" s="371">
        <v>88770.124114741891</v>
      </c>
      <c r="V329" s="379">
        <v>346970.04901665577</v>
      </c>
      <c r="W329" s="371">
        <v>86027.615176007224</v>
      </c>
      <c r="X329" s="371">
        <v>67184.305778906768</v>
      </c>
      <c r="Y329" s="371">
        <v>78825.036547171636</v>
      </c>
      <c r="Z329" s="371">
        <v>82916.653337988086</v>
      </c>
      <c r="AA329" s="371">
        <v>314953.61084007373</v>
      </c>
      <c r="AB329" s="371">
        <v>86478.548231904948</v>
      </c>
      <c r="AC329" s="371">
        <v>86263.174566892223</v>
      </c>
      <c r="AD329" s="371">
        <v>90524.838475420358</v>
      </c>
      <c r="AE329" s="371">
        <v>94370.473969658735</v>
      </c>
      <c r="AF329" s="371">
        <v>357637.03524387628</v>
      </c>
      <c r="AG329" s="371">
        <v>97642.940338931323</v>
      </c>
      <c r="AH329" s="371">
        <v>95079.544847198675</v>
      </c>
      <c r="AI329" s="371">
        <v>98388.028545954963</v>
      </c>
      <c r="AJ329" s="371">
        <v>100400.11649077704</v>
      </c>
      <c r="AK329" s="371">
        <v>391510.630222862</v>
      </c>
    </row>
    <row r="330" spans="2:37">
      <c r="B330" s="370" t="s">
        <v>1818</v>
      </c>
      <c r="C330" s="371">
        <v>1573.8003847981604</v>
      </c>
      <c r="D330" s="371">
        <v>1655.1961193538509</v>
      </c>
      <c r="E330" s="371">
        <v>1581.0668803686187</v>
      </c>
      <c r="F330" s="371">
        <v>1535.6276667434931</v>
      </c>
      <c r="G330" s="371">
        <v>6345.6910512641225</v>
      </c>
      <c r="H330" s="371">
        <v>1601.2546077764146</v>
      </c>
      <c r="I330" s="371">
        <v>1561.1502824863442</v>
      </c>
      <c r="J330" s="371">
        <v>2106.6910175346834</v>
      </c>
      <c r="K330" s="371">
        <v>2180.1552661098476</v>
      </c>
      <c r="L330" s="371">
        <v>7449.2511739072888</v>
      </c>
      <c r="M330" s="371">
        <v>2191.8861343621652</v>
      </c>
      <c r="N330" s="371">
        <v>2322.9620469860147</v>
      </c>
      <c r="O330" s="371">
        <v>2383.8855556740818</v>
      </c>
      <c r="P330" s="371">
        <v>2220.9716921232325</v>
      </c>
      <c r="Q330" s="371">
        <v>9119.7054291454933</v>
      </c>
      <c r="R330" s="371">
        <v>2237.2557694444031</v>
      </c>
      <c r="S330" s="371">
        <v>2476.1153415028075</v>
      </c>
      <c r="T330" s="371">
        <v>2733.7182955742151</v>
      </c>
      <c r="U330" s="371">
        <v>2861.2201766502485</v>
      </c>
      <c r="V330" s="379">
        <v>10308.309583171673</v>
      </c>
      <c r="W330" s="371">
        <v>2392.1258001040137</v>
      </c>
      <c r="X330" s="371">
        <v>2172.8462944474604</v>
      </c>
      <c r="Y330" s="371">
        <v>2265.5515571820988</v>
      </c>
      <c r="Z330" s="371">
        <v>2383.9546165926481</v>
      </c>
      <c r="AA330" s="371">
        <v>9214.4782683262201</v>
      </c>
      <c r="AB330" s="371">
        <v>2234.0869314869042</v>
      </c>
      <c r="AC330" s="371">
        <v>1965.8605465858188</v>
      </c>
      <c r="AD330" s="371">
        <v>1814.5409807209817</v>
      </c>
      <c r="AE330" s="371">
        <v>1598.1063230343711</v>
      </c>
      <c r="AF330" s="371">
        <v>7612.5947818280756</v>
      </c>
      <c r="AG330" s="371">
        <v>1927.6304293947117</v>
      </c>
      <c r="AH330" s="371">
        <v>2035.9780704026359</v>
      </c>
      <c r="AI330" s="371">
        <v>1827.1655076265754</v>
      </c>
      <c r="AJ330" s="371">
        <v>1690.2187460859461</v>
      </c>
      <c r="AK330" s="371">
        <v>7480.9927535098686</v>
      </c>
    </row>
    <row r="331" spans="2:37">
      <c r="B331" s="370" t="s">
        <v>1819</v>
      </c>
      <c r="C331" s="371">
        <v>194.88992606697568</v>
      </c>
      <c r="D331" s="371">
        <v>200.67349619551686</v>
      </c>
      <c r="E331" s="371">
        <v>200.47606718840791</v>
      </c>
      <c r="F331" s="371">
        <v>202.23383833837485</v>
      </c>
      <c r="G331" s="371">
        <v>798.2733277892753</v>
      </c>
      <c r="H331" s="371">
        <v>206.99482033345939</v>
      </c>
      <c r="I331" s="371">
        <v>208.27877422381312</v>
      </c>
      <c r="J331" s="371">
        <v>208.18967555545566</v>
      </c>
      <c r="K331" s="371">
        <v>214.60262092158038</v>
      </c>
      <c r="L331" s="371">
        <v>838.06589103430861</v>
      </c>
      <c r="M331" s="371">
        <v>213.49172535761602</v>
      </c>
      <c r="N331" s="371">
        <v>231.15506243531473</v>
      </c>
      <c r="O331" s="371">
        <v>230.4087653069034</v>
      </c>
      <c r="P331" s="371">
        <v>232.57100482731843</v>
      </c>
      <c r="Q331" s="371">
        <v>907.62655792715259</v>
      </c>
      <c r="R331" s="371">
        <v>227.48855835411123</v>
      </c>
      <c r="S331" s="371">
        <v>232.80193088118739</v>
      </c>
      <c r="T331" s="371">
        <v>238.50107545253596</v>
      </c>
      <c r="U331" s="371">
        <v>246.96967442739751</v>
      </c>
      <c r="V331" s="379">
        <v>945.76123911523212</v>
      </c>
      <c r="W331" s="371">
        <v>231.29940536756266</v>
      </c>
      <c r="X331" s="371">
        <v>219.59873908485582</v>
      </c>
      <c r="Y331" s="371">
        <v>239.05064555736314</v>
      </c>
      <c r="Z331" s="371">
        <v>235.31279349857516</v>
      </c>
      <c r="AA331" s="371">
        <v>925.26158350835669</v>
      </c>
      <c r="AB331" s="371">
        <v>237.86450429020866</v>
      </c>
      <c r="AC331" s="371">
        <v>241.90518325358082</v>
      </c>
      <c r="AD331" s="371">
        <v>243.4360446179623</v>
      </c>
      <c r="AE331" s="371">
        <v>242.60742252281011</v>
      </c>
      <c r="AF331" s="371">
        <v>965.81315468456205</v>
      </c>
      <c r="AG331" s="371">
        <v>238.36059239920115</v>
      </c>
      <c r="AH331" s="371">
        <v>244.34889115805797</v>
      </c>
      <c r="AI331" s="371">
        <v>249.68185541627912</v>
      </c>
      <c r="AJ331" s="371">
        <v>251.78678234057463</v>
      </c>
      <c r="AK331" s="371">
        <v>984.1781213141129</v>
      </c>
    </row>
    <row r="332" spans="2:37">
      <c r="B332" s="370" t="s">
        <v>1820</v>
      </c>
      <c r="C332" s="371">
        <v>64936.187201716064</v>
      </c>
      <c r="D332" s="371">
        <v>66943.248157211681</v>
      </c>
      <c r="E332" s="371">
        <v>68399.485716800191</v>
      </c>
      <c r="F332" s="371">
        <v>70109.133719136458</v>
      </c>
      <c r="G332" s="371">
        <v>270388.05479486444</v>
      </c>
      <c r="H332" s="371">
        <v>68585.742262729269</v>
      </c>
      <c r="I332" s="371">
        <v>71423.23172201516</v>
      </c>
      <c r="J332" s="371">
        <v>74447.265072642535</v>
      </c>
      <c r="K332" s="371">
        <v>77072.12275594259</v>
      </c>
      <c r="L332" s="371">
        <v>291528.36181332957</v>
      </c>
      <c r="M332" s="371">
        <v>74843.166699927431</v>
      </c>
      <c r="N332" s="371">
        <v>75165.099042231363</v>
      </c>
      <c r="O332" s="371">
        <v>81587.734661101102</v>
      </c>
      <c r="P332" s="371">
        <v>83043.321385319578</v>
      </c>
      <c r="Q332" s="371">
        <v>314639.32178857946</v>
      </c>
      <c r="R332" s="371">
        <v>80263.505046727965</v>
      </c>
      <c r="S332" s="371">
        <v>77671.341010708027</v>
      </c>
      <c r="T332" s="371">
        <v>84312.119474007501</v>
      </c>
      <c r="U332" s="371">
        <v>87678.769443800673</v>
      </c>
      <c r="V332" s="379">
        <v>329925.73497524415</v>
      </c>
      <c r="W332" s="371">
        <v>82497.312942764504</v>
      </c>
      <c r="X332" s="371">
        <v>70260.851987062997</v>
      </c>
      <c r="Y332" s="371">
        <v>79256.038829581827</v>
      </c>
      <c r="Z332" s="371">
        <v>81038.114966300651</v>
      </c>
      <c r="AA332" s="371">
        <v>313052.31872570998</v>
      </c>
      <c r="AB332" s="371">
        <v>80304.706025818843</v>
      </c>
      <c r="AC332" s="371">
        <v>76800.878908233892</v>
      </c>
      <c r="AD332" s="371">
        <v>81800.41655772207</v>
      </c>
      <c r="AE332" s="371">
        <v>87520.426325051594</v>
      </c>
      <c r="AF332" s="371">
        <v>326426.42781682638</v>
      </c>
      <c r="AG332" s="371">
        <v>84885.384554605203</v>
      </c>
      <c r="AH332" s="371">
        <v>84905.820442262877</v>
      </c>
      <c r="AI332" s="371">
        <v>90055.640018698716</v>
      </c>
      <c r="AJ332" s="371">
        <v>92074.142833565638</v>
      </c>
      <c r="AK332" s="371">
        <v>351920.98784913239</v>
      </c>
    </row>
    <row r="333" spans="2:37">
      <c r="B333" s="370" t="s">
        <v>1821</v>
      </c>
      <c r="C333" s="371">
        <v>86697.685691826104</v>
      </c>
      <c r="D333" s="371">
        <v>89166.143254573792</v>
      </c>
      <c r="E333" s="371">
        <v>90055.680189397724</v>
      </c>
      <c r="F333" s="371">
        <v>92543.227260098123</v>
      </c>
      <c r="G333" s="371">
        <v>358462.73639589571</v>
      </c>
      <c r="H333" s="371">
        <v>94466.943855006248</v>
      </c>
      <c r="I333" s="371">
        <v>96719.944229867251</v>
      </c>
      <c r="J333" s="371">
        <v>100392.89825484359</v>
      </c>
      <c r="K333" s="371">
        <v>102983.72101916622</v>
      </c>
      <c r="L333" s="371">
        <v>394563.50735888333</v>
      </c>
      <c r="M333" s="371">
        <v>103991.63369612374</v>
      </c>
      <c r="N333" s="371">
        <v>107680.04550474435</v>
      </c>
      <c r="O333" s="371">
        <v>112619.20303133343</v>
      </c>
      <c r="P333" s="371">
        <v>115382.58788481056</v>
      </c>
      <c r="Q333" s="371">
        <v>439673.4701170121</v>
      </c>
      <c r="R333" s="371">
        <v>114643.86146011823</v>
      </c>
      <c r="S333" s="371">
        <v>118947.87337138072</v>
      </c>
      <c r="T333" s="371">
        <v>125392.48407619301</v>
      </c>
      <c r="U333" s="371">
        <v>125258.70223732122</v>
      </c>
      <c r="V333" s="379">
        <v>484242.92114501318</v>
      </c>
      <c r="W333" s="371">
        <v>120738.53272020462</v>
      </c>
      <c r="X333" s="371">
        <v>105343.8857710037</v>
      </c>
      <c r="Y333" s="371">
        <v>115470.07393391145</v>
      </c>
      <c r="Z333" s="371">
        <v>118599.12656888258</v>
      </c>
      <c r="AA333" s="371">
        <v>460151.61899400241</v>
      </c>
      <c r="AB333" s="371">
        <v>120807.80051161592</v>
      </c>
      <c r="AC333" s="371">
        <v>121226.67198292565</v>
      </c>
      <c r="AD333" s="371">
        <v>120891.36549464188</v>
      </c>
      <c r="AE333" s="371">
        <v>127669.7131469825</v>
      </c>
      <c r="AF333" s="371">
        <v>490595.55113616597</v>
      </c>
      <c r="AG333" s="371">
        <v>130711.11067674411</v>
      </c>
      <c r="AH333" s="371">
        <v>137439.58139909917</v>
      </c>
      <c r="AI333" s="371">
        <v>141689.14736907475</v>
      </c>
      <c r="AJ333" s="371">
        <v>145728.0759960537</v>
      </c>
      <c r="AK333" s="371">
        <v>555567.91544097173</v>
      </c>
    </row>
    <row r="334" spans="2:37">
      <c r="B334" s="370" t="s">
        <v>1822</v>
      </c>
      <c r="C334" s="371">
        <v>17715.664095107968</v>
      </c>
      <c r="D334" s="371">
        <v>18524.961117997649</v>
      </c>
      <c r="E334" s="371">
        <v>19752.440726941888</v>
      </c>
      <c r="F334" s="371">
        <v>20605.531096330367</v>
      </c>
      <c r="G334" s="371">
        <v>76598.597036377876</v>
      </c>
      <c r="H334" s="371">
        <v>20219.569255855182</v>
      </c>
      <c r="I334" s="371">
        <v>21156.029414320539</v>
      </c>
      <c r="J334" s="371">
        <v>21827.314216260911</v>
      </c>
      <c r="K334" s="371">
        <v>22466.369876093038</v>
      </c>
      <c r="L334" s="371">
        <v>85669.282762529678</v>
      </c>
      <c r="M334" s="371">
        <v>22357.823584082256</v>
      </c>
      <c r="N334" s="371">
        <v>23197.436617359308</v>
      </c>
      <c r="O334" s="371">
        <v>23959.257435292795</v>
      </c>
      <c r="P334" s="371">
        <v>24609.07216967527</v>
      </c>
      <c r="Q334" s="371">
        <v>94123.589806409625</v>
      </c>
      <c r="R334" s="371">
        <v>24711.270624361463</v>
      </c>
      <c r="S334" s="371">
        <v>25641.495167617904</v>
      </c>
      <c r="T334" s="371">
        <v>26768.569787677079</v>
      </c>
      <c r="U334" s="371">
        <v>27350.553325506808</v>
      </c>
      <c r="V334" s="379">
        <v>104471.88890516326</v>
      </c>
      <c r="W334" s="371">
        <v>26437.755112144689</v>
      </c>
      <c r="X334" s="371">
        <v>19347.737709077792</v>
      </c>
      <c r="Y334" s="371">
        <v>24602.668225423135</v>
      </c>
      <c r="Z334" s="371">
        <v>26220.318549734802</v>
      </c>
      <c r="AA334" s="371">
        <v>96608.479596380406</v>
      </c>
      <c r="AB334" s="371">
        <v>26899.123651351769</v>
      </c>
      <c r="AC334" s="371">
        <v>28101.065415363901</v>
      </c>
      <c r="AD334" s="371">
        <v>26857.63964198887</v>
      </c>
      <c r="AE334" s="371">
        <v>29168.488750598743</v>
      </c>
      <c r="AF334" s="371">
        <v>111026.31745930329</v>
      </c>
      <c r="AG334" s="371">
        <v>28489.065955339738</v>
      </c>
      <c r="AH334" s="371">
        <v>29935.669331389705</v>
      </c>
      <c r="AI334" s="371">
        <v>32602.7575958296</v>
      </c>
      <c r="AJ334" s="371">
        <v>35988.657856424041</v>
      </c>
      <c r="AK334" s="371">
        <v>127016.15073898309</v>
      </c>
    </row>
    <row r="335" spans="2:37">
      <c r="B335" s="370" t="s">
        <v>1823</v>
      </c>
      <c r="C335" s="371">
        <v>26268.515092540936</v>
      </c>
      <c r="D335" s="371">
        <v>26671.816538498373</v>
      </c>
      <c r="E335" s="371">
        <v>27565.745437184436</v>
      </c>
      <c r="F335" s="371">
        <v>28389.708696580728</v>
      </c>
      <c r="G335" s="371">
        <v>108895.78576480447</v>
      </c>
      <c r="H335" s="371">
        <v>28564.079285021886</v>
      </c>
      <c r="I335" s="371">
        <v>28964.208830102107</v>
      </c>
      <c r="J335" s="371">
        <v>29483.390542748646</v>
      </c>
      <c r="K335" s="371">
        <v>29556.633643325018</v>
      </c>
      <c r="L335" s="371">
        <v>116568.31230119764</v>
      </c>
      <c r="M335" s="371">
        <v>29845.02339942371</v>
      </c>
      <c r="N335" s="371">
        <v>30417.688933758302</v>
      </c>
      <c r="O335" s="371">
        <v>31628.027750548241</v>
      </c>
      <c r="P335" s="371">
        <v>31986.138244142192</v>
      </c>
      <c r="Q335" s="371">
        <v>123876.87832787244</v>
      </c>
      <c r="R335" s="371">
        <v>32343.563426110813</v>
      </c>
      <c r="S335" s="371">
        <v>32748.705188738077</v>
      </c>
      <c r="T335" s="371">
        <v>34180.941818773521</v>
      </c>
      <c r="U335" s="371">
        <v>35706.787861935096</v>
      </c>
      <c r="V335" s="379">
        <v>134979.99829555751</v>
      </c>
      <c r="W335" s="371">
        <v>34505.854830817982</v>
      </c>
      <c r="X335" s="371">
        <v>21804.545140363207</v>
      </c>
      <c r="Y335" s="371">
        <v>28277.065278322632</v>
      </c>
      <c r="Z335" s="371">
        <v>30503.285185937548</v>
      </c>
      <c r="AA335" s="371">
        <v>115090.75043544137</v>
      </c>
      <c r="AB335" s="371">
        <v>31182.693266481969</v>
      </c>
      <c r="AC335" s="371">
        <v>32030.306302032248</v>
      </c>
      <c r="AD335" s="371">
        <v>30582.673945290087</v>
      </c>
      <c r="AE335" s="371">
        <v>33297.304202529929</v>
      </c>
      <c r="AF335" s="371">
        <v>127092.97771633422</v>
      </c>
      <c r="AG335" s="371">
        <v>33916.138255321821</v>
      </c>
      <c r="AH335" s="371">
        <v>35183.795977787078</v>
      </c>
      <c r="AI335" s="371">
        <v>36157.459513907947</v>
      </c>
      <c r="AJ335" s="371">
        <v>38405.968711692192</v>
      </c>
      <c r="AK335" s="371">
        <v>143663.36245870905</v>
      </c>
    </row>
    <row r="336" spans="2:37">
      <c r="B336" s="370" t="s">
        <v>1824</v>
      </c>
      <c r="C336" s="371">
        <v>37507.568187147743</v>
      </c>
      <c r="D336" s="371">
        <v>38377.18371860461</v>
      </c>
      <c r="E336" s="371">
        <v>40056.568813139325</v>
      </c>
      <c r="F336" s="371">
        <v>40922.929832415713</v>
      </c>
      <c r="G336" s="371">
        <v>156864.25055130737</v>
      </c>
      <c r="H336" s="371">
        <v>42811.772674053667</v>
      </c>
      <c r="I336" s="371">
        <v>44437.236221009531</v>
      </c>
      <c r="J336" s="371">
        <v>46207.696283907557</v>
      </c>
      <c r="K336" s="371">
        <v>47287.005594413284</v>
      </c>
      <c r="L336" s="371">
        <v>180743.71077338402</v>
      </c>
      <c r="M336" s="371">
        <v>47914.281164099797</v>
      </c>
      <c r="N336" s="371">
        <v>49920.822636445278</v>
      </c>
      <c r="O336" s="371">
        <v>52434.464317662678</v>
      </c>
      <c r="P336" s="371">
        <v>53660.167246082783</v>
      </c>
      <c r="Q336" s="371">
        <v>203929.73536429054</v>
      </c>
      <c r="R336" s="371">
        <v>55783.61323264736</v>
      </c>
      <c r="S336" s="371">
        <v>57464.718704191735</v>
      </c>
      <c r="T336" s="371">
        <v>58815.251862938952</v>
      </c>
      <c r="U336" s="371">
        <v>58850.103272347995</v>
      </c>
      <c r="V336" s="379">
        <v>230913.68707212602</v>
      </c>
      <c r="W336" s="371">
        <v>61295.778422424766</v>
      </c>
      <c r="X336" s="371">
        <v>65120.642180232127</v>
      </c>
      <c r="Y336" s="371">
        <v>65841.033032228894</v>
      </c>
      <c r="Z336" s="371">
        <v>65838.05060323725</v>
      </c>
      <c r="AA336" s="371">
        <v>258095.50423812305</v>
      </c>
      <c r="AB336" s="371">
        <v>66435.072746825914</v>
      </c>
      <c r="AC336" s="371">
        <v>67266.809890378936</v>
      </c>
      <c r="AD336" s="371">
        <v>68070.457564705022</v>
      </c>
      <c r="AE336" s="371">
        <v>70184.710169324462</v>
      </c>
      <c r="AF336" s="371">
        <v>271957.05037123436</v>
      </c>
      <c r="AG336" s="371">
        <v>70887.171524245263</v>
      </c>
      <c r="AH336" s="371">
        <v>73093.300311827465</v>
      </c>
      <c r="AI336" s="371">
        <v>73427.362945132496</v>
      </c>
      <c r="AJ336" s="371">
        <v>77457.74401318311</v>
      </c>
      <c r="AK336" s="371">
        <v>294865.57879438833</v>
      </c>
    </row>
    <row r="337" spans="2:37">
      <c r="B337" s="370" t="s">
        <v>1825</v>
      </c>
      <c r="C337" s="371">
        <v>54971.912942099931</v>
      </c>
      <c r="D337" s="371">
        <v>56224.144863755268</v>
      </c>
      <c r="E337" s="371">
        <v>59549.465797733399</v>
      </c>
      <c r="F337" s="371">
        <v>57628.61703946007</v>
      </c>
      <c r="G337" s="371">
        <v>228374.14064304865</v>
      </c>
      <c r="H337" s="371">
        <v>62496.892557969863</v>
      </c>
      <c r="I337" s="371">
        <v>62975.650550540762</v>
      </c>
      <c r="J337" s="371">
        <v>65289.402117443104</v>
      </c>
      <c r="K337" s="371">
        <v>60835.368185485931</v>
      </c>
      <c r="L337" s="371">
        <v>251597.31341143965</v>
      </c>
      <c r="M337" s="371">
        <v>64289.222217802875</v>
      </c>
      <c r="N337" s="371">
        <v>65188.536390743837</v>
      </c>
      <c r="O337" s="371">
        <v>69380.179288689847</v>
      </c>
      <c r="P337" s="371">
        <v>69643.207998861166</v>
      </c>
      <c r="Q337" s="371">
        <v>268501.14589609776</v>
      </c>
      <c r="R337" s="371">
        <v>73504.922422351869</v>
      </c>
      <c r="S337" s="371">
        <v>71337.272514409211</v>
      </c>
      <c r="T337" s="371">
        <v>76775.050325891221</v>
      </c>
      <c r="U337" s="371">
        <v>75944.716649696798</v>
      </c>
      <c r="V337" s="379">
        <v>297561.9619123491</v>
      </c>
      <c r="W337" s="371">
        <v>86525.494525310802</v>
      </c>
      <c r="X337" s="371">
        <v>71958.281735651981</v>
      </c>
      <c r="Y337" s="371">
        <v>73296.323528168592</v>
      </c>
      <c r="Z337" s="371">
        <v>80624.861349957646</v>
      </c>
      <c r="AA337" s="371">
        <v>312404.96113908902</v>
      </c>
      <c r="AB337" s="371">
        <v>81398.449400831669</v>
      </c>
      <c r="AC337" s="371">
        <v>81852.431471200907</v>
      </c>
      <c r="AD337" s="371">
        <v>80345.065453534276</v>
      </c>
      <c r="AE337" s="371">
        <v>80651.668769189113</v>
      </c>
      <c r="AF337" s="371">
        <v>324247.61509475601</v>
      </c>
      <c r="AG337" s="371">
        <v>86198.426461357973</v>
      </c>
      <c r="AH337" s="371">
        <v>90972.123531134683</v>
      </c>
      <c r="AI337" s="371">
        <v>86345.458235649174</v>
      </c>
      <c r="AJ337" s="371">
        <v>89663.032184139622</v>
      </c>
      <c r="AK337" s="371">
        <v>353179.04041228141</v>
      </c>
    </row>
    <row r="338" spans="2:37">
      <c r="B338" s="370" t="s">
        <v>1826</v>
      </c>
      <c r="C338" s="371">
        <v>32606.597846802793</v>
      </c>
      <c r="D338" s="371">
        <v>33113.025264864547</v>
      </c>
      <c r="E338" s="371">
        <v>33836.173959572341</v>
      </c>
      <c r="F338" s="371">
        <v>34299.08119836032</v>
      </c>
      <c r="G338" s="371">
        <v>133854.87826960001</v>
      </c>
      <c r="H338" s="371">
        <v>35338.60334570612</v>
      </c>
      <c r="I338" s="371">
        <v>36034.536060091101</v>
      </c>
      <c r="J338" s="371">
        <v>36836.527540542949</v>
      </c>
      <c r="K338" s="371">
        <v>37499.810018095828</v>
      </c>
      <c r="L338" s="371">
        <v>145709.47696443601</v>
      </c>
      <c r="M338" s="371">
        <v>38115.971423976924</v>
      </c>
      <c r="N338" s="371">
        <v>38721.342297288495</v>
      </c>
      <c r="O338" s="371">
        <v>39454.359587449158</v>
      </c>
      <c r="P338" s="371">
        <v>39933.171775338174</v>
      </c>
      <c r="Q338" s="371">
        <v>156224.84508405274</v>
      </c>
      <c r="R338" s="371">
        <v>40647.109179146973</v>
      </c>
      <c r="S338" s="371">
        <v>41348.523913222933</v>
      </c>
      <c r="T338" s="371">
        <v>42169.627912820535</v>
      </c>
      <c r="U338" s="371">
        <v>43047.117748196026</v>
      </c>
      <c r="V338" s="379">
        <v>167212.37875338647</v>
      </c>
      <c r="W338" s="371">
        <v>43698.019979040815</v>
      </c>
      <c r="X338" s="371">
        <v>42525.061803483273</v>
      </c>
      <c r="Y338" s="371">
        <v>43961.81333054162</v>
      </c>
      <c r="Z338" s="371">
        <v>44080.086905778218</v>
      </c>
      <c r="AA338" s="371">
        <v>174264.98201884393</v>
      </c>
      <c r="AB338" s="371">
        <v>44215.235441247612</v>
      </c>
      <c r="AC338" s="371">
        <v>44515.113963636497</v>
      </c>
      <c r="AD338" s="371">
        <v>44548.956565318585</v>
      </c>
      <c r="AE338" s="371">
        <v>45604.141365684685</v>
      </c>
      <c r="AF338" s="371">
        <v>178883.44733588738</v>
      </c>
      <c r="AG338" s="371">
        <v>45864.781070714642</v>
      </c>
      <c r="AH338" s="371">
        <v>46270.280562423897</v>
      </c>
      <c r="AI338" s="371">
        <v>46801.832710523464</v>
      </c>
      <c r="AJ338" s="371">
        <v>47246.86310527943</v>
      </c>
      <c r="AK338" s="371">
        <v>186183.75744894141</v>
      </c>
    </row>
    <row r="339" spans="2:37">
      <c r="B339" s="370" t="s">
        <v>1827</v>
      </c>
      <c r="C339" s="371">
        <v>38113.726538049683</v>
      </c>
      <c r="D339" s="371">
        <v>39198.996324231091</v>
      </c>
      <c r="E339" s="371">
        <v>40779.203825203847</v>
      </c>
      <c r="F339" s="371">
        <v>42211.531872025545</v>
      </c>
      <c r="G339" s="371">
        <v>160303.45855951018</v>
      </c>
      <c r="H339" s="371">
        <v>43822.982428159245</v>
      </c>
      <c r="I339" s="371">
        <v>45554.615259012513</v>
      </c>
      <c r="J339" s="371">
        <v>48410.932292005935</v>
      </c>
      <c r="K339" s="371">
        <v>49677.339765324294</v>
      </c>
      <c r="L339" s="371">
        <v>187465.86974450198</v>
      </c>
      <c r="M339" s="371">
        <v>50367.283871041</v>
      </c>
      <c r="N339" s="371">
        <v>51641.213511413283</v>
      </c>
      <c r="O339" s="371">
        <v>53680.128974929852</v>
      </c>
      <c r="P339" s="371">
        <v>55711.076607193412</v>
      </c>
      <c r="Q339" s="371">
        <v>211399.70296457756</v>
      </c>
      <c r="R339" s="371">
        <v>58461.480456784826</v>
      </c>
      <c r="S339" s="371">
        <v>60826.097506233556</v>
      </c>
      <c r="T339" s="371">
        <v>61870.785394914106</v>
      </c>
      <c r="U339" s="371">
        <v>62517.909045756132</v>
      </c>
      <c r="V339" s="379">
        <v>243676.27240368864</v>
      </c>
      <c r="W339" s="371">
        <v>63055.503370692866</v>
      </c>
      <c r="X339" s="371">
        <v>58087.256786454913</v>
      </c>
      <c r="Y339" s="371">
        <v>61561.944151481192</v>
      </c>
      <c r="Z339" s="371">
        <v>62473.245988725575</v>
      </c>
      <c r="AA339" s="371">
        <v>245177.95029735455</v>
      </c>
      <c r="AB339" s="371">
        <v>61209.105993888959</v>
      </c>
      <c r="AC339" s="371">
        <v>61566.292528416285</v>
      </c>
      <c r="AD339" s="371">
        <v>61232.791824847249</v>
      </c>
      <c r="AE339" s="371">
        <v>64247.979892840965</v>
      </c>
      <c r="AF339" s="371">
        <v>248256.17023999346</v>
      </c>
      <c r="AG339" s="371">
        <v>64446.165364539724</v>
      </c>
      <c r="AH339" s="371">
        <v>66685.182361002604</v>
      </c>
      <c r="AI339" s="371">
        <v>68436.86445872426</v>
      </c>
      <c r="AJ339" s="371">
        <v>71977.485264253919</v>
      </c>
      <c r="AK339" s="371">
        <v>271545.69744852051</v>
      </c>
    </row>
    <row r="340" spans="2:37">
      <c r="B340" s="370" t="s">
        <v>1828</v>
      </c>
      <c r="C340" s="371">
        <v>29310.756669244227</v>
      </c>
      <c r="D340" s="371">
        <v>30018.991310212939</v>
      </c>
      <c r="E340" s="371">
        <v>32354.703582659491</v>
      </c>
      <c r="F340" s="371">
        <v>31484.2332845657</v>
      </c>
      <c r="G340" s="371">
        <v>123168.68484668236</v>
      </c>
      <c r="H340" s="371">
        <v>28833.829719967267</v>
      </c>
      <c r="I340" s="371">
        <v>30731.366716280678</v>
      </c>
      <c r="J340" s="371">
        <v>31477.955560906921</v>
      </c>
      <c r="K340" s="371">
        <v>31328.239021359077</v>
      </c>
      <c r="L340" s="371">
        <v>122371.39101851395</v>
      </c>
      <c r="M340" s="371">
        <v>30173.893110871064</v>
      </c>
      <c r="N340" s="371">
        <v>39012.912755409227</v>
      </c>
      <c r="O340" s="371">
        <v>36913.669092146069</v>
      </c>
      <c r="P340" s="371">
        <v>35273.172605104584</v>
      </c>
      <c r="Q340" s="371">
        <v>141373.64756353095</v>
      </c>
      <c r="R340" s="371">
        <v>33934.146209025654</v>
      </c>
      <c r="S340" s="371">
        <v>46439.987500741147</v>
      </c>
      <c r="T340" s="371">
        <v>37475.511356523006</v>
      </c>
      <c r="U340" s="371">
        <v>36042.855324811462</v>
      </c>
      <c r="V340" s="379">
        <v>153892.50039110126</v>
      </c>
      <c r="W340" s="371">
        <v>35253.290016012106</v>
      </c>
      <c r="X340" s="371">
        <v>38785.545247221278</v>
      </c>
      <c r="Y340" s="371">
        <v>37806.625458900075</v>
      </c>
      <c r="Z340" s="371">
        <v>35128.735715670198</v>
      </c>
      <c r="AA340" s="371">
        <v>146974.19643780365</v>
      </c>
      <c r="AB340" s="371">
        <v>34376.43180731935</v>
      </c>
      <c r="AC340" s="371">
        <v>39577.600566458146</v>
      </c>
      <c r="AD340" s="371">
        <v>33999.825860826364</v>
      </c>
      <c r="AE340" s="371">
        <v>33707.118576829082</v>
      </c>
      <c r="AF340" s="371">
        <v>141660.97681143292</v>
      </c>
      <c r="AG340" s="371">
        <v>33044.91551112436</v>
      </c>
      <c r="AH340" s="371">
        <v>38897.329141381342</v>
      </c>
      <c r="AI340" s="371">
        <v>36122.040788745449</v>
      </c>
      <c r="AJ340" s="371">
        <v>35308.376286364481</v>
      </c>
      <c r="AK340" s="371">
        <v>143372.66172761563</v>
      </c>
    </row>
    <row r="341" spans="2:37">
      <c r="B341" s="370" t="s">
        <v>1829</v>
      </c>
      <c r="C341" s="371">
        <v>28262.599764460265</v>
      </c>
      <c r="D341" s="371">
        <v>30262.379079628165</v>
      </c>
      <c r="E341" s="371">
        <v>30574.556425085997</v>
      </c>
      <c r="F341" s="371">
        <v>31499.224263777691</v>
      </c>
      <c r="G341" s="371">
        <v>120598.75953295211</v>
      </c>
      <c r="H341" s="371">
        <v>29544.086438432274</v>
      </c>
      <c r="I341" s="371">
        <v>30617.585236686889</v>
      </c>
      <c r="J341" s="371">
        <v>31752.509699230282</v>
      </c>
      <c r="K341" s="371">
        <v>32123.122873381719</v>
      </c>
      <c r="L341" s="371">
        <v>124037.30424773117</v>
      </c>
      <c r="M341" s="371">
        <v>31640.268384272702</v>
      </c>
      <c r="N341" s="371">
        <v>32753.761438160891</v>
      </c>
      <c r="O341" s="371">
        <v>33679.838578836192</v>
      </c>
      <c r="P341" s="371">
        <v>34831.459521315519</v>
      </c>
      <c r="Q341" s="371">
        <v>132905.3279225853</v>
      </c>
      <c r="R341" s="371">
        <v>33096.081030579218</v>
      </c>
      <c r="S341" s="371">
        <v>34365.337591549425</v>
      </c>
      <c r="T341" s="371">
        <v>35746.622768792971</v>
      </c>
      <c r="U341" s="371">
        <v>37311.320075514894</v>
      </c>
      <c r="V341" s="379">
        <v>140519.3614664365</v>
      </c>
      <c r="W341" s="371">
        <v>35636.861745208917</v>
      </c>
      <c r="X341" s="371">
        <v>34790.368522730532</v>
      </c>
      <c r="Y341" s="371">
        <v>37171.923281047391</v>
      </c>
      <c r="Z341" s="371">
        <v>37488.249072982268</v>
      </c>
      <c r="AA341" s="371">
        <v>145087.40262196911</v>
      </c>
      <c r="AB341" s="371">
        <v>35650.502156208961</v>
      </c>
      <c r="AC341" s="371">
        <v>36132.227136594985</v>
      </c>
      <c r="AD341" s="371">
        <v>36688.588287939849</v>
      </c>
      <c r="AE341" s="371">
        <v>38129.156671640456</v>
      </c>
      <c r="AF341" s="371">
        <v>146600.47425238424</v>
      </c>
      <c r="AG341" s="371">
        <v>36255.203076412246</v>
      </c>
      <c r="AH341" s="371">
        <v>36796.152565661083</v>
      </c>
      <c r="AI341" s="371">
        <v>37791.024329997374</v>
      </c>
      <c r="AJ341" s="371">
        <v>38540.441146072939</v>
      </c>
      <c r="AK341" s="371">
        <v>149382.82111814365</v>
      </c>
    </row>
    <row r="342" spans="2:37">
      <c r="B342" s="370" t="s">
        <v>1830</v>
      </c>
      <c r="C342" s="371">
        <v>8652.1933904788457</v>
      </c>
      <c r="D342" s="371">
        <v>9041.0191544818754</v>
      </c>
      <c r="E342" s="371">
        <v>9292.4902684508452</v>
      </c>
      <c r="F342" s="371">
        <v>9620.4984602435106</v>
      </c>
      <c r="G342" s="371">
        <v>36606.201273655082</v>
      </c>
      <c r="H342" s="371">
        <v>9623.3848021915492</v>
      </c>
      <c r="I342" s="371">
        <v>9835.2180204082233</v>
      </c>
      <c r="J342" s="371">
        <v>10130.349441770457</v>
      </c>
      <c r="K342" s="371">
        <v>10367.314889664107</v>
      </c>
      <c r="L342" s="371">
        <v>39956.267154034329</v>
      </c>
      <c r="M342" s="371">
        <v>10465.478982377757</v>
      </c>
      <c r="N342" s="371">
        <v>10911.69501626787</v>
      </c>
      <c r="O342" s="371">
        <v>11134.208066887682</v>
      </c>
      <c r="P342" s="371">
        <v>11580.218134104955</v>
      </c>
      <c r="Q342" s="371">
        <v>44091.600199638262</v>
      </c>
      <c r="R342" s="371">
        <v>11529.159369523592</v>
      </c>
      <c r="S342" s="371">
        <v>11776.122662477499</v>
      </c>
      <c r="T342" s="371">
        <v>12072.68431313148</v>
      </c>
      <c r="U342" s="371">
        <v>12723.050721170302</v>
      </c>
      <c r="V342" s="379">
        <v>48101.017066302884</v>
      </c>
      <c r="W342" s="371">
        <v>12895.430265281295</v>
      </c>
      <c r="X342" s="371">
        <v>13132.741643675667</v>
      </c>
      <c r="Y342" s="371">
        <v>16180.999766391638</v>
      </c>
      <c r="Z342" s="371">
        <v>16530.305256452964</v>
      </c>
      <c r="AA342" s="371">
        <v>58739.476931801561</v>
      </c>
      <c r="AB342" s="371">
        <v>14880.618384176449</v>
      </c>
      <c r="AC342" s="371">
        <v>14994.098392100417</v>
      </c>
      <c r="AD342" s="371">
        <v>16412.290261297221</v>
      </c>
      <c r="AE342" s="371">
        <v>17087.656262414253</v>
      </c>
      <c r="AF342" s="371">
        <v>63374.663299988337</v>
      </c>
      <c r="AG342" s="371">
        <v>17264.730110361506</v>
      </c>
      <c r="AH342" s="371">
        <v>17790.987816392262</v>
      </c>
      <c r="AI342" s="371">
        <v>18036.100452268842</v>
      </c>
      <c r="AJ342" s="371">
        <v>17905.525344106449</v>
      </c>
      <c r="AK342" s="371">
        <v>70997.343723129059</v>
      </c>
    </row>
    <row r="343" spans="2:37">
      <c r="B343" s="370" t="s">
        <v>1831</v>
      </c>
      <c r="C343" s="371">
        <v>18936.681460444353</v>
      </c>
      <c r="D343" s="371">
        <v>19617.703608208092</v>
      </c>
      <c r="E343" s="371">
        <v>20332.38346926988</v>
      </c>
      <c r="F343" s="371">
        <v>20984.182549297126</v>
      </c>
      <c r="G343" s="371">
        <v>79870.951087219451</v>
      </c>
      <c r="H343" s="371">
        <v>21476.519210918934</v>
      </c>
      <c r="I343" s="371">
        <v>22276.616635964816</v>
      </c>
      <c r="J343" s="371">
        <v>23549.510073706908</v>
      </c>
      <c r="K343" s="371">
        <v>24242.940952325189</v>
      </c>
      <c r="L343" s="371">
        <v>91545.586872915839</v>
      </c>
      <c r="M343" s="371">
        <v>24508.846287723078</v>
      </c>
      <c r="N343" s="371">
        <v>25000.473280149334</v>
      </c>
      <c r="O343" s="371">
        <v>25585.93916827998</v>
      </c>
      <c r="P343" s="371">
        <v>26338.145819891794</v>
      </c>
      <c r="Q343" s="371">
        <v>101433.40455604419</v>
      </c>
      <c r="R343" s="371">
        <v>27219.378274578074</v>
      </c>
      <c r="S343" s="371">
        <v>28087.69544745269</v>
      </c>
      <c r="T343" s="371">
        <v>28673.553262593487</v>
      </c>
      <c r="U343" s="371">
        <v>29579.228809531018</v>
      </c>
      <c r="V343" s="379">
        <v>113559.85579415526</v>
      </c>
      <c r="W343" s="371">
        <v>29147.722541849282</v>
      </c>
      <c r="X343" s="371">
        <v>25349.022934369808</v>
      </c>
      <c r="Y343" s="371">
        <v>27484.563852890115</v>
      </c>
      <c r="Z343" s="371">
        <v>27670.855141423071</v>
      </c>
      <c r="AA343" s="371">
        <v>109652.16447053228</v>
      </c>
      <c r="AB343" s="371">
        <v>26331.940812003922</v>
      </c>
      <c r="AC343" s="371">
        <v>26644.646264053543</v>
      </c>
      <c r="AD343" s="371">
        <v>26077.636283488282</v>
      </c>
      <c r="AE343" s="371">
        <v>28529.053980821147</v>
      </c>
      <c r="AF343" s="371">
        <v>107583.27734036688</v>
      </c>
      <c r="AG343" s="371">
        <v>30146.402470617697</v>
      </c>
      <c r="AH343" s="371">
        <v>31539.993667402527</v>
      </c>
      <c r="AI343" s="371">
        <v>32170.854212177535</v>
      </c>
      <c r="AJ343" s="371">
        <v>34381.175063450391</v>
      </c>
      <c r="AK343" s="371">
        <v>128238.42541364816</v>
      </c>
    </row>
    <row r="344" spans="2:37">
      <c r="B344" s="370" t="s">
        <v>1832</v>
      </c>
      <c r="C344" s="371">
        <v>518275.14225423429</v>
      </c>
      <c r="D344" s="371">
        <v>533395.85261761432</v>
      </c>
      <c r="E344" s="371">
        <v>549243.02296932042</v>
      </c>
      <c r="F344" s="371">
        <v>558159.60011695325</v>
      </c>
      <c r="G344" s="371">
        <v>2159073.6179581224</v>
      </c>
      <c r="H344" s="371">
        <v>566321.36848958977</v>
      </c>
      <c r="I344" s="371">
        <v>582913.89083419531</v>
      </c>
      <c r="J344" s="371">
        <v>604398.88323798939</v>
      </c>
      <c r="K344" s="371">
        <v>611719.71238568518</v>
      </c>
      <c r="L344" s="371">
        <v>2365353.8549474599</v>
      </c>
      <c r="M344" s="371">
        <v>617443.63779310859</v>
      </c>
      <c r="N344" s="371">
        <v>639086.31438968272</v>
      </c>
      <c r="O344" s="371">
        <v>663739.68024924421</v>
      </c>
      <c r="P344" s="371">
        <v>672336.93949785247</v>
      </c>
      <c r="Q344" s="371">
        <v>2592606.5719298883</v>
      </c>
      <c r="R344" s="371">
        <v>676351.41779495275</v>
      </c>
      <c r="S344" s="371">
        <v>695147.8564822179</v>
      </c>
      <c r="T344" s="371">
        <v>718185.17086136423</v>
      </c>
      <c r="U344" s="371">
        <v>725951.71188818186</v>
      </c>
      <c r="V344" s="379">
        <v>2815636.157026717</v>
      </c>
      <c r="W344" s="371">
        <v>722200.69350546692</v>
      </c>
      <c r="X344" s="371">
        <v>637657.0031537856</v>
      </c>
      <c r="Y344" s="371">
        <v>694009.55118549557</v>
      </c>
      <c r="Z344" s="371">
        <v>713406.24073526554</v>
      </c>
      <c r="AA344" s="371">
        <v>2767273.4885800136</v>
      </c>
      <c r="AB344" s="371">
        <v>714615.37432822119</v>
      </c>
      <c r="AC344" s="371">
        <v>721329.58223387075</v>
      </c>
      <c r="AD344" s="371">
        <v>722240.13614923065</v>
      </c>
      <c r="AE344" s="371">
        <v>754378.03963859321</v>
      </c>
      <c r="AF344" s="371">
        <v>2912563.1323499158</v>
      </c>
      <c r="AG344" s="371">
        <v>764517.83206851489</v>
      </c>
      <c r="AH344" s="371">
        <v>789668.20999947516</v>
      </c>
      <c r="AI344" s="371">
        <v>802720.97787366831</v>
      </c>
      <c r="AJ344" s="371">
        <v>829562.89302302932</v>
      </c>
      <c r="AK344" s="371">
        <v>3186469.9129646877</v>
      </c>
    </row>
    <row r="345" spans="2:37">
      <c r="B345" s="368" t="s">
        <v>1843</v>
      </c>
      <c r="C345" s="371" t="s">
        <v>1178</v>
      </c>
      <c r="D345" s="371" t="s">
        <v>1178</v>
      </c>
      <c r="E345" s="371" t="s">
        <v>1178</v>
      </c>
      <c r="F345" s="371" t="s">
        <v>1178</v>
      </c>
      <c r="G345" s="371" t="s">
        <v>1178</v>
      </c>
      <c r="H345" s="371" t="s">
        <v>1178</v>
      </c>
      <c r="I345" s="371" t="s">
        <v>1178</v>
      </c>
      <c r="J345" s="371" t="s">
        <v>1178</v>
      </c>
      <c r="K345" s="371" t="s">
        <v>1178</v>
      </c>
      <c r="L345" s="371" t="s">
        <v>1178</v>
      </c>
      <c r="M345" s="371" t="s">
        <v>1178</v>
      </c>
      <c r="N345" s="371" t="s">
        <v>1178</v>
      </c>
      <c r="O345" s="371" t="s">
        <v>1178</v>
      </c>
      <c r="P345" s="371" t="s">
        <v>1178</v>
      </c>
      <c r="Q345" s="371" t="s">
        <v>1178</v>
      </c>
      <c r="R345" s="371" t="s">
        <v>1178</v>
      </c>
      <c r="S345" s="371" t="s">
        <v>1178</v>
      </c>
      <c r="T345" s="371" t="s">
        <v>1178</v>
      </c>
      <c r="U345" s="371" t="s">
        <v>1178</v>
      </c>
      <c r="V345" s="379" t="s">
        <v>1178</v>
      </c>
      <c r="W345" s="371" t="s">
        <v>1178</v>
      </c>
      <c r="X345" s="371" t="s">
        <v>1178</v>
      </c>
      <c r="Y345" s="371" t="s">
        <v>1178</v>
      </c>
      <c r="Z345" s="371" t="s">
        <v>1178</v>
      </c>
      <c r="AA345" s="371" t="s">
        <v>1178</v>
      </c>
      <c r="AB345" s="371" t="s">
        <v>1178</v>
      </c>
      <c r="AC345" s="371" t="s">
        <v>1178</v>
      </c>
      <c r="AD345" s="371" t="s">
        <v>1178</v>
      </c>
      <c r="AE345" s="371" t="s">
        <v>1178</v>
      </c>
      <c r="AF345" s="371" t="s">
        <v>1178</v>
      </c>
      <c r="AG345" s="371" t="s">
        <v>1178</v>
      </c>
      <c r="AH345" s="371" t="s">
        <v>1178</v>
      </c>
      <c r="AI345" s="371" t="s">
        <v>1178</v>
      </c>
      <c r="AJ345" s="371" t="s">
        <v>1178</v>
      </c>
      <c r="AK345" s="371" t="s">
        <v>1178</v>
      </c>
    </row>
    <row r="346" spans="2:37">
      <c r="B346" s="370" t="s">
        <v>1815</v>
      </c>
      <c r="C346" s="371">
        <v>36602.981517766442</v>
      </c>
      <c r="D346" s="371">
        <v>40835.462687212515</v>
      </c>
      <c r="E346" s="371">
        <v>40630.369608075256</v>
      </c>
      <c r="F346" s="371">
        <v>28699.121361047473</v>
      </c>
      <c r="G346" s="371">
        <v>146767.93517410167</v>
      </c>
      <c r="H346" s="371">
        <v>38765.620410026429</v>
      </c>
      <c r="I346" s="371">
        <v>43797.435529386959</v>
      </c>
      <c r="J346" s="371">
        <v>42870.593858916138</v>
      </c>
      <c r="K346" s="371">
        <v>27505.776074390702</v>
      </c>
      <c r="L346" s="371">
        <v>152939.42587272025</v>
      </c>
      <c r="M346" s="371">
        <v>42727.719516636331</v>
      </c>
      <c r="N346" s="371">
        <v>47608.646584349975</v>
      </c>
      <c r="O346" s="371">
        <v>46370.447590704782</v>
      </c>
      <c r="P346" s="371">
        <v>33448.396240010508</v>
      </c>
      <c r="Q346" s="371">
        <v>170155.2099317016</v>
      </c>
      <c r="R346" s="371">
        <v>44759.021006808085</v>
      </c>
      <c r="S346" s="371">
        <v>54760.24225796172</v>
      </c>
      <c r="T346" s="371">
        <v>48492.060699441892</v>
      </c>
      <c r="U346" s="371">
        <v>38430.024549708258</v>
      </c>
      <c r="V346" s="379">
        <v>186441.34851391995</v>
      </c>
      <c r="W346" s="371">
        <v>39896.736008817832</v>
      </c>
      <c r="X346" s="371">
        <v>60526.582335346633</v>
      </c>
      <c r="Y346" s="371">
        <v>50853.384449926787</v>
      </c>
      <c r="Z346" s="371">
        <v>40834.924451565668</v>
      </c>
      <c r="AA346" s="371">
        <v>192111.62724565691</v>
      </c>
      <c r="AB346" s="371">
        <v>45896.09168210459</v>
      </c>
      <c r="AC346" s="371">
        <v>51810.512121406042</v>
      </c>
      <c r="AD346" s="371">
        <v>50323.291375543013</v>
      </c>
      <c r="AE346" s="371">
        <v>40564.139255773538</v>
      </c>
      <c r="AF346" s="371">
        <v>188594.03443482722</v>
      </c>
      <c r="AG346" s="371">
        <v>48135.099359012631</v>
      </c>
      <c r="AH346" s="371">
        <v>55041.251950796199</v>
      </c>
      <c r="AI346" s="371">
        <v>57454.976121849701</v>
      </c>
      <c r="AJ346" s="371">
        <v>47085.335690623426</v>
      </c>
      <c r="AK346" s="371">
        <v>207716.66312228196</v>
      </c>
    </row>
    <row r="347" spans="2:37">
      <c r="B347" s="370" t="s">
        <v>1816</v>
      </c>
      <c r="C347" s="371">
        <v>5665.5239746989455</v>
      </c>
      <c r="D347" s="371">
        <v>6065.0066498650776</v>
      </c>
      <c r="E347" s="371">
        <v>6788.2339409348315</v>
      </c>
      <c r="F347" s="371">
        <v>6828.2527581298827</v>
      </c>
      <c r="G347" s="371">
        <v>25347.017323628737</v>
      </c>
      <c r="H347" s="371">
        <v>6563.9941900265012</v>
      </c>
      <c r="I347" s="371">
        <v>6276.7528702434165</v>
      </c>
      <c r="J347" s="371">
        <v>6037.1607303184346</v>
      </c>
      <c r="K347" s="371">
        <v>6603.7818190513444</v>
      </c>
      <c r="L347" s="371">
        <v>25481.689609639696</v>
      </c>
      <c r="M347" s="371">
        <v>6177.5225140773528</v>
      </c>
      <c r="N347" s="371">
        <v>6474.6761602236547</v>
      </c>
      <c r="O347" s="371">
        <v>6759.5917739274446</v>
      </c>
      <c r="P347" s="371">
        <v>7199.8055903936292</v>
      </c>
      <c r="Q347" s="371">
        <v>26611.59603862208</v>
      </c>
      <c r="R347" s="371">
        <v>6580.3478325345122</v>
      </c>
      <c r="S347" s="371">
        <v>6638.2478248459174</v>
      </c>
      <c r="T347" s="371">
        <v>6493.4432442992911</v>
      </c>
      <c r="U347" s="371">
        <v>6736.2659355332235</v>
      </c>
      <c r="V347" s="379">
        <v>26448.304837212941</v>
      </c>
      <c r="W347" s="371">
        <v>6285.7792583765186</v>
      </c>
      <c r="X347" s="371">
        <v>5271.2513570396186</v>
      </c>
      <c r="Y347" s="371">
        <v>5590.0000522014734</v>
      </c>
      <c r="Z347" s="371">
        <v>6013.838797384833</v>
      </c>
      <c r="AA347" s="371">
        <v>23160.869465002444</v>
      </c>
      <c r="AB347" s="371">
        <v>6229.2941526999994</v>
      </c>
      <c r="AC347" s="371">
        <v>6310.8626435856686</v>
      </c>
      <c r="AD347" s="371">
        <v>6402.1277685138357</v>
      </c>
      <c r="AE347" s="371">
        <v>6593.5048974314195</v>
      </c>
      <c r="AF347" s="371">
        <v>25535.789462230921</v>
      </c>
      <c r="AG347" s="371">
        <v>6660.2053019055129</v>
      </c>
      <c r="AH347" s="371">
        <v>7177.4198080290207</v>
      </c>
      <c r="AI347" s="371">
        <v>7222.8075678767818</v>
      </c>
      <c r="AJ347" s="371">
        <v>6874.0579783792246</v>
      </c>
      <c r="AK347" s="371">
        <v>27934.490656190545</v>
      </c>
    </row>
    <row r="348" spans="2:37">
      <c r="B348" s="370" t="s">
        <v>1817</v>
      </c>
      <c r="C348" s="371">
        <v>170340.88274432515</v>
      </c>
      <c r="D348" s="371">
        <v>175442.39281146621</v>
      </c>
      <c r="E348" s="371">
        <v>176953.78698603358</v>
      </c>
      <c r="F348" s="371">
        <v>180779.32910410932</v>
      </c>
      <c r="G348" s="371">
        <v>703516.3916459342</v>
      </c>
      <c r="H348" s="371">
        <v>181590.30613142336</v>
      </c>
      <c r="I348" s="371">
        <v>187455.61609136642</v>
      </c>
      <c r="J348" s="371">
        <v>190447.92565029958</v>
      </c>
      <c r="K348" s="371">
        <v>195691.02383562532</v>
      </c>
      <c r="L348" s="371">
        <v>755184.87170871475</v>
      </c>
      <c r="M348" s="371">
        <v>199028.20104421632</v>
      </c>
      <c r="N348" s="371">
        <v>204920.04946943175</v>
      </c>
      <c r="O348" s="371">
        <v>209558.84197076404</v>
      </c>
      <c r="P348" s="371">
        <v>213778.200009141</v>
      </c>
      <c r="Q348" s="371">
        <v>827285.29249355313</v>
      </c>
      <c r="R348" s="371">
        <v>217960.41637551234</v>
      </c>
      <c r="S348" s="371">
        <v>218239.86089347809</v>
      </c>
      <c r="T348" s="371">
        <v>225409.93665241604</v>
      </c>
      <c r="U348" s="371">
        <v>221679.63298621436</v>
      </c>
      <c r="V348" s="379">
        <v>883289.84690762078</v>
      </c>
      <c r="W348" s="371">
        <v>224604.90618337793</v>
      </c>
      <c r="X348" s="371">
        <v>202992.11230489521</v>
      </c>
      <c r="Y348" s="371">
        <v>211976.20706530055</v>
      </c>
      <c r="Z348" s="371">
        <v>216530.5024675765</v>
      </c>
      <c r="AA348" s="371">
        <v>856103.72802115022</v>
      </c>
      <c r="AB348" s="371">
        <v>220056.07858887201</v>
      </c>
      <c r="AC348" s="371">
        <v>224228.04710645683</v>
      </c>
      <c r="AD348" s="371">
        <v>232050.49119346135</v>
      </c>
      <c r="AE348" s="371">
        <v>245242.40150302759</v>
      </c>
      <c r="AF348" s="371">
        <v>921577.01839181781</v>
      </c>
      <c r="AG348" s="371">
        <v>246939.53500666644</v>
      </c>
      <c r="AH348" s="371">
        <v>251329.08455268363</v>
      </c>
      <c r="AI348" s="371">
        <v>255971.45120008016</v>
      </c>
      <c r="AJ348" s="371">
        <v>269160.70252028288</v>
      </c>
      <c r="AK348" s="371">
        <v>1023400.773279713</v>
      </c>
    </row>
    <row r="349" spans="2:37">
      <c r="B349" s="370" t="s">
        <v>1818</v>
      </c>
      <c r="C349" s="371">
        <v>2823.2624457781885</v>
      </c>
      <c r="D349" s="371">
        <v>2739.0703378528447</v>
      </c>
      <c r="E349" s="371">
        <v>3042.7147140988541</v>
      </c>
      <c r="F349" s="371">
        <v>3315.0398731604237</v>
      </c>
      <c r="G349" s="371">
        <v>11920.087370890311</v>
      </c>
      <c r="H349" s="371">
        <v>3181.1998765846743</v>
      </c>
      <c r="I349" s="371">
        <v>2290.8774331164968</v>
      </c>
      <c r="J349" s="371">
        <v>2786.8819414872451</v>
      </c>
      <c r="K349" s="371">
        <v>2596.2740309617589</v>
      </c>
      <c r="L349" s="371">
        <v>10855.233282150175</v>
      </c>
      <c r="M349" s="371">
        <v>2707.2549747620428</v>
      </c>
      <c r="N349" s="371">
        <v>2764.7620061162866</v>
      </c>
      <c r="O349" s="371">
        <v>2818.8711824970783</v>
      </c>
      <c r="P349" s="371">
        <v>2633.8057374074474</v>
      </c>
      <c r="Q349" s="371">
        <v>10924.693900782853</v>
      </c>
      <c r="R349" s="371">
        <v>2631.6227940338376</v>
      </c>
      <c r="S349" s="371">
        <v>2493.9526557999779</v>
      </c>
      <c r="T349" s="371">
        <v>2930.2578722868898</v>
      </c>
      <c r="U349" s="371">
        <v>2911.1438826455228</v>
      </c>
      <c r="V349" s="379">
        <v>10966.977204766228</v>
      </c>
      <c r="W349" s="371">
        <v>2676.5943216982787</v>
      </c>
      <c r="X349" s="371">
        <v>2310.0849378734447</v>
      </c>
      <c r="Y349" s="371">
        <v>2474.2627109950959</v>
      </c>
      <c r="Z349" s="371">
        <v>2608.9967614197185</v>
      </c>
      <c r="AA349" s="371">
        <v>10069.938731986538</v>
      </c>
      <c r="AB349" s="371">
        <v>2828.9143279</v>
      </c>
      <c r="AC349" s="371">
        <v>2645.9030830653683</v>
      </c>
      <c r="AD349" s="371">
        <v>2835.4114872467749</v>
      </c>
      <c r="AE349" s="371">
        <v>2932.0206587754651</v>
      </c>
      <c r="AF349" s="371">
        <v>11242.249556987608</v>
      </c>
      <c r="AG349" s="371">
        <v>3000.0561585697919</v>
      </c>
      <c r="AH349" s="371">
        <v>3012.863459754361</v>
      </c>
      <c r="AI349" s="371">
        <v>3148.1650964382702</v>
      </c>
      <c r="AJ349" s="371">
        <v>3000.4523367307497</v>
      </c>
      <c r="AK349" s="371">
        <v>12161.537051493171</v>
      </c>
    </row>
    <row r="350" spans="2:37">
      <c r="B350" s="370" t="s">
        <v>1819</v>
      </c>
      <c r="C350" s="371">
        <v>300.18988707538273</v>
      </c>
      <c r="D350" s="371">
        <v>328.11800203702916</v>
      </c>
      <c r="E350" s="371">
        <v>350.84309490612316</v>
      </c>
      <c r="F350" s="371">
        <v>363.98715592528157</v>
      </c>
      <c r="G350" s="371">
        <v>1343.1381399438167</v>
      </c>
      <c r="H350" s="371">
        <v>363.73435277156153</v>
      </c>
      <c r="I350" s="371">
        <v>393.09121416470032</v>
      </c>
      <c r="J350" s="371">
        <v>412.08273594930449</v>
      </c>
      <c r="K350" s="371">
        <v>419.15306893932342</v>
      </c>
      <c r="L350" s="371">
        <v>1588.0613718248899</v>
      </c>
      <c r="M350" s="371">
        <v>420.86649900639173</v>
      </c>
      <c r="N350" s="371">
        <v>440.09163698644448</v>
      </c>
      <c r="O350" s="371">
        <v>451.97388424559574</v>
      </c>
      <c r="P350" s="371">
        <v>476.92443522813039</v>
      </c>
      <c r="Q350" s="371">
        <v>1789.8564554665622</v>
      </c>
      <c r="R350" s="371">
        <v>471.95690210761455</v>
      </c>
      <c r="S350" s="371">
        <v>483.99191260569694</v>
      </c>
      <c r="T350" s="371">
        <v>477.47084547025014</v>
      </c>
      <c r="U350" s="371">
        <v>503.48654648464498</v>
      </c>
      <c r="V350" s="379">
        <v>1936.9062066682066</v>
      </c>
      <c r="W350" s="371">
        <v>493.28797130368554</v>
      </c>
      <c r="X350" s="371">
        <v>531.62393247620469</v>
      </c>
      <c r="Y350" s="371">
        <v>552.66644140179199</v>
      </c>
      <c r="Z350" s="371">
        <v>578.49117046639458</v>
      </c>
      <c r="AA350" s="371">
        <v>2156.069515648077</v>
      </c>
      <c r="AB350" s="371">
        <v>580.41003520000004</v>
      </c>
      <c r="AC350" s="371">
        <v>586.80725092397006</v>
      </c>
      <c r="AD350" s="371">
        <v>593.50913930442698</v>
      </c>
      <c r="AE350" s="371">
        <v>613.12009368703502</v>
      </c>
      <c r="AF350" s="371">
        <v>2373.8465191154323</v>
      </c>
      <c r="AG350" s="371">
        <v>604.19551110842804</v>
      </c>
      <c r="AH350" s="371">
        <v>604.17620005889603</v>
      </c>
      <c r="AI350" s="371">
        <v>635.18513066617697</v>
      </c>
      <c r="AJ350" s="371">
        <v>641.98291944810001</v>
      </c>
      <c r="AK350" s="371">
        <v>2485.5397612816009</v>
      </c>
    </row>
    <row r="351" spans="2:37">
      <c r="B351" s="370" t="s">
        <v>1820</v>
      </c>
      <c r="C351" s="371">
        <v>31107.406741266761</v>
      </c>
      <c r="D351" s="371">
        <v>33176.321065213677</v>
      </c>
      <c r="E351" s="371">
        <v>33849.585252534773</v>
      </c>
      <c r="F351" s="371">
        <v>35980.088940497524</v>
      </c>
      <c r="G351" s="371">
        <v>134113.40199951275</v>
      </c>
      <c r="H351" s="371">
        <v>32925.941060553756</v>
      </c>
      <c r="I351" s="371">
        <v>35731.33273416615</v>
      </c>
      <c r="J351" s="371">
        <v>37705.280277573118</v>
      </c>
      <c r="K351" s="371">
        <v>41192.13664532698</v>
      </c>
      <c r="L351" s="371">
        <v>147554.69071761999</v>
      </c>
      <c r="M351" s="371">
        <v>37370.796895835927</v>
      </c>
      <c r="N351" s="371">
        <v>39738.079107506099</v>
      </c>
      <c r="O351" s="371">
        <v>42215.339096741678</v>
      </c>
      <c r="P351" s="371">
        <v>46281.778694003398</v>
      </c>
      <c r="Q351" s="371">
        <v>165605.99379408712</v>
      </c>
      <c r="R351" s="371">
        <v>42126.508930099335</v>
      </c>
      <c r="S351" s="371">
        <v>43963.003510086797</v>
      </c>
      <c r="T351" s="371">
        <v>45692.538383366897</v>
      </c>
      <c r="U351" s="371">
        <v>49507.32373140128</v>
      </c>
      <c r="V351" s="379">
        <v>181289.37455495432</v>
      </c>
      <c r="W351" s="371">
        <v>44478.1493144579</v>
      </c>
      <c r="X351" s="371">
        <v>41149.150568361169</v>
      </c>
      <c r="Y351" s="371">
        <v>42237.728113917503</v>
      </c>
      <c r="Z351" s="371">
        <v>43385.912752302545</v>
      </c>
      <c r="AA351" s="371">
        <v>171250.94074903912</v>
      </c>
      <c r="AB351" s="371">
        <v>46279.414479999999</v>
      </c>
      <c r="AC351" s="371">
        <v>47224.00970278</v>
      </c>
      <c r="AD351" s="371">
        <v>48469.121886935704</v>
      </c>
      <c r="AE351" s="371">
        <v>49635.547718341899</v>
      </c>
      <c r="AF351" s="371">
        <v>191608.09378805762</v>
      </c>
      <c r="AG351" s="371">
        <v>49578.625875202801</v>
      </c>
      <c r="AH351" s="371">
        <v>49603.991089826595</v>
      </c>
      <c r="AI351" s="371">
        <v>51459.083410622996</v>
      </c>
      <c r="AJ351" s="371">
        <v>51634.9182862827</v>
      </c>
      <c r="AK351" s="371">
        <v>202276.61866193509</v>
      </c>
    </row>
    <row r="352" spans="2:37">
      <c r="B352" s="370" t="s">
        <v>1821</v>
      </c>
      <c r="C352" s="371">
        <v>58126.608819975903</v>
      </c>
      <c r="D352" s="371">
        <v>60851.805057832244</v>
      </c>
      <c r="E352" s="371">
        <v>64524.316054399897</v>
      </c>
      <c r="F352" s="371">
        <v>65741.245106823277</v>
      </c>
      <c r="G352" s="371">
        <v>249243.97503903133</v>
      </c>
      <c r="H352" s="371">
        <v>63158.666803847751</v>
      </c>
      <c r="I352" s="371">
        <v>66165.475478667839</v>
      </c>
      <c r="J352" s="371">
        <v>69690.038499970949</v>
      </c>
      <c r="K352" s="371">
        <v>70655.810697571564</v>
      </c>
      <c r="L352" s="371">
        <v>269669.99148005806</v>
      </c>
      <c r="M352" s="371">
        <v>68951.905613480107</v>
      </c>
      <c r="N352" s="371">
        <v>72043.531857809867</v>
      </c>
      <c r="O352" s="371">
        <v>75105.725105797945</v>
      </c>
      <c r="P352" s="371">
        <v>75634.513533532692</v>
      </c>
      <c r="Q352" s="371">
        <v>291735.67611062061</v>
      </c>
      <c r="R352" s="371">
        <v>74602.547865193177</v>
      </c>
      <c r="S352" s="371">
        <v>81746.288527714554</v>
      </c>
      <c r="T352" s="371">
        <v>83720.602931495421</v>
      </c>
      <c r="U352" s="371">
        <v>83552.924282875916</v>
      </c>
      <c r="V352" s="379">
        <v>323622.36360727908</v>
      </c>
      <c r="W352" s="371">
        <v>77053.661195857872</v>
      </c>
      <c r="X352" s="371">
        <v>74431.524283627368</v>
      </c>
      <c r="Y352" s="371">
        <v>76405.725422200383</v>
      </c>
      <c r="Z352" s="371">
        <v>75970.559293301165</v>
      </c>
      <c r="AA352" s="371">
        <v>303861.47019498679</v>
      </c>
      <c r="AB352" s="371">
        <v>77221.324800000002</v>
      </c>
      <c r="AC352" s="371">
        <v>79774.867423638105</v>
      </c>
      <c r="AD352" s="371">
        <v>80642.421726283006</v>
      </c>
      <c r="AE352" s="371">
        <v>81947.358571223696</v>
      </c>
      <c r="AF352" s="371">
        <v>319585.97252114478</v>
      </c>
      <c r="AG352" s="371">
        <v>83481.745728983908</v>
      </c>
      <c r="AH352" s="371">
        <v>86628.789055554094</v>
      </c>
      <c r="AI352" s="371">
        <v>88655.729643016894</v>
      </c>
      <c r="AJ352" s="371">
        <v>90230.293878113604</v>
      </c>
      <c r="AK352" s="371">
        <v>348996.55830566847</v>
      </c>
    </row>
    <row r="353" spans="2:37">
      <c r="B353" s="370" t="s">
        <v>1822</v>
      </c>
      <c r="C353" s="371">
        <v>22273.933473852077</v>
      </c>
      <c r="D353" s="371">
        <v>22375.397511109451</v>
      </c>
      <c r="E353" s="371">
        <v>25914.711328398909</v>
      </c>
      <c r="F353" s="371">
        <v>24281.234623398923</v>
      </c>
      <c r="G353" s="371">
        <v>94845.276936759357</v>
      </c>
      <c r="H353" s="371">
        <v>23832.83958170356</v>
      </c>
      <c r="I353" s="371">
        <v>25567.716263458315</v>
      </c>
      <c r="J353" s="371">
        <v>27241.799708726241</v>
      </c>
      <c r="K353" s="371">
        <v>26849.126638545986</v>
      </c>
      <c r="L353" s="371">
        <v>103491.48219243411</v>
      </c>
      <c r="M353" s="371">
        <v>25966.701895502858</v>
      </c>
      <c r="N353" s="371">
        <v>27497.527011209913</v>
      </c>
      <c r="O353" s="371">
        <v>29076.864566219247</v>
      </c>
      <c r="P353" s="371">
        <v>28896.148146432737</v>
      </c>
      <c r="Q353" s="371">
        <v>111437.24161936478</v>
      </c>
      <c r="R353" s="371">
        <v>28321.871495737603</v>
      </c>
      <c r="S353" s="371">
        <v>29419.686683239892</v>
      </c>
      <c r="T353" s="371">
        <v>29086.804316636422</v>
      </c>
      <c r="U353" s="371">
        <v>30391.248173056745</v>
      </c>
      <c r="V353" s="379">
        <v>117219.61066867065</v>
      </c>
      <c r="W353" s="371">
        <v>29416.498525275194</v>
      </c>
      <c r="X353" s="371">
        <v>24190.684909328123</v>
      </c>
      <c r="Y353" s="371">
        <v>26817.540940030191</v>
      </c>
      <c r="Z353" s="371">
        <v>28723.147206488731</v>
      </c>
      <c r="AA353" s="371">
        <v>109147.87158112224</v>
      </c>
      <c r="AB353" s="371">
        <v>28654.577622955621</v>
      </c>
      <c r="AC353" s="371">
        <v>26379.58888038899</v>
      </c>
      <c r="AD353" s="371">
        <v>25329.094362074029</v>
      </c>
      <c r="AE353" s="371">
        <v>30016.026854080144</v>
      </c>
      <c r="AF353" s="371">
        <v>110379.28771949878</v>
      </c>
      <c r="AG353" s="371">
        <v>30290.295925841248</v>
      </c>
      <c r="AH353" s="371">
        <v>32077.001147783376</v>
      </c>
      <c r="AI353" s="371">
        <v>32147.478609387945</v>
      </c>
      <c r="AJ353" s="371">
        <v>35687.266938380373</v>
      </c>
      <c r="AK353" s="371">
        <v>130202.04262139293</v>
      </c>
    </row>
    <row r="354" spans="2:37">
      <c r="B354" s="370" t="s">
        <v>1823</v>
      </c>
      <c r="C354" s="371">
        <v>10187.226720771594</v>
      </c>
      <c r="D354" s="371">
        <v>10469.313671581845</v>
      </c>
      <c r="E354" s="371">
        <v>10995.485732702784</v>
      </c>
      <c r="F354" s="371">
        <v>11362.023707400178</v>
      </c>
      <c r="G354" s="371">
        <v>43014.049832456403</v>
      </c>
      <c r="H354" s="371">
        <v>11504.961863006291</v>
      </c>
      <c r="I354" s="371">
        <v>11749.975695574665</v>
      </c>
      <c r="J354" s="371">
        <v>12433.794912339725</v>
      </c>
      <c r="K354" s="371">
        <v>12706.39933453782</v>
      </c>
      <c r="L354" s="371">
        <v>48395.131805458499</v>
      </c>
      <c r="M354" s="371">
        <v>13013.142117866175</v>
      </c>
      <c r="N354" s="371">
        <v>13140.02486139344</v>
      </c>
      <c r="O354" s="371">
        <v>14109.444637872233</v>
      </c>
      <c r="P354" s="371">
        <v>14378.6597518463</v>
      </c>
      <c r="Q354" s="371">
        <v>54641.271368978159</v>
      </c>
      <c r="R354" s="371">
        <v>14419.136419139262</v>
      </c>
      <c r="S354" s="371">
        <v>15307.891278994974</v>
      </c>
      <c r="T354" s="371">
        <v>16080.000871359574</v>
      </c>
      <c r="U354" s="371">
        <v>15334.66143839705</v>
      </c>
      <c r="V354" s="379">
        <v>61141.690007890866</v>
      </c>
      <c r="W354" s="371">
        <v>15908.113299999999</v>
      </c>
      <c r="X354" s="371">
        <v>12336.6924</v>
      </c>
      <c r="Y354" s="371">
        <v>15007.7719</v>
      </c>
      <c r="Z354" s="371">
        <v>16150.359899999999</v>
      </c>
      <c r="AA354" s="371">
        <v>59402.9375</v>
      </c>
      <c r="AB354" s="371">
        <v>15158.467719999999</v>
      </c>
      <c r="AC354" s="371">
        <v>15323.616309999999</v>
      </c>
      <c r="AD354" s="371">
        <v>13196.917289999999</v>
      </c>
      <c r="AE354" s="371">
        <v>16456.495800000001</v>
      </c>
      <c r="AF354" s="371">
        <v>60135.49712</v>
      </c>
      <c r="AG354" s="371">
        <v>16323.876120000001</v>
      </c>
      <c r="AH354" s="371">
        <v>17211.378219999999</v>
      </c>
      <c r="AI354" s="371">
        <v>17262.439330000001</v>
      </c>
      <c r="AJ354" s="371">
        <v>18872.470068553499</v>
      </c>
      <c r="AK354" s="371">
        <v>69670.163738553514</v>
      </c>
    </row>
    <row r="355" spans="2:37">
      <c r="B355" s="370" t="s">
        <v>1824</v>
      </c>
      <c r="C355" s="371">
        <v>11093.643978090369</v>
      </c>
      <c r="D355" s="371">
        <v>11168.96204820122</v>
      </c>
      <c r="E355" s="371">
        <v>11358.657519452794</v>
      </c>
      <c r="F355" s="371">
        <v>11840.086679977594</v>
      </c>
      <c r="G355" s="371">
        <v>45461.350225721981</v>
      </c>
      <c r="H355" s="371">
        <v>12491.443119329748</v>
      </c>
      <c r="I355" s="371">
        <v>12756.60006584628</v>
      </c>
      <c r="J355" s="371">
        <v>12778.489709384388</v>
      </c>
      <c r="K355" s="371">
        <v>13818.533931016456</v>
      </c>
      <c r="L355" s="371">
        <v>51845.066825576869</v>
      </c>
      <c r="M355" s="371">
        <v>13671.8343715397</v>
      </c>
      <c r="N355" s="371">
        <v>14041.356792714501</v>
      </c>
      <c r="O355" s="371">
        <v>14126.8709051726</v>
      </c>
      <c r="P355" s="371">
        <v>14430.634402035101</v>
      </c>
      <c r="Q355" s="371">
        <v>56270.69647146191</v>
      </c>
      <c r="R355" s="371">
        <v>14772.942613438327</v>
      </c>
      <c r="S355" s="371">
        <v>15653.671366081107</v>
      </c>
      <c r="T355" s="371">
        <v>15849.764977849447</v>
      </c>
      <c r="U355" s="371">
        <v>14667.571879150892</v>
      </c>
      <c r="V355" s="379">
        <v>60943.950836519769</v>
      </c>
      <c r="W355" s="371">
        <v>18109.303209229303</v>
      </c>
      <c r="X355" s="371">
        <v>21028.880233149699</v>
      </c>
      <c r="Y355" s="371">
        <v>21266.815648808901</v>
      </c>
      <c r="Z355" s="371">
        <v>21324.952367514699</v>
      </c>
      <c r="AA355" s="371">
        <v>81729.951458702591</v>
      </c>
      <c r="AB355" s="371">
        <v>21327.1982653206</v>
      </c>
      <c r="AC355" s="371">
        <v>21415.801327257799</v>
      </c>
      <c r="AD355" s="371">
        <v>22243.286925774701</v>
      </c>
      <c r="AE355" s="371">
        <v>22383.597424978598</v>
      </c>
      <c r="AF355" s="371">
        <v>87369.88394333169</v>
      </c>
      <c r="AG355" s="371">
        <v>22545.972338363899</v>
      </c>
      <c r="AH355" s="371">
        <v>22734.718232230298</v>
      </c>
      <c r="AI355" s="371">
        <v>23441.248711498702</v>
      </c>
      <c r="AJ355" s="371">
        <v>23922.3870792868</v>
      </c>
      <c r="AK355" s="371">
        <v>92644.326361379703</v>
      </c>
    </row>
    <row r="356" spans="2:37">
      <c r="B356" s="370" t="s">
        <v>1825</v>
      </c>
      <c r="C356" s="371">
        <v>10943.737060669022</v>
      </c>
      <c r="D356" s="371">
        <v>11314.406048113799</v>
      </c>
      <c r="E356" s="371">
        <v>11726.271071138957</v>
      </c>
      <c r="F356" s="371">
        <v>12116.158133160037</v>
      </c>
      <c r="G356" s="371">
        <v>46100.572313081815</v>
      </c>
      <c r="H356" s="371">
        <v>11835.548754378942</v>
      </c>
      <c r="I356" s="371">
        <v>12423.149019860442</v>
      </c>
      <c r="J356" s="371">
        <v>12623.062938704537</v>
      </c>
      <c r="K356" s="371">
        <v>13239.630972320128</v>
      </c>
      <c r="L356" s="371">
        <v>50121.391685264054</v>
      </c>
      <c r="M356" s="371">
        <v>13381.892528802542</v>
      </c>
      <c r="N356" s="371">
        <v>13783.809197915929</v>
      </c>
      <c r="O356" s="371">
        <v>13918.777345016138</v>
      </c>
      <c r="P356" s="371">
        <v>13620.922014007994</v>
      </c>
      <c r="Q356" s="371">
        <v>54705.401085742611</v>
      </c>
      <c r="R356" s="371">
        <v>13796.685059432333</v>
      </c>
      <c r="S356" s="371">
        <v>14003.885956855485</v>
      </c>
      <c r="T356" s="371">
        <v>14393.656707068321</v>
      </c>
      <c r="U356" s="371">
        <v>15296.366317105634</v>
      </c>
      <c r="V356" s="379">
        <v>57490.59404046178</v>
      </c>
      <c r="W356" s="371">
        <v>14949.001549922561</v>
      </c>
      <c r="X356" s="371">
        <v>13576.455842639858</v>
      </c>
      <c r="Y356" s="371">
        <v>14609.639591136689</v>
      </c>
      <c r="Z356" s="371">
        <v>15248.865704202524</v>
      </c>
      <c r="AA356" s="371">
        <v>58383.962687901629</v>
      </c>
      <c r="AB356" s="371">
        <v>15557.615838455627</v>
      </c>
      <c r="AC356" s="371">
        <v>15985.177780567477</v>
      </c>
      <c r="AD356" s="371">
        <v>16437.244928395383</v>
      </c>
      <c r="AE356" s="371">
        <v>16779.318555811355</v>
      </c>
      <c r="AF356" s="371">
        <v>64759.357103229835</v>
      </c>
      <c r="AG356" s="371">
        <v>16952.491539129485</v>
      </c>
      <c r="AH356" s="371">
        <v>17379.102968266219</v>
      </c>
      <c r="AI356" s="371">
        <v>17906.960945772262</v>
      </c>
      <c r="AJ356" s="371">
        <v>17647.386078490363</v>
      </c>
      <c r="AK356" s="371">
        <v>69885.941531658347</v>
      </c>
    </row>
    <row r="357" spans="2:37">
      <c r="B357" s="370" t="s">
        <v>1826</v>
      </c>
      <c r="C357" s="371">
        <v>4178.0557071993253</v>
      </c>
      <c r="D357" s="371">
        <v>4191.6914880801605</v>
      </c>
      <c r="E357" s="371">
        <v>4246.7742333752367</v>
      </c>
      <c r="F357" s="371">
        <v>4197.0243656384273</v>
      </c>
      <c r="G357" s="371">
        <v>16813.54579429315</v>
      </c>
      <c r="H357" s="371">
        <v>4414.4980076415513</v>
      </c>
      <c r="I357" s="371">
        <v>4600.9107706153691</v>
      </c>
      <c r="J357" s="371">
        <v>4749.9849856550263</v>
      </c>
      <c r="K357" s="371">
        <v>4893.9761778974589</v>
      </c>
      <c r="L357" s="371">
        <v>18659.369941809404</v>
      </c>
      <c r="M357" s="371">
        <v>4948.1674476369626</v>
      </c>
      <c r="N357" s="371">
        <v>5134.317134866852</v>
      </c>
      <c r="O357" s="371">
        <v>5250.3476369059745</v>
      </c>
      <c r="P357" s="371">
        <v>5421.1415831820204</v>
      </c>
      <c r="Q357" s="371">
        <v>20753.973802591809</v>
      </c>
      <c r="R357" s="371">
        <v>5428.9510534588799</v>
      </c>
      <c r="S357" s="371">
        <v>5629.420195138573</v>
      </c>
      <c r="T357" s="371">
        <v>5812.7875164994675</v>
      </c>
      <c r="U357" s="371">
        <v>6084.5977106520359</v>
      </c>
      <c r="V357" s="379">
        <v>22955.756475748953</v>
      </c>
      <c r="W357" s="371">
        <v>6143.6578234568806</v>
      </c>
      <c r="X357" s="371">
        <v>5640.686522659933</v>
      </c>
      <c r="Y357" s="371">
        <v>5708.0914894259495</v>
      </c>
      <c r="Z357" s="371">
        <v>6068.8152821044296</v>
      </c>
      <c r="AA357" s="371">
        <v>23561.251117647193</v>
      </c>
      <c r="AB357" s="371">
        <v>6455.0196109999997</v>
      </c>
      <c r="AC357" s="371">
        <v>6572.0057969999998</v>
      </c>
      <c r="AD357" s="371">
        <v>6646.8900146759897</v>
      </c>
      <c r="AE357" s="371">
        <v>6718.5347100176596</v>
      </c>
      <c r="AF357" s="371">
        <v>26392.450132693648</v>
      </c>
      <c r="AG357" s="371">
        <v>6882.7655824302501</v>
      </c>
      <c r="AH357" s="371">
        <v>6889.7391540132394</v>
      </c>
      <c r="AI357" s="371">
        <v>7118.1317605467902</v>
      </c>
      <c r="AJ357" s="371">
        <v>7522.5280799172397</v>
      </c>
      <c r="AK357" s="371">
        <v>28413.164576907518</v>
      </c>
    </row>
    <row r="358" spans="2:37">
      <c r="B358" s="370" t="s">
        <v>1827</v>
      </c>
      <c r="C358" s="371">
        <v>1590.8045927538976</v>
      </c>
      <c r="D358" s="371">
        <v>1612.4041400412227</v>
      </c>
      <c r="E358" s="371">
        <v>1711.5983902131572</v>
      </c>
      <c r="F358" s="371">
        <v>1730.7999574593105</v>
      </c>
      <c r="G358" s="371">
        <v>6645.6070804675874</v>
      </c>
      <c r="H358" s="371">
        <v>1748.391514622389</v>
      </c>
      <c r="I358" s="371">
        <v>1770.6082771292042</v>
      </c>
      <c r="J358" s="371">
        <v>1866.0265185671535</v>
      </c>
      <c r="K358" s="371">
        <v>1954.0848798779687</v>
      </c>
      <c r="L358" s="371">
        <v>7339.1111901967151</v>
      </c>
      <c r="M358" s="371">
        <v>1981.8216764660001</v>
      </c>
      <c r="N358" s="371">
        <v>1986.7178952986001</v>
      </c>
      <c r="O358" s="371">
        <v>2036.9717328745799</v>
      </c>
      <c r="P358" s="371">
        <v>2167.9105174257297</v>
      </c>
      <c r="Q358" s="371">
        <v>8173.42182206491</v>
      </c>
      <c r="R358" s="371">
        <v>2297.9325494479604</v>
      </c>
      <c r="S358" s="371">
        <v>2437.7997407920202</v>
      </c>
      <c r="T358" s="371">
        <v>2545.12289019535</v>
      </c>
      <c r="U358" s="371">
        <v>2694.0404525690101</v>
      </c>
      <c r="V358" s="379">
        <v>9974.895633004342</v>
      </c>
      <c r="W358" s="371">
        <v>2723.3839313680501</v>
      </c>
      <c r="X358" s="371">
        <v>1417.9671048361131</v>
      </c>
      <c r="Y358" s="371">
        <v>2062.5434768999703</v>
      </c>
      <c r="Z358" s="371">
        <v>2198.9856938150447</v>
      </c>
      <c r="AA358" s="371">
        <v>8402.8802069191788</v>
      </c>
      <c r="AB358" s="371">
        <v>2413.6469649999999</v>
      </c>
      <c r="AC358" s="371">
        <v>2422.9482361516702</v>
      </c>
      <c r="AD358" s="371">
        <v>2018.29716761789</v>
      </c>
      <c r="AE358" s="371">
        <v>2315.0798970505502</v>
      </c>
      <c r="AF358" s="371">
        <v>9169.9722658201099</v>
      </c>
      <c r="AG358" s="371">
        <v>2564.8965434943898</v>
      </c>
      <c r="AH358" s="371">
        <v>2729.0743563726801</v>
      </c>
      <c r="AI358" s="371">
        <v>2753.95063988735</v>
      </c>
      <c r="AJ358" s="371">
        <v>2764.0747296811196</v>
      </c>
      <c r="AK358" s="371">
        <v>10811.99626943554</v>
      </c>
    </row>
    <row r="359" spans="2:37">
      <c r="B359" s="370" t="s">
        <v>1828</v>
      </c>
      <c r="C359" s="371">
        <v>8588.5157972584511</v>
      </c>
      <c r="D359" s="371">
        <v>10175.421944237167</v>
      </c>
      <c r="E359" s="371">
        <v>9481.0625973205606</v>
      </c>
      <c r="F359" s="371">
        <v>10912.138386022451</v>
      </c>
      <c r="G359" s="371">
        <v>39157.138724838631</v>
      </c>
      <c r="H359" s="371">
        <v>9382.289350736748</v>
      </c>
      <c r="I359" s="371">
        <v>10612.858644194179</v>
      </c>
      <c r="J359" s="371">
        <v>11294.500941062717</v>
      </c>
      <c r="K359" s="371">
        <v>12019.226145811796</v>
      </c>
      <c r="L359" s="371">
        <v>43308.87508180544</v>
      </c>
      <c r="M359" s="371">
        <v>10428.056407546715</v>
      </c>
      <c r="N359" s="371">
        <v>10990.979449445706</v>
      </c>
      <c r="O359" s="371">
        <v>11243.28583625904</v>
      </c>
      <c r="P359" s="371">
        <v>12901.230306764503</v>
      </c>
      <c r="Q359" s="371">
        <v>45563.552000015959</v>
      </c>
      <c r="R359" s="371">
        <v>10613.504550491692</v>
      </c>
      <c r="S359" s="371">
        <v>12461.038649347853</v>
      </c>
      <c r="T359" s="371">
        <v>12520.963329093905</v>
      </c>
      <c r="U359" s="371">
        <v>13465.231765426533</v>
      </c>
      <c r="V359" s="379">
        <v>49060.738294359981</v>
      </c>
      <c r="W359" s="371">
        <v>11084.816852706006</v>
      </c>
      <c r="X359" s="371">
        <v>11324.7381861256</v>
      </c>
      <c r="Y359" s="371">
        <v>11734.835946142539</v>
      </c>
      <c r="Z359" s="371">
        <v>11886.732976082834</v>
      </c>
      <c r="AA359" s="371">
        <v>46031.123961056976</v>
      </c>
      <c r="AB359" s="371">
        <v>10787.6615193661</v>
      </c>
      <c r="AC359" s="371">
        <v>11870.9231034903</v>
      </c>
      <c r="AD359" s="371">
        <v>10483.7316125049</v>
      </c>
      <c r="AE359" s="371">
        <v>12299.4414776146</v>
      </c>
      <c r="AF359" s="371">
        <v>45441.757712975901</v>
      </c>
      <c r="AG359" s="371">
        <v>10400.282042874302</v>
      </c>
      <c r="AH359" s="371">
        <v>10909.180511352799</v>
      </c>
      <c r="AI359" s="371">
        <v>11361.078911350001</v>
      </c>
      <c r="AJ359" s="371">
        <v>11864.5334970283</v>
      </c>
      <c r="AK359" s="371">
        <v>44535.074962605402</v>
      </c>
    </row>
    <row r="360" spans="2:37">
      <c r="B360" s="370" t="s">
        <v>1829</v>
      </c>
      <c r="C360" s="371">
        <v>10704.239160909534</v>
      </c>
      <c r="D360" s="371">
        <v>10937.89323374989</v>
      </c>
      <c r="E360" s="371">
        <v>11228.289565197494</v>
      </c>
      <c r="F360" s="371">
        <v>11806.092858604008</v>
      </c>
      <c r="G360" s="371">
        <v>44676.514818460928</v>
      </c>
      <c r="H360" s="371">
        <v>11963.358319947649</v>
      </c>
      <c r="I360" s="371">
        <v>12552.357983172222</v>
      </c>
      <c r="J360" s="371">
        <v>13066.693821741172</v>
      </c>
      <c r="K360" s="371">
        <v>13811.565241472763</v>
      </c>
      <c r="L360" s="371">
        <v>51393.975366333798</v>
      </c>
      <c r="M360" s="371">
        <v>13835.956783289301</v>
      </c>
      <c r="N360" s="371">
        <v>14867.273433154905</v>
      </c>
      <c r="O360" s="371">
        <v>15304.367248058199</v>
      </c>
      <c r="P360" s="371">
        <v>15293.338838918216</v>
      </c>
      <c r="Q360" s="371">
        <v>59300.936303420625</v>
      </c>
      <c r="R360" s="371">
        <v>15307.654134861299</v>
      </c>
      <c r="S360" s="371">
        <v>15996.260044595665</v>
      </c>
      <c r="T360" s="371">
        <v>18514.813025378702</v>
      </c>
      <c r="U360" s="371">
        <v>18260.592573268099</v>
      </c>
      <c r="V360" s="379">
        <v>68079.319778103774</v>
      </c>
      <c r="W360" s="371">
        <v>18550.7128555335</v>
      </c>
      <c r="X360" s="371">
        <v>18495.8101903594</v>
      </c>
      <c r="Y360" s="371">
        <v>19944.17541</v>
      </c>
      <c r="Z360" s="371">
        <v>18476.994559999999</v>
      </c>
      <c r="AA360" s="371">
        <v>75467.693015892888</v>
      </c>
      <c r="AB360" s="371">
        <v>18351.512289999999</v>
      </c>
      <c r="AC360" s="371">
        <v>18902.79019</v>
      </c>
      <c r="AD360" s="371">
        <v>20860.41156</v>
      </c>
      <c r="AE360" s="371">
        <v>19226.214359999998</v>
      </c>
      <c r="AF360" s="371">
        <v>77340.928400000004</v>
      </c>
      <c r="AG360" s="371">
        <v>18483.0990423769</v>
      </c>
      <c r="AH360" s="371">
        <v>19332.7811706221</v>
      </c>
      <c r="AI360" s="371">
        <v>21051.485633694203</v>
      </c>
      <c r="AJ360" s="371">
        <v>21468.773862761602</v>
      </c>
      <c r="AK360" s="371">
        <v>80336.139709454801</v>
      </c>
    </row>
    <row r="361" spans="2:37">
      <c r="B361" s="370" t="s">
        <v>1830</v>
      </c>
      <c r="C361" s="371">
        <v>2964.5133959942846</v>
      </c>
      <c r="D361" s="371">
        <v>2860.4076919002887</v>
      </c>
      <c r="E361" s="371">
        <v>3028.421873802828</v>
      </c>
      <c r="F361" s="371">
        <v>3211.2582527145273</v>
      </c>
      <c r="G361" s="371">
        <v>12064.601214411929</v>
      </c>
      <c r="H361" s="371">
        <v>3279.7251228166265</v>
      </c>
      <c r="I361" s="371">
        <v>3223.9553872565912</v>
      </c>
      <c r="J361" s="371">
        <v>3385.2714262158388</v>
      </c>
      <c r="K361" s="371">
        <v>3584.0170828227765</v>
      </c>
      <c r="L361" s="371">
        <v>13472.969019111835</v>
      </c>
      <c r="M361" s="371">
        <v>3612.8892931875698</v>
      </c>
      <c r="N361" s="371">
        <v>3620.7150508976001</v>
      </c>
      <c r="O361" s="371">
        <v>3711.2573739260001</v>
      </c>
      <c r="P361" s="371">
        <v>3836.1400630488297</v>
      </c>
      <c r="Q361" s="371">
        <v>14781.00178106</v>
      </c>
      <c r="R361" s="371">
        <v>3887.59090905413</v>
      </c>
      <c r="S361" s="371">
        <v>4166.1964455528205</v>
      </c>
      <c r="T361" s="371">
        <v>4440.7434448437298</v>
      </c>
      <c r="U361" s="371">
        <v>4186.1488956639596</v>
      </c>
      <c r="V361" s="379">
        <v>16680.679695114639</v>
      </c>
      <c r="W361" s="371">
        <v>4493.9610914967498</v>
      </c>
      <c r="X361" s="371">
        <v>3425.1650645929444</v>
      </c>
      <c r="Y361" s="371">
        <v>3832.7005757464917</v>
      </c>
      <c r="Z361" s="371">
        <v>4462.6787959858639</v>
      </c>
      <c r="AA361" s="371">
        <v>16214.505527822048</v>
      </c>
      <c r="AB361" s="371">
        <v>4232.5229251886994</v>
      </c>
      <c r="AC361" s="371">
        <v>4381.00020841675</v>
      </c>
      <c r="AD361" s="371">
        <v>4310.6309570434696</v>
      </c>
      <c r="AE361" s="371">
        <v>4863.1797890966</v>
      </c>
      <c r="AF361" s="371">
        <v>17787.333879745522</v>
      </c>
      <c r="AG361" s="371">
        <v>4696.4608227881099</v>
      </c>
      <c r="AH361" s="371">
        <v>4744.3229085180601</v>
      </c>
      <c r="AI361" s="371">
        <v>4758.3424591113298</v>
      </c>
      <c r="AJ361" s="371">
        <v>4958.1175350860303</v>
      </c>
      <c r="AK361" s="371">
        <v>19157.243725503526</v>
      </c>
    </row>
    <row r="362" spans="2:37">
      <c r="B362" s="370" t="s">
        <v>1831</v>
      </c>
      <c r="C362" s="371">
        <v>7768.3810404444466</v>
      </c>
      <c r="D362" s="371">
        <v>7793.0046608515413</v>
      </c>
      <c r="E362" s="371">
        <v>8160.2716631036046</v>
      </c>
      <c r="F362" s="371">
        <v>8486.1609705231403</v>
      </c>
      <c r="G362" s="371">
        <v>32207.818334922729</v>
      </c>
      <c r="H362" s="371">
        <v>8812.997457290734</v>
      </c>
      <c r="I362" s="371">
        <v>8919.0651518407722</v>
      </c>
      <c r="J362" s="371">
        <v>9383.5198748559942</v>
      </c>
      <c r="K362" s="371">
        <v>9700.4417255140888</v>
      </c>
      <c r="L362" s="371">
        <v>36816.024209501593</v>
      </c>
      <c r="M362" s="371">
        <v>9775.1941377762923</v>
      </c>
      <c r="N362" s="371">
        <v>9996.0209959622862</v>
      </c>
      <c r="O362" s="371">
        <v>10438.528349779952</v>
      </c>
      <c r="P362" s="371">
        <v>10682.094011274816</v>
      </c>
      <c r="Q362" s="371">
        <v>40891.837494793348</v>
      </c>
      <c r="R362" s="371">
        <v>10881.010593331119</v>
      </c>
      <c r="S362" s="371">
        <v>11244.094911028677</v>
      </c>
      <c r="T362" s="371">
        <v>11667.242092169285</v>
      </c>
      <c r="U362" s="371">
        <v>11819.006612833575</v>
      </c>
      <c r="V362" s="379">
        <v>45611.354209362653</v>
      </c>
      <c r="W362" s="371">
        <v>12722.606351237231</v>
      </c>
      <c r="X362" s="371">
        <v>8610.7836710572483</v>
      </c>
      <c r="Y362" s="371">
        <v>11581.953261147668</v>
      </c>
      <c r="Z362" s="371">
        <v>12135.093016450264</v>
      </c>
      <c r="AA362" s="371">
        <v>45050.436299892412</v>
      </c>
      <c r="AB362" s="371">
        <v>11563.796319999999</v>
      </c>
      <c r="AC362" s="371">
        <v>11254.432679556499</v>
      </c>
      <c r="AD362" s="371">
        <v>10221.0387155315</v>
      </c>
      <c r="AE362" s="371">
        <v>12327.492446923799</v>
      </c>
      <c r="AF362" s="371">
        <v>45366.7601620118</v>
      </c>
      <c r="AG362" s="371">
        <v>12688.657299565799</v>
      </c>
      <c r="AH362" s="371">
        <v>13263.283200141101</v>
      </c>
      <c r="AI362" s="371">
        <v>12532.877842129599</v>
      </c>
      <c r="AJ362" s="371">
        <v>13669.227937834799</v>
      </c>
      <c r="AK362" s="371">
        <v>52154.046279671296</v>
      </c>
    </row>
    <row r="363" spans="2:37">
      <c r="B363" s="370" t="s">
        <v>1832</v>
      </c>
      <c r="C363" s="371">
        <v>395259.90705882979</v>
      </c>
      <c r="D363" s="371">
        <v>412337.07904934621</v>
      </c>
      <c r="E363" s="371">
        <v>423991.39362568967</v>
      </c>
      <c r="F363" s="371">
        <v>421650.04223459173</v>
      </c>
      <c r="G363" s="371">
        <v>1653238.4219684571</v>
      </c>
      <c r="H363" s="371">
        <v>425815.51591670827</v>
      </c>
      <c r="I363" s="371">
        <v>446287.77861006005</v>
      </c>
      <c r="J363" s="371">
        <v>458773.10853176756</v>
      </c>
      <c r="K363" s="371">
        <v>457240.95830168424</v>
      </c>
      <c r="L363" s="371">
        <v>1788117.36136022</v>
      </c>
      <c r="M363" s="371">
        <v>467999.92371762858</v>
      </c>
      <c r="N363" s="371">
        <v>489048.57864528388</v>
      </c>
      <c r="O363" s="371">
        <v>502497.50623676251</v>
      </c>
      <c r="P363" s="371">
        <v>501081.64387465303</v>
      </c>
      <c r="Q363" s="371">
        <v>1960627.6524743279</v>
      </c>
      <c r="R363" s="371">
        <v>508859.7010846815</v>
      </c>
      <c r="S363" s="371">
        <v>534645.5328541199</v>
      </c>
      <c r="T363" s="371">
        <v>544128.20979987097</v>
      </c>
      <c r="U363" s="371">
        <v>535520.26773298671</v>
      </c>
      <c r="V363" s="379">
        <v>2123153.7114716591</v>
      </c>
      <c r="W363" s="371">
        <v>529591.16974411556</v>
      </c>
      <c r="X363" s="371">
        <v>507260.19384436856</v>
      </c>
      <c r="Y363" s="371">
        <v>522656.04249528196</v>
      </c>
      <c r="Z363" s="371">
        <v>522599.8511966613</v>
      </c>
      <c r="AA363" s="371">
        <v>2082107.2572804275</v>
      </c>
      <c r="AB363" s="371">
        <v>533593.54714406328</v>
      </c>
      <c r="AC363" s="371">
        <v>547089.29384468542</v>
      </c>
      <c r="AD363" s="371">
        <v>553063.91811090603</v>
      </c>
      <c r="AE363" s="371">
        <v>570913.47401383391</v>
      </c>
      <c r="AF363" s="371">
        <v>2204660.2331134886</v>
      </c>
      <c r="AG363" s="371">
        <v>580228.26019831386</v>
      </c>
      <c r="AH363" s="371">
        <v>600668.15798600274</v>
      </c>
      <c r="AI363" s="371">
        <v>614881.39301392925</v>
      </c>
      <c r="AJ363" s="371">
        <v>627004.50941688078</v>
      </c>
      <c r="AK363" s="371">
        <v>2422782.3206151263</v>
      </c>
    </row>
    <row r="364" spans="2:37">
      <c r="B364" s="368" t="s">
        <v>1844</v>
      </c>
      <c r="C364" s="371" t="s">
        <v>1178</v>
      </c>
      <c r="D364" s="371" t="s">
        <v>1178</v>
      </c>
      <c r="E364" s="371" t="s">
        <v>1178</v>
      </c>
      <c r="F364" s="371" t="s">
        <v>1178</v>
      </c>
      <c r="G364" s="371" t="s">
        <v>1178</v>
      </c>
      <c r="H364" s="371" t="s">
        <v>1178</v>
      </c>
      <c r="I364" s="371" t="s">
        <v>1178</v>
      </c>
      <c r="J364" s="371" t="s">
        <v>1178</v>
      </c>
      <c r="K364" s="371" t="s">
        <v>1178</v>
      </c>
      <c r="L364" s="371" t="s">
        <v>1178</v>
      </c>
      <c r="M364" s="371" t="s">
        <v>1178</v>
      </c>
      <c r="N364" s="371" t="s">
        <v>1178</v>
      </c>
      <c r="O364" s="371" t="s">
        <v>1178</v>
      </c>
      <c r="P364" s="371" t="s">
        <v>1178</v>
      </c>
      <c r="Q364" s="371" t="s">
        <v>1178</v>
      </c>
      <c r="R364" s="371" t="s">
        <v>1178</v>
      </c>
      <c r="S364" s="371" t="s">
        <v>1178</v>
      </c>
      <c r="T364" s="371" t="s">
        <v>1178</v>
      </c>
      <c r="U364" s="371" t="s">
        <v>1178</v>
      </c>
      <c r="V364" s="379" t="s">
        <v>1178</v>
      </c>
      <c r="W364" s="371" t="s">
        <v>1178</v>
      </c>
      <c r="X364" s="371" t="s">
        <v>1178</v>
      </c>
      <c r="Y364" s="371" t="s">
        <v>1178</v>
      </c>
      <c r="Z364" s="371" t="s">
        <v>1178</v>
      </c>
      <c r="AA364" s="371" t="s">
        <v>1178</v>
      </c>
      <c r="AB364" s="371" t="s">
        <v>1178</v>
      </c>
      <c r="AC364" s="371" t="s">
        <v>1178</v>
      </c>
      <c r="AD364" s="371" t="s">
        <v>1178</v>
      </c>
      <c r="AE364" s="371" t="s">
        <v>1178</v>
      </c>
      <c r="AF364" s="371" t="s">
        <v>1178</v>
      </c>
      <c r="AG364" s="371" t="s">
        <v>1178</v>
      </c>
      <c r="AH364" s="371" t="s">
        <v>1178</v>
      </c>
      <c r="AI364" s="371" t="s">
        <v>1178</v>
      </c>
      <c r="AJ364" s="371" t="s">
        <v>1178</v>
      </c>
      <c r="AK364" s="371" t="s">
        <v>1178</v>
      </c>
    </row>
    <row r="365" spans="2:37">
      <c r="B365" s="370" t="s">
        <v>1815</v>
      </c>
      <c r="C365" s="371">
        <v>38830.306549999994</v>
      </c>
      <c r="D365" s="371">
        <v>43032.720780000011</v>
      </c>
      <c r="E365" s="371">
        <v>47494.930540000001</v>
      </c>
      <c r="F365" s="371">
        <v>35154.055380000005</v>
      </c>
      <c r="G365" s="371">
        <v>164512.01324999999</v>
      </c>
      <c r="H365" s="371">
        <v>41988.388860000006</v>
      </c>
      <c r="I365" s="371">
        <v>41978.918389999999</v>
      </c>
      <c r="J365" s="371">
        <v>47969.025030000004</v>
      </c>
      <c r="K365" s="371">
        <v>36870.186439999998</v>
      </c>
      <c r="L365" s="371">
        <v>168806.51871999996</v>
      </c>
      <c r="M365" s="371">
        <v>44334.819870000007</v>
      </c>
      <c r="N365" s="371">
        <v>44766.280970000007</v>
      </c>
      <c r="O365" s="371">
        <v>50907.66758999999</v>
      </c>
      <c r="P365" s="371">
        <v>38344.115690000006</v>
      </c>
      <c r="Q365" s="371">
        <v>178352.88412000003</v>
      </c>
      <c r="R365" s="371">
        <v>45896.397089999999</v>
      </c>
      <c r="S365" s="371">
        <v>47504.691760000009</v>
      </c>
      <c r="T365" s="371">
        <v>50905.911300000007</v>
      </c>
      <c r="U365" s="371">
        <v>39823.944120000007</v>
      </c>
      <c r="V365" s="379">
        <v>184130.94427000001</v>
      </c>
      <c r="W365" s="371">
        <v>44697.323120000001</v>
      </c>
      <c r="X365" s="371">
        <v>49719.860540000001</v>
      </c>
      <c r="Y365" s="371">
        <v>54893.803370000001</v>
      </c>
      <c r="Z365" s="371">
        <v>43295.673909999998</v>
      </c>
      <c r="AA365" s="371">
        <v>192606.66094</v>
      </c>
      <c r="AB365" s="371">
        <v>50962.657780000001</v>
      </c>
      <c r="AC365" s="371">
        <v>47785.650050000004</v>
      </c>
      <c r="AD365" s="371">
        <v>52549.813419999999</v>
      </c>
      <c r="AE365" s="371">
        <v>45514.448250000009</v>
      </c>
      <c r="AF365" s="371">
        <v>196812.56950000004</v>
      </c>
      <c r="AG365" s="371">
        <v>55093.61825</v>
      </c>
      <c r="AH365" s="371">
        <v>52008.517369999994</v>
      </c>
      <c r="AI365" s="371">
        <v>54549.385740000005</v>
      </c>
      <c r="AJ365" s="371">
        <v>49593.323959999994</v>
      </c>
      <c r="AK365" s="371">
        <v>211244.84531999999</v>
      </c>
    </row>
    <row r="366" spans="2:37">
      <c r="B366" s="370" t="s">
        <v>1816</v>
      </c>
      <c r="C366" s="371">
        <v>6495.6652899999999</v>
      </c>
      <c r="D366" s="371">
        <v>6563.2690299999995</v>
      </c>
      <c r="E366" s="371">
        <v>7126.0555999999997</v>
      </c>
      <c r="F366" s="371">
        <v>7294.9149300000008</v>
      </c>
      <c r="G366" s="371">
        <v>27479.904850000003</v>
      </c>
      <c r="H366" s="371">
        <v>7106.5871399999996</v>
      </c>
      <c r="I366" s="371">
        <v>7326.3494000000001</v>
      </c>
      <c r="J366" s="371">
        <v>7480.2866599999998</v>
      </c>
      <c r="K366" s="371">
        <v>8025.5432300000002</v>
      </c>
      <c r="L366" s="371">
        <v>29938.76643</v>
      </c>
      <c r="M366" s="371">
        <v>7660.7486799999997</v>
      </c>
      <c r="N366" s="371">
        <v>8186.1687000000002</v>
      </c>
      <c r="O366" s="371">
        <v>8151.4067200000009</v>
      </c>
      <c r="P366" s="371">
        <v>8322.932929999999</v>
      </c>
      <c r="Q366" s="371">
        <v>32321.257030000001</v>
      </c>
      <c r="R366" s="371">
        <v>8270.2541299999993</v>
      </c>
      <c r="S366" s="371">
        <v>8548.2922699999999</v>
      </c>
      <c r="T366" s="371">
        <v>8357.6460000000006</v>
      </c>
      <c r="U366" s="371">
        <v>8551.1932500000003</v>
      </c>
      <c r="V366" s="379">
        <v>33727.385649999997</v>
      </c>
      <c r="W366" s="371">
        <v>8622.4409600000017</v>
      </c>
      <c r="X366" s="371">
        <v>7915.0094899999995</v>
      </c>
      <c r="Y366" s="371">
        <v>8331.5471699999998</v>
      </c>
      <c r="Z366" s="371">
        <v>8203.3724700000002</v>
      </c>
      <c r="AA366" s="371">
        <v>33072.370089999997</v>
      </c>
      <c r="AB366" s="371">
        <v>8582.2361400000009</v>
      </c>
      <c r="AC366" s="371">
        <v>8890.511129999999</v>
      </c>
      <c r="AD366" s="371">
        <v>9603.1878100000013</v>
      </c>
      <c r="AE366" s="371">
        <v>9552.4924499999997</v>
      </c>
      <c r="AF366" s="371">
        <v>36628.427530000001</v>
      </c>
      <c r="AG366" s="371">
        <v>9356.1457100000007</v>
      </c>
      <c r="AH366" s="371">
        <v>9303.9730299999992</v>
      </c>
      <c r="AI366" s="371">
        <v>9582.0298399999992</v>
      </c>
      <c r="AJ366" s="371">
        <v>9481.7674399999996</v>
      </c>
      <c r="AK366" s="371">
        <v>37723.916020000004</v>
      </c>
    </row>
    <row r="367" spans="2:37">
      <c r="B367" s="370" t="s">
        <v>1817</v>
      </c>
      <c r="C367" s="371">
        <v>90589.322560000001</v>
      </c>
      <c r="D367" s="371">
        <v>93628.328260000009</v>
      </c>
      <c r="E367" s="371">
        <v>95641.277709999995</v>
      </c>
      <c r="F367" s="371">
        <v>97378.383840000024</v>
      </c>
      <c r="G367" s="371">
        <v>377237.31237</v>
      </c>
      <c r="H367" s="371">
        <v>97608.845959999991</v>
      </c>
      <c r="I367" s="371">
        <v>101301.364</v>
      </c>
      <c r="J367" s="371">
        <v>102401.22896999997</v>
      </c>
      <c r="K367" s="371">
        <v>104274.68004000001</v>
      </c>
      <c r="L367" s="371">
        <v>405586.11897000007</v>
      </c>
      <c r="M367" s="371">
        <v>105034.58511999997</v>
      </c>
      <c r="N367" s="371">
        <v>109225.07026999998</v>
      </c>
      <c r="O367" s="371">
        <v>110055.18235999993</v>
      </c>
      <c r="P367" s="371">
        <v>112109.86297000002</v>
      </c>
      <c r="Q367" s="371">
        <v>436424.70071999996</v>
      </c>
      <c r="R367" s="371">
        <v>112541.54956</v>
      </c>
      <c r="S367" s="371">
        <v>116511.77018000001</v>
      </c>
      <c r="T367" s="371">
        <v>119205.04432999999</v>
      </c>
      <c r="U367" s="371">
        <v>120115.68846000002</v>
      </c>
      <c r="V367" s="379">
        <v>468374.05252999999</v>
      </c>
      <c r="W367" s="371">
        <v>118042.61844999999</v>
      </c>
      <c r="X367" s="371">
        <v>113764.36488000001</v>
      </c>
      <c r="Y367" s="371">
        <v>115401.37203</v>
      </c>
      <c r="Z367" s="371">
        <v>116811.15104000003</v>
      </c>
      <c r="AA367" s="371">
        <v>464019.50640000001</v>
      </c>
      <c r="AB367" s="371">
        <v>118155.84473</v>
      </c>
      <c r="AC367" s="371">
        <v>120702.97804999999</v>
      </c>
      <c r="AD367" s="371">
        <v>121297.18233999998</v>
      </c>
      <c r="AE367" s="371">
        <v>126801.67304999998</v>
      </c>
      <c r="AF367" s="371">
        <v>486957.67816999997</v>
      </c>
      <c r="AG367" s="371">
        <v>128681.55285000001</v>
      </c>
      <c r="AH367" s="371">
        <v>131335.36119000005</v>
      </c>
      <c r="AI367" s="371">
        <v>132380.27769999998</v>
      </c>
      <c r="AJ367" s="371">
        <v>137215.36533999999</v>
      </c>
      <c r="AK367" s="371">
        <v>529612.55707999982</v>
      </c>
    </row>
    <row r="368" spans="2:37">
      <c r="B368" s="370" t="s">
        <v>1818</v>
      </c>
      <c r="C368" s="371">
        <v>239.24322000000001</v>
      </c>
      <c r="D368" s="371">
        <v>236.35141999999999</v>
      </c>
      <c r="E368" s="371">
        <v>246.24477999999999</v>
      </c>
      <c r="F368" s="371">
        <v>266.80856</v>
      </c>
      <c r="G368" s="371">
        <v>988.64797999999996</v>
      </c>
      <c r="H368" s="371">
        <v>269.25574999999998</v>
      </c>
      <c r="I368" s="371">
        <v>277.26912999999996</v>
      </c>
      <c r="J368" s="371">
        <v>284.50846999999999</v>
      </c>
      <c r="K368" s="371">
        <v>297.04820999999998</v>
      </c>
      <c r="L368" s="371">
        <v>1128.0815599999999</v>
      </c>
      <c r="M368" s="371">
        <v>298.35972000000004</v>
      </c>
      <c r="N368" s="371">
        <v>298.34571</v>
      </c>
      <c r="O368" s="371">
        <v>307.33269999999993</v>
      </c>
      <c r="P368" s="371">
        <v>321.30000999999999</v>
      </c>
      <c r="Q368" s="371">
        <v>1225.3381399999998</v>
      </c>
      <c r="R368" s="371">
        <v>311.50612999999998</v>
      </c>
      <c r="S368" s="371">
        <v>313.06736000000006</v>
      </c>
      <c r="T368" s="371">
        <v>325.27221999999995</v>
      </c>
      <c r="U368" s="371">
        <v>344.59852999999998</v>
      </c>
      <c r="V368" s="379">
        <v>1294.44424</v>
      </c>
      <c r="W368" s="371">
        <v>322.95371999999998</v>
      </c>
      <c r="X368" s="371">
        <v>306.59105</v>
      </c>
      <c r="Y368" s="371">
        <v>334.79768999999999</v>
      </c>
      <c r="Z368" s="371">
        <v>344.82984999999996</v>
      </c>
      <c r="AA368" s="371">
        <v>1309.1723100000002</v>
      </c>
      <c r="AB368" s="371">
        <v>337.98765999999995</v>
      </c>
      <c r="AC368" s="371">
        <v>322.08011000000005</v>
      </c>
      <c r="AD368" s="371">
        <v>347.52204999999998</v>
      </c>
      <c r="AE368" s="371">
        <v>370.21879000000001</v>
      </c>
      <c r="AF368" s="371">
        <v>1377.80861</v>
      </c>
      <c r="AG368" s="371">
        <v>355.12715000000003</v>
      </c>
      <c r="AH368" s="371">
        <v>364.67712000000006</v>
      </c>
      <c r="AI368" s="371">
        <v>370.23366000000004</v>
      </c>
      <c r="AJ368" s="371">
        <v>347.96571</v>
      </c>
      <c r="AK368" s="371">
        <v>1438.0036400000001</v>
      </c>
    </row>
    <row r="369" spans="2:37">
      <c r="B369" s="370" t="s">
        <v>1819</v>
      </c>
      <c r="C369" s="371">
        <v>158.57192000000001</v>
      </c>
      <c r="D369" s="371">
        <v>163.65868</v>
      </c>
      <c r="E369" s="371">
        <v>166.36070999999998</v>
      </c>
      <c r="F369" s="371">
        <v>170.75364000000002</v>
      </c>
      <c r="G369" s="371">
        <v>659.34494999999993</v>
      </c>
      <c r="H369" s="371">
        <v>171.72429</v>
      </c>
      <c r="I369" s="371">
        <v>174.91970999999998</v>
      </c>
      <c r="J369" s="371">
        <v>178.56109000000001</v>
      </c>
      <c r="K369" s="371">
        <v>181.62082999999998</v>
      </c>
      <c r="L369" s="371">
        <v>706.82591999999988</v>
      </c>
      <c r="M369" s="371">
        <v>184.80442000000002</v>
      </c>
      <c r="N369" s="371">
        <v>185.81143</v>
      </c>
      <c r="O369" s="371">
        <v>186.24888000000001</v>
      </c>
      <c r="P369" s="371">
        <v>187.00977</v>
      </c>
      <c r="Q369" s="371">
        <v>743.87450000000001</v>
      </c>
      <c r="R369" s="371">
        <v>189.64318</v>
      </c>
      <c r="S369" s="371">
        <v>195.79951</v>
      </c>
      <c r="T369" s="371">
        <v>195.03495999999998</v>
      </c>
      <c r="U369" s="371">
        <v>209.98414000000002</v>
      </c>
      <c r="V369" s="379">
        <v>790.46179000000006</v>
      </c>
      <c r="W369" s="371">
        <v>210.04454000000001</v>
      </c>
      <c r="X369" s="371">
        <v>212.98307</v>
      </c>
      <c r="Y369" s="371">
        <v>214.59547000000001</v>
      </c>
      <c r="Z369" s="371">
        <v>217.82662999999999</v>
      </c>
      <c r="AA369" s="371">
        <v>855.44970999999998</v>
      </c>
      <c r="AB369" s="371">
        <v>221.12851000000001</v>
      </c>
      <c r="AC369" s="371">
        <v>227.89582999999999</v>
      </c>
      <c r="AD369" s="371">
        <v>232.66932</v>
      </c>
      <c r="AE369" s="371">
        <v>233.80326000000002</v>
      </c>
      <c r="AF369" s="371">
        <v>915.49691999999993</v>
      </c>
      <c r="AG369" s="371">
        <v>230.83423999999999</v>
      </c>
      <c r="AH369" s="371">
        <v>233.08471</v>
      </c>
      <c r="AI369" s="371">
        <v>228.11234999999999</v>
      </c>
      <c r="AJ369" s="371">
        <v>246.25985999999997</v>
      </c>
      <c r="AK369" s="371">
        <v>938.29115999999988</v>
      </c>
    </row>
    <row r="370" spans="2:37">
      <c r="B370" s="370" t="s">
        <v>1820</v>
      </c>
      <c r="C370" s="371">
        <v>26732.056530000002</v>
      </c>
      <c r="D370" s="371">
        <v>27508.949820000002</v>
      </c>
      <c r="E370" s="371">
        <v>28480.278280000002</v>
      </c>
      <c r="F370" s="371">
        <v>29163.275149999998</v>
      </c>
      <c r="G370" s="371">
        <v>111884.55978</v>
      </c>
      <c r="H370" s="371">
        <v>28693.910769999999</v>
      </c>
      <c r="I370" s="371">
        <v>30113.370579999999</v>
      </c>
      <c r="J370" s="371">
        <v>31391.975839999999</v>
      </c>
      <c r="K370" s="371">
        <v>32737.451969999998</v>
      </c>
      <c r="L370" s="371">
        <v>122936.70916</v>
      </c>
      <c r="M370" s="371">
        <v>31759.242289999998</v>
      </c>
      <c r="N370" s="371">
        <v>33028.22135</v>
      </c>
      <c r="O370" s="371">
        <v>35365.192020000002</v>
      </c>
      <c r="P370" s="371">
        <v>36001.042809999999</v>
      </c>
      <c r="Q370" s="371">
        <v>136153.69847</v>
      </c>
      <c r="R370" s="371">
        <v>34940.128210000003</v>
      </c>
      <c r="S370" s="371">
        <v>35463.294159999998</v>
      </c>
      <c r="T370" s="371">
        <v>38330.585039999998</v>
      </c>
      <c r="U370" s="371">
        <v>38471.571250000001</v>
      </c>
      <c r="V370" s="379">
        <v>147205.57866</v>
      </c>
      <c r="W370" s="371">
        <v>35451.65928</v>
      </c>
      <c r="X370" s="371">
        <v>33486.677899999995</v>
      </c>
      <c r="Y370" s="371">
        <v>36327.406159999999</v>
      </c>
      <c r="Z370" s="371">
        <v>36939.924939999997</v>
      </c>
      <c r="AA370" s="371">
        <v>142205.66828000001</v>
      </c>
      <c r="AB370" s="371">
        <v>36610.398609999997</v>
      </c>
      <c r="AC370" s="371">
        <v>37709.815999999999</v>
      </c>
      <c r="AD370" s="371">
        <v>42035.083229999997</v>
      </c>
      <c r="AE370" s="371">
        <v>41701.037270000001</v>
      </c>
      <c r="AF370" s="371">
        <v>158056.33511000001</v>
      </c>
      <c r="AG370" s="371">
        <v>38197.930209999999</v>
      </c>
      <c r="AH370" s="371">
        <v>39450.17254</v>
      </c>
      <c r="AI370" s="371">
        <v>46055.93606</v>
      </c>
      <c r="AJ370" s="371">
        <v>48495.767319999999</v>
      </c>
      <c r="AK370" s="371">
        <v>172199.80612999998</v>
      </c>
    </row>
    <row r="371" spans="2:37">
      <c r="B371" s="370" t="s">
        <v>1821</v>
      </c>
      <c r="C371" s="371">
        <v>35463.802790000002</v>
      </c>
      <c r="D371" s="371">
        <v>35983.043590000001</v>
      </c>
      <c r="E371" s="371">
        <v>36715.624450000003</v>
      </c>
      <c r="F371" s="371">
        <v>38360.691149999999</v>
      </c>
      <c r="G371" s="371">
        <v>146523.16197999998</v>
      </c>
      <c r="H371" s="371">
        <v>38279.258110000002</v>
      </c>
      <c r="I371" s="371">
        <v>40008.368299999995</v>
      </c>
      <c r="J371" s="371">
        <v>40415.768969999997</v>
      </c>
      <c r="K371" s="371">
        <v>40572.796869999998</v>
      </c>
      <c r="L371" s="371">
        <v>159276.19224999999</v>
      </c>
      <c r="M371" s="371">
        <v>41377.099880000002</v>
      </c>
      <c r="N371" s="371">
        <v>43195.146820000002</v>
      </c>
      <c r="O371" s="371">
        <v>43905.40754</v>
      </c>
      <c r="P371" s="371">
        <v>44466.411390000001</v>
      </c>
      <c r="Q371" s="371">
        <v>172944.06563</v>
      </c>
      <c r="R371" s="371">
        <v>44908.538070000002</v>
      </c>
      <c r="S371" s="371">
        <v>47075.592800000006</v>
      </c>
      <c r="T371" s="371">
        <v>47852.708279999999</v>
      </c>
      <c r="U371" s="371">
        <v>47227.610740000004</v>
      </c>
      <c r="V371" s="379">
        <v>187064.44989000002</v>
      </c>
      <c r="W371" s="371">
        <v>47402.274859999998</v>
      </c>
      <c r="X371" s="371">
        <v>42439.921390000003</v>
      </c>
      <c r="Y371" s="371">
        <v>45426.819439999999</v>
      </c>
      <c r="Z371" s="371">
        <v>46591.762360000001</v>
      </c>
      <c r="AA371" s="371">
        <v>181860.77805000002</v>
      </c>
      <c r="AB371" s="371">
        <v>47655.970219999996</v>
      </c>
      <c r="AC371" s="371">
        <v>48718.080270000006</v>
      </c>
      <c r="AD371" s="371">
        <v>49120.214759999995</v>
      </c>
      <c r="AE371" s="371">
        <v>49904.77882</v>
      </c>
      <c r="AF371" s="371">
        <v>195399.04407</v>
      </c>
      <c r="AG371" s="371">
        <v>50493.025159999997</v>
      </c>
      <c r="AH371" s="371">
        <v>52306.321400000001</v>
      </c>
      <c r="AI371" s="371">
        <v>53932.218119999998</v>
      </c>
      <c r="AJ371" s="371">
        <v>55476.449919999999</v>
      </c>
      <c r="AK371" s="371">
        <v>212208.01460000002</v>
      </c>
    </row>
    <row r="372" spans="2:37">
      <c r="B372" s="370" t="s">
        <v>1822</v>
      </c>
      <c r="C372" s="371">
        <v>8097.4367799999991</v>
      </c>
      <c r="D372" s="371">
        <v>8111.5693000000001</v>
      </c>
      <c r="E372" s="371">
        <v>8729.7277300000005</v>
      </c>
      <c r="F372" s="371">
        <v>8847.7819600000003</v>
      </c>
      <c r="G372" s="371">
        <v>33786.515769999998</v>
      </c>
      <c r="H372" s="371">
        <v>8796.2829299999976</v>
      </c>
      <c r="I372" s="371">
        <v>9046.0755300000019</v>
      </c>
      <c r="J372" s="371">
        <v>9295.2024999999994</v>
      </c>
      <c r="K372" s="371">
        <v>9311.4435699999976</v>
      </c>
      <c r="L372" s="371">
        <v>36449.004529999998</v>
      </c>
      <c r="M372" s="371">
        <v>9300.7206700000006</v>
      </c>
      <c r="N372" s="371">
        <v>9902.9487000000008</v>
      </c>
      <c r="O372" s="371">
        <v>9971.0677299999988</v>
      </c>
      <c r="P372" s="371">
        <v>10408.354130000002</v>
      </c>
      <c r="Q372" s="371">
        <v>39583.091229999998</v>
      </c>
      <c r="R372" s="371">
        <v>10411.36924</v>
      </c>
      <c r="S372" s="371">
        <v>11024.06652</v>
      </c>
      <c r="T372" s="371">
        <v>11031.007900000001</v>
      </c>
      <c r="U372" s="371">
        <v>11367.908780000002</v>
      </c>
      <c r="V372" s="379">
        <v>43834.352439999995</v>
      </c>
      <c r="W372" s="371">
        <v>10888.613609999999</v>
      </c>
      <c r="X372" s="371">
        <v>4192.2930999999999</v>
      </c>
      <c r="Y372" s="371">
        <v>7152.7807600000006</v>
      </c>
      <c r="Z372" s="371">
        <v>8001.8502600000002</v>
      </c>
      <c r="AA372" s="371">
        <v>30235.537729999996</v>
      </c>
      <c r="AB372" s="371">
        <v>7930.4732200000008</v>
      </c>
      <c r="AC372" s="371">
        <v>8087.3431</v>
      </c>
      <c r="AD372" s="371">
        <v>7194.6159000000007</v>
      </c>
      <c r="AE372" s="371">
        <v>8864.9078999999983</v>
      </c>
      <c r="AF372" s="371">
        <v>32077.340120000001</v>
      </c>
      <c r="AG372" s="371">
        <v>12219.704040000001</v>
      </c>
      <c r="AH372" s="371">
        <v>15518.896409999999</v>
      </c>
      <c r="AI372" s="371">
        <v>15289.994009999999</v>
      </c>
      <c r="AJ372" s="371">
        <v>16234.957799999998</v>
      </c>
      <c r="AK372" s="371">
        <v>59263.552259999997</v>
      </c>
    </row>
    <row r="373" spans="2:37">
      <c r="B373" s="370" t="s">
        <v>1823</v>
      </c>
      <c r="C373" s="371">
        <v>8163.2088699999995</v>
      </c>
      <c r="D373" s="371">
        <v>8402.4332699999995</v>
      </c>
      <c r="E373" s="371">
        <v>8499.5656099999997</v>
      </c>
      <c r="F373" s="371">
        <v>8593.1036400000012</v>
      </c>
      <c r="G373" s="371">
        <v>33658.311390000003</v>
      </c>
      <c r="H373" s="371">
        <v>8762.3267400000004</v>
      </c>
      <c r="I373" s="371">
        <v>8952.8622400000004</v>
      </c>
      <c r="J373" s="371">
        <v>9109.8324700000012</v>
      </c>
      <c r="K373" s="371">
        <v>9379.6456400000006</v>
      </c>
      <c r="L373" s="371">
        <v>36204.667090000003</v>
      </c>
      <c r="M373" s="371">
        <v>9738.7469699999983</v>
      </c>
      <c r="N373" s="371">
        <v>9775.1135099999992</v>
      </c>
      <c r="O373" s="371">
        <v>9861.1543000000001</v>
      </c>
      <c r="P373" s="371">
        <v>10123.476190000001</v>
      </c>
      <c r="Q373" s="371">
        <v>39498.490969999999</v>
      </c>
      <c r="R373" s="371">
        <v>10406.099249999999</v>
      </c>
      <c r="S373" s="371">
        <v>10840.2287</v>
      </c>
      <c r="T373" s="371">
        <v>11009.0584</v>
      </c>
      <c r="U373" s="371">
        <v>11379.299050000001</v>
      </c>
      <c r="V373" s="379">
        <v>43634.685400000002</v>
      </c>
      <c r="W373" s="371">
        <v>10984.561010000001</v>
      </c>
      <c r="X373" s="371">
        <v>8657.68714</v>
      </c>
      <c r="Y373" s="371">
        <v>10232.315929999999</v>
      </c>
      <c r="Z373" s="371">
        <v>10414.95486</v>
      </c>
      <c r="AA373" s="371">
        <v>40289.518939999994</v>
      </c>
      <c r="AB373" s="371">
        <v>10518.244980000001</v>
      </c>
      <c r="AC373" s="371">
        <v>10708.98335</v>
      </c>
      <c r="AD373" s="371">
        <v>10545.798479999999</v>
      </c>
      <c r="AE373" s="371">
        <v>11540.363899999998</v>
      </c>
      <c r="AF373" s="371">
        <v>43313.390709999992</v>
      </c>
      <c r="AG373" s="371">
        <v>11794.760979999999</v>
      </c>
      <c r="AH373" s="371">
        <v>13147.152980000001</v>
      </c>
      <c r="AI373" s="371">
        <v>13697.222240000001</v>
      </c>
      <c r="AJ373" s="371">
        <v>14243.982620000001</v>
      </c>
      <c r="AK373" s="371">
        <v>52883.118820000011</v>
      </c>
    </row>
    <row r="374" spans="2:37">
      <c r="B374" s="370" t="s">
        <v>1824</v>
      </c>
      <c r="C374" s="371">
        <v>8080.0934500000003</v>
      </c>
      <c r="D374" s="371">
        <v>8162.7343200000005</v>
      </c>
      <c r="E374" s="371">
        <v>8309.6154200000001</v>
      </c>
      <c r="F374" s="371">
        <v>8522.9086500000012</v>
      </c>
      <c r="G374" s="371">
        <v>33075.351839999996</v>
      </c>
      <c r="H374" s="371">
        <v>9036.5300100000004</v>
      </c>
      <c r="I374" s="371">
        <v>9677.7479199999998</v>
      </c>
      <c r="J374" s="371">
        <v>9927.7514100000008</v>
      </c>
      <c r="K374" s="371">
        <v>10483.70549</v>
      </c>
      <c r="L374" s="371">
        <v>39125.734830000001</v>
      </c>
      <c r="M374" s="371">
        <v>10498.382679999999</v>
      </c>
      <c r="N374" s="371">
        <v>10816.422839999999</v>
      </c>
      <c r="O374" s="371">
        <v>11084.89134</v>
      </c>
      <c r="P374" s="371">
        <v>11564.190349999999</v>
      </c>
      <c r="Q374" s="371">
        <v>43963.887210000001</v>
      </c>
      <c r="R374" s="371">
        <v>11996.8539</v>
      </c>
      <c r="S374" s="371">
        <v>12292.73258</v>
      </c>
      <c r="T374" s="371">
        <v>12470.39753</v>
      </c>
      <c r="U374" s="371">
        <v>12827.282050000002</v>
      </c>
      <c r="V374" s="379">
        <v>49587.266060000002</v>
      </c>
      <c r="W374" s="371">
        <v>13412.48461</v>
      </c>
      <c r="X374" s="371">
        <v>14630.8334</v>
      </c>
      <c r="Y374" s="371">
        <v>14658.35023</v>
      </c>
      <c r="Z374" s="371">
        <v>14727.17578</v>
      </c>
      <c r="AA374" s="371">
        <v>57428.844019999997</v>
      </c>
      <c r="AB374" s="371">
        <v>14789.823560000001</v>
      </c>
      <c r="AC374" s="371">
        <v>15079.898279999999</v>
      </c>
      <c r="AD374" s="371">
        <v>15455.4004</v>
      </c>
      <c r="AE374" s="371">
        <v>15585.435869999999</v>
      </c>
      <c r="AF374" s="371">
        <v>60910.558109999998</v>
      </c>
      <c r="AG374" s="371">
        <v>15534.779279999999</v>
      </c>
      <c r="AH374" s="371">
        <v>15553.50693</v>
      </c>
      <c r="AI374" s="371">
        <v>15624.065460000002</v>
      </c>
      <c r="AJ374" s="371">
        <v>15880.87773</v>
      </c>
      <c r="AK374" s="371">
        <v>62593.229400000004</v>
      </c>
    </row>
    <row r="375" spans="2:37">
      <c r="B375" s="370" t="s">
        <v>1825</v>
      </c>
      <c r="C375" s="371">
        <v>7620.0833799999991</v>
      </c>
      <c r="D375" s="371">
        <v>7777.9219299999995</v>
      </c>
      <c r="E375" s="371">
        <v>8056.7213999999994</v>
      </c>
      <c r="F375" s="371">
        <v>8410.5938200000001</v>
      </c>
      <c r="G375" s="371">
        <v>31865.320529999997</v>
      </c>
      <c r="H375" s="371">
        <v>8344.0835399999996</v>
      </c>
      <c r="I375" s="371">
        <v>8693.6068500000001</v>
      </c>
      <c r="J375" s="371">
        <v>8883.5421599999991</v>
      </c>
      <c r="K375" s="371">
        <v>9043.4108300000007</v>
      </c>
      <c r="L375" s="371">
        <v>34964.643379999994</v>
      </c>
      <c r="M375" s="371">
        <v>9178.5658699999985</v>
      </c>
      <c r="N375" s="371">
        <v>9326.2577600000022</v>
      </c>
      <c r="O375" s="371">
        <v>9384.0630299999993</v>
      </c>
      <c r="P375" s="371">
        <v>9599.4968100000006</v>
      </c>
      <c r="Q375" s="371">
        <v>37488.383470000001</v>
      </c>
      <c r="R375" s="371">
        <v>9635.6223599999994</v>
      </c>
      <c r="S375" s="371">
        <v>9541.9492099999989</v>
      </c>
      <c r="T375" s="371">
        <v>9896.928609999999</v>
      </c>
      <c r="U375" s="371">
        <v>10329.159119999998</v>
      </c>
      <c r="V375" s="379">
        <v>39403.659300000007</v>
      </c>
      <c r="W375" s="371">
        <v>10591.49402</v>
      </c>
      <c r="X375" s="371">
        <v>9614.7637200000008</v>
      </c>
      <c r="Y375" s="371">
        <v>9909.6952399999991</v>
      </c>
      <c r="Z375" s="371">
        <v>10151.937940000002</v>
      </c>
      <c r="AA375" s="371">
        <v>40267.890920000005</v>
      </c>
      <c r="AB375" s="371">
        <v>10474.844489999999</v>
      </c>
      <c r="AC375" s="371">
        <v>10622.143010000002</v>
      </c>
      <c r="AD375" s="371">
        <v>10791.42445</v>
      </c>
      <c r="AE375" s="371">
        <v>11056.3719</v>
      </c>
      <c r="AF375" s="371">
        <v>42944.78385</v>
      </c>
      <c r="AG375" s="371">
        <v>11435.756079999999</v>
      </c>
      <c r="AH375" s="371">
        <v>11761.81234</v>
      </c>
      <c r="AI375" s="371">
        <v>11907.543459999999</v>
      </c>
      <c r="AJ375" s="371">
        <v>11815.493729999998</v>
      </c>
      <c r="AK375" s="371">
        <v>46920.605610000006</v>
      </c>
    </row>
    <row r="376" spans="2:37">
      <c r="B376" s="370" t="s">
        <v>1826</v>
      </c>
      <c r="C376" s="371">
        <v>4381.3940000000002</v>
      </c>
      <c r="D376" s="371">
        <v>4483.04234</v>
      </c>
      <c r="E376" s="371">
        <v>4594.2217899999996</v>
      </c>
      <c r="F376" s="371">
        <v>4713.6715599999998</v>
      </c>
      <c r="G376" s="371">
        <v>18172.329689999999</v>
      </c>
      <c r="H376" s="371">
        <v>4801.8172100000002</v>
      </c>
      <c r="I376" s="371">
        <v>4892.0913799999998</v>
      </c>
      <c r="J376" s="371">
        <v>4984.0627000000004</v>
      </c>
      <c r="K376" s="371">
        <v>5159.0032999999994</v>
      </c>
      <c r="L376" s="371">
        <v>19836.974590000002</v>
      </c>
      <c r="M376" s="371">
        <v>5272.08583</v>
      </c>
      <c r="N376" s="371">
        <v>5311.5483700000004</v>
      </c>
      <c r="O376" s="371">
        <v>5393.1412300000002</v>
      </c>
      <c r="P376" s="371">
        <v>5473.5534699999998</v>
      </c>
      <c r="Q376" s="371">
        <v>21450.328899999997</v>
      </c>
      <c r="R376" s="371">
        <v>5581.52628</v>
      </c>
      <c r="S376" s="371">
        <v>5721.4182599999995</v>
      </c>
      <c r="T376" s="371">
        <v>5788.6828599999999</v>
      </c>
      <c r="U376" s="371">
        <v>5828.6247699999994</v>
      </c>
      <c r="V376" s="379">
        <v>22920.25217</v>
      </c>
      <c r="W376" s="371">
        <v>5824.7632699999995</v>
      </c>
      <c r="X376" s="371">
        <v>5594.4618099999998</v>
      </c>
      <c r="Y376" s="371">
        <v>5768.3056900000001</v>
      </c>
      <c r="Z376" s="371">
        <v>5822.9993800000002</v>
      </c>
      <c r="AA376" s="371">
        <v>23010.530149999999</v>
      </c>
      <c r="AB376" s="371">
        <v>5878.5380500000001</v>
      </c>
      <c r="AC376" s="371">
        <v>5848.8333899999998</v>
      </c>
      <c r="AD376" s="371">
        <v>5886.8074299999998</v>
      </c>
      <c r="AE376" s="371">
        <v>6127.6037200000001</v>
      </c>
      <c r="AF376" s="371">
        <v>23741.782589999995</v>
      </c>
      <c r="AG376" s="371">
        <v>6224.2809100000004</v>
      </c>
      <c r="AH376" s="371">
        <v>6319.5846500000007</v>
      </c>
      <c r="AI376" s="371">
        <v>6413.0755300000001</v>
      </c>
      <c r="AJ376" s="371">
        <v>6463.8538200000003</v>
      </c>
      <c r="AK376" s="371">
        <v>25420.794910000001</v>
      </c>
    </row>
    <row r="377" spans="2:37">
      <c r="B377" s="370" t="s">
        <v>1827</v>
      </c>
      <c r="C377" s="371">
        <v>948.86159999999995</v>
      </c>
      <c r="D377" s="371">
        <v>976.75813000000005</v>
      </c>
      <c r="E377" s="371">
        <v>1010.35861</v>
      </c>
      <c r="F377" s="371">
        <v>1021.0684100000001</v>
      </c>
      <c r="G377" s="371">
        <v>3957.04675</v>
      </c>
      <c r="H377" s="371">
        <v>1064.66803</v>
      </c>
      <c r="I377" s="371">
        <v>1121.0954400000001</v>
      </c>
      <c r="J377" s="371">
        <v>1104.27901</v>
      </c>
      <c r="K377" s="371">
        <v>1175.0632900000001</v>
      </c>
      <c r="L377" s="371">
        <v>4465.1057699999992</v>
      </c>
      <c r="M377" s="371">
        <v>1209.14013</v>
      </c>
      <c r="N377" s="371">
        <v>1280.47939</v>
      </c>
      <c r="O377" s="371">
        <v>1243.09654</v>
      </c>
      <c r="P377" s="371">
        <v>1288.9076699999998</v>
      </c>
      <c r="Q377" s="371">
        <v>5021.6237299999993</v>
      </c>
      <c r="R377" s="371">
        <v>1354.6400599999999</v>
      </c>
      <c r="S377" s="371">
        <v>1438.9012700000001</v>
      </c>
      <c r="T377" s="371">
        <v>1457.5216699999999</v>
      </c>
      <c r="U377" s="371">
        <v>1461.01972</v>
      </c>
      <c r="V377" s="379">
        <v>5712.0827199999994</v>
      </c>
      <c r="W377" s="371">
        <v>1470.92544</v>
      </c>
      <c r="X377" s="371">
        <v>1215.3948799999998</v>
      </c>
      <c r="Y377" s="371">
        <v>1322.27135</v>
      </c>
      <c r="Z377" s="371">
        <v>1409.1368</v>
      </c>
      <c r="AA377" s="371">
        <v>5417.72847</v>
      </c>
      <c r="AB377" s="371">
        <v>1422.19442</v>
      </c>
      <c r="AC377" s="371">
        <v>1408.498</v>
      </c>
      <c r="AD377" s="371">
        <v>1374.8769</v>
      </c>
      <c r="AE377" s="371">
        <v>1444.4393799999998</v>
      </c>
      <c r="AF377" s="371">
        <v>5650.0087000000003</v>
      </c>
      <c r="AG377" s="371">
        <v>1493.3570500000001</v>
      </c>
      <c r="AH377" s="371">
        <v>1557.9241000000002</v>
      </c>
      <c r="AI377" s="371">
        <v>1594.55954</v>
      </c>
      <c r="AJ377" s="371">
        <v>1613.86274</v>
      </c>
      <c r="AK377" s="371">
        <v>6259.7034300000005</v>
      </c>
    </row>
    <row r="378" spans="2:37">
      <c r="B378" s="370" t="s">
        <v>1828</v>
      </c>
      <c r="C378" s="371">
        <v>7727.6606900000006</v>
      </c>
      <c r="D378" s="371">
        <v>7902.7755800000004</v>
      </c>
      <c r="E378" s="371">
        <v>7720.1959800000004</v>
      </c>
      <c r="F378" s="371">
        <v>7882.4734800000006</v>
      </c>
      <c r="G378" s="371">
        <v>31233.105729999999</v>
      </c>
      <c r="H378" s="371">
        <v>7751.8212000000003</v>
      </c>
      <c r="I378" s="371">
        <v>8099.0466200000001</v>
      </c>
      <c r="J378" s="371">
        <v>8376.4995199999994</v>
      </c>
      <c r="K378" s="371">
        <v>8858.6376300000011</v>
      </c>
      <c r="L378" s="371">
        <v>33086.004970000002</v>
      </c>
      <c r="M378" s="371">
        <v>8267.2752500000006</v>
      </c>
      <c r="N378" s="371">
        <v>8686.3231500000002</v>
      </c>
      <c r="O378" s="371">
        <v>8483.7299000000003</v>
      </c>
      <c r="P378" s="371">
        <v>9215.7972899999986</v>
      </c>
      <c r="Q378" s="371">
        <v>34653.125589999996</v>
      </c>
      <c r="R378" s="371">
        <v>8514.0941500000008</v>
      </c>
      <c r="S378" s="371">
        <v>9319.5984100000005</v>
      </c>
      <c r="T378" s="371">
        <v>9040.5594399999991</v>
      </c>
      <c r="U378" s="371">
        <v>9557.0367299999998</v>
      </c>
      <c r="V378" s="379">
        <v>36431.288730000007</v>
      </c>
      <c r="W378" s="371">
        <v>8789.5590700000012</v>
      </c>
      <c r="X378" s="371">
        <v>9102.5218399999994</v>
      </c>
      <c r="Y378" s="371">
        <v>9132.1546699999999</v>
      </c>
      <c r="Z378" s="371">
        <v>9433.1727499999997</v>
      </c>
      <c r="AA378" s="371">
        <v>36457.408329999998</v>
      </c>
      <c r="AB378" s="371">
        <v>8645.0161800000005</v>
      </c>
      <c r="AC378" s="371">
        <v>9825.3849399999999</v>
      </c>
      <c r="AD378" s="371">
        <v>8137.1749400000008</v>
      </c>
      <c r="AE378" s="371">
        <v>9245.5637499999993</v>
      </c>
      <c r="AF378" s="371">
        <v>35853.139810000001</v>
      </c>
      <c r="AG378" s="371">
        <v>8698.2079600000015</v>
      </c>
      <c r="AH378" s="371">
        <v>9559.4938000000002</v>
      </c>
      <c r="AI378" s="371">
        <v>9136.2966199999992</v>
      </c>
      <c r="AJ378" s="371">
        <v>10027.336499999999</v>
      </c>
      <c r="AK378" s="371">
        <v>37421.334880000002</v>
      </c>
    </row>
    <row r="379" spans="2:37">
      <c r="B379" s="370" t="s">
        <v>1829</v>
      </c>
      <c r="C379" s="371">
        <v>11450.390619999998</v>
      </c>
      <c r="D379" s="371">
        <v>11458.39185</v>
      </c>
      <c r="E379" s="371">
        <v>11737.49005</v>
      </c>
      <c r="F379" s="371">
        <v>11807.759480000001</v>
      </c>
      <c r="G379" s="371">
        <v>46454.031999999999</v>
      </c>
      <c r="H379" s="371">
        <v>12028.700279999999</v>
      </c>
      <c r="I379" s="371">
        <v>12963.509980000001</v>
      </c>
      <c r="J379" s="371">
        <v>13400.82583</v>
      </c>
      <c r="K379" s="371">
        <v>13348.305619999999</v>
      </c>
      <c r="L379" s="371">
        <v>51741.341709999993</v>
      </c>
      <c r="M379" s="371">
        <v>13365.720080000001</v>
      </c>
      <c r="N379" s="371">
        <v>14036.541029999998</v>
      </c>
      <c r="O379" s="371">
        <v>14667.276320000001</v>
      </c>
      <c r="P379" s="371">
        <v>14882.147989999999</v>
      </c>
      <c r="Q379" s="371">
        <v>56951.685420000002</v>
      </c>
      <c r="R379" s="371">
        <v>14571.42778</v>
      </c>
      <c r="S379" s="371">
        <v>15369.163060000001</v>
      </c>
      <c r="T379" s="371">
        <v>15944.071810000001</v>
      </c>
      <c r="U379" s="371">
        <v>16512.18936</v>
      </c>
      <c r="V379" s="379">
        <v>62396.852009999995</v>
      </c>
      <c r="W379" s="371">
        <v>15746.35456</v>
      </c>
      <c r="X379" s="371">
        <v>15615.623029999999</v>
      </c>
      <c r="Y379" s="371">
        <v>16074.666929999999</v>
      </c>
      <c r="Z379" s="371">
        <v>16425.73489</v>
      </c>
      <c r="AA379" s="371">
        <v>63862.379409999994</v>
      </c>
      <c r="AB379" s="371">
        <v>15641.9974</v>
      </c>
      <c r="AC379" s="371">
        <v>15994.19054</v>
      </c>
      <c r="AD379" s="371">
        <v>16262.86131</v>
      </c>
      <c r="AE379" s="371">
        <v>16685.406869999999</v>
      </c>
      <c r="AF379" s="371">
        <v>64584.456119999995</v>
      </c>
      <c r="AG379" s="371">
        <v>16200.354230000001</v>
      </c>
      <c r="AH379" s="371">
        <v>16427.860649999999</v>
      </c>
      <c r="AI379" s="371">
        <v>16388.410949999998</v>
      </c>
      <c r="AJ379" s="371">
        <v>16968.907709999999</v>
      </c>
      <c r="AK379" s="371">
        <v>65985.533540000004</v>
      </c>
    </row>
    <row r="380" spans="2:37">
      <c r="B380" s="370" t="s">
        <v>1830</v>
      </c>
      <c r="C380" s="371">
        <v>2277.5622599999997</v>
      </c>
      <c r="D380" s="371">
        <v>2305.3814700000003</v>
      </c>
      <c r="E380" s="371">
        <v>2339.5612700000001</v>
      </c>
      <c r="F380" s="371">
        <v>2384.7432100000001</v>
      </c>
      <c r="G380" s="371">
        <v>9307.2482100000016</v>
      </c>
      <c r="H380" s="371">
        <v>2421.9342499999998</v>
      </c>
      <c r="I380" s="371">
        <v>2583.4879999999998</v>
      </c>
      <c r="J380" s="371">
        <v>2597.0545000000002</v>
      </c>
      <c r="K380" s="371">
        <v>2656.0541800000001</v>
      </c>
      <c r="L380" s="371">
        <v>10258.530929999999</v>
      </c>
      <c r="M380" s="371">
        <v>2669.5897</v>
      </c>
      <c r="N380" s="371">
        <v>2761.5315799999998</v>
      </c>
      <c r="O380" s="371">
        <v>2855.4952599999997</v>
      </c>
      <c r="P380" s="371">
        <v>2996.8020499999998</v>
      </c>
      <c r="Q380" s="371">
        <v>11283.418589999999</v>
      </c>
      <c r="R380" s="371">
        <v>2941.5874900000003</v>
      </c>
      <c r="S380" s="371">
        <v>3042.7145299999997</v>
      </c>
      <c r="T380" s="371">
        <v>3062.4562400000004</v>
      </c>
      <c r="U380" s="371">
        <v>3228.6436800000001</v>
      </c>
      <c r="V380" s="379">
        <v>12275.40194</v>
      </c>
      <c r="W380" s="371">
        <v>3313.1837700000001</v>
      </c>
      <c r="X380" s="371">
        <v>3343.0162999999998</v>
      </c>
      <c r="Y380" s="371">
        <v>3410.9072000000001</v>
      </c>
      <c r="Z380" s="371">
        <v>3591.0496499999999</v>
      </c>
      <c r="AA380" s="371">
        <v>13658.156919999999</v>
      </c>
      <c r="AB380" s="371">
        <v>3332.7824300000002</v>
      </c>
      <c r="AC380" s="371">
        <v>3398.9365499999999</v>
      </c>
      <c r="AD380" s="371">
        <v>3402.47282</v>
      </c>
      <c r="AE380" s="371">
        <v>3666.0521100000001</v>
      </c>
      <c r="AF380" s="371">
        <v>13800.243910000001</v>
      </c>
      <c r="AG380" s="371">
        <v>3540.4153199999996</v>
      </c>
      <c r="AH380" s="371">
        <v>3540.4888999999998</v>
      </c>
      <c r="AI380" s="371">
        <v>3562.9016299999998</v>
      </c>
      <c r="AJ380" s="371">
        <v>3728.5016299999997</v>
      </c>
      <c r="AK380" s="371">
        <v>14372.307480000001</v>
      </c>
    </row>
    <row r="381" spans="2:37">
      <c r="B381" s="370" t="s">
        <v>1831</v>
      </c>
      <c r="C381" s="371">
        <v>4022.6371800000002</v>
      </c>
      <c r="D381" s="371">
        <v>4074.4354399999997</v>
      </c>
      <c r="E381" s="371">
        <v>4185.4756299999999</v>
      </c>
      <c r="F381" s="371">
        <v>4239.9273600000006</v>
      </c>
      <c r="G381" s="371">
        <v>16522.475609999998</v>
      </c>
      <c r="H381" s="371">
        <v>4347.2349699999995</v>
      </c>
      <c r="I381" s="371">
        <v>4549.3469800000003</v>
      </c>
      <c r="J381" s="371">
        <v>4660.9172400000007</v>
      </c>
      <c r="K381" s="371">
        <v>4725.80368</v>
      </c>
      <c r="L381" s="371">
        <v>18283.302869999996</v>
      </c>
      <c r="M381" s="371">
        <v>4785.2374199999995</v>
      </c>
      <c r="N381" s="371">
        <v>5052.2376399999994</v>
      </c>
      <c r="O381" s="371">
        <v>5127.2759500000002</v>
      </c>
      <c r="P381" s="371">
        <v>5236.5608600000005</v>
      </c>
      <c r="Q381" s="371">
        <v>20201.311869999998</v>
      </c>
      <c r="R381" s="371">
        <v>5317.71263</v>
      </c>
      <c r="S381" s="371">
        <v>5596.35916</v>
      </c>
      <c r="T381" s="371">
        <v>5635.4894999999997</v>
      </c>
      <c r="U381" s="371">
        <v>5627.4118899999994</v>
      </c>
      <c r="V381" s="379">
        <v>22176.973180000001</v>
      </c>
      <c r="W381" s="371">
        <v>5613.2449200000001</v>
      </c>
      <c r="X381" s="371">
        <v>4575.3570899999995</v>
      </c>
      <c r="Y381" s="371">
        <v>5236.1331700000001</v>
      </c>
      <c r="Z381" s="371">
        <v>5240.1491699999997</v>
      </c>
      <c r="AA381" s="371">
        <v>20664.88435</v>
      </c>
      <c r="AB381" s="371">
        <v>5108.5884299999998</v>
      </c>
      <c r="AC381" s="371">
        <v>5032.0551399999995</v>
      </c>
      <c r="AD381" s="371">
        <v>5037.5880199999992</v>
      </c>
      <c r="AE381" s="371">
        <v>5785.3230700000004</v>
      </c>
      <c r="AF381" s="371">
        <v>20963.554660000002</v>
      </c>
      <c r="AG381" s="371">
        <v>6005.6930400000001</v>
      </c>
      <c r="AH381" s="371">
        <v>6264.95903</v>
      </c>
      <c r="AI381" s="371">
        <v>5936.9677899999997</v>
      </c>
      <c r="AJ381" s="371">
        <v>6205.7839400000003</v>
      </c>
      <c r="AK381" s="371">
        <v>24413.4038</v>
      </c>
    </row>
    <row r="382" spans="2:37">
      <c r="B382" s="370" t="s">
        <v>1832</v>
      </c>
      <c r="C382" s="371">
        <v>261278.29769000001</v>
      </c>
      <c r="D382" s="371">
        <v>270771.76521000004</v>
      </c>
      <c r="E382" s="371">
        <v>281053.70556000003</v>
      </c>
      <c r="F382" s="371">
        <v>274212.91422000004</v>
      </c>
      <c r="G382" s="371">
        <v>1087316.6826799999</v>
      </c>
      <c r="H382" s="371">
        <v>281473.37003999995</v>
      </c>
      <c r="I382" s="371">
        <v>291759.43044999999</v>
      </c>
      <c r="J382" s="371">
        <v>302461.32237000001</v>
      </c>
      <c r="K382" s="371">
        <v>297100.40082000004</v>
      </c>
      <c r="L382" s="371">
        <v>1172794.5236799999</v>
      </c>
      <c r="M382" s="371">
        <v>304935.12457999995</v>
      </c>
      <c r="N382" s="371">
        <v>315834.44922000001</v>
      </c>
      <c r="O382" s="371">
        <v>326949.62940999999</v>
      </c>
      <c r="P382" s="371">
        <v>320541.96237999998</v>
      </c>
      <c r="Q382" s="371">
        <v>1268261.1655900001</v>
      </c>
      <c r="R382" s="371">
        <v>327788.94950999995</v>
      </c>
      <c r="S382" s="371">
        <v>339799.63974000001</v>
      </c>
      <c r="T382" s="371">
        <v>350508.37608999998</v>
      </c>
      <c r="U382" s="371">
        <v>342863.16563999996</v>
      </c>
      <c r="V382" s="379">
        <v>1360960.1309800001</v>
      </c>
      <c r="W382" s="371">
        <v>341384.49920999998</v>
      </c>
      <c r="X382" s="371">
        <v>324387.36063000007</v>
      </c>
      <c r="Y382" s="371">
        <v>343827.92249999999</v>
      </c>
      <c r="Z382" s="371">
        <v>337622.70268000005</v>
      </c>
      <c r="AA382" s="371">
        <v>1347222.48502</v>
      </c>
      <c r="AB382" s="371">
        <v>346268.72680999996</v>
      </c>
      <c r="AC382" s="371">
        <v>350363.27773999999</v>
      </c>
      <c r="AD382" s="371">
        <v>359274.69357999996</v>
      </c>
      <c r="AE382" s="371">
        <v>364079.92035999993</v>
      </c>
      <c r="AF382" s="371">
        <v>1419986.61849</v>
      </c>
      <c r="AG382" s="371">
        <v>375555.54246000003</v>
      </c>
      <c r="AH382" s="371">
        <v>384653.78715000005</v>
      </c>
      <c r="AI382" s="371">
        <v>396649.23070000001</v>
      </c>
      <c r="AJ382" s="371">
        <v>404040.45776999998</v>
      </c>
      <c r="AK382" s="371">
        <v>1560899.0180799996</v>
      </c>
    </row>
    <row r="383" spans="2:37">
      <c r="B383" s="368" t="s">
        <v>1845</v>
      </c>
      <c r="C383" s="371" t="s">
        <v>1178</v>
      </c>
      <c r="D383" s="371" t="s">
        <v>1178</v>
      </c>
      <c r="E383" s="371" t="s">
        <v>1178</v>
      </c>
      <c r="F383" s="371" t="s">
        <v>1178</v>
      </c>
      <c r="G383" s="371" t="s">
        <v>1178</v>
      </c>
      <c r="H383" s="371" t="s">
        <v>1178</v>
      </c>
      <c r="I383" s="371" t="s">
        <v>1178</v>
      </c>
      <c r="J383" s="371" t="s">
        <v>1178</v>
      </c>
      <c r="K383" s="371" t="s">
        <v>1178</v>
      </c>
      <c r="L383" s="371" t="s">
        <v>1178</v>
      </c>
      <c r="M383" s="371" t="s">
        <v>1178</v>
      </c>
      <c r="N383" s="371" t="s">
        <v>1178</v>
      </c>
      <c r="O383" s="371" t="s">
        <v>1178</v>
      </c>
      <c r="P383" s="371" t="s">
        <v>1178</v>
      </c>
      <c r="Q383" s="371" t="s">
        <v>1178</v>
      </c>
      <c r="R383" s="371" t="s">
        <v>1178</v>
      </c>
      <c r="S383" s="371" t="s">
        <v>1178</v>
      </c>
      <c r="T383" s="371" t="s">
        <v>1178</v>
      </c>
      <c r="U383" s="371" t="s">
        <v>1178</v>
      </c>
      <c r="V383" s="379" t="s">
        <v>1178</v>
      </c>
      <c r="W383" s="371" t="s">
        <v>1178</v>
      </c>
      <c r="X383" s="371" t="s">
        <v>1178</v>
      </c>
      <c r="Y383" s="371" t="s">
        <v>1178</v>
      </c>
      <c r="Z383" s="371" t="s">
        <v>1178</v>
      </c>
      <c r="AA383" s="371" t="s">
        <v>1178</v>
      </c>
      <c r="AB383" s="371" t="s">
        <v>1178</v>
      </c>
      <c r="AC383" s="371" t="s">
        <v>1178</v>
      </c>
      <c r="AD383" s="371" t="s">
        <v>1178</v>
      </c>
      <c r="AE383" s="371" t="s">
        <v>1178</v>
      </c>
      <c r="AF383" s="371" t="s">
        <v>1178</v>
      </c>
      <c r="AG383" s="371" t="s">
        <v>1178</v>
      </c>
      <c r="AH383" s="371" t="s">
        <v>1178</v>
      </c>
      <c r="AI383" s="371" t="s">
        <v>1178</v>
      </c>
      <c r="AJ383" s="371" t="s">
        <v>1178</v>
      </c>
      <c r="AK383" s="371" t="s">
        <v>1178</v>
      </c>
    </row>
    <row r="384" spans="2:37">
      <c r="B384" s="370" t="s">
        <v>1815</v>
      </c>
      <c r="C384" s="371">
        <v>3366.9819124296732</v>
      </c>
      <c r="D384" s="371">
        <v>2687.4072220113876</v>
      </c>
      <c r="E384" s="371">
        <v>3264.6806657683601</v>
      </c>
      <c r="F384" s="371">
        <v>2137.1031712436888</v>
      </c>
      <c r="G384" s="371">
        <v>11456.172971453112</v>
      </c>
      <c r="H384" s="371">
        <v>3587.1080617260068</v>
      </c>
      <c r="I384" s="371">
        <v>2871.8526024759149</v>
      </c>
      <c r="J384" s="371">
        <v>3274.9940099375754</v>
      </c>
      <c r="K384" s="371">
        <v>2199.0216744804129</v>
      </c>
      <c r="L384" s="371">
        <v>11932.97634861991</v>
      </c>
      <c r="M384" s="371">
        <v>3904.1967640104817</v>
      </c>
      <c r="N384" s="371">
        <v>3067.9916340001323</v>
      </c>
      <c r="O384" s="371">
        <v>3398.7819716638487</v>
      </c>
      <c r="P384" s="371">
        <v>2329.243317341301</v>
      </c>
      <c r="Q384" s="371">
        <v>12700.213687015765</v>
      </c>
      <c r="R384" s="371">
        <v>4148.4162776111298</v>
      </c>
      <c r="S384" s="371">
        <v>3140.895712440406</v>
      </c>
      <c r="T384" s="371">
        <v>3544.8210444589536</v>
      </c>
      <c r="U384" s="371">
        <v>2403.2476077134174</v>
      </c>
      <c r="V384" s="379">
        <v>13237.380642223907</v>
      </c>
      <c r="W384" s="371">
        <v>3914.9282797854007</v>
      </c>
      <c r="X384" s="371">
        <v>3527.1982601907325</v>
      </c>
      <c r="Y384" s="371">
        <v>3810.409926470802</v>
      </c>
      <c r="Z384" s="371">
        <v>2804.14077130552</v>
      </c>
      <c r="AA384" s="371">
        <v>14056.677237752454</v>
      </c>
      <c r="AB384" s="371">
        <v>4168.4014874354743</v>
      </c>
      <c r="AC384" s="371">
        <v>3205.6372107072698</v>
      </c>
      <c r="AD384" s="371">
        <v>3467.367877211203</v>
      </c>
      <c r="AE384" s="371">
        <v>3751.2468038229922</v>
      </c>
      <c r="AF384" s="371">
        <v>14592.653379176942</v>
      </c>
      <c r="AG384" s="371">
        <v>4866.9214358255495</v>
      </c>
      <c r="AH384" s="371">
        <v>3917.9714335092904</v>
      </c>
      <c r="AI384" s="371">
        <v>4027.3320641982214</v>
      </c>
      <c r="AJ384" s="371">
        <v>3705.7663840125438</v>
      </c>
      <c r="AK384" s="371">
        <v>16517.991317545602</v>
      </c>
    </row>
    <row r="385" spans="2:37">
      <c r="B385" s="370" t="s">
        <v>1816</v>
      </c>
      <c r="C385" s="371">
        <v>134.9465268917408</v>
      </c>
      <c r="D385" s="371">
        <v>150.41873910936951</v>
      </c>
      <c r="E385" s="371">
        <v>153.77269192024087</v>
      </c>
      <c r="F385" s="371">
        <v>154.01826267567941</v>
      </c>
      <c r="G385" s="371">
        <v>593.1562205970306</v>
      </c>
      <c r="H385" s="371">
        <v>138.92673656357974</v>
      </c>
      <c r="I385" s="371">
        <v>148.39150947391303</v>
      </c>
      <c r="J385" s="371">
        <v>157.62137393378671</v>
      </c>
      <c r="K385" s="371">
        <v>171.00341580185022</v>
      </c>
      <c r="L385" s="371">
        <v>615.94303577312962</v>
      </c>
      <c r="M385" s="371">
        <v>152.26784047035</v>
      </c>
      <c r="N385" s="371">
        <v>166.343635981841</v>
      </c>
      <c r="O385" s="371">
        <v>176.86543346671698</v>
      </c>
      <c r="P385" s="371">
        <v>185.18422899093702</v>
      </c>
      <c r="Q385" s="371">
        <v>680.66113890984502</v>
      </c>
      <c r="R385" s="371">
        <v>172.01125534836402</v>
      </c>
      <c r="S385" s="371">
        <v>174.02439546918799</v>
      </c>
      <c r="T385" s="371">
        <v>184.60434228376599</v>
      </c>
      <c r="U385" s="371">
        <v>183.279235971075</v>
      </c>
      <c r="V385" s="379">
        <v>713.91922907239302</v>
      </c>
      <c r="W385" s="371">
        <v>160.96103479545772</v>
      </c>
      <c r="X385" s="371">
        <v>153.25387743618231</v>
      </c>
      <c r="Y385" s="371">
        <v>163.96423234750944</v>
      </c>
      <c r="Z385" s="371">
        <v>178.81641498922693</v>
      </c>
      <c r="AA385" s="371">
        <v>656.99555956837651</v>
      </c>
      <c r="AB385" s="371">
        <v>160.05120017922459</v>
      </c>
      <c r="AC385" s="371">
        <v>161.42364236659802</v>
      </c>
      <c r="AD385" s="371">
        <v>172.77281331283001</v>
      </c>
      <c r="AE385" s="371">
        <v>170.49423619913</v>
      </c>
      <c r="AF385" s="371">
        <v>664.74189205778259</v>
      </c>
      <c r="AG385" s="371">
        <v>173.89247237693999</v>
      </c>
      <c r="AH385" s="371">
        <v>168.286452305636</v>
      </c>
      <c r="AI385" s="371">
        <v>178.79925476912601</v>
      </c>
      <c r="AJ385" s="371">
        <v>192.79520405440061</v>
      </c>
      <c r="AK385" s="371">
        <v>713.77338350610262</v>
      </c>
    </row>
    <row r="386" spans="2:37">
      <c r="B386" s="370" t="s">
        <v>1817</v>
      </c>
      <c r="C386" s="371">
        <v>3485.5240689405914</v>
      </c>
      <c r="D386" s="371">
        <v>3581.0901268368352</v>
      </c>
      <c r="E386" s="371">
        <v>3691.0935366773706</v>
      </c>
      <c r="F386" s="371">
        <v>3789.6405395707088</v>
      </c>
      <c r="G386" s="371">
        <v>14547.348272025507</v>
      </c>
      <c r="H386" s="371">
        <v>3792.3068210724609</v>
      </c>
      <c r="I386" s="371">
        <v>3874.6735715668347</v>
      </c>
      <c r="J386" s="371">
        <v>3939.5036934743143</v>
      </c>
      <c r="K386" s="371">
        <v>4029.3879753676715</v>
      </c>
      <c r="L386" s="371">
        <v>15635.872061481281</v>
      </c>
      <c r="M386" s="371">
        <v>4133.3917297725056</v>
      </c>
      <c r="N386" s="371">
        <v>4184.4025895361101</v>
      </c>
      <c r="O386" s="371">
        <v>4266.2579422459639</v>
      </c>
      <c r="P386" s="371">
        <v>4285.9436774313144</v>
      </c>
      <c r="Q386" s="371">
        <v>16869.995938985892</v>
      </c>
      <c r="R386" s="371">
        <v>4440.1692199674553</v>
      </c>
      <c r="S386" s="371">
        <v>4485.8822755725896</v>
      </c>
      <c r="T386" s="371">
        <v>4606.3537192654594</v>
      </c>
      <c r="U386" s="371">
        <v>4552.6732704497708</v>
      </c>
      <c r="V386" s="379">
        <v>18085.078485255272</v>
      </c>
      <c r="W386" s="371">
        <v>4447.6539805845541</v>
      </c>
      <c r="X386" s="371">
        <v>4214.5153361893708</v>
      </c>
      <c r="Y386" s="371">
        <v>4417.1663531021868</v>
      </c>
      <c r="Z386" s="371">
        <v>4564.1698197206533</v>
      </c>
      <c r="AA386" s="371">
        <v>17643.50548959677</v>
      </c>
      <c r="AB386" s="371">
        <v>4633.5850982988231</v>
      </c>
      <c r="AC386" s="371">
        <v>4638.109040072989</v>
      </c>
      <c r="AD386" s="371">
        <v>4533.873975778527</v>
      </c>
      <c r="AE386" s="371">
        <v>4643.0382830480785</v>
      </c>
      <c r="AF386" s="371">
        <v>18448.606397198415</v>
      </c>
      <c r="AG386" s="371">
        <v>4750.4519276853962</v>
      </c>
      <c r="AH386" s="371">
        <v>5010.4029515391176</v>
      </c>
      <c r="AI386" s="371">
        <v>4932.2932562374826</v>
      </c>
      <c r="AJ386" s="371">
        <v>5066.5605540361539</v>
      </c>
      <c r="AK386" s="371">
        <v>19759.708689498148</v>
      </c>
    </row>
    <row r="387" spans="2:37">
      <c r="B387" s="370" t="s">
        <v>1818</v>
      </c>
      <c r="C387" s="371">
        <v>34.75478701594038</v>
      </c>
      <c r="D387" s="371">
        <v>34.958411831886352</v>
      </c>
      <c r="E387" s="371">
        <v>35.541697859881019</v>
      </c>
      <c r="F387" s="371">
        <v>36.539386263302113</v>
      </c>
      <c r="G387" s="371">
        <v>141.79428297100986</v>
      </c>
      <c r="H387" s="371">
        <v>39.648238347498243</v>
      </c>
      <c r="I387" s="371">
        <v>44.036279718937656</v>
      </c>
      <c r="J387" s="371">
        <v>44.580734068681664</v>
      </c>
      <c r="K387" s="371">
        <v>45.423751454263382</v>
      </c>
      <c r="L387" s="371">
        <v>173.68900358938097</v>
      </c>
      <c r="M387" s="371">
        <v>43.394295814202465</v>
      </c>
      <c r="N387" s="371">
        <v>45.759979464553908</v>
      </c>
      <c r="O387" s="371">
        <v>45.436023451585115</v>
      </c>
      <c r="P387" s="371">
        <v>51.923015635071934</v>
      </c>
      <c r="Q387" s="371">
        <v>186.51331436541338</v>
      </c>
      <c r="R387" s="371">
        <v>48.711034948273252</v>
      </c>
      <c r="S387" s="371">
        <v>49.586919824458199</v>
      </c>
      <c r="T387" s="371">
        <v>48.301557919381416</v>
      </c>
      <c r="U387" s="371">
        <v>55.676525984944114</v>
      </c>
      <c r="V387" s="379">
        <v>202.27603867705696</v>
      </c>
      <c r="W387" s="371">
        <v>51.869523795461433</v>
      </c>
      <c r="X387" s="371">
        <v>47.214179435770625</v>
      </c>
      <c r="Y387" s="371">
        <v>48.934835969189777</v>
      </c>
      <c r="Z387" s="371">
        <v>50.131172324163309</v>
      </c>
      <c r="AA387" s="371">
        <v>198.14971152458517</v>
      </c>
      <c r="AB387" s="371">
        <v>48.795165213753393</v>
      </c>
      <c r="AC387" s="371">
        <v>50.32964847333713</v>
      </c>
      <c r="AD387" s="371">
        <v>49.436094887452768</v>
      </c>
      <c r="AE387" s="371">
        <v>54.490403702021631</v>
      </c>
      <c r="AF387" s="371">
        <v>203.05131227656489</v>
      </c>
      <c r="AG387" s="371">
        <v>51.559198950332892</v>
      </c>
      <c r="AH387" s="371">
        <v>54.365564421625677</v>
      </c>
      <c r="AI387" s="371">
        <v>57.738578559976538</v>
      </c>
      <c r="AJ387" s="371">
        <v>59.914038735936508</v>
      </c>
      <c r="AK387" s="371">
        <v>223.57738066787161</v>
      </c>
    </row>
    <row r="388" spans="2:37">
      <c r="B388" s="370" t="s">
        <v>1819</v>
      </c>
      <c r="C388" s="371">
        <v>28.062263875025458</v>
      </c>
      <c r="D388" s="371">
        <v>28.734144565679664</v>
      </c>
      <c r="E388" s="371">
        <v>28.730559541563956</v>
      </c>
      <c r="F388" s="371">
        <v>29.237914914242364</v>
      </c>
      <c r="G388" s="371">
        <v>114.76488289651144</v>
      </c>
      <c r="H388" s="371">
        <v>29.744016647410159</v>
      </c>
      <c r="I388" s="371">
        <v>30.245879035766059</v>
      </c>
      <c r="J388" s="371">
        <v>30.762968823446194</v>
      </c>
      <c r="K388" s="371">
        <v>30.519378449941133</v>
      </c>
      <c r="L388" s="371">
        <v>121.27224295656355</v>
      </c>
      <c r="M388" s="371">
        <v>30.161969270535501</v>
      </c>
      <c r="N388" s="371">
        <v>31.572278145489598</v>
      </c>
      <c r="O388" s="371">
        <v>33.372532620202804</v>
      </c>
      <c r="P388" s="371">
        <v>33.018462541494301</v>
      </c>
      <c r="Q388" s="371">
        <v>128.12524257772219</v>
      </c>
      <c r="R388" s="371">
        <v>32.014592033382499</v>
      </c>
      <c r="S388" s="371">
        <v>34.331006645261198</v>
      </c>
      <c r="T388" s="371">
        <v>35.970300317472002</v>
      </c>
      <c r="U388" s="371">
        <v>37.337211095567397</v>
      </c>
      <c r="V388" s="379">
        <v>139.65311009168312</v>
      </c>
      <c r="W388" s="371">
        <v>31.621441673241904</v>
      </c>
      <c r="X388" s="371">
        <v>35.639373140798504</v>
      </c>
      <c r="Y388" s="371">
        <v>36.9250965295615</v>
      </c>
      <c r="Z388" s="371">
        <v>37.258755778552</v>
      </c>
      <c r="AA388" s="371">
        <v>141.4446671221539</v>
      </c>
      <c r="AB388" s="371">
        <v>37.785302000000001</v>
      </c>
      <c r="AC388" s="371">
        <v>38.0166011575811</v>
      </c>
      <c r="AD388" s="371">
        <v>38.607514221248103</v>
      </c>
      <c r="AE388" s="371">
        <v>38.7292973823834</v>
      </c>
      <c r="AF388" s="371">
        <v>153.13871476121261</v>
      </c>
      <c r="AG388" s="371">
        <v>39.025100000000002</v>
      </c>
      <c r="AH388" s="371">
        <v>40.199445091427897</v>
      </c>
      <c r="AI388" s="371">
        <v>42.839190986116499</v>
      </c>
      <c r="AJ388" s="371">
        <v>40.507923601096508</v>
      </c>
      <c r="AK388" s="371">
        <v>162.57165967864088</v>
      </c>
    </row>
    <row r="389" spans="2:37">
      <c r="B389" s="370" t="s">
        <v>1820</v>
      </c>
      <c r="C389" s="371">
        <v>2292.8010704395051</v>
      </c>
      <c r="D389" s="371">
        <v>2401.05701005124</v>
      </c>
      <c r="E389" s="371">
        <v>2633.1785845233658</v>
      </c>
      <c r="F389" s="371">
        <v>2959.697157664355</v>
      </c>
      <c r="G389" s="371">
        <v>10286.733822678465</v>
      </c>
      <c r="H389" s="371">
        <v>2509.2594680463208</v>
      </c>
      <c r="I389" s="371">
        <v>2642.3937783485476</v>
      </c>
      <c r="J389" s="371">
        <v>2913.6635844260413</v>
      </c>
      <c r="K389" s="371">
        <v>3245.5542906542228</v>
      </c>
      <c r="L389" s="371">
        <v>11310.871121475133</v>
      </c>
      <c r="M389" s="371">
        <v>2784.6258924508402</v>
      </c>
      <c r="N389" s="371">
        <v>3045.9703194409303</v>
      </c>
      <c r="O389" s="371">
        <v>3489.7995739761304</v>
      </c>
      <c r="P389" s="371">
        <v>4031.2818599073398</v>
      </c>
      <c r="Q389" s="371">
        <v>13351.67764577524</v>
      </c>
      <c r="R389" s="371">
        <v>3501.8062180614697</v>
      </c>
      <c r="S389" s="371">
        <v>3759.4292358549601</v>
      </c>
      <c r="T389" s="371">
        <v>3886.77367943435</v>
      </c>
      <c r="U389" s="371">
        <v>4569.5230859256799</v>
      </c>
      <c r="V389" s="379">
        <v>15717.53221927646</v>
      </c>
      <c r="W389" s="371">
        <v>3166.7097376072502</v>
      </c>
      <c r="X389" s="371">
        <v>2930.74515472852</v>
      </c>
      <c r="Y389" s="371">
        <v>3419.79546461979</v>
      </c>
      <c r="Z389" s="371">
        <v>3808.3026691088899</v>
      </c>
      <c r="AA389" s="371">
        <v>13325.553026064452</v>
      </c>
      <c r="AB389" s="371">
        <v>3609.0076660000004</v>
      </c>
      <c r="AC389" s="371">
        <v>3646.0940160948699</v>
      </c>
      <c r="AD389" s="371">
        <v>4033.3135159923804</v>
      </c>
      <c r="AE389" s="371">
        <v>3859.4446497150302</v>
      </c>
      <c r="AF389" s="371">
        <v>15147.859847802281</v>
      </c>
      <c r="AG389" s="371">
        <v>3643.3360480568999</v>
      </c>
      <c r="AH389" s="371">
        <v>3881.6754144830297</v>
      </c>
      <c r="AI389" s="371">
        <v>4475.063608647738</v>
      </c>
      <c r="AJ389" s="371">
        <v>4440.078246279103</v>
      </c>
      <c r="AK389" s="371">
        <v>16440.153317466771</v>
      </c>
    </row>
    <row r="390" spans="2:37">
      <c r="B390" s="370" t="s">
        <v>1821</v>
      </c>
      <c r="C390" s="371">
        <v>2194.6941861893374</v>
      </c>
      <c r="D390" s="371">
        <v>2305.807382956235</v>
      </c>
      <c r="E390" s="371">
        <v>2397.4272246509008</v>
      </c>
      <c r="F390" s="371">
        <v>2399.8172509823157</v>
      </c>
      <c r="G390" s="371">
        <v>9297.7460447787889</v>
      </c>
      <c r="H390" s="371">
        <v>2424.8969780819311</v>
      </c>
      <c r="I390" s="371">
        <v>2549.499202296</v>
      </c>
      <c r="J390" s="371">
        <v>2611.5625007322324</v>
      </c>
      <c r="K390" s="371">
        <v>2634.4008300526839</v>
      </c>
      <c r="L390" s="371">
        <v>10220.359511162847</v>
      </c>
      <c r="M390" s="371">
        <v>2636.909198565977</v>
      </c>
      <c r="N390" s="371">
        <v>2784.8320858191391</v>
      </c>
      <c r="O390" s="371">
        <v>2858.3984019617428</v>
      </c>
      <c r="P390" s="371">
        <v>2876.2946769856867</v>
      </c>
      <c r="Q390" s="371">
        <v>11156.434363332546</v>
      </c>
      <c r="R390" s="371">
        <v>2848.454201751626</v>
      </c>
      <c r="S390" s="371">
        <v>2998.7513628642246</v>
      </c>
      <c r="T390" s="371">
        <v>3092.3892530698208</v>
      </c>
      <c r="U390" s="371">
        <v>3019.319429328461</v>
      </c>
      <c r="V390" s="379">
        <v>11958.914247014134</v>
      </c>
      <c r="W390" s="371">
        <v>2887.5591863870877</v>
      </c>
      <c r="X390" s="371">
        <v>2749.2906512067298</v>
      </c>
      <c r="Y390" s="371">
        <v>2972.4140936036092</v>
      </c>
      <c r="Z390" s="371">
        <v>3029.7216414261688</v>
      </c>
      <c r="AA390" s="371">
        <v>11638.985572623596</v>
      </c>
      <c r="AB390" s="371">
        <v>2978.574494</v>
      </c>
      <c r="AC390" s="371">
        <v>3026.2598053381053</v>
      </c>
      <c r="AD390" s="371">
        <v>3031.4921923038114</v>
      </c>
      <c r="AE390" s="371">
        <v>3133.1048603675249</v>
      </c>
      <c r="AF390" s="371">
        <v>12169.431352009442</v>
      </c>
      <c r="AG390" s="371">
        <v>3192.6329869371784</v>
      </c>
      <c r="AH390" s="371">
        <v>3444.5836847956439</v>
      </c>
      <c r="AI390" s="371">
        <v>3467.6204876740344</v>
      </c>
      <c r="AJ390" s="371">
        <v>3578.8641528962571</v>
      </c>
      <c r="AK390" s="371">
        <v>13683.701312303112</v>
      </c>
    </row>
    <row r="391" spans="2:37">
      <c r="B391" s="370" t="s">
        <v>1822</v>
      </c>
      <c r="C391" s="371">
        <v>1463.5966779059722</v>
      </c>
      <c r="D391" s="371">
        <v>1526.8877627714057</v>
      </c>
      <c r="E391" s="371">
        <v>1590.4180977173808</v>
      </c>
      <c r="F391" s="371">
        <v>1667.8914977934098</v>
      </c>
      <c r="G391" s="371">
        <v>6248.7940361881674</v>
      </c>
      <c r="H391" s="371">
        <v>1560.6433938578423</v>
      </c>
      <c r="I391" s="371">
        <v>1669.5235920361561</v>
      </c>
      <c r="J391" s="371">
        <v>1770.6652142960941</v>
      </c>
      <c r="K391" s="371">
        <v>1782.7699667688792</v>
      </c>
      <c r="L391" s="371">
        <v>6783.6021669589727</v>
      </c>
      <c r="M391" s="371">
        <v>1714.3575802589805</v>
      </c>
      <c r="N391" s="371">
        <v>1863.7557877142419</v>
      </c>
      <c r="O391" s="371">
        <v>1926.5846497969505</v>
      </c>
      <c r="P391" s="371">
        <v>1965.2854893027729</v>
      </c>
      <c r="Q391" s="371">
        <v>7469.9835070729468</v>
      </c>
      <c r="R391" s="371">
        <v>1844.9796451207774</v>
      </c>
      <c r="S391" s="371">
        <v>1972.9668262621497</v>
      </c>
      <c r="T391" s="371">
        <v>2028.4945831778566</v>
      </c>
      <c r="U391" s="371">
        <v>2097.4698506584318</v>
      </c>
      <c r="V391" s="379">
        <v>7943.9109052192152</v>
      </c>
      <c r="W391" s="371">
        <v>1805.4549231605788</v>
      </c>
      <c r="X391" s="371">
        <v>1251.5189129599476</v>
      </c>
      <c r="Y391" s="371">
        <v>1574.7763819880161</v>
      </c>
      <c r="Z391" s="371">
        <v>1700.7453590782982</v>
      </c>
      <c r="AA391" s="371">
        <v>6332.4955771868399</v>
      </c>
      <c r="AB391" s="371">
        <v>1618.1535091364376</v>
      </c>
      <c r="AC391" s="371">
        <v>1615.7733892808474</v>
      </c>
      <c r="AD391" s="371">
        <v>1499.3647224664232</v>
      </c>
      <c r="AE391" s="371">
        <v>1915.9943268703025</v>
      </c>
      <c r="AF391" s="371">
        <v>6649.2859477540105</v>
      </c>
      <c r="AG391" s="371">
        <v>1963.5343418084603</v>
      </c>
      <c r="AH391" s="371">
        <v>2103.3161982114198</v>
      </c>
      <c r="AI391" s="371">
        <v>2095.9698182708385</v>
      </c>
      <c r="AJ391" s="371">
        <v>2314.7069347613515</v>
      </c>
      <c r="AK391" s="371">
        <v>8477.5272930520696</v>
      </c>
    </row>
    <row r="392" spans="2:37">
      <c r="B392" s="370" t="s">
        <v>1823</v>
      </c>
      <c r="C392" s="371">
        <v>2646.1771154377157</v>
      </c>
      <c r="D392" s="371">
        <v>2764.2901986258216</v>
      </c>
      <c r="E392" s="371">
        <v>2893.2490101672734</v>
      </c>
      <c r="F392" s="371">
        <v>2951.3838265820823</v>
      </c>
      <c r="G392" s="371">
        <v>11255.100150812892</v>
      </c>
      <c r="H392" s="371">
        <v>2948.6667688091106</v>
      </c>
      <c r="I392" s="371">
        <v>2993.5621588682657</v>
      </c>
      <c r="J392" s="371">
        <v>3194.878052155098</v>
      </c>
      <c r="K392" s="371">
        <v>3166.9919425673779</v>
      </c>
      <c r="L392" s="371">
        <v>12304.098922399855</v>
      </c>
      <c r="M392" s="371">
        <v>3189.4256519997216</v>
      </c>
      <c r="N392" s="371">
        <v>3221.360830388644</v>
      </c>
      <c r="O392" s="371">
        <v>3431.5998282966216</v>
      </c>
      <c r="P392" s="371">
        <v>3431.100126478716</v>
      </c>
      <c r="Q392" s="371">
        <v>13273.486437163703</v>
      </c>
      <c r="R392" s="371">
        <v>3430.5913887423899</v>
      </c>
      <c r="S392" s="371">
        <v>3505.7226588378671</v>
      </c>
      <c r="T392" s="371">
        <v>3788.0382248173401</v>
      </c>
      <c r="U392" s="371">
        <v>3907.3107477763901</v>
      </c>
      <c r="V392" s="379">
        <v>14631.663020173988</v>
      </c>
      <c r="W392" s="371">
        <v>3438.5477027642</v>
      </c>
      <c r="X392" s="371">
        <v>2117.4365045787376</v>
      </c>
      <c r="Y392" s="371">
        <v>3101.2122613370288</v>
      </c>
      <c r="Z392" s="371">
        <v>3579.2253400586287</v>
      </c>
      <c r="AA392" s="371">
        <v>12236.421808738594</v>
      </c>
      <c r="AB392" s="371">
        <v>3392.1495571773644</v>
      </c>
      <c r="AC392" s="371">
        <v>3519.4512142542399</v>
      </c>
      <c r="AD392" s="371">
        <v>3063.00456746585</v>
      </c>
      <c r="AE392" s="371">
        <v>3662.6175696425262</v>
      </c>
      <c r="AF392" s="371">
        <v>13637.222908539983</v>
      </c>
      <c r="AG392" s="371">
        <v>3777.8231555710199</v>
      </c>
      <c r="AH392" s="371">
        <v>4151.3037169165755</v>
      </c>
      <c r="AI392" s="371">
        <v>3914.9833774695953</v>
      </c>
      <c r="AJ392" s="371">
        <v>4535.6777087499986</v>
      </c>
      <c r="AK392" s="371">
        <v>16379.787958707189</v>
      </c>
    </row>
    <row r="393" spans="2:37">
      <c r="B393" s="370" t="s">
        <v>1824</v>
      </c>
      <c r="C393" s="371">
        <v>2099.2765539669413</v>
      </c>
      <c r="D393" s="371">
        <v>2174.8364116659523</v>
      </c>
      <c r="E393" s="371">
        <v>2291.070641208019</v>
      </c>
      <c r="F393" s="371">
        <v>2392.3108116350809</v>
      </c>
      <c r="G393" s="371">
        <v>8957.4944184759934</v>
      </c>
      <c r="H393" s="371">
        <v>2293.5485645111835</v>
      </c>
      <c r="I393" s="371">
        <v>2398.3037023841571</v>
      </c>
      <c r="J393" s="371">
        <v>2492.987189490585</v>
      </c>
      <c r="K393" s="371">
        <v>2601.0656114093704</v>
      </c>
      <c r="L393" s="371">
        <v>9785.9050677952946</v>
      </c>
      <c r="M393" s="371">
        <v>2485.0443373181697</v>
      </c>
      <c r="N393" s="371">
        <v>2552.8089802171098</v>
      </c>
      <c r="O393" s="371">
        <v>2676.6032002529</v>
      </c>
      <c r="P393" s="371">
        <v>2809.4330718107599</v>
      </c>
      <c r="Q393" s="371">
        <v>10523.889589598939</v>
      </c>
      <c r="R393" s="371">
        <v>2685.3033983396099</v>
      </c>
      <c r="S393" s="371">
        <v>2751.2124132086501</v>
      </c>
      <c r="T393" s="371">
        <v>2889.2130552098001</v>
      </c>
      <c r="U393" s="371">
        <v>2936.9963830442098</v>
      </c>
      <c r="V393" s="379">
        <v>11262.72524980227</v>
      </c>
      <c r="W393" s="371">
        <v>2956.0679627939999</v>
      </c>
      <c r="X393" s="371">
        <v>3297.2910358978597</v>
      </c>
      <c r="Y393" s="371">
        <v>3383.9386815191906</v>
      </c>
      <c r="Z393" s="371">
        <v>3794.9506292147762</v>
      </c>
      <c r="AA393" s="371">
        <v>13432.248309425828</v>
      </c>
      <c r="AB393" s="371">
        <v>3931.1438777166104</v>
      </c>
      <c r="AC393" s="371">
        <v>3969.8831079493398</v>
      </c>
      <c r="AD393" s="371">
        <v>4029.43135456858</v>
      </c>
      <c r="AE393" s="371">
        <v>4085.20867034091</v>
      </c>
      <c r="AF393" s="371">
        <v>16015.66701057544</v>
      </c>
      <c r="AG393" s="371">
        <v>4137.88111219659</v>
      </c>
      <c r="AH393" s="371">
        <v>4244.4531764289122</v>
      </c>
      <c r="AI393" s="371">
        <v>4316.8726001640289</v>
      </c>
      <c r="AJ393" s="371">
        <v>4373.9499807000002</v>
      </c>
      <c r="AK393" s="371">
        <v>17073.156869489532</v>
      </c>
    </row>
    <row r="394" spans="2:37">
      <c r="B394" s="370" t="s">
        <v>1825</v>
      </c>
      <c r="C394" s="371">
        <v>1059.7441380251382</v>
      </c>
      <c r="D394" s="371">
        <v>1071.0613141305644</v>
      </c>
      <c r="E394" s="371">
        <v>1074.1044570431659</v>
      </c>
      <c r="F394" s="371">
        <v>1129.8688625324835</v>
      </c>
      <c r="G394" s="371">
        <v>4334.7787717313513</v>
      </c>
      <c r="H394" s="371">
        <v>1135.9788594059034</v>
      </c>
      <c r="I394" s="371">
        <v>1160.1670507234926</v>
      </c>
      <c r="J394" s="371">
        <v>1146.6265211963002</v>
      </c>
      <c r="K394" s="371">
        <v>1199.5422466568943</v>
      </c>
      <c r="L394" s="371">
        <v>4642.3146779825902</v>
      </c>
      <c r="M394" s="371">
        <v>1217.374892467365</v>
      </c>
      <c r="N394" s="371">
        <v>1237.9452753862461</v>
      </c>
      <c r="O394" s="371">
        <v>1306.5251494258978</v>
      </c>
      <c r="P394" s="371">
        <v>1344.6208009284851</v>
      </c>
      <c r="Q394" s="371">
        <v>5106.4661182079944</v>
      </c>
      <c r="R394" s="371">
        <v>1448.5667598747004</v>
      </c>
      <c r="S394" s="371">
        <v>1371.0819008527917</v>
      </c>
      <c r="T394" s="371">
        <v>1402.4185534641463</v>
      </c>
      <c r="U394" s="371">
        <v>1422.3860278715149</v>
      </c>
      <c r="V394" s="379">
        <v>5644.4532420631531</v>
      </c>
      <c r="W394" s="371">
        <v>1434.3910636689661</v>
      </c>
      <c r="X394" s="371">
        <v>1357.7873951032084</v>
      </c>
      <c r="Y394" s="371">
        <v>1369.9580220280143</v>
      </c>
      <c r="Z394" s="371">
        <v>1417.842923725723</v>
      </c>
      <c r="AA394" s="371">
        <v>5579.9794045259114</v>
      </c>
      <c r="AB394" s="371">
        <v>1467.7771541403001</v>
      </c>
      <c r="AC394" s="371">
        <v>1497.7658179101102</v>
      </c>
      <c r="AD394" s="371">
        <v>1495.93675117983</v>
      </c>
      <c r="AE394" s="371">
        <v>1493.438094367028</v>
      </c>
      <c r="AF394" s="371">
        <v>5954.9178175972675</v>
      </c>
      <c r="AG394" s="371">
        <v>1624.875269200711</v>
      </c>
      <c r="AH394" s="371">
        <v>1670.4377201110988</v>
      </c>
      <c r="AI394" s="371">
        <v>1704.8080280833217</v>
      </c>
      <c r="AJ394" s="371">
        <v>1830.1922130732698</v>
      </c>
      <c r="AK394" s="371">
        <v>6830.3132304684013</v>
      </c>
    </row>
    <row r="395" spans="2:37">
      <c r="B395" s="370" t="s">
        <v>1826</v>
      </c>
      <c r="C395" s="371">
        <v>1898.8851266758941</v>
      </c>
      <c r="D395" s="371">
        <v>1920.5676807161306</v>
      </c>
      <c r="E395" s="371">
        <v>1963.8954120971405</v>
      </c>
      <c r="F395" s="371">
        <v>2017.1628124623244</v>
      </c>
      <c r="G395" s="371">
        <v>7800.5110319514888</v>
      </c>
      <c r="H395" s="371">
        <v>2028.2364246523562</v>
      </c>
      <c r="I395" s="371">
        <v>2054.8095303214918</v>
      </c>
      <c r="J395" s="371">
        <v>2115.3475362115851</v>
      </c>
      <c r="K395" s="371">
        <v>2170.5233135815233</v>
      </c>
      <c r="L395" s="371">
        <v>8368.9168047669573</v>
      </c>
      <c r="M395" s="371">
        <v>2192.15247381678</v>
      </c>
      <c r="N395" s="371">
        <v>2207.3888907293999</v>
      </c>
      <c r="O395" s="371">
        <v>2297.06613516071</v>
      </c>
      <c r="P395" s="371">
        <v>2326.0047436862601</v>
      </c>
      <c r="Q395" s="371">
        <v>9022.6122433931505</v>
      </c>
      <c r="R395" s="371">
        <v>2364.1100938078998</v>
      </c>
      <c r="S395" s="371">
        <v>2405.40356234091</v>
      </c>
      <c r="T395" s="371">
        <v>2558.19831508265</v>
      </c>
      <c r="U395" s="371">
        <v>2543.3603967169001</v>
      </c>
      <c r="V395" s="379">
        <v>9871.0723679483599</v>
      </c>
      <c r="W395" s="371">
        <v>2507.8846056702914</v>
      </c>
      <c r="X395" s="371">
        <v>2478.707540594648</v>
      </c>
      <c r="Y395" s="371">
        <v>2633.705919720896</v>
      </c>
      <c r="Z395" s="371">
        <v>2577.4040012671439</v>
      </c>
      <c r="AA395" s="371">
        <v>10197.70206725298</v>
      </c>
      <c r="AB395" s="371">
        <v>2516.4089295183553</v>
      </c>
      <c r="AC395" s="371">
        <v>2572.8804448465003</v>
      </c>
      <c r="AD395" s="371">
        <v>2714.3888693130598</v>
      </c>
      <c r="AE395" s="371">
        <v>2676.7734644648399</v>
      </c>
      <c r="AF395" s="371">
        <v>10480.451708142755</v>
      </c>
      <c r="AG395" s="371">
        <v>2720.0334722175576</v>
      </c>
      <c r="AH395" s="371">
        <v>2758.4826751286155</v>
      </c>
      <c r="AI395" s="371">
        <v>2842.5449236314571</v>
      </c>
      <c r="AJ395" s="371">
        <v>2858.5145000000002</v>
      </c>
      <c r="AK395" s="371">
        <v>11179.575570977629</v>
      </c>
    </row>
    <row r="396" spans="2:37">
      <c r="B396" s="370" t="s">
        <v>1827</v>
      </c>
      <c r="C396" s="371">
        <v>277.97268157410565</v>
      </c>
      <c r="D396" s="371">
        <v>269.10134533381381</v>
      </c>
      <c r="E396" s="371">
        <v>278.23241338129304</v>
      </c>
      <c r="F396" s="371">
        <v>290.5459792745325</v>
      </c>
      <c r="G396" s="371">
        <v>1115.8524195637451</v>
      </c>
      <c r="H396" s="371">
        <v>290.51974598077692</v>
      </c>
      <c r="I396" s="371">
        <v>298.73145261328938</v>
      </c>
      <c r="J396" s="371">
        <v>303.22010443352707</v>
      </c>
      <c r="K396" s="371">
        <v>316.93035700354307</v>
      </c>
      <c r="L396" s="371">
        <v>1209.4016600311363</v>
      </c>
      <c r="M396" s="371">
        <v>307.89047200260603</v>
      </c>
      <c r="N396" s="371">
        <v>319.64947323901799</v>
      </c>
      <c r="O396" s="371">
        <v>333.55547462376103</v>
      </c>
      <c r="P396" s="371">
        <v>348.05250812466903</v>
      </c>
      <c r="Q396" s="371">
        <v>1309.1479279900541</v>
      </c>
      <c r="R396" s="371">
        <v>333.583398258047</v>
      </c>
      <c r="S396" s="371">
        <v>350.71200274073402</v>
      </c>
      <c r="T396" s="371">
        <v>369.32607637038296</v>
      </c>
      <c r="U396" s="371">
        <v>383.876463289534</v>
      </c>
      <c r="V396" s="379">
        <v>1437.4979406586979</v>
      </c>
      <c r="W396" s="371">
        <v>319.18293825253102</v>
      </c>
      <c r="X396" s="371">
        <v>260.66672562129077</v>
      </c>
      <c r="Y396" s="371">
        <v>332.45613896822033</v>
      </c>
      <c r="Z396" s="371">
        <v>334.60693020650001</v>
      </c>
      <c r="AA396" s="371">
        <v>1246.9127330485419</v>
      </c>
      <c r="AB396" s="371">
        <v>338.07317499999999</v>
      </c>
      <c r="AC396" s="371">
        <v>335.12324347972498</v>
      </c>
      <c r="AD396" s="371">
        <v>349.20158948006201</v>
      </c>
      <c r="AE396" s="371">
        <v>357.23239439109102</v>
      </c>
      <c r="AF396" s="371">
        <v>1379.6304023508781</v>
      </c>
      <c r="AG396" s="371">
        <v>368.07932369950953</v>
      </c>
      <c r="AH396" s="371">
        <v>385.8079384127974</v>
      </c>
      <c r="AI396" s="371">
        <v>393.03389554144098</v>
      </c>
      <c r="AJ396" s="371">
        <v>401.8915502183317</v>
      </c>
      <c r="AK396" s="371">
        <v>1548.8127078720795</v>
      </c>
    </row>
    <row r="397" spans="2:37">
      <c r="B397" s="370" t="s">
        <v>1828</v>
      </c>
      <c r="C397" s="371">
        <v>2077.874045409204</v>
      </c>
      <c r="D397" s="371">
        <v>2224.5062899553532</v>
      </c>
      <c r="E397" s="371">
        <v>2387.6332206550319</v>
      </c>
      <c r="F397" s="371">
        <v>2527.0943291843209</v>
      </c>
      <c r="G397" s="371">
        <v>9217.10788520391</v>
      </c>
      <c r="H397" s="371">
        <v>2155.3278389935172</v>
      </c>
      <c r="I397" s="371">
        <v>2375.1196693594993</v>
      </c>
      <c r="J397" s="371">
        <v>2763.7859207058018</v>
      </c>
      <c r="K397" s="371">
        <v>2919.1170182089063</v>
      </c>
      <c r="L397" s="371">
        <v>10213.350447267725</v>
      </c>
      <c r="M397" s="371">
        <v>2314.4420316268297</v>
      </c>
      <c r="N397" s="371">
        <v>2582.9613931520798</v>
      </c>
      <c r="O397" s="371">
        <v>2891.14983997032</v>
      </c>
      <c r="P397" s="371">
        <v>3150.1130213558199</v>
      </c>
      <c r="Q397" s="371">
        <v>10938.666286105052</v>
      </c>
      <c r="R397" s="371">
        <v>2451.37286703976</v>
      </c>
      <c r="S397" s="371">
        <v>2929.7274160582001</v>
      </c>
      <c r="T397" s="371">
        <v>2993.7745312986003</v>
      </c>
      <c r="U397" s="371">
        <v>3181.4505229644301</v>
      </c>
      <c r="V397" s="379">
        <v>11556.32533736099</v>
      </c>
      <c r="W397" s="371">
        <v>2654.3375939575203</v>
      </c>
      <c r="X397" s="371">
        <v>3072.4236883001499</v>
      </c>
      <c r="Y397" s="371">
        <v>2910.8157871853996</v>
      </c>
      <c r="Z397" s="371">
        <v>3042.3347677341899</v>
      </c>
      <c r="AA397" s="371">
        <v>11679.91183717726</v>
      </c>
      <c r="AB397" s="371">
        <v>2813.6048110000002</v>
      </c>
      <c r="AC397" s="371">
        <v>3051.3369391787</v>
      </c>
      <c r="AD397" s="371">
        <v>3048.0107412719299</v>
      </c>
      <c r="AE397" s="371">
        <v>3143.1438450928299</v>
      </c>
      <c r="AF397" s="371">
        <v>12056.09633654346</v>
      </c>
      <c r="AG397" s="371">
        <v>2921.96941088225</v>
      </c>
      <c r="AH397" s="371">
        <v>3170.89016088481</v>
      </c>
      <c r="AI397" s="371">
        <v>3360.88814326376</v>
      </c>
      <c r="AJ397" s="371">
        <v>3479.2345692981798</v>
      </c>
      <c r="AK397" s="371">
        <v>12932.982284328999</v>
      </c>
    </row>
    <row r="398" spans="2:37">
      <c r="B398" s="370" t="s">
        <v>1829</v>
      </c>
      <c r="C398" s="371">
        <v>2181.1350392499571</v>
      </c>
      <c r="D398" s="371">
        <v>2213.7762503491645</v>
      </c>
      <c r="E398" s="371">
        <v>2298.6809281780747</v>
      </c>
      <c r="F398" s="371">
        <v>2316.5516164258233</v>
      </c>
      <c r="G398" s="371">
        <v>9010.1438342030197</v>
      </c>
      <c r="H398" s="371">
        <v>2333.0695489436325</v>
      </c>
      <c r="I398" s="371">
        <v>2357.0051557054085</v>
      </c>
      <c r="J398" s="371">
        <v>2496.5608670533879</v>
      </c>
      <c r="K398" s="371">
        <v>2510.7595794666631</v>
      </c>
      <c r="L398" s="371">
        <v>9697.3951511690939</v>
      </c>
      <c r="M398" s="371">
        <v>2508.0371460602601</v>
      </c>
      <c r="N398" s="371">
        <v>2536.6512930231702</v>
      </c>
      <c r="O398" s="371">
        <v>2718.1656040818903</v>
      </c>
      <c r="P398" s="371">
        <v>2742.9553215205201</v>
      </c>
      <c r="Q398" s="371">
        <v>10505.809364685842</v>
      </c>
      <c r="R398" s="371">
        <v>2718.2610940731297</v>
      </c>
      <c r="S398" s="371">
        <v>2765.1122069156199</v>
      </c>
      <c r="T398" s="371">
        <v>2964.7953393728899</v>
      </c>
      <c r="U398" s="371">
        <v>3022.9568439305203</v>
      </c>
      <c r="V398" s="379">
        <v>11471.125484292161</v>
      </c>
      <c r="W398" s="371">
        <v>2978.405133019</v>
      </c>
      <c r="X398" s="371">
        <v>2979.9852001655404</v>
      </c>
      <c r="Y398" s="371">
        <v>3132.7833907892705</v>
      </c>
      <c r="Z398" s="371">
        <v>3154.3647795753868</v>
      </c>
      <c r="AA398" s="371">
        <v>12245.538503549198</v>
      </c>
      <c r="AB398" s="371">
        <v>3203.2800510000002</v>
      </c>
      <c r="AC398" s="371">
        <v>3210.9814989011802</v>
      </c>
      <c r="AD398" s="371">
        <v>3387.4175211649299</v>
      </c>
      <c r="AE398" s="371">
        <v>3432.54421612738</v>
      </c>
      <c r="AF398" s="371">
        <v>13234.223287193488</v>
      </c>
      <c r="AG398" s="371">
        <v>3155.631937880682</v>
      </c>
      <c r="AH398" s="371">
        <v>3311.3867876236509</v>
      </c>
      <c r="AI398" s="371">
        <v>3650.3971277342603</v>
      </c>
      <c r="AJ398" s="371">
        <v>3796.3330000000001</v>
      </c>
      <c r="AK398" s="371">
        <v>13913.748853238594</v>
      </c>
    </row>
    <row r="399" spans="2:37">
      <c r="B399" s="370" t="s">
        <v>1830</v>
      </c>
      <c r="C399" s="371">
        <v>670.99918734916628</v>
      </c>
      <c r="D399" s="371">
        <v>675.41244754621994</v>
      </c>
      <c r="E399" s="371">
        <v>686.95293991811047</v>
      </c>
      <c r="F399" s="371">
        <v>726.50025099068716</v>
      </c>
      <c r="G399" s="371">
        <v>2759.864825804184</v>
      </c>
      <c r="H399" s="371">
        <v>723.55618269048034</v>
      </c>
      <c r="I399" s="371">
        <v>740.44135057390497</v>
      </c>
      <c r="J399" s="371">
        <v>757.22590554538249</v>
      </c>
      <c r="K399" s="371">
        <v>782.49787439289457</v>
      </c>
      <c r="L399" s="371">
        <v>3003.7213132026623</v>
      </c>
      <c r="M399" s="371">
        <v>782.39251317096591</v>
      </c>
      <c r="N399" s="371">
        <v>789.9818098662239</v>
      </c>
      <c r="O399" s="371">
        <v>807.34793692560299</v>
      </c>
      <c r="P399" s="371">
        <v>841.21754577466095</v>
      </c>
      <c r="Q399" s="371">
        <v>3220.9398057374538</v>
      </c>
      <c r="R399" s="371">
        <v>835.07584566077799</v>
      </c>
      <c r="S399" s="371">
        <v>858.06238072366398</v>
      </c>
      <c r="T399" s="371">
        <v>897.68995008949207</v>
      </c>
      <c r="U399" s="371">
        <v>927.89276475767701</v>
      </c>
      <c r="V399" s="379">
        <v>3518.7209412316106</v>
      </c>
      <c r="W399" s="371">
        <v>974.27492212416223</v>
      </c>
      <c r="X399" s="371">
        <v>1063.0518638637218</v>
      </c>
      <c r="Y399" s="371">
        <v>1121.4523307406496</v>
      </c>
      <c r="Z399" s="371">
        <v>1216.0410868517572</v>
      </c>
      <c r="AA399" s="371">
        <v>4374.8202035802897</v>
      </c>
      <c r="AB399" s="371">
        <v>1111.906144</v>
      </c>
      <c r="AC399" s="371">
        <v>1145.5430451938</v>
      </c>
      <c r="AD399" s="371">
        <v>1238.2658929341101</v>
      </c>
      <c r="AE399" s="371">
        <v>1233.4159412279901</v>
      </c>
      <c r="AF399" s="371">
        <v>4729.1310233559007</v>
      </c>
      <c r="AG399" s="371">
        <v>1247.64251436889</v>
      </c>
      <c r="AH399" s="371">
        <v>1278.8344157647302</v>
      </c>
      <c r="AI399" s="371">
        <v>1283.1523073849899</v>
      </c>
      <c r="AJ399" s="371">
        <v>1321.442</v>
      </c>
      <c r="AK399" s="371">
        <v>5131.0712375186104</v>
      </c>
    </row>
    <row r="400" spans="2:37">
      <c r="B400" s="370" t="s">
        <v>1831</v>
      </c>
      <c r="C400" s="371">
        <v>667.94497279024517</v>
      </c>
      <c r="D400" s="371">
        <v>670.91915414555592</v>
      </c>
      <c r="E400" s="371">
        <v>725.76744465654838</v>
      </c>
      <c r="F400" s="371">
        <v>760.35816304477794</v>
      </c>
      <c r="G400" s="371">
        <v>2824.9897346371272</v>
      </c>
      <c r="H400" s="371">
        <v>738.62544124655165</v>
      </c>
      <c r="I400" s="371">
        <v>757.04148722445734</v>
      </c>
      <c r="J400" s="371">
        <v>788.09018402533002</v>
      </c>
      <c r="K400" s="371">
        <v>825.27218539020942</v>
      </c>
      <c r="L400" s="371">
        <v>3109.0292978865482</v>
      </c>
      <c r="M400" s="371">
        <v>809.70834171145998</v>
      </c>
      <c r="N400" s="371">
        <v>819.7103112328449</v>
      </c>
      <c r="O400" s="371">
        <v>856.71079720682201</v>
      </c>
      <c r="P400" s="371">
        <v>887.60588097049992</v>
      </c>
      <c r="Q400" s="371">
        <v>3373.7353311216266</v>
      </c>
      <c r="R400" s="371">
        <v>876.26555997582204</v>
      </c>
      <c r="S400" s="371">
        <v>887.22244569114309</v>
      </c>
      <c r="T400" s="371">
        <v>932.78424344020004</v>
      </c>
      <c r="U400" s="371">
        <v>959.16728567243103</v>
      </c>
      <c r="V400" s="379">
        <v>3655.4395347795962</v>
      </c>
      <c r="W400" s="371">
        <v>867.85393392195999</v>
      </c>
      <c r="X400" s="371">
        <v>512.95510838164</v>
      </c>
      <c r="Y400" s="371">
        <v>726.45312453404279</v>
      </c>
      <c r="Z400" s="371">
        <v>1023.2343063104191</v>
      </c>
      <c r="AA400" s="371">
        <v>3130.4964731480618</v>
      </c>
      <c r="AB400" s="371">
        <v>938.36805448800715</v>
      </c>
      <c r="AC400" s="371">
        <v>940.72001508514609</v>
      </c>
      <c r="AD400" s="371">
        <v>828.22044617465497</v>
      </c>
      <c r="AE400" s="371">
        <v>1184.9861640673898</v>
      </c>
      <c r="AF400" s="371">
        <v>3892.2946798151984</v>
      </c>
      <c r="AG400" s="371">
        <v>1158.5323153003887</v>
      </c>
      <c r="AH400" s="371">
        <v>1182.7363460467061</v>
      </c>
      <c r="AI400" s="371">
        <v>1095.7154709899689</v>
      </c>
      <c r="AJ400" s="371">
        <v>1284.7727370502132</v>
      </c>
      <c r="AK400" s="371">
        <v>4721.7568693872763</v>
      </c>
    </row>
    <row r="401" spans="2:37">
      <c r="B401" s="370" t="s">
        <v>1832</v>
      </c>
      <c r="C401" s="371">
        <v>26581.370354166156</v>
      </c>
      <c r="D401" s="371">
        <v>26700.831892602615</v>
      </c>
      <c r="E401" s="371">
        <v>28394.429525963715</v>
      </c>
      <c r="F401" s="371">
        <v>28285.721833239812</v>
      </c>
      <c r="G401" s="371">
        <v>109962.35360597233</v>
      </c>
      <c r="H401" s="371">
        <v>28730.063089576561</v>
      </c>
      <c r="I401" s="371">
        <v>28965.797972726035</v>
      </c>
      <c r="J401" s="371">
        <v>30802.076360509174</v>
      </c>
      <c r="K401" s="371">
        <v>30630.78141170731</v>
      </c>
      <c r="L401" s="371">
        <v>119128.71883451907</v>
      </c>
      <c r="M401" s="371">
        <v>31205.773130788031</v>
      </c>
      <c r="N401" s="371">
        <v>31459.086567337181</v>
      </c>
      <c r="O401" s="371">
        <v>33514.220495127665</v>
      </c>
      <c r="P401" s="371">
        <v>33639.277748786313</v>
      </c>
      <c r="Q401" s="371">
        <v>129818.35794203919</v>
      </c>
      <c r="R401" s="371">
        <v>34179.692850614621</v>
      </c>
      <c r="S401" s="371">
        <v>34440.124722302826</v>
      </c>
      <c r="T401" s="371">
        <v>36223.946769072572</v>
      </c>
      <c r="U401" s="371">
        <v>36203.923653150952</v>
      </c>
      <c r="V401" s="379">
        <v>141047.68799514094</v>
      </c>
      <c r="W401" s="371">
        <v>34597.703963961663</v>
      </c>
      <c r="X401" s="371">
        <v>32049.680807794852</v>
      </c>
      <c r="Y401" s="371">
        <v>35157.162041453375</v>
      </c>
      <c r="Z401" s="371">
        <v>36313.291368675993</v>
      </c>
      <c r="AA401" s="371">
        <v>138117.83818188589</v>
      </c>
      <c r="AB401" s="371">
        <v>36967.065676304344</v>
      </c>
      <c r="AC401" s="371">
        <v>36625.328680290339</v>
      </c>
      <c r="AD401" s="371">
        <v>36980.106439726878</v>
      </c>
      <c r="AE401" s="371">
        <v>38835.903220829452</v>
      </c>
      <c r="AF401" s="371">
        <v>149408.40401715104</v>
      </c>
      <c r="AG401" s="371">
        <v>39793.82202295836</v>
      </c>
      <c r="AH401" s="371">
        <v>40775.134081675082</v>
      </c>
      <c r="AI401" s="371">
        <v>41840.052133606354</v>
      </c>
      <c r="AJ401" s="371">
        <v>43281.201697466844</v>
      </c>
      <c r="AK401" s="371">
        <v>165690.20993570657</v>
      </c>
    </row>
    <row r="402" spans="2:37">
      <c r="B402" s="368" t="s">
        <v>1846</v>
      </c>
      <c r="C402" s="371" t="s">
        <v>1178</v>
      </c>
      <c r="D402" s="371" t="s">
        <v>1178</v>
      </c>
      <c r="E402" s="371" t="s">
        <v>1178</v>
      </c>
      <c r="F402" s="371" t="s">
        <v>1178</v>
      </c>
      <c r="G402" s="371" t="s">
        <v>1178</v>
      </c>
      <c r="H402" s="371" t="s">
        <v>1178</v>
      </c>
      <c r="I402" s="371" t="s">
        <v>1178</v>
      </c>
      <c r="J402" s="371" t="s">
        <v>1178</v>
      </c>
      <c r="K402" s="371" t="s">
        <v>1178</v>
      </c>
      <c r="L402" s="371" t="s">
        <v>1178</v>
      </c>
      <c r="M402" s="371" t="s">
        <v>1178</v>
      </c>
      <c r="N402" s="371" t="s">
        <v>1178</v>
      </c>
      <c r="O402" s="371" t="s">
        <v>1178</v>
      </c>
      <c r="P402" s="371" t="s">
        <v>1178</v>
      </c>
      <c r="Q402" s="371" t="s">
        <v>1178</v>
      </c>
      <c r="R402" s="371" t="s">
        <v>1178</v>
      </c>
      <c r="S402" s="371" t="s">
        <v>1178</v>
      </c>
      <c r="T402" s="371" t="s">
        <v>1178</v>
      </c>
      <c r="U402" s="371" t="s">
        <v>1178</v>
      </c>
      <c r="V402" s="379" t="s">
        <v>1178</v>
      </c>
      <c r="W402" s="371" t="s">
        <v>1178</v>
      </c>
      <c r="X402" s="371" t="s">
        <v>1178</v>
      </c>
      <c r="Y402" s="371" t="s">
        <v>1178</v>
      </c>
      <c r="Z402" s="371" t="s">
        <v>1178</v>
      </c>
      <c r="AA402" s="371" t="s">
        <v>1178</v>
      </c>
      <c r="AB402" s="371" t="s">
        <v>1178</v>
      </c>
      <c r="AC402" s="371" t="s">
        <v>1178</v>
      </c>
      <c r="AD402" s="371" t="s">
        <v>1178</v>
      </c>
      <c r="AE402" s="371" t="s">
        <v>1178</v>
      </c>
      <c r="AF402" s="371" t="s">
        <v>1178</v>
      </c>
      <c r="AG402" s="371" t="s">
        <v>1178</v>
      </c>
      <c r="AH402" s="371" t="s">
        <v>1178</v>
      </c>
      <c r="AI402" s="371" t="s">
        <v>1178</v>
      </c>
      <c r="AJ402" s="371" t="s">
        <v>1178</v>
      </c>
      <c r="AK402" s="371" t="s">
        <v>1178</v>
      </c>
    </row>
    <row r="403" spans="2:37">
      <c r="B403" s="370" t="s">
        <v>1815</v>
      </c>
      <c r="C403" s="371">
        <v>62720.090112999998</v>
      </c>
      <c r="D403" s="371">
        <v>66910.719299999997</v>
      </c>
      <c r="E403" s="371">
        <v>68128.565700000006</v>
      </c>
      <c r="F403" s="371">
        <v>51694.258108999995</v>
      </c>
      <c r="G403" s="371">
        <v>249453.633222</v>
      </c>
      <c r="H403" s="371">
        <v>64317.106636000004</v>
      </c>
      <c r="I403" s="371">
        <v>68041.852404000005</v>
      </c>
      <c r="J403" s="371">
        <v>71647.639410000003</v>
      </c>
      <c r="K403" s="371">
        <v>54447.822943000006</v>
      </c>
      <c r="L403" s="371">
        <v>258454.421393</v>
      </c>
      <c r="M403" s="371">
        <v>65262.528301223741</v>
      </c>
      <c r="N403" s="371">
        <v>67428.620328047953</v>
      </c>
      <c r="O403" s="371">
        <v>70714.023311005061</v>
      </c>
      <c r="P403" s="371">
        <v>55857.855241442317</v>
      </c>
      <c r="Q403" s="371">
        <v>259263.02718171902</v>
      </c>
      <c r="R403" s="371">
        <v>66358.650855864151</v>
      </c>
      <c r="S403" s="371">
        <v>70333.013333120034</v>
      </c>
      <c r="T403" s="371">
        <v>73313.778001934203</v>
      </c>
      <c r="U403" s="371">
        <v>56390.397382169904</v>
      </c>
      <c r="V403" s="379">
        <v>266395.83957308828</v>
      </c>
      <c r="W403" s="371">
        <v>61875.189611436836</v>
      </c>
      <c r="X403" s="371">
        <v>76804.387329078643</v>
      </c>
      <c r="Y403" s="371">
        <v>77068.982485939719</v>
      </c>
      <c r="Z403" s="371">
        <v>57497.526611169844</v>
      </c>
      <c r="AA403" s="371">
        <v>273246.08603762509</v>
      </c>
      <c r="AB403" s="371">
        <v>65091.733138163145</v>
      </c>
      <c r="AC403" s="371">
        <v>74998.863172265817</v>
      </c>
      <c r="AD403" s="371">
        <v>79217.672283556822</v>
      </c>
      <c r="AE403" s="371">
        <v>62530.732881451455</v>
      </c>
      <c r="AF403" s="371">
        <v>281839.0014754372</v>
      </c>
      <c r="AG403" s="371">
        <v>71848.483887880473</v>
      </c>
      <c r="AH403" s="371">
        <v>81018.474005272205</v>
      </c>
      <c r="AI403" s="371">
        <v>84868.612051824326</v>
      </c>
      <c r="AJ403" s="371">
        <v>65556.481995237336</v>
      </c>
      <c r="AK403" s="371">
        <v>303292.05194021435</v>
      </c>
    </row>
    <row r="404" spans="2:37">
      <c r="B404" s="370" t="s">
        <v>1816</v>
      </c>
      <c r="C404" s="371">
        <v>15425.1335</v>
      </c>
      <c r="D404" s="371">
        <v>17058.816199999997</v>
      </c>
      <c r="E404" s="371">
        <v>18420.783660000001</v>
      </c>
      <c r="F404" s="371">
        <v>18995.534299999996</v>
      </c>
      <c r="G404" s="371">
        <v>69900.267659999998</v>
      </c>
      <c r="H404" s="371">
        <v>18663.660500000002</v>
      </c>
      <c r="I404" s="371">
        <v>19159.100999999999</v>
      </c>
      <c r="J404" s="371">
        <v>20558.445500000002</v>
      </c>
      <c r="K404" s="371">
        <v>22464.9692</v>
      </c>
      <c r="L404" s="371">
        <v>80846.176199999987</v>
      </c>
      <c r="M404" s="371">
        <v>22291.114798767561</v>
      </c>
      <c r="N404" s="371">
        <v>23567.87019977811</v>
      </c>
      <c r="O404" s="371">
        <v>24349.90954149099</v>
      </c>
      <c r="P404" s="371">
        <v>23992.045728128251</v>
      </c>
      <c r="Q404" s="371">
        <v>94200.940268164923</v>
      </c>
      <c r="R404" s="371">
        <v>22949.23745594397</v>
      </c>
      <c r="S404" s="371">
        <v>23623.64035781741</v>
      </c>
      <c r="T404" s="371">
        <v>23324.029517719602</v>
      </c>
      <c r="U404" s="371">
        <v>23995.335032887742</v>
      </c>
      <c r="V404" s="379">
        <v>93892.242364368722</v>
      </c>
      <c r="W404" s="371">
        <v>22041.62403280762</v>
      </c>
      <c r="X404" s="371">
        <v>18104.845352714612</v>
      </c>
      <c r="Y404" s="371">
        <v>19753.939043957598</v>
      </c>
      <c r="Z404" s="371">
        <v>21618.815551548643</v>
      </c>
      <c r="AA404" s="371">
        <v>81519.223981028466</v>
      </c>
      <c r="AB404" s="371">
        <v>22314.880372501379</v>
      </c>
      <c r="AC404" s="371">
        <v>24522.527369721516</v>
      </c>
      <c r="AD404" s="371">
        <v>24907.811424322346</v>
      </c>
      <c r="AE404" s="371">
        <v>26117.132116625042</v>
      </c>
      <c r="AF404" s="371">
        <v>97862.351283170283</v>
      </c>
      <c r="AG404" s="371">
        <v>28880.461759445756</v>
      </c>
      <c r="AH404" s="371">
        <v>31609.585430051095</v>
      </c>
      <c r="AI404" s="371">
        <v>30344.594497922237</v>
      </c>
      <c r="AJ404" s="371">
        <v>28157.237457171312</v>
      </c>
      <c r="AK404" s="371">
        <v>118991.87914459041</v>
      </c>
    </row>
    <row r="405" spans="2:37">
      <c r="B405" s="370" t="s">
        <v>1817</v>
      </c>
      <c r="C405" s="371">
        <v>130071.8452</v>
      </c>
      <c r="D405" s="371">
        <v>132726.13510900002</v>
      </c>
      <c r="E405" s="371">
        <v>136019.85174100002</v>
      </c>
      <c r="F405" s="371">
        <v>137618.86432600004</v>
      </c>
      <c r="G405" s="371">
        <v>536436.69637599995</v>
      </c>
      <c r="H405" s="371">
        <v>141471.23500424818</v>
      </c>
      <c r="I405" s="371">
        <v>143772.2800987279</v>
      </c>
      <c r="J405" s="371">
        <v>150164.22409059381</v>
      </c>
      <c r="K405" s="371">
        <v>150827.87448237426</v>
      </c>
      <c r="L405" s="371">
        <v>586235.61367594427</v>
      </c>
      <c r="M405" s="371">
        <v>153973.49901440958</v>
      </c>
      <c r="N405" s="371">
        <v>159242.67297573251</v>
      </c>
      <c r="O405" s="371">
        <v>169108.97267819199</v>
      </c>
      <c r="P405" s="371">
        <v>168801.78604720326</v>
      </c>
      <c r="Q405" s="371">
        <v>651126.93071553728</v>
      </c>
      <c r="R405" s="371">
        <v>170826.84803201034</v>
      </c>
      <c r="S405" s="371">
        <v>174190.52196355982</v>
      </c>
      <c r="T405" s="371">
        <v>182267.21004501617</v>
      </c>
      <c r="U405" s="371">
        <v>183770.89906198755</v>
      </c>
      <c r="V405" s="379">
        <v>711055.47910257394</v>
      </c>
      <c r="W405" s="371">
        <v>179517.60556893205</v>
      </c>
      <c r="X405" s="371">
        <v>165365.94337859561</v>
      </c>
      <c r="Y405" s="371">
        <v>178887.47701959539</v>
      </c>
      <c r="Z405" s="371">
        <v>181491.95016332492</v>
      </c>
      <c r="AA405" s="371">
        <v>705262.97613044817</v>
      </c>
      <c r="AB405" s="371">
        <v>181657.79129678602</v>
      </c>
      <c r="AC405" s="371">
        <v>182777.83130656317</v>
      </c>
      <c r="AD405" s="371">
        <v>191780.07097164265</v>
      </c>
      <c r="AE405" s="371">
        <v>197536.22957676076</v>
      </c>
      <c r="AF405" s="371">
        <v>753751.92315175256</v>
      </c>
      <c r="AG405" s="371">
        <v>202798.72420075961</v>
      </c>
      <c r="AH405" s="371">
        <v>205472.18836058458</v>
      </c>
      <c r="AI405" s="371">
        <v>211144.61288846601</v>
      </c>
      <c r="AJ405" s="371">
        <v>216295.38177720431</v>
      </c>
      <c r="AK405" s="371">
        <v>835710.90722701442</v>
      </c>
    </row>
    <row r="406" spans="2:37">
      <c r="B406" s="370" t="s">
        <v>1818</v>
      </c>
      <c r="C406" s="371">
        <v>1496.9547</v>
      </c>
      <c r="D406" s="371">
        <v>1562.7851000000001</v>
      </c>
      <c r="E406" s="371">
        <v>1498.1667</v>
      </c>
      <c r="F406" s="371">
        <v>1646.5213000000001</v>
      </c>
      <c r="G406" s="371">
        <v>6204.4277999999986</v>
      </c>
      <c r="H406" s="371">
        <v>1617.6712</v>
      </c>
      <c r="I406" s="371">
        <v>1569.7995000000001</v>
      </c>
      <c r="J406" s="371">
        <v>1701.2442999999998</v>
      </c>
      <c r="K406" s="371">
        <v>1786.4414999999999</v>
      </c>
      <c r="L406" s="371">
        <v>6675.1565000000001</v>
      </c>
      <c r="M406" s="371">
        <v>1707.9242720994901</v>
      </c>
      <c r="N406" s="371">
        <v>1638.7840992778399</v>
      </c>
      <c r="O406" s="371">
        <v>1682.0084233299999</v>
      </c>
      <c r="P406" s="371">
        <v>1673.3980050452901</v>
      </c>
      <c r="Q406" s="371">
        <v>6702.1147997526205</v>
      </c>
      <c r="R406" s="371">
        <v>1658.5109445159351</v>
      </c>
      <c r="S406" s="371">
        <v>1688.8256221632892</v>
      </c>
      <c r="T406" s="371">
        <v>1770.9066855427059</v>
      </c>
      <c r="U406" s="371">
        <v>1776.7797183502571</v>
      </c>
      <c r="V406" s="379">
        <v>6895.0229705721877</v>
      </c>
      <c r="W406" s="371">
        <v>1682.916273172824</v>
      </c>
      <c r="X406" s="371">
        <v>1636.719495971588</v>
      </c>
      <c r="Y406" s="371">
        <v>1704.8222321219012</v>
      </c>
      <c r="Z406" s="371">
        <v>1724.7313931603021</v>
      </c>
      <c r="AA406" s="371">
        <v>6749.1893944266139</v>
      </c>
      <c r="AB406" s="371">
        <v>1737.8927750111143</v>
      </c>
      <c r="AC406" s="371">
        <v>1757.39652384029</v>
      </c>
      <c r="AD406" s="371">
        <v>1848.0178788002158</v>
      </c>
      <c r="AE406" s="371">
        <v>1914.2786620809188</v>
      </c>
      <c r="AF406" s="371">
        <v>7257.5858397325401</v>
      </c>
      <c r="AG406" s="371">
        <v>1932.0077178308045</v>
      </c>
      <c r="AH406" s="371">
        <v>1981.1166577369715</v>
      </c>
      <c r="AI406" s="371">
        <v>2033.8128374025723</v>
      </c>
      <c r="AJ406" s="371">
        <v>2095.9477518495219</v>
      </c>
      <c r="AK406" s="371">
        <v>8042.8849648198693</v>
      </c>
    </row>
    <row r="407" spans="2:37">
      <c r="B407" s="370" t="s">
        <v>1819</v>
      </c>
      <c r="C407" s="371">
        <v>411.78469999999999</v>
      </c>
      <c r="D407" s="371">
        <v>421.12359999999995</v>
      </c>
      <c r="E407" s="371">
        <v>431.38420000000002</v>
      </c>
      <c r="F407" s="371">
        <v>440.76400000000001</v>
      </c>
      <c r="G407" s="371">
        <v>1705.0564999999999</v>
      </c>
      <c r="H407" s="371">
        <v>450.90409999999997</v>
      </c>
      <c r="I407" s="371">
        <v>461.9973</v>
      </c>
      <c r="J407" s="371">
        <v>466.67869999999999</v>
      </c>
      <c r="K407" s="371">
        <v>473.5521</v>
      </c>
      <c r="L407" s="371">
        <v>1853.1321999999998</v>
      </c>
      <c r="M407" s="371">
        <v>483.85694388563303</v>
      </c>
      <c r="N407" s="371">
        <v>486.18483337989102</v>
      </c>
      <c r="O407" s="371">
        <v>490.24359999999996</v>
      </c>
      <c r="P407" s="371">
        <v>488.70858938952404</v>
      </c>
      <c r="Q407" s="371">
        <v>1948.9939666550481</v>
      </c>
      <c r="R407" s="371">
        <v>493.59556684875804</v>
      </c>
      <c r="S407" s="371">
        <v>501.82974838230996</v>
      </c>
      <c r="T407" s="371">
        <v>509.15987534581103</v>
      </c>
      <c r="U407" s="371">
        <v>511.35108873246202</v>
      </c>
      <c r="V407" s="379">
        <v>2015.9362793093412</v>
      </c>
      <c r="W407" s="371">
        <v>516.84189902100798</v>
      </c>
      <c r="X407" s="371">
        <v>526.96426885143501</v>
      </c>
      <c r="Y407" s="371">
        <v>538.13591135107799</v>
      </c>
      <c r="Z407" s="371">
        <v>543.40744768780098</v>
      </c>
      <c r="AA407" s="371">
        <v>2125.3495269113218</v>
      </c>
      <c r="AB407" s="371">
        <v>553.21388235950292</v>
      </c>
      <c r="AC407" s="371">
        <v>566.60339642835606</v>
      </c>
      <c r="AD407" s="371">
        <v>584.06933141357013</v>
      </c>
      <c r="AE407" s="371">
        <v>599.15859846715693</v>
      </c>
      <c r="AF407" s="371">
        <v>2303.0452086685859</v>
      </c>
      <c r="AG407" s="371">
        <v>586.86382109532315</v>
      </c>
      <c r="AH407" s="371">
        <v>607.16368785463078</v>
      </c>
      <c r="AI407" s="371">
        <v>625.49656310394676</v>
      </c>
      <c r="AJ407" s="371">
        <v>623.67918991772365</v>
      </c>
      <c r="AK407" s="371">
        <v>2443.2032619716247</v>
      </c>
    </row>
    <row r="408" spans="2:37">
      <c r="B408" s="370" t="s">
        <v>1820</v>
      </c>
      <c r="C408" s="371">
        <v>41590.818100000004</v>
      </c>
      <c r="D408" s="371">
        <v>43149.3531</v>
      </c>
      <c r="E408" s="371">
        <v>46121.440999999999</v>
      </c>
      <c r="F408" s="371">
        <v>49687.837799999994</v>
      </c>
      <c r="G408" s="371">
        <v>180549.45</v>
      </c>
      <c r="H408" s="371">
        <v>45084.490299999998</v>
      </c>
      <c r="I408" s="371">
        <v>47338.811500000003</v>
      </c>
      <c r="J408" s="371">
        <v>50971.593399999998</v>
      </c>
      <c r="K408" s="371">
        <v>54304.08</v>
      </c>
      <c r="L408" s="371">
        <v>197698.97519999999</v>
      </c>
      <c r="M408" s="371">
        <v>50701.3681349334</v>
      </c>
      <c r="N408" s="371">
        <v>52275.024494286503</v>
      </c>
      <c r="O408" s="371">
        <v>54148.088158857601</v>
      </c>
      <c r="P408" s="371">
        <v>55395.0087341033</v>
      </c>
      <c r="Q408" s="371">
        <v>212519.48952218075</v>
      </c>
      <c r="R408" s="371">
        <v>51861.686335234997</v>
      </c>
      <c r="S408" s="371">
        <v>53222.977291281204</v>
      </c>
      <c r="T408" s="371">
        <v>56491.864117547695</v>
      </c>
      <c r="U408" s="371">
        <v>58698.410952895203</v>
      </c>
      <c r="V408" s="379">
        <v>220274.93869695909</v>
      </c>
      <c r="W408" s="371">
        <v>54487.4040547599</v>
      </c>
      <c r="X408" s="371">
        <v>50678.399852499097</v>
      </c>
      <c r="Y408" s="371">
        <v>55388.8685463199</v>
      </c>
      <c r="Z408" s="371">
        <v>53258.530256315302</v>
      </c>
      <c r="AA408" s="371">
        <v>213813.20270989419</v>
      </c>
      <c r="AB408" s="371">
        <v>53371.880754418984</v>
      </c>
      <c r="AC408" s="371">
        <v>52025.143623131502</v>
      </c>
      <c r="AD408" s="371">
        <v>57506.591472168489</v>
      </c>
      <c r="AE408" s="371">
        <v>59804.940541778786</v>
      </c>
      <c r="AF408" s="371">
        <v>222708.55639149778</v>
      </c>
      <c r="AG408" s="371">
        <v>57184.188002998999</v>
      </c>
      <c r="AH408" s="371">
        <v>58320.839773478401</v>
      </c>
      <c r="AI408" s="371">
        <v>64174.361207707298</v>
      </c>
      <c r="AJ408" s="371">
        <v>67196.977498829205</v>
      </c>
      <c r="AK408" s="371">
        <v>246876.36648301387</v>
      </c>
    </row>
    <row r="409" spans="2:37">
      <c r="B409" s="370" t="s">
        <v>1821</v>
      </c>
      <c r="C409" s="371">
        <v>78267.493576000008</v>
      </c>
      <c r="D409" s="371">
        <v>82034.08881999999</v>
      </c>
      <c r="E409" s="371">
        <v>86467.750856000013</v>
      </c>
      <c r="F409" s="371">
        <v>85421.580261999989</v>
      </c>
      <c r="G409" s="371">
        <v>332190.91351400001</v>
      </c>
      <c r="H409" s="371">
        <v>84350.403000000006</v>
      </c>
      <c r="I409" s="371">
        <v>89051.067699999985</v>
      </c>
      <c r="J409" s="371">
        <v>94249.742900000012</v>
      </c>
      <c r="K409" s="371">
        <v>93249.020999999993</v>
      </c>
      <c r="L409" s="371">
        <v>360900.23460000003</v>
      </c>
      <c r="M409" s="371">
        <v>92092.017623144187</v>
      </c>
      <c r="N409" s="371">
        <v>98517.7832748043</v>
      </c>
      <c r="O409" s="371">
        <v>105167.4162978598</v>
      </c>
      <c r="P409" s="371">
        <v>102445.1898109684</v>
      </c>
      <c r="Q409" s="371">
        <v>398222.40700677672</v>
      </c>
      <c r="R409" s="371">
        <v>102375.4061132124</v>
      </c>
      <c r="S409" s="371">
        <v>108872.57280097149</v>
      </c>
      <c r="T409" s="371">
        <v>112709.39631623621</v>
      </c>
      <c r="U409" s="371">
        <v>109842.4979664214</v>
      </c>
      <c r="V409" s="379">
        <v>433799.87319684163</v>
      </c>
      <c r="W409" s="371">
        <v>107082.40350797751</v>
      </c>
      <c r="X409" s="371">
        <v>95720.834437196914</v>
      </c>
      <c r="Y409" s="371">
        <v>102744.16200812011</v>
      </c>
      <c r="Z409" s="371">
        <v>106468.93601318337</v>
      </c>
      <c r="AA409" s="371">
        <v>412016.33596647787</v>
      </c>
      <c r="AB409" s="371">
        <v>109786.8351520587</v>
      </c>
      <c r="AC409" s="371">
        <v>110642.85549690526</v>
      </c>
      <c r="AD409" s="371">
        <v>113218.73670653689</v>
      </c>
      <c r="AE409" s="371">
        <v>119035.54894866011</v>
      </c>
      <c r="AF409" s="371">
        <v>452683.97630416095</v>
      </c>
      <c r="AG409" s="371">
        <v>120502.81703735999</v>
      </c>
      <c r="AH409" s="371">
        <v>124725.37611509542</v>
      </c>
      <c r="AI409" s="371">
        <v>130837.37276623177</v>
      </c>
      <c r="AJ409" s="371">
        <v>133873.16452122334</v>
      </c>
      <c r="AK409" s="371">
        <v>509938.73043991049</v>
      </c>
    </row>
    <row r="410" spans="2:37">
      <c r="B410" s="370" t="s">
        <v>1822</v>
      </c>
      <c r="C410" s="371">
        <v>15001.1675</v>
      </c>
      <c r="D410" s="371">
        <v>15273.2359</v>
      </c>
      <c r="E410" s="371">
        <v>16094.117900000001</v>
      </c>
      <c r="F410" s="371">
        <v>16406.862300000001</v>
      </c>
      <c r="G410" s="371">
        <v>62775.383600000008</v>
      </c>
      <c r="H410" s="371">
        <v>16300.7145</v>
      </c>
      <c r="I410" s="371">
        <v>16984.976600000002</v>
      </c>
      <c r="J410" s="371">
        <v>17794.996599999999</v>
      </c>
      <c r="K410" s="371">
        <v>18095.666300000001</v>
      </c>
      <c r="L410" s="371">
        <v>69176.354000000007</v>
      </c>
      <c r="M410" s="371">
        <v>17790.931339180479</v>
      </c>
      <c r="N410" s="371">
        <v>18852.294383015749</v>
      </c>
      <c r="O410" s="371">
        <v>19162.389623724968</v>
      </c>
      <c r="P410" s="371">
        <v>19354.01649797798</v>
      </c>
      <c r="Q410" s="371">
        <v>75159.631843899173</v>
      </c>
      <c r="R410" s="371">
        <v>19308.123587366415</v>
      </c>
      <c r="S410" s="371">
        <v>19936.500509686899</v>
      </c>
      <c r="T410" s="371">
        <v>20427.079204580197</v>
      </c>
      <c r="U410" s="371">
        <v>21035.21594736824</v>
      </c>
      <c r="V410" s="379">
        <v>80706.919249001745</v>
      </c>
      <c r="W410" s="371">
        <v>19507.838525601612</v>
      </c>
      <c r="X410" s="371">
        <v>13408.015090508437</v>
      </c>
      <c r="Y410" s="371">
        <v>16852.222874573654</v>
      </c>
      <c r="Z410" s="371">
        <v>19290.239069178224</v>
      </c>
      <c r="AA410" s="371">
        <v>69058.315559861934</v>
      </c>
      <c r="AB410" s="371">
        <v>16679.607440588687</v>
      </c>
      <c r="AC410" s="371">
        <v>17492.382095154197</v>
      </c>
      <c r="AD410" s="371">
        <v>16646.042815876233</v>
      </c>
      <c r="AE410" s="371">
        <v>20644.194041838757</v>
      </c>
      <c r="AF410" s="371">
        <v>71462.226393457866</v>
      </c>
      <c r="AG410" s="371">
        <v>20747.02939652936</v>
      </c>
      <c r="AH410" s="371">
        <v>23825.420765488216</v>
      </c>
      <c r="AI410" s="371">
        <v>25055.731030367788</v>
      </c>
      <c r="AJ410" s="371">
        <v>26862.031814010999</v>
      </c>
      <c r="AK410" s="371">
        <v>96490.21300639637</v>
      </c>
    </row>
    <row r="411" spans="2:37">
      <c r="B411" s="370" t="s">
        <v>1823</v>
      </c>
      <c r="C411" s="371">
        <v>24771.344283999999</v>
      </c>
      <c r="D411" s="371">
        <v>25272.563449999998</v>
      </c>
      <c r="E411" s="371">
        <v>27358.469966000001</v>
      </c>
      <c r="F411" s="371">
        <v>27536.400699999998</v>
      </c>
      <c r="G411" s="371">
        <v>104938.77840000002</v>
      </c>
      <c r="H411" s="371">
        <v>27507.177299999999</v>
      </c>
      <c r="I411" s="371">
        <v>28459.088900000002</v>
      </c>
      <c r="J411" s="371">
        <v>29322.434000000001</v>
      </c>
      <c r="K411" s="371">
        <v>30769.604500000001</v>
      </c>
      <c r="L411" s="371">
        <v>116058.30470000002</v>
      </c>
      <c r="M411" s="371">
        <v>30189.08479234653</v>
      </c>
      <c r="N411" s="371">
        <v>31363.952559175708</v>
      </c>
      <c r="O411" s="371">
        <v>32395.931024136651</v>
      </c>
      <c r="P411" s="371">
        <v>32894.442018427471</v>
      </c>
      <c r="Q411" s="371">
        <v>126843.41039408637</v>
      </c>
      <c r="R411" s="371">
        <v>32934.21202102489</v>
      </c>
      <c r="S411" s="371">
        <v>34535.218597754014</v>
      </c>
      <c r="T411" s="371">
        <v>35336.70692495766</v>
      </c>
      <c r="U411" s="371">
        <v>36348.637658431071</v>
      </c>
      <c r="V411" s="379">
        <v>139154.77520216763</v>
      </c>
      <c r="W411" s="371">
        <v>34935.531650702331</v>
      </c>
      <c r="X411" s="371">
        <v>28104.200507452158</v>
      </c>
      <c r="Y411" s="371">
        <v>31174.78699856815</v>
      </c>
      <c r="Z411" s="371">
        <v>33939.065512931651</v>
      </c>
      <c r="AA411" s="371">
        <v>128153.5846696543</v>
      </c>
      <c r="AB411" s="371">
        <v>33249.548647637668</v>
      </c>
      <c r="AC411" s="371">
        <v>33550.329807516486</v>
      </c>
      <c r="AD411" s="371">
        <v>33055.131718890021</v>
      </c>
      <c r="AE411" s="371">
        <v>36583.565611076709</v>
      </c>
      <c r="AF411" s="371">
        <v>136438.57578512086</v>
      </c>
      <c r="AG411" s="371">
        <v>36573.682153718371</v>
      </c>
      <c r="AH411" s="371">
        <v>37794.751365622404</v>
      </c>
      <c r="AI411" s="371">
        <v>38961.31466705093</v>
      </c>
      <c r="AJ411" s="371">
        <v>40812.618860144918</v>
      </c>
      <c r="AK411" s="371">
        <v>154142.36704653662</v>
      </c>
    </row>
    <row r="412" spans="2:37">
      <c r="B412" s="370" t="s">
        <v>1824</v>
      </c>
      <c r="C412" s="371">
        <v>20398.846000000001</v>
      </c>
      <c r="D412" s="371">
        <v>21184.8462</v>
      </c>
      <c r="E412" s="371">
        <v>21638.394399999997</v>
      </c>
      <c r="F412" s="371">
        <v>21927.675299999999</v>
      </c>
      <c r="G412" s="371">
        <v>85149.761900000012</v>
      </c>
      <c r="H412" s="371">
        <v>22136.720399999998</v>
      </c>
      <c r="I412" s="371">
        <v>23314.827799999999</v>
      </c>
      <c r="J412" s="371">
        <v>23665.804</v>
      </c>
      <c r="K412" s="371">
        <v>23811.3053</v>
      </c>
      <c r="L412" s="371">
        <v>92928.657500000001</v>
      </c>
      <c r="M412" s="371">
        <v>24130.120664218797</v>
      </c>
      <c r="N412" s="371">
        <v>25446.7335655309</v>
      </c>
      <c r="O412" s="371">
        <v>24812.932111050501</v>
      </c>
      <c r="P412" s="371">
        <v>24826.5977004784</v>
      </c>
      <c r="Q412" s="371">
        <v>99216.384041278594</v>
      </c>
      <c r="R412" s="371">
        <v>24894.1656926086</v>
      </c>
      <c r="S412" s="371">
        <v>26866.4021529534</v>
      </c>
      <c r="T412" s="371">
        <v>27400.941552322201</v>
      </c>
      <c r="U412" s="371">
        <v>27545.164949157202</v>
      </c>
      <c r="V412" s="379">
        <v>106706.67434704139</v>
      </c>
      <c r="W412" s="371">
        <v>27919.351479132602</v>
      </c>
      <c r="X412" s="371">
        <v>29781.809432429101</v>
      </c>
      <c r="Y412" s="371">
        <v>30071.953619572098</v>
      </c>
      <c r="Z412" s="371">
        <v>30608.4450760746</v>
      </c>
      <c r="AA412" s="371">
        <v>118381.5596072084</v>
      </c>
      <c r="AB412" s="371">
        <v>30777.3492744094</v>
      </c>
      <c r="AC412" s="371">
        <v>31807.057927048889</v>
      </c>
      <c r="AD412" s="371">
        <v>33026.019264830378</v>
      </c>
      <c r="AE412" s="371">
        <v>33102.853053793973</v>
      </c>
      <c r="AF412" s="371">
        <v>128713.27952008265</v>
      </c>
      <c r="AG412" s="371">
        <v>33168.351888060701</v>
      </c>
      <c r="AH412" s="371">
        <v>33796.823513427044</v>
      </c>
      <c r="AI412" s="371">
        <v>33917.456016969802</v>
      </c>
      <c r="AJ412" s="371">
        <v>34776.965423116199</v>
      </c>
      <c r="AK412" s="371">
        <v>135659.59684157374</v>
      </c>
    </row>
    <row r="413" spans="2:37">
      <c r="B413" s="370" t="s">
        <v>1825</v>
      </c>
      <c r="C413" s="371">
        <v>12322.837599999999</v>
      </c>
      <c r="D413" s="371">
        <v>12697.139700000002</v>
      </c>
      <c r="E413" s="371">
        <v>13059.061100000001</v>
      </c>
      <c r="F413" s="371">
        <v>13496.894900000003</v>
      </c>
      <c r="G413" s="371">
        <v>51575.933300000004</v>
      </c>
      <c r="H413" s="371">
        <v>13359.733848247584</v>
      </c>
      <c r="I413" s="371">
        <v>13544.962199999998</v>
      </c>
      <c r="J413" s="371">
        <v>13731.499500000002</v>
      </c>
      <c r="K413" s="371">
        <v>14396.896943769796</v>
      </c>
      <c r="L413" s="371">
        <v>55033.092492017378</v>
      </c>
      <c r="M413" s="371">
        <v>14460.066924325913</v>
      </c>
      <c r="N413" s="371">
        <v>14730.966407039505</v>
      </c>
      <c r="O413" s="371">
        <v>15181.708712878497</v>
      </c>
      <c r="P413" s="371">
        <v>14996.095255116121</v>
      </c>
      <c r="Q413" s="371">
        <v>59368.837299360028</v>
      </c>
      <c r="R413" s="371">
        <v>15284.047190908625</v>
      </c>
      <c r="S413" s="371">
        <v>15479.675527678728</v>
      </c>
      <c r="T413" s="371">
        <v>15722.208710402214</v>
      </c>
      <c r="U413" s="371">
        <v>15909.463129844087</v>
      </c>
      <c r="V413" s="379">
        <v>62395.39455883365</v>
      </c>
      <c r="W413" s="371">
        <v>15967.958662640378</v>
      </c>
      <c r="X413" s="371">
        <v>15082.989417605186</v>
      </c>
      <c r="Y413" s="371">
        <v>15579.430586199131</v>
      </c>
      <c r="Z413" s="371">
        <v>15784.729012588608</v>
      </c>
      <c r="AA413" s="371">
        <v>62415.10767903331</v>
      </c>
      <c r="AB413" s="371">
        <v>16050.495678988715</v>
      </c>
      <c r="AC413" s="371">
        <v>16332.923148374943</v>
      </c>
      <c r="AD413" s="371">
        <v>16576.88186026314</v>
      </c>
      <c r="AE413" s="371">
        <v>17022.105295499012</v>
      </c>
      <c r="AF413" s="371">
        <v>65982.40598312582</v>
      </c>
      <c r="AG413" s="371">
        <v>17365.26179847047</v>
      </c>
      <c r="AH413" s="371">
        <v>18596.154903810417</v>
      </c>
      <c r="AI413" s="371">
        <v>18091.354777445002</v>
      </c>
      <c r="AJ413" s="371">
        <v>18539.75440690164</v>
      </c>
      <c r="AK413" s="371">
        <v>72592.52588662754</v>
      </c>
    </row>
    <row r="414" spans="2:37">
      <c r="B414" s="370" t="s">
        <v>1826</v>
      </c>
      <c r="C414" s="371">
        <v>7250.4819000000007</v>
      </c>
      <c r="D414" s="371">
        <v>7324.7941000000001</v>
      </c>
      <c r="E414" s="371">
        <v>7575.1779999999999</v>
      </c>
      <c r="F414" s="371">
        <v>7756.9674999999997</v>
      </c>
      <c r="G414" s="371">
        <v>29907.4215</v>
      </c>
      <c r="H414" s="371">
        <v>7735.6077999999998</v>
      </c>
      <c r="I414" s="371">
        <v>7825.0627999999997</v>
      </c>
      <c r="J414" s="371">
        <v>8018.6593000000003</v>
      </c>
      <c r="K414" s="371">
        <v>8500.9145000000008</v>
      </c>
      <c r="L414" s="371">
        <v>32080.2444</v>
      </c>
      <c r="M414" s="371">
        <v>8580.2823182716602</v>
      </c>
      <c r="N414" s="371">
        <v>8703.2529954122092</v>
      </c>
      <c r="O414" s="371">
        <v>8864.0003382639989</v>
      </c>
      <c r="P414" s="371">
        <v>9428.9352687993505</v>
      </c>
      <c r="Q414" s="371">
        <v>35576.470920747219</v>
      </c>
      <c r="R414" s="371">
        <v>9481.4526757706899</v>
      </c>
      <c r="S414" s="371">
        <v>9597.3524666692902</v>
      </c>
      <c r="T414" s="371">
        <v>9738.0400804715809</v>
      </c>
      <c r="U414" s="371">
        <v>10070.9047926982</v>
      </c>
      <c r="V414" s="379">
        <v>38887.750015609759</v>
      </c>
      <c r="W414" s="371">
        <v>10135.713107334999</v>
      </c>
      <c r="X414" s="371">
        <v>10192.624575071801</v>
      </c>
      <c r="Y414" s="371">
        <v>10376.1320212146</v>
      </c>
      <c r="Z414" s="371">
        <v>10398.577718865599</v>
      </c>
      <c r="AA414" s="371">
        <v>41103.047422486998</v>
      </c>
      <c r="AB414" s="371">
        <v>10505.362869003802</v>
      </c>
      <c r="AC414" s="371">
        <v>10522.983807374103</v>
      </c>
      <c r="AD414" s="371">
        <v>10564.743663143567</v>
      </c>
      <c r="AE414" s="371">
        <v>10654.329109030461</v>
      </c>
      <c r="AF414" s="371">
        <v>42247.41944855194</v>
      </c>
      <c r="AG414" s="371">
        <v>10889.445197760693</v>
      </c>
      <c r="AH414" s="371">
        <v>11182.146046129308</v>
      </c>
      <c r="AI414" s="371">
        <v>11317.336858705848</v>
      </c>
      <c r="AJ414" s="371">
        <v>11359.330622602303</v>
      </c>
      <c r="AK414" s="371">
        <v>44748.258725198153</v>
      </c>
    </row>
    <row r="415" spans="2:37">
      <c r="B415" s="370" t="s">
        <v>1827</v>
      </c>
      <c r="C415" s="371">
        <v>3562.2972999999997</v>
      </c>
      <c r="D415" s="371">
        <v>3665.5092</v>
      </c>
      <c r="E415" s="371">
        <v>3785.7028999999998</v>
      </c>
      <c r="F415" s="371">
        <v>3880.5632000000001</v>
      </c>
      <c r="G415" s="371">
        <v>14894.072600000001</v>
      </c>
      <c r="H415" s="371">
        <v>3905.8937000000001</v>
      </c>
      <c r="I415" s="371">
        <v>3972.9746</v>
      </c>
      <c r="J415" s="371">
        <v>4061.0129999999999</v>
      </c>
      <c r="K415" s="371">
        <v>4316.0450000000001</v>
      </c>
      <c r="L415" s="371">
        <v>16255.926300000001</v>
      </c>
      <c r="M415" s="371">
        <v>4359.7201210790499</v>
      </c>
      <c r="N415" s="371">
        <v>4512.2146694898902</v>
      </c>
      <c r="O415" s="371">
        <v>4565.81924028508</v>
      </c>
      <c r="P415" s="371">
        <v>4713.2168166587207</v>
      </c>
      <c r="Q415" s="371">
        <v>18150.970847512741</v>
      </c>
      <c r="R415" s="371">
        <v>4767.5418402852802</v>
      </c>
      <c r="S415" s="371">
        <v>4951.6131037738396</v>
      </c>
      <c r="T415" s="371">
        <v>4979.4762763539602</v>
      </c>
      <c r="U415" s="371">
        <v>5136.7555242807293</v>
      </c>
      <c r="V415" s="379">
        <v>19835.386744693809</v>
      </c>
      <c r="W415" s="371">
        <v>5183.01145557566</v>
      </c>
      <c r="X415" s="371">
        <v>4366.1114575349102</v>
      </c>
      <c r="Y415" s="371">
        <v>4597.28066822244</v>
      </c>
      <c r="Z415" s="371">
        <v>4759.8591872420002</v>
      </c>
      <c r="AA415" s="371">
        <v>18906.262768575009</v>
      </c>
      <c r="AB415" s="371">
        <v>4869.4011218364103</v>
      </c>
      <c r="AC415" s="371">
        <v>4903.4677315406043</v>
      </c>
      <c r="AD415" s="371">
        <v>4928.8358288627605</v>
      </c>
      <c r="AE415" s="371">
        <v>5116.18036637148</v>
      </c>
      <c r="AF415" s="371">
        <v>19817.885048611253</v>
      </c>
      <c r="AG415" s="371">
        <v>5157.702927777962</v>
      </c>
      <c r="AH415" s="371">
        <v>5294.8508064923972</v>
      </c>
      <c r="AI415" s="371">
        <v>5368.2620488149369</v>
      </c>
      <c r="AJ415" s="371">
        <v>5575.8241991879659</v>
      </c>
      <c r="AK415" s="371">
        <v>21396.639982273267</v>
      </c>
    </row>
    <row r="416" spans="2:37">
      <c r="B416" s="370" t="s">
        <v>1828</v>
      </c>
      <c r="C416" s="371">
        <v>9638.4906999999985</v>
      </c>
      <c r="D416" s="371">
        <v>10547.7338</v>
      </c>
      <c r="E416" s="371">
        <v>11087.065500000001</v>
      </c>
      <c r="F416" s="371">
        <v>11883.893</v>
      </c>
      <c r="G416" s="371">
        <v>43157.182999999997</v>
      </c>
      <c r="H416" s="371">
        <v>10568.952600000001</v>
      </c>
      <c r="I416" s="371">
        <v>10769.3642</v>
      </c>
      <c r="J416" s="371">
        <v>11816.0195</v>
      </c>
      <c r="K416" s="371">
        <v>12586.383300000001</v>
      </c>
      <c r="L416" s="371">
        <v>45740.719599999997</v>
      </c>
      <c r="M416" s="371">
        <v>11559.871953513499</v>
      </c>
      <c r="N416" s="371">
        <v>12606.998250037299</v>
      </c>
      <c r="O416" s="371">
        <v>12663.654191756399</v>
      </c>
      <c r="P416" s="371">
        <v>13680.6550379729</v>
      </c>
      <c r="Q416" s="371">
        <v>50511.179433280093</v>
      </c>
      <c r="R416" s="371">
        <v>12695.490686357001</v>
      </c>
      <c r="S416" s="371">
        <v>13955.0857811636</v>
      </c>
      <c r="T416" s="371">
        <v>13845.682672478701</v>
      </c>
      <c r="U416" s="371">
        <v>14747.588765430701</v>
      </c>
      <c r="V416" s="379">
        <v>55243.847905430004</v>
      </c>
      <c r="W416" s="371">
        <v>14256.7897640091</v>
      </c>
      <c r="X416" s="371">
        <v>14446.553763608101</v>
      </c>
      <c r="Y416" s="371">
        <v>14275.538574383401</v>
      </c>
      <c r="Z416" s="371">
        <v>14445.9179524298</v>
      </c>
      <c r="AA416" s="371">
        <v>57424.800054430401</v>
      </c>
      <c r="AB416" s="371">
        <v>13697.078507757902</v>
      </c>
      <c r="AC416" s="371">
        <v>15321.7774815664</v>
      </c>
      <c r="AD416" s="371">
        <v>13921.948517165938</v>
      </c>
      <c r="AE416" s="371">
        <v>14481.364838808555</v>
      </c>
      <c r="AF416" s="371">
        <v>57422.169345298797</v>
      </c>
      <c r="AG416" s="371">
        <v>13795.842070675892</v>
      </c>
      <c r="AH416" s="371">
        <v>14527.040905290356</v>
      </c>
      <c r="AI416" s="371">
        <v>14448.036929073973</v>
      </c>
      <c r="AJ416" s="371">
        <v>15677.756066441334</v>
      </c>
      <c r="AK416" s="371">
        <v>58448.675971481556</v>
      </c>
    </row>
    <row r="417" spans="2:37">
      <c r="B417" s="370" t="s">
        <v>1829</v>
      </c>
      <c r="C417" s="371">
        <v>11630.908300000001</v>
      </c>
      <c r="D417" s="371">
        <v>11888.534</v>
      </c>
      <c r="E417" s="371">
        <v>12635.0762</v>
      </c>
      <c r="F417" s="371">
        <v>13390.4136</v>
      </c>
      <c r="G417" s="371">
        <v>49544.932099999998</v>
      </c>
      <c r="H417" s="371">
        <v>12508.1471</v>
      </c>
      <c r="I417" s="371">
        <v>12873.0895</v>
      </c>
      <c r="J417" s="371">
        <v>13252.9982</v>
      </c>
      <c r="K417" s="371">
        <v>14339.883</v>
      </c>
      <c r="L417" s="371">
        <v>52974.1178</v>
      </c>
      <c r="M417" s="371">
        <v>13506.2573160911</v>
      </c>
      <c r="N417" s="371">
        <v>13895.555228257001</v>
      </c>
      <c r="O417" s="371">
        <v>14194.298829724201</v>
      </c>
      <c r="P417" s="371">
        <v>15041.965972641601</v>
      </c>
      <c r="Q417" s="371">
        <v>56638.077346713901</v>
      </c>
      <c r="R417" s="371">
        <v>14425.904560226099</v>
      </c>
      <c r="S417" s="371">
        <v>14744.273951438301</v>
      </c>
      <c r="T417" s="371">
        <v>15610.6758609589</v>
      </c>
      <c r="U417" s="371">
        <v>16548.233954700398</v>
      </c>
      <c r="V417" s="379">
        <v>61329.08832732369</v>
      </c>
      <c r="W417" s="371">
        <v>15663.124166211101</v>
      </c>
      <c r="X417" s="371">
        <v>15643.570880496301</v>
      </c>
      <c r="Y417" s="371">
        <v>16377.8512646094</v>
      </c>
      <c r="Z417" s="371">
        <v>17344.0652848684</v>
      </c>
      <c r="AA417" s="371">
        <v>65028.611596185205</v>
      </c>
      <c r="AB417" s="371">
        <v>16339.500966718533</v>
      </c>
      <c r="AC417" s="371">
        <v>16399.333456063632</v>
      </c>
      <c r="AD417" s="371">
        <v>16117.137268549199</v>
      </c>
      <c r="AE417" s="371">
        <v>17137.1524312644</v>
      </c>
      <c r="AF417" s="371">
        <v>65993.124122595764</v>
      </c>
      <c r="AG417" s="371">
        <v>16474.669125201999</v>
      </c>
      <c r="AH417" s="371">
        <v>16559.030686388523</v>
      </c>
      <c r="AI417" s="371">
        <v>16818.888979179184</v>
      </c>
      <c r="AJ417" s="371">
        <v>17852.3383253387</v>
      </c>
      <c r="AK417" s="371">
        <v>67704.927116108418</v>
      </c>
    </row>
    <row r="418" spans="2:37">
      <c r="B418" s="370" t="s">
        <v>1830</v>
      </c>
      <c r="C418" s="371">
        <v>2715.3027999999999</v>
      </c>
      <c r="D418" s="371">
        <v>2786.1862999999998</v>
      </c>
      <c r="E418" s="371">
        <v>2951.1417999999999</v>
      </c>
      <c r="F418" s="371">
        <v>3074.8328999999999</v>
      </c>
      <c r="G418" s="371">
        <v>11527.4638</v>
      </c>
      <c r="H418" s="371">
        <v>3006.9205000000002</v>
      </c>
      <c r="I418" s="371">
        <v>3074.8038999999999</v>
      </c>
      <c r="J418" s="371">
        <v>3175.0038999999997</v>
      </c>
      <c r="K418" s="371">
        <v>3355.0022000000004</v>
      </c>
      <c r="L418" s="371">
        <v>12611.7305</v>
      </c>
      <c r="M418" s="371">
        <v>3230.9261085411099</v>
      </c>
      <c r="N418" s="371">
        <v>3323.8102285925897</v>
      </c>
      <c r="O418" s="371">
        <v>3439.8702148058401</v>
      </c>
      <c r="P418" s="371">
        <v>3579.81296902234</v>
      </c>
      <c r="Q418" s="371">
        <v>13574.419520961881</v>
      </c>
      <c r="R418" s="371">
        <v>3595.2894605122801</v>
      </c>
      <c r="S418" s="371">
        <v>3651.23228062617</v>
      </c>
      <c r="T418" s="371">
        <v>3786.5074801149299</v>
      </c>
      <c r="U418" s="371">
        <v>3852.9663513342102</v>
      </c>
      <c r="V418" s="379">
        <v>14885.99557258759</v>
      </c>
      <c r="W418" s="371">
        <v>3960.1796408702498</v>
      </c>
      <c r="X418" s="371">
        <v>4015.5735015489399</v>
      </c>
      <c r="Y418" s="371">
        <v>4173.4007096036503</v>
      </c>
      <c r="Z418" s="371">
        <v>4280.6340154037698</v>
      </c>
      <c r="AA418" s="371">
        <v>16429.78786742661</v>
      </c>
      <c r="AB418" s="371">
        <v>4276.5941589821996</v>
      </c>
      <c r="AC418" s="371">
        <v>4289.8358482337408</v>
      </c>
      <c r="AD418" s="371">
        <v>4655.8344490777308</v>
      </c>
      <c r="AE418" s="371">
        <v>4577.4172808551893</v>
      </c>
      <c r="AF418" s="371">
        <v>17799.681737148858</v>
      </c>
      <c r="AG418" s="371">
        <v>4589.93919414424</v>
      </c>
      <c r="AH418" s="371">
        <v>4706.0073072226605</v>
      </c>
      <c r="AI418" s="371">
        <v>4823.861821845041</v>
      </c>
      <c r="AJ418" s="371">
        <v>4755.6647208524</v>
      </c>
      <c r="AK418" s="371">
        <v>18875.473044064343</v>
      </c>
    </row>
    <row r="419" spans="2:37">
      <c r="B419" s="370" t="s">
        <v>1831</v>
      </c>
      <c r="C419" s="371">
        <v>6193.2422999999999</v>
      </c>
      <c r="D419" s="371">
        <v>6354.1715000000004</v>
      </c>
      <c r="E419" s="371">
        <v>6588.9189000000006</v>
      </c>
      <c r="F419" s="371">
        <v>6690.7212</v>
      </c>
      <c r="G419" s="371">
        <v>25827.053900000003</v>
      </c>
      <c r="H419" s="371">
        <v>6585.4186</v>
      </c>
      <c r="I419" s="371">
        <v>6810.2042999999994</v>
      </c>
      <c r="J419" s="371">
        <v>6924.6589000000004</v>
      </c>
      <c r="K419" s="371">
        <v>7074.8530999999994</v>
      </c>
      <c r="L419" s="371">
        <v>27395.134899999997</v>
      </c>
      <c r="M419" s="371">
        <v>7152.7171407456499</v>
      </c>
      <c r="N419" s="371">
        <v>7408.4508935332506</v>
      </c>
      <c r="O419" s="371">
        <v>7528.5776394506602</v>
      </c>
      <c r="P419" s="371">
        <v>7653.3143062134304</v>
      </c>
      <c r="Q419" s="371">
        <v>29743.059979942991</v>
      </c>
      <c r="R419" s="371">
        <v>7682.68088311673</v>
      </c>
      <c r="S419" s="371">
        <v>7991.1405205738602</v>
      </c>
      <c r="T419" s="371">
        <v>8084.27326777089</v>
      </c>
      <c r="U419" s="371">
        <v>8315.2935028073498</v>
      </c>
      <c r="V419" s="379">
        <v>32073.388174268828</v>
      </c>
      <c r="W419" s="371">
        <v>8156.3887115345196</v>
      </c>
      <c r="X419" s="371">
        <v>5279.7030618181798</v>
      </c>
      <c r="Y419" s="371">
        <v>7003.90178324109</v>
      </c>
      <c r="Z419" s="371">
        <v>7734.2011520392598</v>
      </c>
      <c r="AA419" s="371">
        <v>28174.194708633051</v>
      </c>
      <c r="AB419" s="371">
        <v>7612.1956869232881</v>
      </c>
      <c r="AC419" s="371">
        <v>7641.9459717997352</v>
      </c>
      <c r="AD419" s="371">
        <v>7201.4997649565348</v>
      </c>
      <c r="AE419" s="371">
        <v>7977.636422600759</v>
      </c>
      <c r="AF419" s="371">
        <v>30433.277846280314</v>
      </c>
      <c r="AG419" s="371">
        <v>8261.6836859688392</v>
      </c>
      <c r="AH419" s="371">
        <v>8973.2557111362294</v>
      </c>
      <c r="AI419" s="371">
        <v>8943.4081948342391</v>
      </c>
      <c r="AJ419" s="371">
        <v>9374.0399427958582</v>
      </c>
      <c r="AK419" s="371">
        <v>35552.387534735164</v>
      </c>
    </row>
    <row r="420" spans="2:37">
      <c r="B420" s="370" t="s">
        <v>1832</v>
      </c>
      <c r="C420" s="371">
        <v>443469.03857299994</v>
      </c>
      <c r="D420" s="371">
        <v>460857.73537900002</v>
      </c>
      <c r="E420" s="371">
        <v>479861.07052299997</v>
      </c>
      <c r="F420" s="371">
        <v>471550.58469700004</v>
      </c>
      <c r="G420" s="371">
        <v>1855738.4291719999</v>
      </c>
      <c r="H420" s="371">
        <v>479570.75708849571</v>
      </c>
      <c r="I420" s="371">
        <v>497024.26430272788</v>
      </c>
      <c r="J420" s="371">
        <v>521522.65520059381</v>
      </c>
      <c r="K420" s="371">
        <v>514800.31536914408</v>
      </c>
      <c r="L420" s="371">
        <v>2012917.9919609618</v>
      </c>
      <c r="M420" s="371">
        <v>521472.28776677739</v>
      </c>
      <c r="N420" s="371">
        <v>544001.16938539129</v>
      </c>
      <c r="O420" s="371">
        <v>568469.84393681225</v>
      </c>
      <c r="P420" s="371">
        <v>554823.04399958858</v>
      </c>
      <c r="Q420" s="371">
        <v>2188766.345088569</v>
      </c>
      <c r="R420" s="371">
        <v>561592.84390180721</v>
      </c>
      <c r="S420" s="371">
        <v>584141.87600961362</v>
      </c>
      <c r="T420" s="371">
        <v>605317.9365897536</v>
      </c>
      <c r="U420" s="371">
        <v>594495.89577949664</v>
      </c>
      <c r="V420" s="379">
        <v>2345548.5522806714</v>
      </c>
      <c r="W420" s="371">
        <v>582889.87211172027</v>
      </c>
      <c r="X420" s="371">
        <v>549159.24580298096</v>
      </c>
      <c r="Y420" s="371">
        <v>586568.88634759327</v>
      </c>
      <c r="Z420" s="371">
        <v>581189.6314180122</v>
      </c>
      <c r="AA420" s="371">
        <v>2299807.6356803072</v>
      </c>
      <c r="AB420" s="371">
        <v>588571.36172414536</v>
      </c>
      <c r="AC420" s="371">
        <v>605553.25816352863</v>
      </c>
      <c r="AD420" s="371">
        <v>625757.04522005655</v>
      </c>
      <c r="AE420" s="371">
        <v>634834.81977696356</v>
      </c>
      <c r="AF420" s="371">
        <v>2454716.4848846942</v>
      </c>
      <c r="AG420" s="371">
        <v>650757.15386567952</v>
      </c>
      <c r="AH420" s="371">
        <v>678990.2260410809</v>
      </c>
      <c r="AI420" s="371">
        <v>701774.5141369449</v>
      </c>
      <c r="AJ420" s="371">
        <v>699385.1945728251</v>
      </c>
      <c r="AK420" s="371">
        <v>2730907.0886165304</v>
      </c>
    </row>
    <row r="421" spans="2:37">
      <c r="B421" s="368" t="s">
        <v>1847</v>
      </c>
      <c r="C421" s="371" t="s">
        <v>1178</v>
      </c>
      <c r="D421" s="371" t="s">
        <v>1178</v>
      </c>
      <c r="E421" s="371" t="s">
        <v>1178</v>
      </c>
      <c r="F421" s="371" t="s">
        <v>1178</v>
      </c>
      <c r="G421" s="371" t="s">
        <v>1178</v>
      </c>
      <c r="H421" s="371" t="s">
        <v>1178</v>
      </c>
      <c r="I421" s="371" t="s">
        <v>1178</v>
      </c>
      <c r="J421" s="371" t="s">
        <v>1178</v>
      </c>
      <c r="K421" s="371" t="s">
        <v>1178</v>
      </c>
      <c r="L421" s="371" t="s">
        <v>1178</v>
      </c>
      <c r="M421" s="371" t="s">
        <v>1178</v>
      </c>
      <c r="N421" s="371" t="s">
        <v>1178</v>
      </c>
      <c r="O421" s="371" t="s">
        <v>1178</v>
      </c>
      <c r="P421" s="371" t="s">
        <v>1178</v>
      </c>
      <c r="Q421" s="371" t="s">
        <v>1178</v>
      </c>
      <c r="R421" s="371" t="s">
        <v>1178</v>
      </c>
      <c r="S421" s="371" t="s">
        <v>1178</v>
      </c>
      <c r="T421" s="371" t="s">
        <v>1178</v>
      </c>
      <c r="U421" s="371" t="s">
        <v>1178</v>
      </c>
      <c r="V421" s="379" t="s">
        <v>1178</v>
      </c>
      <c r="W421" s="371" t="s">
        <v>1178</v>
      </c>
      <c r="X421" s="371" t="s">
        <v>1178</v>
      </c>
      <c r="Y421" s="371" t="s">
        <v>1178</v>
      </c>
      <c r="Z421" s="371" t="s">
        <v>1178</v>
      </c>
      <c r="AA421" s="371" t="s">
        <v>1178</v>
      </c>
      <c r="AB421" s="371" t="s">
        <v>1178</v>
      </c>
      <c r="AC421" s="371" t="s">
        <v>1178</v>
      </c>
      <c r="AD421" s="371" t="s">
        <v>1178</v>
      </c>
      <c r="AE421" s="371" t="s">
        <v>1178</v>
      </c>
      <c r="AF421" s="371" t="s">
        <v>1178</v>
      </c>
      <c r="AG421" s="371" t="s">
        <v>1178</v>
      </c>
      <c r="AH421" s="371" t="s">
        <v>1178</v>
      </c>
      <c r="AI421" s="371" t="s">
        <v>1178</v>
      </c>
      <c r="AJ421" s="371" t="s">
        <v>1178</v>
      </c>
      <c r="AK421" s="371" t="s">
        <v>1178</v>
      </c>
    </row>
    <row r="422" spans="2:37">
      <c r="B422" s="370" t="s">
        <v>1815</v>
      </c>
      <c r="C422" s="371">
        <v>7324.7120565128771</v>
      </c>
      <c r="D422" s="371">
        <v>7801.2026767804236</v>
      </c>
      <c r="E422" s="371">
        <v>8352.095512524249</v>
      </c>
      <c r="F422" s="371">
        <v>7706.966871456746</v>
      </c>
      <c r="G422" s="371">
        <v>31184.977117274299</v>
      </c>
      <c r="H422" s="371">
        <v>8572.0280388722058</v>
      </c>
      <c r="I422" s="371">
        <v>8447.2230709459291</v>
      </c>
      <c r="J422" s="371">
        <v>8903.6475170899903</v>
      </c>
      <c r="K422" s="371">
        <v>7342.8121288594848</v>
      </c>
      <c r="L422" s="371">
        <v>33265.710755767614</v>
      </c>
      <c r="M422" s="371">
        <v>8636.8784669898141</v>
      </c>
      <c r="N422" s="371">
        <v>8513.1298595951448</v>
      </c>
      <c r="O422" s="371">
        <v>9217.6374101496094</v>
      </c>
      <c r="P422" s="371">
        <v>9206.1707712803691</v>
      </c>
      <c r="Q422" s="371">
        <v>35573.816508014934</v>
      </c>
      <c r="R422" s="371">
        <v>9054.4300897293379</v>
      </c>
      <c r="S422" s="371">
        <v>9163.5157098810341</v>
      </c>
      <c r="T422" s="371">
        <v>9417.7720081952502</v>
      </c>
      <c r="U422" s="371">
        <v>9382.6353678673331</v>
      </c>
      <c r="V422" s="379">
        <v>37018.35317567295</v>
      </c>
      <c r="W422" s="371">
        <v>9652.5369613771927</v>
      </c>
      <c r="X422" s="371">
        <v>9750.2467438579788</v>
      </c>
      <c r="Y422" s="371">
        <v>9915.6158082395159</v>
      </c>
      <c r="Z422" s="371">
        <v>9679.8666996046613</v>
      </c>
      <c r="AA422" s="371">
        <v>38998.266213079354</v>
      </c>
      <c r="AB422" s="371">
        <v>10384.225373851943</v>
      </c>
      <c r="AC422" s="371">
        <v>9945.1790303078378</v>
      </c>
      <c r="AD422" s="371">
        <v>10077.180008263693</v>
      </c>
      <c r="AE422" s="371">
        <v>9793.1650545896991</v>
      </c>
      <c r="AF422" s="371">
        <v>40199.749467013171</v>
      </c>
      <c r="AG422" s="371">
        <v>11080.398849464957</v>
      </c>
      <c r="AH422" s="371">
        <v>10892.136436008053</v>
      </c>
      <c r="AI422" s="371">
        <v>11027.876022371915</v>
      </c>
      <c r="AJ422" s="371">
        <v>11050.264596372854</v>
      </c>
      <c r="AK422" s="371">
        <v>44050.675904217773</v>
      </c>
    </row>
    <row r="423" spans="2:37">
      <c r="B423" s="370" t="s">
        <v>1816</v>
      </c>
      <c r="C423" s="371">
        <v>1007.924196083198</v>
      </c>
      <c r="D423" s="371">
        <v>1020.432873011255</v>
      </c>
      <c r="E423" s="371">
        <v>1030.8561631288303</v>
      </c>
      <c r="F423" s="371">
        <v>1023.381634612662</v>
      </c>
      <c r="G423" s="371">
        <v>4082.5948668359451</v>
      </c>
      <c r="H423" s="371">
        <v>1042.9597601897422</v>
      </c>
      <c r="I423" s="371">
        <v>1012.9334492312088</v>
      </c>
      <c r="J423" s="371">
        <v>1048.3125950215558</v>
      </c>
      <c r="K423" s="371">
        <v>1041.8841500894198</v>
      </c>
      <c r="L423" s="371">
        <v>4146.0899545319262</v>
      </c>
      <c r="M423" s="371">
        <v>1079.3159956295701</v>
      </c>
      <c r="N423" s="371">
        <v>1079.2666029926195</v>
      </c>
      <c r="O423" s="371">
        <v>1061.0177607957446</v>
      </c>
      <c r="P423" s="371">
        <v>1052.5259534592499</v>
      </c>
      <c r="Q423" s="371">
        <v>4272.1263128771834</v>
      </c>
      <c r="R423" s="371">
        <v>1058.6557889136</v>
      </c>
      <c r="S423" s="371">
        <v>1073.1203797186963</v>
      </c>
      <c r="T423" s="371">
        <v>1115.4151193145442</v>
      </c>
      <c r="U423" s="371">
        <v>1128.7222084320463</v>
      </c>
      <c r="V423" s="379">
        <v>4375.9134963788865</v>
      </c>
      <c r="W423" s="371">
        <v>1148.7374039241056</v>
      </c>
      <c r="X423" s="371">
        <v>1124.1026075007774</v>
      </c>
      <c r="Y423" s="371">
        <v>997.08653504594372</v>
      </c>
      <c r="Z423" s="371">
        <v>999.71450888452443</v>
      </c>
      <c r="AA423" s="371">
        <v>4269.6410553553515</v>
      </c>
      <c r="AB423" s="371">
        <v>1015.5095708208406</v>
      </c>
      <c r="AC423" s="371">
        <v>1167.5527249676622</v>
      </c>
      <c r="AD423" s="371">
        <v>1212.0982904016398</v>
      </c>
      <c r="AE423" s="371">
        <v>1263.6982736714988</v>
      </c>
      <c r="AF423" s="371">
        <v>4658.8588598616425</v>
      </c>
      <c r="AG423" s="371">
        <v>1235.2065838236299</v>
      </c>
      <c r="AH423" s="371">
        <v>1022.5672568390025</v>
      </c>
      <c r="AI423" s="371">
        <v>970.04078104655923</v>
      </c>
      <c r="AJ423" s="371">
        <v>914.62052092822296</v>
      </c>
      <c r="AK423" s="371">
        <v>4142.4351426374142</v>
      </c>
    </row>
    <row r="424" spans="2:37">
      <c r="B424" s="370" t="s">
        <v>1817</v>
      </c>
      <c r="C424" s="371">
        <v>41071.504558865796</v>
      </c>
      <c r="D424" s="371">
        <v>41731.437938461262</v>
      </c>
      <c r="E424" s="371">
        <v>42704.865389962906</v>
      </c>
      <c r="F424" s="371">
        <v>43189.195966163017</v>
      </c>
      <c r="G424" s="371">
        <v>168697.00385345297</v>
      </c>
      <c r="H424" s="371">
        <v>43791.878287772357</v>
      </c>
      <c r="I424" s="371">
        <v>44572.633326884054</v>
      </c>
      <c r="J424" s="371">
        <v>45211.881167101412</v>
      </c>
      <c r="K424" s="371">
        <v>46354.851202371217</v>
      </c>
      <c r="L424" s="371">
        <v>179931.24398412908</v>
      </c>
      <c r="M424" s="371">
        <v>47124.736126807882</v>
      </c>
      <c r="N424" s="371">
        <v>47474.731608435919</v>
      </c>
      <c r="O424" s="371">
        <v>48279.207394364421</v>
      </c>
      <c r="P424" s="371">
        <v>48984.209841981487</v>
      </c>
      <c r="Q424" s="371">
        <v>191862.88497158972</v>
      </c>
      <c r="R424" s="371">
        <v>50105.19738258572</v>
      </c>
      <c r="S424" s="371">
        <v>50320.9994373152</v>
      </c>
      <c r="T424" s="371">
        <v>51069.841486064142</v>
      </c>
      <c r="U424" s="371">
        <v>51753.776388778824</v>
      </c>
      <c r="V424" s="379">
        <v>203249.81469474387</v>
      </c>
      <c r="W424" s="371">
        <v>50977.600719777547</v>
      </c>
      <c r="X424" s="371">
        <v>46005.022361111856</v>
      </c>
      <c r="Y424" s="371">
        <v>47968.517965288091</v>
      </c>
      <c r="Z424" s="371">
        <v>50380.480061461087</v>
      </c>
      <c r="AA424" s="371">
        <v>195331.62110763855</v>
      </c>
      <c r="AB424" s="371">
        <v>51138.195375986419</v>
      </c>
      <c r="AC424" s="371">
        <v>51687.228868647027</v>
      </c>
      <c r="AD424" s="371">
        <v>52260.421957265542</v>
      </c>
      <c r="AE424" s="371">
        <v>54729.211361724309</v>
      </c>
      <c r="AF424" s="371">
        <v>209815.05756362324</v>
      </c>
      <c r="AG424" s="371">
        <v>55737.390246736431</v>
      </c>
      <c r="AH424" s="371">
        <v>56664.218825287411</v>
      </c>
      <c r="AI424" s="371">
        <v>57245.122030355873</v>
      </c>
      <c r="AJ424" s="371">
        <v>58029.178052732124</v>
      </c>
      <c r="AK424" s="371">
        <v>227675.90915511185</v>
      </c>
    </row>
    <row r="425" spans="2:37">
      <c r="B425" s="370" t="s">
        <v>1818</v>
      </c>
      <c r="C425" s="371">
        <v>3175.1341668874238</v>
      </c>
      <c r="D425" s="371">
        <v>3147.1463911644519</v>
      </c>
      <c r="E425" s="371">
        <v>2818.5062413400406</v>
      </c>
      <c r="F425" s="371">
        <v>2883.1817871941553</v>
      </c>
      <c r="G425" s="371">
        <v>12023.968586586074</v>
      </c>
      <c r="H425" s="371">
        <v>2882.9936056275415</v>
      </c>
      <c r="I425" s="371">
        <v>3012.8758307410058</v>
      </c>
      <c r="J425" s="371">
        <v>2992.3349404334072</v>
      </c>
      <c r="K425" s="371">
        <v>3095.8740245272693</v>
      </c>
      <c r="L425" s="371">
        <v>11984.078401329225</v>
      </c>
      <c r="M425" s="371">
        <v>3094.0702192980571</v>
      </c>
      <c r="N425" s="371">
        <v>3123.6069561384757</v>
      </c>
      <c r="O425" s="371">
        <v>3256.6850429370502</v>
      </c>
      <c r="P425" s="371">
        <v>3295.6729048785282</v>
      </c>
      <c r="Q425" s="371">
        <v>12770.03512325211</v>
      </c>
      <c r="R425" s="371">
        <v>3157.1755608381359</v>
      </c>
      <c r="S425" s="371">
        <v>2946.9936510057814</v>
      </c>
      <c r="T425" s="371">
        <v>3012.430399639898</v>
      </c>
      <c r="U425" s="371">
        <v>2918.972952488572</v>
      </c>
      <c r="V425" s="379">
        <v>12035.572563972386</v>
      </c>
      <c r="W425" s="371">
        <v>2905.8320361439064</v>
      </c>
      <c r="X425" s="371">
        <v>2371.8414529175952</v>
      </c>
      <c r="Y425" s="371">
        <v>2529.5187416084386</v>
      </c>
      <c r="Z425" s="371">
        <v>2697.0053490819355</v>
      </c>
      <c r="AA425" s="371">
        <v>10504.197579751875</v>
      </c>
      <c r="AB425" s="371">
        <v>2980.7263003782105</v>
      </c>
      <c r="AC425" s="371">
        <v>3017.1338440013437</v>
      </c>
      <c r="AD425" s="371">
        <v>3165.477624974857</v>
      </c>
      <c r="AE425" s="371">
        <v>2977.0790126274574</v>
      </c>
      <c r="AF425" s="371">
        <v>12140.416781981867</v>
      </c>
      <c r="AG425" s="371">
        <v>3146.4698540762956</v>
      </c>
      <c r="AH425" s="371">
        <v>3162.1909525311567</v>
      </c>
      <c r="AI425" s="371">
        <v>3365.5345860785756</v>
      </c>
      <c r="AJ425" s="371">
        <v>3342.1019430628926</v>
      </c>
      <c r="AK425" s="371">
        <v>13016.297335748923</v>
      </c>
    </row>
    <row r="426" spans="2:37">
      <c r="B426" s="370" t="s">
        <v>1819</v>
      </c>
      <c r="C426" s="371">
        <v>96.336482374161065</v>
      </c>
      <c r="D426" s="371">
        <v>99.614871356886383</v>
      </c>
      <c r="E426" s="371">
        <v>101.08385525012076</v>
      </c>
      <c r="F426" s="371">
        <v>102.89471876781174</v>
      </c>
      <c r="G426" s="371">
        <v>399.92992774897994</v>
      </c>
      <c r="H426" s="371">
        <v>105.97904883146253</v>
      </c>
      <c r="I426" s="371">
        <v>111.6944356912344</v>
      </c>
      <c r="J426" s="371">
        <v>114.76172516752547</v>
      </c>
      <c r="K426" s="371">
        <v>116.98795597325527</v>
      </c>
      <c r="L426" s="371">
        <v>449.42316566347768</v>
      </c>
      <c r="M426" s="371">
        <v>117.9304295149804</v>
      </c>
      <c r="N426" s="371">
        <v>120.39483764114628</v>
      </c>
      <c r="O426" s="371">
        <v>121.21657888746181</v>
      </c>
      <c r="P426" s="371">
        <v>122.28607445373892</v>
      </c>
      <c r="Q426" s="371">
        <v>481.8279204973274</v>
      </c>
      <c r="R426" s="371">
        <v>123.92841734557869</v>
      </c>
      <c r="S426" s="371">
        <v>128.01819085134105</v>
      </c>
      <c r="T426" s="371">
        <v>127.88462320889181</v>
      </c>
      <c r="U426" s="371">
        <v>130.00067278988502</v>
      </c>
      <c r="V426" s="379">
        <v>509.8319041956965</v>
      </c>
      <c r="W426" s="371">
        <v>132.79199794375592</v>
      </c>
      <c r="X426" s="371">
        <v>136.90308771162444</v>
      </c>
      <c r="Y426" s="371">
        <v>139.25198924279024</v>
      </c>
      <c r="Z426" s="371">
        <v>142.00268921485869</v>
      </c>
      <c r="AA426" s="371">
        <v>550.94976411302923</v>
      </c>
      <c r="AB426" s="371">
        <v>143.69405422906306</v>
      </c>
      <c r="AC426" s="371">
        <v>144.52944810474304</v>
      </c>
      <c r="AD426" s="371">
        <v>148.77155906948678</v>
      </c>
      <c r="AE426" s="371">
        <v>148.16862793910479</v>
      </c>
      <c r="AF426" s="371">
        <v>585.16368934239767</v>
      </c>
      <c r="AG426" s="371">
        <v>147.7182684084764</v>
      </c>
      <c r="AH426" s="371">
        <v>151.74693457622368</v>
      </c>
      <c r="AI426" s="371">
        <v>155.66314382766103</v>
      </c>
      <c r="AJ426" s="371">
        <v>157.5565106383925</v>
      </c>
      <c r="AK426" s="371">
        <v>612.68485745075373</v>
      </c>
    </row>
    <row r="427" spans="2:37">
      <c r="B427" s="370" t="s">
        <v>1820</v>
      </c>
      <c r="C427" s="371">
        <v>12034.483894046758</v>
      </c>
      <c r="D427" s="371">
        <v>12704.16412641812</v>
      </c>
      <c r="E427" s="371">
        <v>13445.24933965351</v>
      </c>
      <c r="F427" s="371">
        <v>14219.973214092806</v>
      </c>
      <c r="G427" s="371">
        <v>52403.870574211192</v>
      </c>
      <c r="H427" s="371">
        <v>13137.035832042182</v>
      </c>
      <c r="I427" s="371">
        <v>13854.722795356651</v>
      </c>
      <c r="J427" s="371">
        <v>15031.807639924211</v>
      </c>
      <c r="K427" s="371">
        <v>16158.679633433265</v>
      </c>
      <c r="L427" s="371">
        <v>58182.245900756316</v>
      </c>
      <c r="M427" s="371">
        <v>14722.504069709506</v>
      </c>
      <c r="N427" s="371">
        <v>15462.964216493358</v>
      </c>
      <c r="O427" s="371">
        <v>17030.647835194428</v>
      </c>
      <c r="P427" s="371">
        <v>18236.823969423123</v>
      </c>
      <c r="Q427" s="371">
        <v>65452.940090820412</v>
      </c>
      <c r="R427" s="371">
        <v>16707.13231504762</v>
      </c>
      <c r="S427" s="371">
        <v>17572.724726467939</v>
      </c>
      <c r="T427" s="371">
        <v>18927.685834171316</v>
      </c>
      <c r="U427" s="371">
        <v>20119.708454425898</v>
      </c>
      <c r="V427" s="379">
        <v>73327.251330112776</v>
      </c>
      <c r="W427" s="371">
        <v>17822.771980547652</v>
      </c>
      <c r="X427" s="371">
        <v>16528.894239448193</v>
      </c>
      <c r="Y427" s="371">
        <v>17932.758840110677</v>
      </c>
      <c r="Z427" s="371">
        <v>19267.333187308283</v>
      </c>
      <c r="AA427" s="371">
        <v>71551.758247414793</v>
      </c>
      <c r="AB427" s="371">
        <v>19157.72418134673</v>
      </c>
      <c r="AC427" s="371">
        <v>19479.277431137853</v>
      </c>
      <c r="AD427" s="371">
        <v>21017.514178922127</v>
      </c>
      <c r="AE427" s="371">
        <v>22459.431100109716</v>
      </c>
      <c r="AF427" s="371">
        <v>82113.946891516418</v>
      </c>
      <c r="AG427" s="371">
        <v>21647.775119223657</v>
      </c>
      <c r="AH427" s="371">
        <v>21789.206252757354</v>
      </c>
      <c r="AI427" s="371">
        <v>23501.233938384608</v>
      </c>
      <c r="AJ427" s="371">
        <v>24264.587811199355</v>
      </c>
      <c r="AK427" s="371">
        <v>91202.803121564968</v>
      </c>
    </row>
    <row r="428" spans="2:37">
      <c r="B428" s="370" t="s">
        <v>1821</v>
      </c>
      <c r="C428" s="371">
        <v>15242.975332399679</v>
      </c>
      <c r="D428" s="371">
        <v>15746.418729460236</v>
      </c>
      <c r="E428" s="371">
        <v>15970.823856885694</v>
      </c>
      <c r="F428" s="371">
        <v>16124.005411845923</v>
      </c>
      <c r="G428" s="371">
        <v>63084.223330591529</v>
      </c>
      <c r="H428" s="371">
        <v>16647.588738948198</v>
      </c>
      <c r="I428" s="371">
        <v>17112.973478204593</v>
      </c>
      <c r="J428" s="371">
        <v>17622.895246517281</v>
      </c>
      <c r="K428" s="371">
        <v>17891.889570224404</v>
      </c>
      <c r="L428" s="371">
        <v>69275.347033894475</v>
      </c>
      <c r="M428" s="371">
        <v>18354.497570166513</v>
      </c>
      <c r="N428" s="371">
        <v>18880.521743912861</v>
      </c>
      <c r="O428" s="371">
        <v>19625.034536998319</v>
      </c>
      <c r="P428" s="371">
        <v>19800.738227070906</v>
      </c>
      <c r="Q428" s="371">
        <v>76660.792078148603</v>
      </c>
      <c r="R428" s="371">
        <v>20218.163499136557</v>
      </c>
      <c r="S428" s="371">
        <v>20852.995447013283</v>
      </c>
      <c r="T428" s="371">
        <v>21458.205447776876</v>
      </c>
      <c r="U428" s="371">
        <v>21670.379909796527</v>
      </c>
      <c r="V428" s="379">
        <v>84199.744303723244</v>
      </c>
      <c r="W428" s="371">
        <v>21659.677005398284</v>
      </c>
      <c r="X428" s="371">
        <v>20180.812378206512</v>
      </c>
      <c r="Y428" s="371">
        <v>20894.679674203409</v>
      </c>
      <c r="Z428" s="371">
        <v>20505.44271295498</v>
      </c>
      <c r="AA428" s="371">
        <v>83240.611770763193</v>
      </c>
      <c r="AB428" s="371">
        <v>21192.254295267234</v>
      </c>
      <c r="AC428" s="371">
        <v>21363.080139009191</v>
      </c>
      <c r="AD428" s="371">
        <v>21522.742048438595</v>
      </c>
      <c r="AE428" s="371">
        <v>21820.909921525636</v>
      </c>
      <c r="AF428" s="371">
        <v>85898.98640424067</v>
      </c>
      <c r="AG428" s="371">
        <v>22434.666062228865</v>
      </c>
      <c r="AH428" s="371">
        <v>22982.083255126701</v>
      </c>
      <c r="AI428" s="371">
        <v>23612.913580356086</v>
      </c>
      <c r="AJ428" s="371">
        <v>24517.623457867918</v>
      </c>
      <c r="AK428" s="371">
        <v>93547.286355579563</v>
      </c>
    </row>
    <row r="429" spans="2:37">
      <c r="B429" s="370" t="s">
        <v>1822</v>
      </c>
      <c r="C429" s="371">
        <v>13087.203055059526</v>
      </c>
      <c r="D429" s="371">
        <v>13390.792174664664</v>
      </c>
      <c r="E429" s="371">
        <v>14375.452061152593</v>
      </c>
      <c r="F429" s="371">
        <v>14567.906523372643</v>
      </c>
      <c r="G429" s="371">
        <v>55421.353814249429</v>
      </c>
      <c r="H429" s="371">
        <v>13929.182263136207</v>
      </c>
      <c r="I429" s="371">
        <v>15061.799465243961</v>
      </c>
      <c r="J429" s="371">
        <v>15656.091953484549</v>
      </c>
      <c r="K429" s="371">
        <v>16610.675748973525</v>
      </c>
      <c r="L429" s="371">
        <v>61257.749430838245</v>
      </c>
      <c r="M429" s="371">
        <v>15756.782323946711</v>
      </c>
      <c r="N429" s="371">
        <v>16889.033340121998</v>
      </c>
      <c r="O429" s="371">
        <v>17297.624719353164</v>
      </c>
      <c r="P429" s="371">
        <v>17381.755921254746</v>
      </c>
      <c r="Q429" s="371">
        <v>67325.196304676618</v>
      </c>
      <c r="R429" s="371">
        <v>17062.646934662414</v>
      </c>
      <c r="S429" s="371">
        <v>16995.463755597953</v>
      </c>
      <c r="T429" s="371">
        <v>18075.150166242442</v>
      </c>
      <c r="U429" s="371">
        <v>19055.294743339804</v>
      </c>
      <c r="V429" s="379">
        <v>71188.555599842628</v>
      </c>
      <c r="W429" s="371">
        <v>15200.102076516863</v>
      </c>
      <c r="X429" s="371">
        <v>6098.6604282269909</v>
      </c>
      <c r="Y429" s="371">
        <v>8591.8028704699536</v>
      </c>
      <c r="Z429" s="371">
        <v>10567.654088986637</v>
      </c>
      <c r="AA429" s="371">
        <v>40458.219464200447</v>
      </c>
      <c r="AB429" s="371">
        <v>9690.2860514577806</v>
      </c>
      <c r="AC429" s="371">
        <v>10387.114409932778</v>
      </c>
      <c r="AD429" s="371">
        <v>8988.2540925935555</v>
      </c>
      <c r="AE429" s="371">
        <v>12628.221660477915</v>
      </c>
      <c r="AF429" s="371">
        <v>41693.876214462027</v>
      </c>
      <c r="AG429" s="371">
        <v>13119.825343323761</v>
      </c>
      <c r="AH429" s="371">
        <v>17203.897752296602</v>
      </c>
      <c r="AI429" s="371">
        <v>19499.585674594164</v>
      </c>
      <c r="AJ429" s="371">
        <v>21342.053774371099</v>
      </c>
      <c r="AK429" s="371">
        <v>71165.362544585631</v>
      </c>
    </row>
    <row r="430" spans="2:37">
      <c r="B430" s="370" t="s">
        <v>1823</v>
      </c>
      <c r="C430" s="371">
        <v>2988.3091993153967</v>
      </c>
      <c r="D430" s="371">
        <v>3047.4252535835335</v>
      </c>
      <c r="E430" s="371">
        <v>3096.3654977095302</v>
      </c>
      <c r="F430" s="371">
        <v>3167.0367868758867</v>
      </c>
      <c r="G430" s="371">
        <v>12299.136737484347</v>
      </c>
      <c r="H430" s="371">
        <v>3242.8453056571698</v>
      </c>
      <c r="I430" s="371">
        <v>3349.9781526773986</v>
      </c>
      <c r="J430" s="371">
        <v>3401.2266967902979</v>
      </c>
      <c r="K430" s="371">
        <v>3483.1773953175307</v>
      </c>
      <c r="L430" s="371">
        <v>13477.227550442398</v>
      </c>
      <c r="M430" s="371">
        <v>3518.5682560266769</v>
      </c>
      <c r="N430" s="371">
        <v>3637.471386179709</v>
      </c>
      <c r="O430" s="371">
        <v>3695.851891076527</v>
      </c>
      <c r="P430" s="371">
        <v>3780.92255018469</v>
      </c>
      <c r="Q430" s="371">
        <v>14632.814083467603</v>
      </c>
      <c r="R430" s="371">
        <v>3810.4553780451888</v>
      </c>
      <c r="S430" s="371">
        <v>3942.3511785376986</v>
      </c>
      <c r="T430" s="371">
        <v>3999.0093802751562</v>
      </c>
      <c r="U430" s="371">
        <v>4101.1463283167996</v>
      </c>
      <c r="V430" s="379">
        <v>15852.962265174843</v>
      </c>
      <c r="W430" s="371">
        <v>4100.9809331840706</v>
      </c>
      <c r="X430" s="371">
        <v>3505.0985192179037</v>
      </c>
      <c r="Y430" s="371">
        <v>3673.9329879385741</v>
      </c>
      <c r="Z430" s="371">
        <v>3874.3294432121543</v>
      </c>
      <c r="AA430" s="371">
        <v>15154.341883552703</v>
      </c>
      <c r="AB430" s="371">
        <v>3931.0262768990938</v>
      </c>
      <c r="AC430" s="371">
        <v>3986.1938054264429</v>
      </c>
      <c r="AD430" s="371">
        <v>3875.8682587392236</v>
      </c>
      <c r="AE430" s="371">
        <v>4097.7372152554972</v>
      </c>
      <c r="AF430" s="371">
        <v>15890.82555632026</v>
      </c>
      <c r="AG430" s="371">
        <v>4140.9562557090567</v>
      </c>
      <c r="AH430" s="371">
        <v>4349.9750662402648</v>
      </c>
      <c r="AI430" s="371">
        <v>4373.3640287067665</v>
      </c>
      <c r="AJ430" s="371">
        <v>4583.1653793798514</v>
      </c>
      <c r="AK430" s="371">
        <v>17447.460730035938</v>
      </c>
    </row>
    <row r="431" spans="2:37">
      <c r="B431" s="370" t="s">
        <v>1824</v>
      </c>
      <c r="C431" s="371">
        <v>4356.0544461897744</v>
      </c>
      <c r="D431" s="371">
        <v>4514.2081954537871</v>
      </c>
      <c r="E431" s="371">
        <v>4689.2653666737706</v>
      </c>
      <c r="F431" s="371">
        <v>4739.2154113589067</v>
      </c>
      <c r="G431" s="371">
        <v>18298.743419676241</v>
      </c>
      <c r="H431" s="371">
        <v>4844.5533284803751</v>
      </c>
      <c r="I431" s="371">
        <v>5099.9728136622598</v>
      </c>
      <c r="J431" s="371">
        <v>5267.075930487702</v>
      </c>
      <c r="K431" s="371">
        <v>5273.3737651333104</v>
      </c>
      <c r="L431" s="371">
        <v>20484.975837763646</v>
      </c>
      <c r="M431" s="371">
        <v>5203.5110194794952</v>
      </c>
      <c r="N431" s="371">
        <v>5437.5011701692756</v>
      </c>
      <c r="O431" s="371">
        <v>5535.7349819552655</v>
      </c>
      <c r="P431" s="371">
        <v>5518.8235381665254</v>
      </c>
      <c r="Q431" s="371">
        <v>21695.57070977056</v>
      </c>
      <c r="R431" s="371">
        <v>5556.4928420402948</v>
      </c>
      <c r="S431" s="371">
        <v>5823.2055156909501</v>
      </c>
      <c r="T431" s="371">
        <v>5941.7214816691076</v>
      </c>
      <c r="U431" s="371">
        <v>5956.722265324971</v>
      </c>
      <c r="V431" s="379">
        <v>23278.142104725324</v>
      </c>
      <c r="W431" s="371">
        <v>6022.7618846829855</v>
      </c>
      <c r="X431" s="371">
        <v>6332.9669673653716</v>
      </c>
      <c r="Y431" s="371">
        <v>6415.6549201580474</v>
      </c>
      <c r="Z431" s="371">
        <v>6429.3588032392481</v>
      </c>
      <c r="AA431" s="371">
        <v>25200.742575445653</v>
      </c>
      <c r="AB431" s="371">
        <v>6536.7178771425406</v>
      </c>
      <c r="AC431" s="371">
        <v>6595.3711860855183</v>
      </c>
      <c r="AD431" s="371">
        <v>6678.9772910990587</v>
      </c>
      <c r="AE431" s="371">
        <v>6763.68513830548</v>
      </c>
      <c r="AF431" s="371">
        <v>26574.751492632597</v>
      </c>
      <c r="AG431" s="371">
        <v>6919.5905269459354</v>
      </c>
      <c r="AH431" s="371">
        <v>7048.898181342277</v>
      </c>
      <c r="AI431" s="371">
        <v>7052.0766284520969</v>
      </c>
      <c r="AJ431" s="371">
        <v>7197.6704079309948</v>
      </c>
      <c r="AK431" s="371">
        <v>28218.235744671299</v>
      </c>
    </row>
    <row r="432" spans="2:37">
      <c r="B432" s="370" t="s">
        <v>1825</v>
      </c>
      <c r="C432" s="371">
        <v>3775.7547276572618</v>
      </c>
      <c r="D432" s="371">
        <v>3873.6512800327637</v>
      </c>
      <c r="E432" s="371">
        <v>4009.3720174776722</v>
      </c>
      <c r="F432" s="371">
        <v>4103.4025863283214</v>
      </c>
      <c r="G432" s="371">
        <v>15762.180611496018</v>
      </c>
      <c r="H432" s="371">
        <v>4113.2857298008712</v>
      </c>
      <c r="I432" s="371">
        <v>4195.450900900677</v>
      </c>
      <c r="J432" s="371">
        <v>4289.8720550295502</v>
      </c>
      <c r="K432" s="371">
        <v>4465.0592271824398</v>
      </c>
      <c r="L432" s="371">
        <v>17063.667912913537</v>
      </c>
      <c r="M432" s="371">
        <v>4522.3880920549882</v>
      </c>
      <c r="N432" s="371">
        <v>4549.0014020844583</v>
      </c>
      <c r="O432" s="371">
        <v>4820.4227489595532</v>
      </c>
      <c r="P432" s="371">
        <v>5037.8692440943678</v>
      </c>
      <c r="Q432" s="371">
        <v>18929.681487193371</v>
      </c>
      <c r="R432" s="371">
        <v>4923.5316672661975</v>
      </c>
      <c r="S432" s="371">
        <v>4828.7836323751517</v>
      </c>
      <c r="T432" s="371">
        <v>4907.1349794812786</v>
      </c>
      <c r="U432" s="371">
        <v>5054.2658594842887</v>
      </c>
      <c r="V432" s="379">
        <v>19713.71613860692</v>
      </c>
      <c r="W432" s="371">
        <v>5100.8244105153817</v>
      </c>
      <c r="X432" s="371">
        <v>4950.780464365429</v>
      </c>
      <c r="Y432" s="371">
        <v>5031.2603357280041</v>
      </c>
      <c r="Z432" s="371">
        <v>5217.5503837160368</v>
      </c>
      <c r="AA432" s="371">
        <v>20300.415594324852</v>
      </c>
      <c r="AB432" s="371">
        <v>5406.9132864774174</v>
      </c>
      <c r="AC432" s="371">
        <v>5491.2928996675582</v>
      </c>
      <c r="AD432" s="371">
        <v>5568.3149088553482</v>
      </c>
      <c r="AE432" s="371">
        <v>5856.8198900696871</v>
      </c>
      <c r="AF432" s="371">
        <v>22323.340985070005</v>
      </c>
      <c r="AG432" s="371">
        <v>5966.7163261706773</v>
      </c>
      <c r="AH432" s="371">
        <v>6665.9862289266184</v>
      </c>
      <c r="AI432" s="371">
        <v>6244.9636835283545</v>
      </c>
      <c r="AJ432" s="371">
        <v>6429.6214004046187</v>
      </c>
      <c r="AK432" s="371">
        <v>25307.28763903027</v>
      </c>
    </row>
    <row r="433" spans="2:37">
      <c r="B433" s="370" t="s">
        <v>1826</v>
      </c>
      <c r="C433" s="371">
        <v>9013.2429103381764</v>
      </c>
      <c r="D433" s="371">
        <v>9244.4215029091392</v>
      </c>
      <c r="E433" s="371">
        <v>9503.2057706316391</v>
      </c>
      <c r="F433" s="371">
        <v>9623.6774211957108</v>
      </c>
      <c r="G433" s="371">
        <v>37384.547605074666</v>
      </c>
      <c r="H433" s="371">
        <v>9851.6952193968464</v>
      </c>
      <c r="I433" s="371">
        <v>10435.256493017232</v>
      </c>
      <c r="J433" s="371">
        <v>10846.010024373772</v>
      </c>
      <c r="K433" s="371">
        <v>10970.802369718318</v>
      </c>
      <c r="L433" s="371">
        <v>42103.764106506169</v>
      </c>
      <c r="M433" s="371">
        <v>11038.36722710635</v>
      </c>
      <c r="N433" s="371">
        <v>11477.016452252768</v>
      </c>
      <c r="O433" s="371">
        <v>11984.744874877411</v>
      </c>
      <c r="P433" s="371">
        <v>12079.138517314039</v>
      </c>
      <c r="Q433" s="371">
        <v>46579.267071550574</v>
      </c>
      <c r="R433" s="371">
        <v>12244.9563569026</v>
      </c>
      <c r="S433" s="371">
        <v>12854.012411223326</v>
      </c>
      <c r="T433" s="371">
        <v>13465.999973569003</v>
      </c>
      <c r="U433" s="371">
        <v>13621.191618634033</v>
      </c>
      <c r="V433" s="379">
        <v>52186.160360328955</v>
      </c>
      <c r="W433" s="371">
        <v>13693.477252668466</v>
      </c>
      <c r="X433" s="371">
        <v>13129.394915107589</v>
      </c>
      <c r="Y433" s="371">
        <v>13603.883820758252</v>
      </c>
      <c r="Z433" s="371">
        <v>13831.445415201861</v>
      </c>
      <c r="AA433" s="371">
        <v>54258.201403736173</v>
      </c>
      <c r="AB433" s="371">
        <v>13920.258813137623</v>
      </c>
      <c r="AC433" s="371">
        <v>13948.937630240898</v>
      </c>
      <c r="AD433" s="371">
        <v>14095.712227529782</v>
      </c>
      <c r="AE433" s="371">
        <v>14432.304281887466</v>
      </c>
      <c r="AF433" s="371">
        <v>56397.212952795766</v>
      </c>
      <c r="AG433" s="371">
        <v>14864.779601093276</v>
      </c>
      <c r="AH433" s="371">
        <v>14884.99476374305</v>
      </c>
      <c r="AI433" s="371">
        <v>15178.446180087891</v>
      </c>
      <c r="AJ433" s="371">
        <v>15361.178953426806</v>
      </c>
      <c r="AK433" s="371">
        <v>60289.39949835102</v>
      </c>
    </row>
    <row r="434" spans="2:37">
      <c r="B434" s="370" t="s">
        <v>1827</v>
      </c>
      <c r="C434" s="371">
        <v>1319.3645283649669</v>
      </c>
      <c r="D434" s="371">
        <v>1337.4503859704246</v>
      </c>
      <c r="E434" s="371">
        <v>1369.8152272161653</v>
      </c>
      <c r="F434" s="371">
        <v>1397.0919292720446</v>
      </c>
      <c r="G434" s="371">
        <v>5423.7220708236018</v>
      </c>
      <c r="H434" s="371">
        <v>1453.136414328826</v>
      </c>
      <c r="I434" s="371">
        <v>1502.0081653967145</v>
      </c>
      <c r="J434" s="371">
        <v>1553.0630210519753</v>
      </c>
      <c r="K434" s="371">
        <v>1574.1150946437692</v>
      </c>
      <c r="L434" s="371">
        <v>6082.322695421286</v>
      </c>
      <c r="M434" s="371">
        <v>1597.3397285183612</v>
      </c>
      <c r="N434" s="371">
        <v>1646.1951956300823</v>
      </c>
      <c r="O434" s="371">
        <v>1691.6867172275618</v>
      </c>
      <c r="P434" s="371">
        <v>1738.9201828837818</v>
      </c>
      <c r="Q434" s="371">
        <v>6674.1418242597874</v>
      </c>
      <c r="R434" s="371">
        <v>1789.3218592245601</v>
      </c>
      <c r="S434" s="371">
        <v>1847.9952639224557</v>
      </c>
      <c r="T434" s="371">
        <v>1903.7893834531876</v>
      </c>
      <c r="U434" s="371">
        <v>1951.5743916525917</v>
      </c>
      <c r="V434" s="379">
        <v>7492.6808982527946</v>
      </c>
      <c r="W434" s="371">
        <v>1996.6385291052407</v>
      </c>
      <c r="X434" s="371">
        <v>1720.8469325516392</v>
      </c>
      <c r="Y434" s="371">
        <v>1816.5532119618931</v>
      </c>
      <c r="Z434" s="371">
        <v>1791.1663958839415</v>
      </c>
      <c r="AA434" s="371">
        <v>7325.2050695027147</v>
      </c>
      <c r="AB434" s="371">
        <v>1784.0052675650513</v>
      </c>
      <c r="AC434" s="371">
        <v>1834.1943400239468</v>
      </c>
      <c r="AD434" s="371">
        <v>1803.3492718172938</v>
      </c>
      <c r="AE434" s="371">
        <v>1907.8748481162947</v>
      </c>
      <c r="AF434" s="371">
        <v>7329.4237275225869</v>
      </c>
      <c r="AG434" s="371">
        <v>1894.3174368208101</v>
      </c>
      <c r="AH434" s="371">
        <v>1975.180145612273</v>
      </c>
      <c r="AI434" s="371">
        <v>1977.1512681786985</v>
      </c>
      <c r="AJ434" s="371">
        <v>2068.1019442807101</v>
      </c>
      <c r="AK434" s="371">
        <v>7914.7507948924922</v>
      </c>
    </row>
    <row r="435" spans="2:37">
      <c r="B435" s="370" t="s">
        <v>1828</v>
      </c>
      <c r="C435" s="371">
        <v>2537.5954783241209</v>
      </c>
      <c r="D435" s="371">
        <v>2647.8177868553335</v>
      </c>
      <c r="E435" s="371">
        <v>2676.0543203564735</v>
      </c>
      <c r="F435" s="371">
        <v>2701.4480666485861</v>
      </c>
      <c r="G435" s="371">
        <v>10562.915652184514</v>
      </c>
      <c r="H435" s="371">
        <v>2699.4672147705105</v>
      </c>
      <c r="I435" s="371">
        <v>2868.5356947084933</v>
      </c>
      <c r="J435" s="371">
        <v>2913.6044858243272</v>
      </c>
      <c r="K435" s="371">
        <v>2977.2327225491317</v>
      </c>
      <c r="L435" s="371">
        <v>11458.840117852462</v>
      </c>
      <c r="M435" s="371">
        <v>2912.3466746761446</v>
      </c>
      <c r="N435" s="371">
        <v>3072.1799262949125</v>
      </c>
      <c r="O435" s="371">
        <v>3119.7492653281106</v>
      </c>
      <c r="P435" s="371">
        <v>3196.8472132702386</v>
      </c>
      <c r="Q435" s="371">
        <v>12301.123079569406</v>
      </c>
      <c r="R435" s="371">
        <v>3236.6122169786377</v>
      </c>
      <c r="S435" s="371">
        <v>3430.3617045385809</v>
      </c>
      <c r="T435" s="371">
        <v>3461.4486487423519</v>
      </c>
      <c r="U435" s="371">
        <v>3528.7948225196196</v>
      </c>
      <c r="V435" s="379">
        <v>13657.21739277919</v>
      </c>
      <c r="W435" s="371">
        <v>3479.1637470929068</v>
      </c>
      <c r="X435" s="371">
        <v>3496.01531174411</v>
      </c>
      <c r="Y435" s="371">
        <v>3581.013154396715</v>
      </c>
      <c r="Z435" s="371">
        <v>3654.2836847540675</v>
      </c>
      <c r="AA435" s="371">
        <v>14210.475897987799</v>
      </c>
      <c r="AB435" s="371">
        <v>3483.0343855425949</v>
      </c>
      <c r="AC435" s="371">
        <v>3557.1928602747603</v>
      </c>
      <c r="AD435" s="371">
        <v>3535.7343525682923</v>
      </c>
      <c r="AE435" s="371">
        <v>3881.90673165422</v>
      </c>
      <c r="AF435" s="371">
        <v>14457.868330039866</v>
      </c>
      <c r="AG435" s="371">
        <v>3557.8456272898866</v>
      </c>
      <c r="AH435" s="371">
        <v>3679.8021407742112</v>
      </c>
      <c r="AI435" s="371">
        <v>3732.7028848760447</v>
      </c>
      <c r="AJ435" s="371">
        <v>4256.8676680778071</v>
      </c>
      <c r="AK435" s="371">
        <v>15227.21832101795</v>
      </c>
    </row>
    <row r="436" spans="2:37">
      <c r="B436" s="370" t="s">
        <v>1829</v>
      </c>
      <c r="C436" s="371">
        <v>4025.9527640580936</v>
      </c>
      <c r="D436" s="371">
        <v>4188.8487346287402</v>
      </c>
      <c r="E436" s="371">
        <v>4213.4858529448866</v>
      </c>
      <c r="F436" s="371">
        <v>4309.475737804436</v>
      </c>
      <c r="G436" s="371">
        <v>16737.763089436154</v>
      </c>
      <c r="H436" s="371">
        <v>4342.4409144872971</v>
      </c>
      <c r="I436" s="371">
        <v>4634.8659829421485</v>
      </c>
      <c r="J436" s="371">
        <v>4725.6440313089033</v>
      </c>
      <c r="K436" s="371">
        <v>4945.9207326853821</v>
      </c>
      <c r="L436" s="371">
        <v>18648.871661423731</v>
      </c>
      <c r="M436" s="371">
        <v>4954.4373058138099</v>
      </c>
      <c r="N436" s="371">
        <v>5274.6651519105517</v>
      </c>
      <c r="O436" s="371">
        <v>5358.8956184552817</v>
      </c>
      <c r="P436" s="371">
        <v>5541.7449266635585</v>
      </c>
      <c r="Q436" s="371">
        <v>21129.743002843203</v>
      </c>
      <c r="R436" s="371">
        <v>5592.3519078747358</v>
      </c>
      <c r="S436" s="371">
        <v>5936.0763597324076</v>
      </c>
      <c r="T436" s="371">
        <v>6048.6446635089405</v>
      </c>
      <c r="U436" s="371">
        <v>6139.1990116175321</v>
      </c>
      <c r="V436" s="379">
        <v>23716.271942733616</v>
      </c>
      <c r="W436" s="371">
        <v>5951.8245918731081</v>
      </c>
      <c r="X436" s="371">
        <v>5930.818010917139</v>
      </c>
      <c r="Y436" s="371">
        <v>6267.0993075938577</v>
      </c>
      <c r="Z436" s="371">
        <v>6346.1851465007494</v>
      </c>
      <c r="AA436" s="371">
        <v>24495.927056884855</v>
      </c>
      <c r="AB436" s="371">
        <v>5985.2280412737509</v>
      </c>
      <c r="AC436" s="371">
        <v>6027.5918479429474</v>
      </c>
      <c r="AD436" s="371">
        <v>6077.0034216516433</v>
      </c>
      <c r="AE436" s="371">
        <v>6256.3719629095522</v>
      </c>
      <c r="AF436" s="371">
        <v>24346.195273777896</v>
      </c>
      <c r="AG436" s="371">
        <v>5948.4727696423533</v>
      </c>
      <c r="AH436" s="371">
        <v>6069.6422610689888</v>
      </c>
      <c r="AI436" s="371">
        <v>6136.1258146244791</v>
      </c>
      <c r="AJ436" s="371">
        <v>6426.8154458525296</v>
      </c>
      <c r="AK436" s="371">
        <v>24581.05629118835</v>
      </c>
    </row>
    <row r="437" spans="2:37">
      <c r="B437" s="370" t="s">
        <v>1830</v>
      </c>
      <c r="C437" s="371">
        <v>1436.0100525115038</v>
      </c>
      <c r="D437" s="371">
        <v>1482.9875350137065</v>
      </c>
      <c r="E437" s="371">
        <v>1496.580757380872</v>
      </c>
      <c r="F437" s="371">
        <v>1564.8228986080157</v>
      </c>
      <c r="G437" s="371">
        <v>5980.4012435140985</v>
      </c>
      <c r="H437" s="371">
        <v>1581.6595223491429</v>
      </c>
      <c r="I437" s="371">
        <v>1627.4836751835419</v>
      </c>
      <c r="J437" s="371">
        <v>1701.2288838518059</v>
      </c>
      <c r="K437" s="371">
        <v>1745.0364644600763</v>
      </c>
      <c r="L437" s="371">
        <v>6655.4085458445661</v>
      </c>
      <c r="M437" s="371">
        <v>1754.1071779007361</v>
      </c>
      <c r="N437" s="371">
        <v>1815.9016952269415</v>
      </c>
      <c r="O437" s="371">
        <v>1888.2685245922012</v>
      </c>
      <c r="P437" s="371">
        <v>1986.0942301894827</v>
      </c>
      <c r="Q437" s="371">
        <v>7444.3716279093615</v>
      </c>
      <c r="R437" s="371">
        <v>2018.012000028245</v>
      </c>
      <c r="S437" s="371">
        <v>2062.259680780397</v>
      </c>
      <c r="T437" s="371">
        <v>2112.6252641052652</v>
      </c>
      <c r="U437" s="371">
        <v>2176.2876021114557</v>
      </c>
      <c r="V437" s="379">
        <v>8369.1845470253629</v>
      </c>
      <c r="W437" s="371">
        <v>2227.5568349653786</v>
      </c>
      <c r="X437" s="371">
        <v>2157.2208216106974</v>
      </c>
      <c r="Y437" s="371">
        <v>2292.8905004135408</v>
      </c>
      <c r="Z437" s="371">
        <v>2505.4531710338033</v>
      </c>
      <c r="AA437" s="371">
        <v>9183.1213280234206</v>
      </c>
      <c r="AB437" s="371">
        <v>2532.5502802718902</v>
      </c>
      <c r="AC437" s="371">
        <v>2555.4104758031426</v>
      </c>
      <c r="AD437" s="371">
        <v>2591.8556750240391</v>
      </c>
      <c r="AE437" s="371">
        <v>2618.5100529834003</v>
      </c>
      <c r="AF437" s="371">
        <v>10298.326484082472</v>
      </c>
      <c r="AG437" s="371">
        <v>2616.3481371855005</v>
      </c>
      <c r="AH437" s="371">
        <v>2647.834624048558</v>
      </c>
      <c r="AI437" s="371">
        <v>2678.0482724705876</v>
      </c>
      <c r="AJ437" s="371">
        <v>2745.7521769729674</v>
      </c>
      <c r="AK437" s="371">
        <v>10687.983210677612</v>
      </c>
    </row>
    <row r="438" spans="2:37">
      <c r="B438" s="370" t="s">
        <v>1831</v>
      </c>
      <c r="C438" s="371">
        <v>1971.5040703215602</v>
      </c>
      <c r="D438" s="371">
        <v>2006.9175049108662</v>
      </c>
      <c r="E438" s="371">
        <v>2049.0305476691947</v>
      </c>
      <c r="F438" s="371">
        <v>2123.5589303778761</v>
      </c>
      <c r="G438" s="371">
        <v>8151.011053279497</v>
      </c>
      <c r="H438" s="371">
        <v>2184.14912019551</v>
      </c>
      <c r="I438" s="371">
        <v>2253.7918787685185</v>
      </c>
      <c r="J438" s="371">
        <v>2310.2591543710523</v>
      </c>
      <c r="K438" s="371">
        <v>2382.5332765850726</v>
      </c>
      <c r="L438" s="371">
        <v>9130.7334299201539</v>
      </c>
      <c r="M438" s="371">
        <v>2393.5177759277453</v>
      </c>
      <c r="N438" s="371">
        <v>2473.2476168964354</v>
      </c>
      <c r="O438" s="371">
        <v>2546.310241347277</v>
      </c>
      <c r="P438" s="371">
        <v>2605.0065818509916</v>
      </c>
      <c r="Q438" s="371">
        <v>10018.082216022451</v>
      </c>
      <c r="R438" s="371">
        <v>2657.4081850598313</v>
      </c>
      <c r="S438" s="371">
        <v>2755.6640192690897</v>
      </c>
      <c r="T438" s="371">
        <v>2834.7093039615006</v>
      </c>
      <c r="U438" s="371">
        <v>2902.18651960952</v>
      </c>
      <c r="V438" s="379">
        <v>11149.968027899942</v>
      </c>
      <c r="W438" s="371">
        <v>2963.5510512999253</v>
      </c>
      <c r="X438" s="371">
        <v>2507.88803914032</v>
      </c>
      <c r="Y438" s="371">
        <v>2670.9214799699853</v>
      </c>
      <c r="Z438" s="371">
        <v>2719.3270653332634</v>
      </c>
      <c r="AA438" s="371">
        <v>10861.687635743496</v>
      </c>
      <c r="AB438" s="371">
        <v>2760.5549426860193</v>
      </c>
      <c r="AC438" s="371">
        <v>2767.6633953637242</v>
      </c>
      <c r="AD438" s="371">
        <v>2772.5248062443679</v>
      </c>
      <c r="AE438" s="371">
        <v>2862.7288336069096</v>
      </c>
      <c r="AF438" s="371">
        <v>11163.471977901021</v>
      </c>
      <c r="AG438" s="371">
        <v>2910.9997842392327</v>
      </c>
      <c r="AH438" s="371">
        <v>3002.0647806613488</v>
      </c>
      <c r="AI438" s="371">
        <v>3013.2678616018875</v>
      </c>
      <c r="AJ438" s="371">
        <v>3237.1154976020075</v>
      </c>
      <c r="AK438" s="371">
        <v>12163.447924104474</v>
      </c>
    </row>
    <row r="439" spans="2:37">
      <c r="B439" s="370" t="s">
        <v>1832</v>
      </c>
      <c r="C439" s="371">
        <v>124464.06191931028</v>
      </c>
      <c r="D439" s="371">
        <v>127984.9379606756</v>
      </c>
      <c r="E439" s="371">
        <v>131902.10777795815</v>
      </c>
      <c r="F439" s="371">
        <v>133547.23589597552</v>
      </c>
      <c r="G439" s="371">
        <v>517898.34355391958</v>
      </c>
      <c r="H439" s="371">
        <v>134422.87834488644</v>
      </c>
      <c r="I439" s="371">
        <v>139154.1996095556</v>
      </c>
      <c r="J439" s="371">
        <v>143589.71706782933</v>
      </c>
      <c r="K439" s="371">
        <v>146430.90546272686</v>
      </c>
      <c r="L439" s="371">
        <v>563597.70048499817</v>
      </c>
      <c r="M439" s="371">
        <v>146781.29845956733</v>
      </c>
      <c r="N439" s="371">
        <v>150926.82916197667</v>
      </c>
      <c r="O439" s="371">
        <v>156530.7361424994</v>
      </c>
      <c r="P439" s="371">
        <v>159565.55064841983</v>
      </c>
      <c r="Q439" s="371">
        <v>613804.4144124632</v>
      </c>
      <c r="R439" s="371">
        <v>159316.47240167926</v>
      </c>
      <c r="S439" s="371">
        <v>162534.54106392129</v>
      </c>
      <c r="T439" s="371">
        <v>167879.46816337921</v>
      </c>
      <c r="U439" s="371">
        <v>171590.85911718971</v>
      </c>
      <c r="V439" s="379">
        <v>661321.34074616956</v>
      </c>
      <c r="W439" s="371">
        <v>165036.82941701679</v>
      </c>
      <c r="X439" s="371">
        <v>145927.51328100171</v>
      </c>
      <c r="Y439" s="371">
        <v>154322.4421431277</v>
      </c>
      <c r="Z439" s="371">
        <v>160608.59880637209</v>
      </c>
      <c r="AA439" s="371">
        <v>625895.38364751812</v>
      </c>
      <c r="AB439" s="371">
        <v>162042.9043743342</v>
      </c>
      <c r="AC439" s="371">
        <v>163954.94433693736</v>
      </c>
      <c r="AD439" s="371">
        <v>165391.79997345858</v>
      </c>
      <c r="AE439" s="371">
        <v>174497.82396745385</v>
      </c>
      <c r="AF439" s="371">
        <v>665887.47265218373</v>
      </c>
      <c r="AG439" s="371">
        <v>177369.47679238277</v>
      </c>
      <c r="AH439" s="371">
        <v>184192.42585784013</v>
      </c>
      <c r="AI439" s="371">
        <v>189764.11637954225</v>
      </c>
      <c r="AJ439" s="371">
        <v>195924.27554110112</v>
      </c>
      <c r="AK439" s="371">
        <v>747250.29457086627</v>
      </c>
    </row>
    <row r="440" spans="2:37">
      <c r="B440" s="368" t="s">
        <v>1848</v>
      </c>
      <c r="C440" s="371" t="s">
        <v>1178</v>
      </c>
      <c r="D440" s="371" t="s">
        <v>1178</v>
      </c>
      <c r="E440" s="371" t="s">
        <v>1178</v>
      </c>
      <c r="F440" s="371" t="s">
        <v>1178</v>
      </c>
      <c r="G440" s="371" t="s">
        <v>1178</v>
      </c>
      <c r="H440" s="371" t="s">
        <v>1178</v>
      </c>
      <c r="I440" s="371" t="s">
        <v>1178</v>
      </c>
      <c r="J440" s="371" t="s">
        <v>1178</v>
      </c>
      <c r="K440" s="371" t="s">
        <v>1178</v>
      </c>
      <c r="L440" s="371" t="s">
        <v>1178</v>
      </c>
      <c r="M440" s="371" t="s">
        <v>1178</v>
      </c>
      <c r="N440" s="371" t="s">
        <v>1178</v>
      </c>
      <c r="O440" s="371" t="s">
        <v>1178</v>
      </c>
      <c r="P440" s="371" t="s">
        <v>1178</v>
      </c>
      <c r="Q440" s="371" t="s">
        <v>1178</v>
      </c>
      <c r="R440" s="371" t="s">
        <v>1178</v>
      </c>
      <c r="S440" s="371" t="s">
        <v>1178</v>
      </c>
      <c r="T440" s="371" t="s">
        <v>1178</v>
      </c>
      <c r="U440" s="371" t="s">
        <v>1178</v>
      </c>
      <c r="V440" s="379" t="s">
        <v>1178</v>
      </c>
      <c r="W440" s="371" t="s">
        <v>1178</v>
      </c>
      <c r="X440" s="371" t="s">
        <v>1178</v>
      </c>
      <c r="Y440" s="371" t="s">
        <v>1178</v>
      </c>
      <c r="Z440" s="371" t="s">
        <v>1178</v>
      </c>
      <c r="AA440" s="371" t="s">
        <v>1178</v>
      </c>
      <c r="AB440" s="371" t="s">
        <v>1178</v>
      </c>
      <c r="AC440" s="371" t="s">
        <v>1178</v>
      </c>
      <c r="AD440" s="371" t="s">
        <v>1178</v>
      </c>
      <c r="AE440" s="371" t="s">
        <v>1178</v>
      </c>
      <c r="AF440" s="371" t="s">
        <v>1178</v>
      </c>
      <c r="AG440" s="371" t="s">
        <v>1178</v>
      </c>
      <c r="AH440" s="371" t="s">
        <v>1178</v>
      </c>
      <c r="AI440" s="371" t="s">
        <v>1178</v>
      </c>
      <c r="AJ440" s="371" t="s">
        <v>1178</v>
      </c>
      <c r="AK440" s="371" t="s">
        <v>1178</v>
      </c>
    </row>
    <row r="441" spans="2:37">
      <c r="B441" s="370" t="s">
        <v>1815</v>
      </c>
      <c r="C441" s="371">
        <v>6627.9502315074969</v>
      </c>
      <c r="D441" s="371">
        <v>6833.9153935372105</v>
      </c>
      <c r="E441" s="371">
        <v>7151.5378135520832</v>
      </c>
      <c r="F441" s="371">
        <v>7530.3818165439361</v>
      </c>
      <c r="G441" s="371">
        <v>28143.785255140727</v>
      </c>
      <c r="H441" s="371">
        <v>7115.585448496332</v>
      </c>
      <c r="I441" s="371">
        <v>7376.1367215791106</v>
      </c>
      <c r="J441" s="371">
        <v>7643.3155366371275</v>
      </c>
      <c r="K441" s="371">
        <v>7647.3043491766412</v>
      </c>
      <c r="L441" s="371">
        <v>29782.34205588921</v>
      </c>
      <c r="M441" s="371">
        <v>7706.6033402110152</v>
      </c>
      <c r="N441" s="371">
        <v>7872.097061788575</v>
      </c>
      <c r="O441" s="371">
        <v>8166.375297252469</v>
      </c>
      <c r="P441" s="371">
        <v>8381.0082582406121</v>
      </c>
      <c r="Q441" s="371">
        <v>32126.083957492669</v>
      </c>
      <c r="R441" s="371">
        <v>8050.8899910458704</v>
      </c>
      <c r="S441" s="371">
        <v>8573.5417218015573</v>
      </c>
      <c r="T441" s="371">
        <v>8592.8361849277317</v>
      </c>
      <c r="U441" s="371">
        <v>8664.0044849467849</v>
      </c>
      <c r="V441" s="379">
        <v>33881.272382721945</v>
      </c>
      <c r="W441" s="371">
        <v>8239.6770852888367</v>
      </c>
      <c r="X441" s="371">
        <v>8462.5140684237249</v>
      </c>
      <c r="Y441" s="371">
        <v>8444.8723493767666</v>
      </c>
      <c r="Z441" s="371">
        <v>8685.1120118441377</v>
      </c>
      <c r="AA441" s="371">
        <v>33832.175514933464</v>
      </c>
      <c r="AB441" s="371">
        <v>8240.5443416396993</v>
      </c>
      <c r="AC441" s="371">
        <v>8689.6043806971793</v>
      </c>
      <c r="AD441" s="371">
        <v>8699.7703114976921</v>
      </c>
      <c r="AE441" s="371">
        <v>9137.523111074257</v>
      </c>
      <c r="AF441" s="371">
        <v>34767.442144908833</v>
      </c>
      <c r="AG441" s="371">
        <v>8389.7771013939891</v>
      </c>
      <c r="AH441" s="371">
        <v>9121.9295834519526</v>
      </c>
      <c r="AI441" s="371">
        <v>9362.6473014737403</v>
      </c>
      <c r="AJ441" s="371">
        <v>9114.9375943000887</v>
      </c>
      <c r="AK441" s="371">
        <v>35989.291580619771</v>
      </c>
    </row>
    <row r="442" spans="2:37">
      <c r="B442" s="370" t="s">
        <v>1816</v>
      </c>
      <c r="C442" s="371">
        <v>509.40510535658507</v>
      </c>
      <c r="D442" s="371">
        <v>527.51018222568302</v>
      </c>
      <c r="E442" s="371">
        <v>528.39065492758641</v>
      </c>
      <c r="F442" s="371">
        <v>530.52442433043711</v>
      </c>
      <c r="G442" s="371">
        <v>2095.8303668402914</v>
      </c>
      <c r="H442" s="371">
        <v>530.38420139837172</v>
      </c>
      <c r="I442" s="371">
        <v>530.6340581976217</v>
      </c>
      <c r="J442" s="371">
        <v>535.10137286515521</v>
      </c>
      <c r="K442" s="371">
        <v>512.78820164423257</v>
      </c>
      <c r="L442" s="371">
        <v>2108.9078341053814</v>
      </c>
      <c r="M442" s="371">
        <v>541.34155914874702</v>
      </c>
      <c r="N442" s="371">
        <v>562.98571043185007</v>
      </c>
      <c r="O442" s="371">
        <v>564.23321652659888</v>
      </c>
      <c r="P442" s="371">
        <v>538.87902177781928</v>
      </c>
      <c r="Q442" s="371">
        <v>2207.4395078850152</v>
      </c>
      <c r="R442" s="371">
        <v>523.68732778333072</v>
      </c>
      <c r="S442" s="371">
        <v>521.82530088161627</v>
      </c>
      <c r="T442" s="371">
        <v>576.06523938471707</v>
      </c>
      <c r="U442" s="371">
        <v>579.7555984599494</v>
      </c>
      <c r="V442" s="379">
        <v>2201.3334665096136</v>
      </c>
      <c r="W442" s="371">
        <v>547.74220311747297</v>
      </c>
      <c r="X442" s="371">
        <v>528.97271102896866</v>
      </c>
      <c r="Y442" s="371">
        <v>535.78354890513015</v>
      </c>
      <c r="Z442" s="371">
        <v>520.66047411777936</v>
      </c>
      <c r="AA442" s="371">
        <v>2133.1589371693508</v>
      </c>
      <c r="AB442" s="371">
        <v>510.80193546673735</v>
      </c>
      <c r="AC442" s="371">
        <v>522.51815397333257</v>
      </c>
      <c r="AD442" s="371">
        <v>554.51724583202747</v>
      </c>
      <c r="AE442" s="371">
        <v>560.13533069844539</v>
      </c>
      <c r="AF442" s="371">
        <v>2147.9726659705429</v>
      </c>
      <c r="AG442" s="371">
        <v>533.28517739203744</v>
      </c>
      <c r="AH442" s="371">
        <v>568.79719180386337</v>
      </c>
      <c r="AI442" s="371">
        <v>598.62039878564258</v>
      </c>
      <c r="AJ442" s="371">
        <v>611.43660601325712</v>
      </c>
      <c r="AK442" s="371">
        <v>2312.1393739948007</v>
      </c>
    </row>
    <row r="443" spans="2:37">
      <c r="B443" s="370" t="s">
        <v>1817</v>
      </c>
      <c r="C443" s="371">
        <v>3025.9667547925105</v>
      </c>
      <c r="D443" s="371">
        <v>3088.0635230868147</v>
      </c>
      <c r="E443" s="371">
        <v>3103.8650978733785</v>
      </c>
      <c r="F443" s="371">
        <v>3193.0768139197112</v>
      </c>
      <c r="G443" s="371">
        <v>12410.972189672415</v>
      </c>
      <c r="H443" s="371">
        <v>3224.1769656562624</v>
      </c>
      <c r="I443" s="371">
        <v>3184.8823359816274</v>
      </c>
      <c r="J443" s="371">
        <v>3216.8227187846078</v>
      </c>
      <c r="K443" s="371">
        <v>3275.818831372801</v>
      </c>
      <c r="L443" s="371">
        <v>12901.700851795298</v>
      </c>
      <c r="M443" s="371">
        <v>3376.9392064301351</v>
      </c>
      <c r="N443" s="371">
        <v>3462.2345033112724</v>
      </c>
      <c r="O443" s="371">
        <v>3538.4176796208244</v>
      </c>
      <c r="P443" s="371">
        <v>3661.7772839602208</v>
      </c>
      <c r="Q443" s="371">
        <v>14039.368673322455</v>
      </c>
      <c r="R443" s="371">
        <v>3765.5970107527924</v>
      </c>
      <c r="S443" s="371">
        <v>3767.4204853631391</v>
      </c>
      <c r="T443" s="371">
        <v>3743.6219705240287</v>
      </c>
      <c r="U443" s="371">
        <v>3943.3964146381109</v>
      </c>
      <c r="V443" s="379">
        <v>15220.035881278072</v>
      </c>
      <c r="W443" s="371">
        <v>3529.56366755198</v>
      </c>
      <c r="X443" s="371">
        <v>3533.8405274005554</v>
      </c>
      <c r="Y443" s="371">
        <v>3671.1303435947798</v>
      </c>
      <c r="Z443" s="371">
        <v>3701.2895195853043</v>
      </c>
      <c r="AA443" s="371">
        <v>14435.824058132619</v>
      </c>
      <c r="AB443" s="371">
        <v>3476.066466461436</v>
      </c>
      <c r="AC443" s="371">
        <v>3628.8325421875488</v>
      </c>
      <c r="AD443" s="371">
        <v>3484.5637248679236</v>
      </c>
      <c r="AE443" s="371">
        <v>4136.6369571400483</v>
      </c>
      <c r="AF443" s="371">
        <v>14726.099690656953</v>
      </c>
      <c r="AG443" s="371">
        <v>4191.7456895790356</v>
      </c>
      <c r="AH443" s="371">
        <v>4262.715586004766</v>
      </c>
      <c r="AI443" s="371">
        <v>3687.829084785888</v>
      </c>
      <c r="AJ443" s="371">
        <v>4016.5431112522224</v>
      </c>
      <c r="AK443" s="371">
        <v>16158.833471621914</v>
      </c>
    </row>
    <row r="444" spans="2:37">
      <c r="B444" s="370" t="s">
        <v>1818</v>
      </c>
      <c r="C444" s="371">
        <v>97.51519012591956</v>
      </c>
      <c r="D444" s="371">
        <v>104.96539044434731</v>
      </c>
      <c r="E444" s="371">
        <v>107.68383142084124</v>
      </c>
      <c r="F444" s="371">
        <v>109.02495760742525</v>
      </c>
      <c r="G444" s="371">
        <v>419.1893695985334</v>
      </c>
      <c r="H444" s="371">
        <v>117.6850566110794</v>
      </c>
      <c r="I444" s="371">
        <v>127.24553353396573</v>
      </c>
      <c r="J444" s="371">
        <v>132.97516001952266</v>
      </c>
      <c r="K444" s="371">
        <v>140.53862156295313</v>
      </c>
      <c r="L444" s="371">
        <v>518.44437172752089</v>
      </c>
      <c r="M444" s="371">
        <v>134.02409096205417</v>
      </c>
      <c r="N444" s="371">
        <v>140.97916144618162</v>
      </c>
      <c r="O444" s="371">
        <v>137.80845349826879</v>
      </c>
      <c r="P444" s="371">
        <v>139.70011364257408</v>
      </c>
      <c r="Q444" s="371">
        <v>552.51181954907872</v>
      </c>
      <c r="R444" s="371">
        <v>138.66855612102052</v>
      </c>
      <c r="S444" s="371">
        <v>145.05687275684357</v>
      </c>
      <c r="T444" s="371">
        <v>144.14574191952636</v>
      </c>
      <c r="U444" s="371">
        <v>160.30523349716157</v>
      </c>
      <c r="V444" s="379">
        <v>588.17640429455207</v>
      </c>
      <c r="W444" s="371">
        <v>151.10138544566556</v>
      </c>
      <c r="X444" s="371">
        <v>115.19610349817731</v>
      </c>
      <c r="Y444" s="371">
        <v>110.20495073377685</v>
      </c>
      <c r="Z444" s="371">
        <v>117.03452813012458</v>
      </c>
      <c r="AA444" s="371">
        <v>493.5369678077443</v>
      </c>
      <c r="AB444" s="371">
        <v>110.18023827315623</v>
      </c>
      <c r="AC444" s="371">
        <v>115.35189245523948</v>
      </c>
      <c r="AD444" s="371">
        <v>113.29134440194292</v>
      </c>
      <c r="AE444" s="371">
        <v>129.6303006922931</v>
      </c>
      <c r="AF444" s="371">
        <v>468.45377582263171</v>
      </c>
      <c r="AG444" s="371">
        <v>119.25019355529055</v>
      </c>
      <c r="AH444" s="371">
        <v>133.27618130912981</v>
      </c>
      <c r="AI444" s="371">
        <v>143.58882433242545</v>
      </c>
      <c r="AJ444" s="371">
        <v>157.42466140170649</v>
      </c>
      <c r="AK444" s="371">
        <v>553.53986059855231</v>
      </c>
    </row>
    <row r="445" spans="2:37">
      <c r="B445" s="370" t="s">
        <v>1819</v>
      </c>
      <c r="C445" s="371">
        <v>86.25924437300236</v>
      </c>
      <c r="D445" s="371">
        <v>87.017820160084597</v>
      </c>
      <c r="E445" s="371">
        <v>91.171772726905246</v>
      </c>
      <c r="F445" s="371">
        <v>93.662932633512469</v>
      </c>
      <c r="G445" s="371">
        <v>358.11176989350469</v>
      </c>
      <c r="H445" s="371">
        <v>94.009896011714915</v>
      </c>
      <c r="I445" s="371">
        <v>97.72639689235605</v>
      </c>
      <c r="J445" s="371">
        <v>98.205386186678254</v>
      </c>
      <c r="K445" s="371">
        <v>96.581525370691907</v>
      </c>
      <c r="L445" s="371">
        <v>386.52320446144114</v>
      </c>
      <c r="M445" s="371">
        <v>93.987278480365688</v>
      </c>
      <c r="N445" s="371">
        <v>102.0599189154167</v>
      </c>
      <c r="O445" s="371">
        <v>101.11291826578857</v>
      </c>
      <c r="P445" s="371">
        <v>101.96391651612748</v>
      </c>
      <c r="Q445" s="371">
        <v>399.12403217769844</v>
      </c>
      <c r="R445" s="371">
        <v>99.926345062668432</v>
      </c>
      <c r="S445" s="371">
        <v>106.85044295201257</v>
      </c>
      <c r="T445" s="371">
        <v>108.00556126861582</v>
      </c>
      <c r="U445" s="371">
        <v>110.27312395367417</v>
      </c>
      <c r="V445" s="379">
        <v>425.05547323697101</v>
      </c>
      <c r="W445" s="371">
        <v>107.19252181888469</v>
      </c>
      <c r="X445" s="371">
        <v>107.29368655492738</v>
      </c>
      <c r="Y445" s="371">
        <v>107.62094602259384</v>
      </c>
      <c r="Z445" s="371">
        <v>103.4357327856309</v>
      </c>
      <c r="AA445" s="371">
        <v>425.54288718203685</v>
      </c>
      <c r="AB445" s="371">
        <v>101.6108419343676</v>
      </c>
      <c r="AC445" s="371">
        <v>101.7199408210401</v>
      </c>
      <c r="AD445" s="371">
        <v>105.6482266903473</v>
      </c>
      <c r="AE445" s="371">
        <v>105.74457498393731</v>
      </c>
      <c r="AF445" s="371">
        <v>414.72358442969232</v>
      </c>
      <c r="AG445" s="371">
        <v>100.29797041609872</v>
      </c>
      <c r="AH445" s="371">
        <v>104.5166401365706</v>
      </c>
      <c r="AI445" s="371">
        <v>116.89629224730794</v>
      </c>
      <c r="AJ445" s="371">
        <v>99.935440530863815</v>
      </c>
      <c r="AK445" s="371">
        <v>421.64634333084109</v>
      </c>
    </row>
    <row r="446" spans="2:37">
      <c r="B446" s="370" t="s">
        <v>1820</v>
      </c>
      <c r="C446" s="371">
        <v>4136.1486010833623</v>
      </c>
      <c r="D446" s="371">
        <v>4238.8782827554996</v>
      </c>
      <c r="E446" s="371">
        <v>4357.335278838721</v>
      </c>
      <c r="F446" s="371">
        <v>4486.2013334756348</v>
      </c>
      <c r="G446" s="371">
        <v>17218.563496153216</v>
      </c>
      <c r="H446" s="371">
        <v>4459.7024892916543</v>
      </c>
      <c r="I446" s="371">
        <v>4629.0900903631418</v>
      </c>
      <c r="J446" s="371">
        <v>4828.4214757476102</v>
      </c>
      <c r="K446" s="371">
        <v>5129.9308823005485</v>
      </c>
      <c r="L446" s="371">
        <v>19047.144937702953</v>
      </c>
      <c r="M446" s="371">
        <v>5122.2982967538055</v>
      </c>
      <c r="N446" s="371">
        <v>5318.607613433509</v>
      </c>
      <c r="O446" s="371">
        <v>5647.0214830938658</v>
      </c>
      <c r="P446" s="371">
        <v>5757.1837203662089</v>
      </c>
      <c r="Q446" s="371">
        <v>21845.111113647392</v>
      </c>
      <c r="R446" s="371">
        <v>5731.1145204602835</v>
      </c>
      <c r="S446" s="371">
        <v>5918.982610709023</v>
      </c>
      <c r="T446" s="371">
        <v>6151.5512130074849</v>
      </c>
      <c r="U446" s="371">
        <v>6201.9882282634389</v>
      </c>
      <c r="V446" s="379">
        <v>24003.636572440228</v>
      </c>
      <c r="W446" s="371">
        <v>5936.2366545716895</v>
      </c>
      <c r="X446" s="371">
        <v>5832.3912428470694</v>
      </c>
      <c r="Y446" s="371">
        <v>5889.6129189281755</v>
      </c>
      <c r="Z446" s="371">
        <v>5938.8060719980986</v>
      </c>
      <c r="AA446" s="371">
        <v>23597.046888345034</v>
      </c>
      <c r="AB446" s="371">
        <v>5852.993593194702</v>
      </c>
      <c r="AC446" s="371">
        <v>5940.4276196621895</v>
      </c>
      <c r="AD446" s="371">
        <v>6165.9902945710546</v>
      </c>
      <c r="AE446" s="371">
        <v>6216.0774061782004</v>
      </c>
      <c r="AF446" s="371">
        <v>24175.488913606143</v>
      </c>
      <c r="AG446" s="371">
        <v>6190.7377293525751</v>
      </c>
      <c r="AH446" s="371">
        <v>6355.5467436466861</v>
      </c>
      <c r="AI446" s="371">
        <v>6822.339145153338</v>
      </c>
      <c r="AJ446" s="371">
        <v>6767.3449529043573</v>
      </c>
      <c r="AK446" s="371">
        <v>26135.968571056954</v>
      </c>
    </row>
    <row r="447" spans="2:37">
      <c r="B447" s="370" t="s">
        <v>1821</v>
      </c>
      <c r="C447" s="371">
        <v>3873.7502101445007</v>
      </c>
      <c r="D447" s="371">
        <v>3959.3048862178689</v>
      </c>
      <c r="E447" s="371">
        <v>4088.8769389161739</v>
      </c>
      <c r="F447" s="371">
        <v>4174.2108495814582</v>
      </c>
      <c r="G447" s="371">
        <v>16096.142884860001</v>
      </c>
      <c r="H447" s="371">
        <v>4339.4023807654839</v>
      </c>
      <c r="I447" s="371">
        <v>4445.3687670327445</v>
      </c>
      <c r="J447" s="371">
        <v>4641.6352769802816</v>
      </c>
      <c r="K447" s="371">
        <v>4560.3558605738845</v>
      </c>
      <c r="L447" s="371">
        <v>17986.762285352394</v>
      </c>
      <c r="M447" s="371">
        <v>4700.2527843589996</v>
      </c>
      <c r="N447" s="371">
        <v>4804.7788944512677</v>
      </c>
      <c r="O447" s="371">
        <v>5082.9385737239427</v>
      </c>
      <c r="P447" s="371">
        <v>5221.7369727109663</v>
      </c>
      <c r="Q447" s="371">
        <v>19809.707225245176</v>
      </c>
      <c r="R447" s="371">
        <v>5136.1169896284036</v>
      </c>
      <c r="S447" s="371">
        <v>5349.8529623615914</v>
      </c>
      <c r="T447" s="371">
        <v>5565.454723750333</v>
      </c>
      <c r="U447" s="371">
        <v>5528.6227106405413</v>
      </c>
      <c r="V447" s="379">
        <v>21580.047386380866</v>
      </c>
      <c r="W447" s="371">
        <v>5132.6883645210346</v>
      </c>
      <c r="X447" s="371">
        <v>5109.943906249895</v>
      </c>
      <c r="Y447" s="371">
        <v>5013.6739434417523</v>
      </c>
      <c r="Z447" s="371">
        <v>5012.9169447450058</v>
      </c>
      <c r="AA447" s="371">
        <v>20269.223158957691</v>
      </c>
      <c r="AB447" s="371">
        <v>4805.7844110001106</v>
      </c>
      <c r="AC447" s="371">
        <v>5177.7188840658346</v>
      </c>
      <c r="AD447" s="371">
        <v>5060.4445632449624</v>
      </c>
      <c r="AE447" s="371">
        <v>5274.8954677009833</v>
      </c>
      <c r="AF447" s="371">
        <v>20318.843326011887</v>
      </c>
      <c r="AG447" s="371">
        <v>5173.2099345031938</v>
      </c>
      <c r="AH447" s="371">
        <v>5563.8069626016222</v>
      </c>
      <c r="AI447" s="371">
        <v>5799.6284228541226</v>
      </c>
      <c r="AJ447" s="371">
        <v>6018.6563526221908</v>
      </c>
      <c r="AK447" s="371">
        <v>22555.301672581129</v>
      </c>
    </row>
    <row r="448" spans="2:37">
      <c r="B448" s="370" t="s">
        <v>1822</v>
      </c>
      <c r="C448" s="371">
        <v>4286.3302739876553</v>
      </c>
      <c r="D448" s="371">
        <v>4503.7781695557014</v>
      </c>
      <c r="E448" s="371">
        <v>4987.1902037376867</v>
      </c>
      <c r="F448" s="371">
        <v>4788.7565898786543</v>
      </c>
      <c r="G448" s="371">
        <v>18566.055237159697</v>
      </c>
      <c r="H448" s="371">
        <v>4684.7954807319447</v>
      </c>
      <c r="I448" s="371">
        <v>5075.1664793181653</v>
      </c>
      <c r="J448" s="371">
        <v>5567.218220803139</v>
      </c>
      <c r="K448" s="371">
        <v>5219.5571802180566</v>
      </c>
      <c r="L448" s="371">
        <v>20546.737361071304</v>
      </c>
      <c r="M448" s="371">
        <v>5346.7764231602587</v>
      </c>
      <c r="N448" s="371">
        <v>5630.1436598210848</v>
      </c>
      <c r="O448" s="371">
        <v>5876.9879093867885</v>
      </c>
      <c r="P448" s="371">
        <v>5916.9744341644518</v>
      </c>
      <c r="Q448" s="371">
        <v>22770.882426532582</v>
      </c>
      <c r="R448" s="371">
        <v>5836.1727343984176</v>
      </c>
      <c r="S448" s="371">
        <v>5990.9963613245654</v>
      </c>
      <c r="T448" s="371">
        <v>6399.4721370326188</v>
      </c>
      <c r="U448" s="371">
        <v>6430.9386041583048</v>
      </c>
      <c r="V448" s="379">
        <v>24657.579836913905</v>
      </c>
      <c r="W448" s="371">
        <v>5447.7470599939452</v>
      </c>
      <c r="X448" s="371">
        <v>3272.9338532563129</v>
      </c>
      <c r="Y448" s="371">
        <v>3413.3084423061632</v>
      </c>
      <c r="Z448" s="371">
        <v>3443.7539369595684</v>
      </c>
      <c r="AA448" s="371">
        <v>15577.74329251599</v>
      </c>
      <c r="AB448" s="371">
        <v>3182.2344127616525</v>
      </c>
      <c r="AC448" s="371">
        <v>3398.5181046326124</v>
      </c>
      <c r="AD448" s="371">
        <v>2828.151820731322</v>
      </c>
      <c r="AE448" s="371">
        <v>3026.9846227284729</v>
      </c>
      <c r="AF448" s="371">
        <v>12435.888960854058</v>
      </c>
      <c r="AG448" s="371">
        <v>3401.3965916179604</v>
      </c>
      <c r="AH448" s="371">
        <v>4434.1451998818975</v>
      </c>
      <c r="AI448" s="371">
        <v>5234.8224080331429</v>
      </c>
      <c r="AJ448" s="371">
        <v>5819.3603926523774</v>
      </c>
      <c r="AK448" s="371">
        <v>18889.724592185376</v>
      </c>
    </row>
    <row r="449" spans="2:37">
      <c r="B449" s="370" t="s">
        <v>1823</v>
      </c>
      <c r="C449" s="371">
        <v>10557.389612254967</v>
      </c>
      <c r="D449" s="371">
        <v>10967.988622562818</v>
      </c>
      <c r="E449" s="371">
        <v>11485.851823130637</v>
      </c>
      <c r="F449" s="371">
        <v>11373.355601335652</v>
      </c>
      <c r="G449" s="371">
        <v>44384.585659284072</v>
      </c>
      <c r="H449" s="371">
        <v>11796.422811276027</v>
      </c>
      <c r="I449" s="371">
        <v>12425.032369995099</v>
      </c>
      <c r="J449" s="371">
        <v>13214.721543742493</v>
      </c>
      <c r="K449" s="371">
        <v>12603.924409825035</v>
      </c>
      <c r="L449" s="371">
        <v>50040.101134838653</v>
      </c>
      <c r="M449" s="371">
        <v>13020.037139536771</v>
      </c>
      <c r="N449" s="371">
        <v>13510.420466253019</v>
      </c>
      <c r="O449" s="371">
        <v>14067.281806073383</v>
      </c>
      <c r="P449" s="371">
        <v>14016.622549359061</v>
      </c>
      <c r="Q449" s="371">
        <v>54614.361961222239</v>
      </c>
      <c r="R449" s="371">
        <v>13873.862186525066</v>
      </c>
      <c r="S449" s="371">
        <v>14221.307366467634</v>
      </c>
      <c r="T449" s="371">
        <v>15258.546547415377</v>
      </c>
      <c r="U449" s="371">
        <v>15215.423403226199</v>
      </c>
      <c r="V449" s="379">
        <v>58569.139503634273</v>
      </c>
      <c r="W449" s="371">
        <v>12792.308818711004</v>
      </c>
      <c r="X449" s="371">
        <v>9129.3419343449077</v>
      </c>
      <c r="Y449" s="371">
        <v>9422.9673103746536</v>
      </c>
      <c r="Z449" s="371">
        <v>9748.7678872027373</v>
      </c>
      <c r="AA449" s="371">
        <v>41093.385950633303</v>
      </c>
      <c r="AB449" s="371">
        <v>9125.7161930688817</v>
      </c>
      <c r="AC449" s="371">
        <v>9465.4602990612166</v>
      </c>
      <c r="AD449" s="371">
        <v>8618.1504425004623</v>
      </c>
      <c r="AE449" s="371">
        <v>9380.6246267938805</v>
      </c>
      <c r="AF449" s="371">
        <v>36589.951561424445</v>
      </c>
      <c r="AG449" s="371">
        <v>9471.2404824309469</v>
      </c>
      <c r="AH449" s="371">
        <v>10688.459157516234</v>
      </c>
      <c r="AI449" s="371">
        <v>11515.040432394069</v>
      </c>
      <c r="AJ449" s="371">
        <v>12287.64844364047</v>
      </c>
      <c r="AK449" s="371">
        <v>43962.388515981722</v>
      </c>
    </row>
    <row r="450" spans="2:37">
      <c r="B450" s="370" t="s">
        <v>1824</v>
      </c>
      <c r="C450" s="371">
        <v>2420.6032078739227</v>
      </c>
      <c r="D450" s="371">
        <v>2471.772232521947</v>
      </c>
      <c r="E450" s="371">
        <v>2549.3186560820936</v>
      </c>
      <c r="F450" s="371">
        <v>2617.8624284375214</v>
      </c>
      <c r="G450" s="371">
        <v>10059.556524915484</v>
      </c>
      <c r="H450" s="371">
        <v>2682.0669111588431</v>
      </c>
      <c r="I450" s="371">
        <v>2752.9481452442583</v>
      </c>
      <c r="J450" s="371">
        <v>2835.8817004530047</v>
      </c>
      <c r="K450" s="371">
        <v>2919.4993024408727</v>
      </c>
      <c r="L450" s="371">
        <v>11190.396059296978</v>
      </c>
      <c r="M450" s="371">
        <v>2981.895866191157</v>
      </c>
      <c r="N450" s="371">
        <v>3045.9523293867001</v>
      </c>
      <c r="O450" s="371">
        <v>3128.0106710109258</v>
      </c>
      <c r="P450" s="371">
        <v>3176.6529435794519</v>
      </c>
      <c r="Q450" s="371">
        <v>12332.511810168235</v>
      </c>
      <c r="R450" s="371">
        <v>3225.1260468164442</v>
      </c>
      <c r="S450" s="371">
        <v>3287.6320735941681</v>
      </c>
      <c r="T450" s="371">
        <v>3422.4366150929063</v>
      </c>
      <c r="U450" s="371">
        <v>3452.0517502984908</v>
      </c>
      <c r="V450" s="379">
        <v>13387.246485802008</v>
      </c>
      <c r="W450" s="371">
        <v>3477.3353702407453</v>
      </c>
      <c r="X450" s="371">
        <v>3494.1973020018067</v>
      </c>
      <c r="Y450" s="371">
        <v>3641.0111493821237</v>
      </c>
      <c r="Z450" s="371">
        <v>3644.1658771107104</v>
      </c>
      <c r="AA450" s="371">
        <v>14256.709698735385</v>
      </c>
      <c r="AB450" s="371">
        <v>3675.0833601505669</v>
      </c>
      <c r="AC450" s="371">
        <v>3679.6713060679044</v>
      </c>
      <c r="AD450" s="371">
        <v>3700.3141520459549</v>
      </c>
      <c r="AE450" s="371">
        <v>3781.5630763179474</v>
      </c>
      <c r="AF450" s="371">
        <v>14836.631894582371</v>
      </c>
      <c r="AG450" s="371">
        <v>3753.8925114989725</v>
      </c>
      <c r="AH450" s="371">
        <v>3765.464331666903</v>
      </c>
      <c r="AI450" s="371">
        <v>3735.2927130018215</v>
      </c>
      <c r="AJ450" s="371">
        <v>3774.181133800364</v>
      </c>
      <c r="AK450" s="371">
        <v>15028.830689968061</v>
      </c>
    </row>
    <row r="451" spans="2:37">
      <c r="B451" s="370" t="s">
        <v>1825</v>
      </c>
      <c r="C451" s="371">
        <v>1912.7153757030806</v>
      </c>
      <c r="D451" s="371">
        <v>1953.4999853431241</v>
      </c>
      <c r="E451" s="371">
        <v>2071.5471376446944</v>
      </c>
      <c r="F451" s="371">
        <v>2115.6767158700809</v>
      </c>
      <c r="G451" s="371">
        <v>8053.43921456098</v>
      </c>
      <c r="H451" s="371">
        <v>2103.8634920909453</v>
      </c>
      <c r="I451" s="371">
        <v>2166.2301538816728</v>
      </c>
      <c r="J451" s="371">
        <v>2169.1447280420721</v>
      </c>
      <c r="K451" s="371">
        <v>2150.8069466851348</v>
      </c>
      <c r="L451" s="371">
        <v>8590.0453206998245</v>
      </c>
      <c r="M451" s="371">
        <v>2197.0792344610113</v>
      </c>
      <c r="N451" s="371">
        <v>2239.9798426730995</v>
      </c>
      <c r="O451" s="371">
        <v>2326.2075398960592</v>
      </c>
      <c r="P451" s="371">
        <v>2307.652299872766</v>
      </c>
      <c r="Q451" s="371">
        <v>9070.9189169029378</v>
      </c>
      <c r="R451" s="371">
        <v>2409.534990609644</v>
      </c>
      <c r="S451" s="371">
        <v>2502.1233879898418</v>
      </c>
      <c r="T451" s="371">
        <v>2555.6492538806319</v>
      </c>
      <c r="U451" s="371">
        <v>2574.3116349602028</v>
      </c>
      <c r="V451" s="379">
        <v>10041.619267440321</v>
      </c>
      <c r="W451" s="371">
        <v>2609.6671733774874</v>
      </c>
      <c r="X451" s="371">
        <v>2287.256067832267</v>
      </c>
      <c r="Y451" s="371">
        <v>2351.9311970218691</v>
      </c>
      <c r="Z451" s="371">
        <v>2285.1899003966028</v>
      </c>
      <c r="AA451" s="371">
        <v>9534.0443386282259</v>
      </c>
      <c r="AB451" s="371">
        <v>2363.3709022526241</v>
      </c>
      <c r="AC451" s="371">
        <v>2434.9618356717629</v>
      </c>
      <c r="AD451" s="371">
        <v>2445.4492034388277</v>
      </c>
      <c r="AE451" s="371">
        <v>2442.3371536310115</v>
      </c>
      <c r="AF451" s="371">
        <v>9686.1190949942265</v>
      </c>
      <c r="AG451" s="371">
        <v>2634.9068283378615</v>
      </c>
      <c r="AH451" s="371">
        <v>2885.7263636162702</v>
      </c>
      <c r="AI451" s="371">
        <v>2972.6531785281904</v>
      </c>
      <c r="AJ451" s="371">
        <v>2993.1209360308098</v>
      </c>
      <c r="AK451" s="371">
        <v>11486.407306513132</v>
      </c>
    </row>
    <row r="452" spans="2:37">
      <c r="B452" s="370" t="s">
        <v>1826</v>
      </c>
      <c r="C452" s="371">
        <v>1927.9189891246283</v>
      </c>
      <c r="D452" s="371">
        <v>1948.1595130390012</v>
      </c>
      <c r="E452" s="371">
        <v>1979.5344043766909</v>
      </c>
      <c r="F452" s="371">
        <v>2009.8460998486078</v>
      </c>
      <c r="G452" s="371">
        <v>7865.4590063889282</v>
      </c>
      <c r="H452" s="371">
        <v>2050.6315806764633</v>
      </c>
      <c r="I452" s="371">
        <v>2104.9968916603416</v>
      </c>
      <c r="J452" s="371">
        <v>2156.1036427326958</v>
      </c>
      <c r="K452" s="371">
        <v>2187.9834844043794</v>
      </c>
      <c r="L452" s="371">
        <v>8499.7155994738787</v>
      </c>
      <c r="M452" s="371">
        <v>2139.0420748132956</v>
      </c>
      <c r="N452" s="371">
        <v>2228.9380571200704</v>
      </c>
      <c r="O452" s="371">
        <v>2315.0478654823655</v>
      </c>
      <c r="P452" s="371">
        <v>2390.1325802881552</v>
      </c>
      <c r="Q452" s="371">
        <v>9073.1605777038858</v>
      </c>
      <c r="R452" s="371">
        <v>2387.9790098303188</v>
      </c>
      <c r="S452" s="371">
        <v>2412.1965586290175</v>
      </c>
      <c r="T452" s="371">
        <v>2498.4293031857787</v>
      </c>
      <c r="U452" s="371">
        <v>2495.2197488431721</v>
      </c>
      <c r="V452" s="379">
        <v>9793.8246204882853</v>
      </c>
      <c r="W452" s="371">
        <v>2485.3298018923824</v>
      </c>
      <c r="X452" s="371">
        <v>2475.9532051456945</v>
      </c>
      <c r="Y452" s="371">
        <v>2475.9169602448505</v>
      </c>
      <c r="Z452" s="371">
        <v>2490.8753104953339</v>
      </c>
      <c r="AA452" s="371">
        <v>9928.0752777782618</v>
      </c>
      <c r="AB452" s="371">
        <v>2442.8560971534898</v>
      </c>
      <c r="AC452" s="371">
        <v>2539.2513220192968</v>
      </c>
      <c r="AD452" s="371">
        <v>2516.3933864758355</v>
      </c>
      <c r="AE452" s="371">
        <v>2592.4230583198073</v>
      </c>
      <c r="AF452" s="371">
        <v>10090.923863968428</v>
      </c>
      <c r="AG452" s="371">
        <v>2518.2878011506054</v>
      </c>
      <c r="AH452" s="371">
        <v>2608.3709215329213</v>
      </c>
      <c r="AI452" s="371">
        <v>2688.8260916187401</v>
      </c>
      <c r="AJ452" s="371">
        <v>2866.872378653632</v>
      </c>
      <c r="AK452" s="371">
        <v>10682.357192955898</v>
      </c>
    </row>
    <row r="453" spans="2:37">
      <c r="B453" s="370" t="s">
        <v>1827</v>
      </c>
      <c r="C453" s="371">
        <v>481.35732015701836</v>
      </c>
      <c r="D453" s="371">
        <v>490.77429313756227</v>
      </c>
      <c r="E453" s="371">
        <v>511.42285186218373</v>
      </c>
      <c r="F453" s="371">
        <v>532.59524209521123</v>
      </c>
      <c r="G453" s="371">
        <v>2016.1497072519758</v>
      </c>
      <c r="H453" s="371">
        <v>539.40277334862026</v>
      </c>
      <c r="I453" s="371">
        <v>548.31940300414601</v>
      </c>
      <c r="J453" s="371">
        <v>561.51559710178492</v>
      </c>
      <c r="K453" s="371">
        <v>583.3557111774461</v>
      </c>
      <c r="L453" s="371">
        <v>2232.5934846319969</v>
      </c>
      <c r="M453" s="371">
        <v>597.8228824758877</v>
      </c>
      <c r="N453" s="371">
        <v>610.15701928973692</v>
      </c>
      <c r="O453" s="371">
        <v>623.40456027210575</v>
      </c>
      <c r="P453" s="371">
        <v>633.16998648975709</v>
      </c>
      <c r="Q453" s="371">
        <v>2464.5544485274872</v>
      </c>
      <c r="R453" s="371">
        <v>632.70473129603704</v>
      </c>
      <c r="S453" s="371">
        <v>645.8686153878017</v>
      </c>
      <c r="T453" s="371">
        <v>673.01472959415776</v>
      </c>
      <c r="U453" s="371">
        <v>677.844509860166</v>
      </c>
      <c r="V453" s="379">
        <v>2629.4325861381626</v>
      </c>
      <c r="W453" s="371">
        <v>649.8020149756951</v>
      </c>
      <c r="X453" s="371">
        <v>631.49889858038023</v>
      </c>
      <c r="Y453" s="371">
        <v>644.64124980383008</v>
      </c>
      <c r="Z453" s="371">
        <v>647.04294935932899</v>
      </c>
      <c r="AA453" s="371">
        <v>2572.9851127192342</v>
      </c>
      <c r="AB453" s="371">
        <v>622.4331087100087</v>
      </c>
      <c r="AC453" s="371">
        <v>649.81802574848393</v>
      </c>
      <c r="AD453" s="371">
        <v>606.68484354379507</v>
      </c>
      <c r="AE453" s="371">
        <v>654.85492910968719</v>
      </c>
      <c r="AF453" s="371">
        <v>2533.7909071119743</v>
      </c>
      <c r="AG453" s="371">
        <v>665.69011028757177</v>
      </c>
      <c r="AH453" s="371">
        <v>703.30544365713979</v>
      </c>
      <c r="AI453" s="371">
        <v>727.12104171810722</v>
      </c>
      <c r="AJ453" s="371">
        <v>770.55810109461322</v>
      </c>
      <c r="AK453" s="371">
        <v>2866.6746967574322</v>
      </c>
    </row>
    <row r="454" spans="2:37">
      <c r="B454" s="370" t="s">
        <v>1828</v>
      </c>
      <c r="C454" s="371">
        <v>2073.645832260826</v>
      </c>
      <c r="D454" s="371">
        <v>2474.615980799651</v>
      </c>
      <c r="E454" s="371">
        <v>2482.9904996642317</v>
      </c>
      <c r="F454" s="371">
        <v>2535.5901150754871</v>
      </c>
      <c r="G454" s="371">
        <v>9566.8424278001967</v>
      </c>
      <c r="H454" s="371">
        <v>2195.4729999949864</v>
      </c>
      <c r="I454" s="371">
        <v>2574.4480020114456</v>
      </c>
      <c r="J454" s="371">
        <v>2783.681123807381</v>
      </c>
      <c r="K454" s="371">
        <v>2939.45520973865</v>
      </c>
      <c r="L454" s="371">
        <v>10493.057335552463</v>
      </c>
      <c r="M454" s="371">
        <v>2490.9405982821168</v>
      </c>
      <c r="N454" s="371">
        <v>2921.6943296084046</v>
      </c>
      <c r="O454" s="371">
        <v>3091.4175594080916</v>
      </c>
      <c r="P454" s="371">
        <v>3050.4312448603764</v>
      </c>
      <c r="Q454" s="371">
        <v>11554.483732158989</v>
      </c>
      <c r="R454" s="371">
        <v>2845.5135712831561</v>
      </c>
      <c r="S454" s="371">
        <v>3096.4299688869028</v>
      </c>
      <c r="T454" s="371">
        <v>3114.5251785631499</v>
      </c>
      <c r="U454" s="371">
        <v>3352.9426195233209</v>
      </c>
      <c r="V454" s="379">
        <v>12409.411338256528</v>
      </c>
      <c r="W454" s="371">
        <v>3210.6244291421731</v>
      </c>
      <c r="X454" s="371">
        <v>3282.5536767486824</v>
      </c>
      <c r="Y454" s="371">
        <v>3320.5958316819479</v>
      </c>
      <c r="Z454" s="371">
        <v>3387.9567949132579</v>
      </c>
      <c r="AA454" s="371">
        <v>13201.730732486061</v>
      </c>
      <c r="AB454" s="371">
        <v>2830.9087018441646</v>
      </c>
      <c r="AC454" s="371">
        <v>3997.868437231913</v>
      </c>
      <c r="AD454" s="371">
        <v>3325.8495140674836</v>
      </c>
      <c r="AE454" s="371">
        <v>3544.0745985728054</v>
      </c>
      <c r="AF454" s="371">
        <v>13698.701251716368</v>
      </c>
      <c r="AG454" s="371">
        <v>2634.6865160461107</v>
      </c>
      <c r="AH454" s="371">
        <v>3774.3612184611748</v>
      </c>
      <c r="AI454" s="371">
        <v>3477.5707202550298</v>
      </c>
      <c r="AJ454" s="371">
        <v>3797.705179240309</v>
      </c>
      <c r="AK454" s="371">
        <v>13684.323634002623</v>
      </c>
    </row>
    <row r="455" spans="2:37">
      <c r="B455" s="370" t="s">
        <v>1829</v>
      </c>
      <c r="C455" s="371">
        <v>2310.5370228038164</v>
      </c>
      <c r="D455" s="371">
        <v>2354.5264405443268</v>
      </c>
      <c r="E455" s="371">
        <v>2520.5579429489003</v>
      </c>
      <c r="F455" s="371">
        <v>2585.0775145313064</v>
      </c>
      <c r="G455" s="371">
        <v>9770.6989208283503</v>
      </c>
      <c r="H455" s="371">
        <v>2541.6864917406447</v>
      </c>
      <c r="I455" s="371">
        <v>2643.0573057392203</v>
      </c>
      <c r="J455" s="371">
        <v>2749.191766040336</v>
      </c>
      <c r="K455" s="371">
        <v>2881.8611116452907</v>
      </c>
      <c r="L455" s="371">
        <v>10815.796675165491</v>
      </c>
      <c r="M455" s="371">
        <v>2878.362837334982</v>
      </c>
      <c r="N455" s="371">
        <v>2936.5338553089246</v>
      </c>
      <c r="O455" s="371">
        <v>3082.6202098533645</v>
      </c>
      <c r="P455" s="371">
        <v>3099.1196708857465</v>
      </c>
      <c r="Q455" s="371">
        <v>11996.636573383019</v>
      </c>
      <c r="R455" s="371">
        <v>3063.2347081538028</v>
      </c>
      <c r="S455" s="371">
        <v>3143.4789113667621</v>
      </c>
      <c r="T455" s="371">
        <v>3356.1152427444922</v>
      </c>
      <c r="U455" s="371">
        <v>3412.038245526689</v>
      </c>
      <c r="V455" s="379">
        <v>12974.867107791748</v>
      </c>
      <c r="W455" s="371">
        <v>3161.3590497253863</v>
      </c>
      <c r="X455" s="371">
        <v>3230.5144068077034</v>
      </c>
      <c r="Y455" s="371">
        <v>3373.5940450366315</v>
      </c>
      <c r="Z455" s="371">
        <v>3421.0060455086841</v>
      </c>
      <c r="AA455" s="371">
        <v>13186.473547078407</v>
      </c>
      <c r="AB455" s="371">
        <v>3087.3836173963296</v>
      </c>
      <c r="AC455" s="371">
        <v>3388.722541032294</v>
      </c>
      <c r="AD455" s="371">
        <v>3398.6821550593768</v>
      </c>
      <c r="AE455" s="371">
        <v>3591.6274063938727</v>
      </c>
      <c r="AF455" s="371">
        <v>13466.415719881872</v>
      </c>
      <c r="AG455" s="371">
        <v>3126.6135965458857</v>
      </c>
      <c r="AH455" s="371">
        <v>3386.3515815470314</v>
      </c>
      <c r="AI455" s="371">
        <v>3399.8958545802966</v>
      </c>
      <c r="AJ455" s="371">
        <v>3700.3985698282663</v>
      </c>
      <c r="AK455" s="371">
        <v>13613.259602501479</v>
      </c>
    </row>
    <row r="456" spans="2:37">
      <c r="B456" s="370" t="s">
        <v>1830</v>
      </c>
      <c r="C456" s="371">
        <v>971.93999919052544</v>
      </c>
      <c r="D456" s="371">
        <v>1006.2690006504454</v>
      </c>
      <c r="E456" s="371">
        <v>1040.4953874626485</v>
      </c>
      <c r="F456" s="371">
        <v>1070.0764247673746</v>
      </c>
      <c r="G456" s="371">
        <v>4088.7808120709938</v>
      </c>
      <c r="H456" s="371">
        <v>1086.5379951766181</v>
      </c>
      <c r="I456" s="371">
        <v>1119.9865564601098</v>
      </c>
      <c r="J456" s="371">
        <v>1156.4083201086369</v>
      </c>
      <c r="K456" s="371">
        <v>1198.1164902510152</v>
      </c>
      <c r="L456" s="371">
        <v>4561.04936199638</v>
      </c>
      <c r="M456" s="371">
        <v>1221.9341284142929</v>
      </c>
      <c r="N456" s="371">
        <v>1254.6131211439731</v>
      </c>
      <c r="O456" s="371">
        <v>1291.5662056072231</v>
      </c>
      <c r="P456" s="371">
        <v>1307.9563879608488</v>
      </c>
      <c r="Q456" s="371">
        <v>5076.0698431263381</v>
      </c>
      <c r="R456" s="371">
        <v>1324.4257281723396</v>
      </c>
      <c r="S456" s="371">
        <v>1356.7521553573947</v>
      </c>
      <c r="T456" s="371">
        <v>1382.0430231194489</v>
      </c>
      <c r="U456" s="371">
        <v>1418.2158265576679</v>
      </c>
      <c r="V456" s="379">
        <v>5481.4367332068514</v>
      </c>
      <c r="W456" s="371">
        <v>1445.5141588848223</v>
      </c>
      <c r="X456" s="371">
        <v>1439.8811209857968</v>
      </c>
      <c r="Y456" s="371">
        <v>1422.6488400306669</v>
      </c>
      <c r="Z456" s="371">
        <v>1472.1266412300649</v>
      </c>
      <c r="AA456" s="371">
        <v>5780.1707611313523</v>
      </c>
      <c r="AB456" s="371">
        <v>1487.315964821908</v>
      </c>
      <c r="AC456" s="371">
        <v>1595.9362355089847</v>
      </c>
      <c r="AD456" s="371">
        <v>1547.2762396688811</v>
      </c>
      <c r="AE456" s="371">
        <v>1603.1023141226979</v>
      </c>
      <c r="AF456" s="371">
        <v>6233.6307541224714</v>
      </c>
      <c r="AG456" s="371">
        <v>1544.2513040075037</v>
      </c>
      <c r="AH456" s="371">
        <v>1644.3029663485779</v>
      </c>
      <c r="AI456" s="371">
        <v>1617.7954718116855</v>
      </c>
      <c r="AJ456" s="371">
        <v>1662.8066783156978</v>
      </c>
      <c r="AK456" s="371">
        <v>6469.156420483464</v>
      </c>
    </row>
    <row r="457" spans="2:37">
      <c r="B457" s="370" t="s">
        <v>1831</v>
      </c>
      <c r="C457" s="371">
        <v>709.18350100456166</v>
      </c>
      <c r="D457" s="371">
        <v>727.94842626874515</v>
      </c>
      <c r="E457" s="371">
        <v>757.24263842931384</v>
      </c>
      <c r="F457" s="371">
        <v>781.03766747191173</v>
      </c>
      <c r="G457" s="371">
        <v>2975.4122331745325</v>
      </c>
      <c r="H457" s="371">
        <v>803.80377831955877</v>
      </c>
      <c r="I457" s="371">
        <v>822.57736630953912</v>
      </c>
      <c r="J457" s="371">
        <v>847.93449463036973</v>
      </c>
      <c r="K457" s="371">
        <v>860.22180698881346</v>
      </c>
      <c r="L457" s="371">
        <v>3334.5374462482814</v>
      </c>
      <c r="M457" s="371">
        <v>890.03340584732689</v>
      </c>
      <c r="N457" s="371">
        <v>916.34073121994209</v>
      </c>
      <c r="O457" s="371">
        <v>941.01188805112508</v>
      </c>
      <c r="P457" s="371">
        <v>956.46003889490521</v>
      </c>
      <c r="Q457" s="371">
        <v>3703.8460640132994</v>
      </c>
      <c r="R457" s="371">
        <v>974.27083574484652</v>
      </c>
      <c r="S457" s="371">
        <v>996.58745094551557</v>
      </c>
      <c r="T457" s="371">
        <v>1048.3293058557952</v>
      </c>
      <c r="U457" s="371">
        <v>1070.7951908607181</v>
      </c>
      <c r="V457" s="379">
        <v>4089.9827834068751</v>
      </c>
      <c r="W457" s="371">
        <v>976.50502809983436</v>
      </c>
      <c r="X457" s="371">
        <v>951.35593847179609</v>
      </c>
      <c r="Y457" s="371">
        <v>988.55004663007662</v>
      </c>
      <c r="Z457" s="371">
        <v>991.4831863322504</v>
      </c>
      <c r="AA457" s="371">
        <v>3907.8941995339574</v>
      </c>
      <c r="AB457" s="371">
        <v>937.09503090341832</v>
      </c>
      <c r="AC457" s="371">
        <v>997.58882898573518</v>
      </c>
      <c r="AD457" s="371">
        <v>932.89551516494646</v>
      </c>
      <c r="AE457" s="371">
        <v>1008.7962958351311</v>
      </c>
      <c r="AF457" s="371">
        <v>3876.3756708892306</v>
      </c>
      <c r="AG457" s="371">
        <v>1024.5830579615485</v>
      </c>
      <c r="AH457" s="371">
        <v>1093.4935811269277</v>
      </c>
      <c r="AI457" s="371">
        <v>1110.5376918661709</v>
      </c>
      <c r="AJ457" s="371">
        <v>1194.7785618697499</v>
      </c>
      <c r="AK457" s="371">
        <v>4423.3928928243968</v>
      </c>
    </row>
    <row r="458" spans="2:37">
      <c r="B458" s="370" t="s">
        <v>1832</v>
      </c>
      <c r="C458" s="371">
        <v>46008.616471744375</v>
      </c>
      <c r="D458" s="371">
        <v>47738.988142850831</v>
      </c>
      <c r="E458" s="371">
        <v>49815.012933594771</v>
      </c>
      <c r="F458" s="371">
        <v>50526.957527403923</v>
      </c>
      <c r="G458" s="371">
        <v>194089.57507559389</v>
      </c>
      <c r="H458" s="371">
        <v>50365.630752745557</v>
      </c>
      <c r="I458" s="371">
        <v>52623.846577204575</v>
      </c>
      <c r="J458" s="371">
        <v>55138.278064682898</v>
      </c>
      <c r="K458" s="371">
        <v>54908.099925376446</v>
      </c>
      <c r="L458" s="371">
        <v>213035.85532000946</v>
      </c>
      <c r="M458" s="371">
        <v>55439.37114686222</v>
      </c>
      <c r="N458" s="371">
        <v>57558.516275603026</v>
      </c>
      <c r="O458" s="371">
        <v>59981.463837023184</v>
      </c>
      <c r="P458" s="371">
        <v>60657.421423570042</v>
      </c>
      <c r="Q458" s="371">
        <v>233636.77268305849</v>
      </c>
      <c r="R458" s="371">
        <v>60018.825283684433</v>
      </c>
      <c r="S458" s="371">
        <v>62036.903246775386</v>
      </c>
      <c r="T458" s="371">
        <v>64590.241971266791</v>
      </c>
      <c r="U458" s="371">
        <v>65288.127328214599</v>
      </c>
      <c r="V458" s="379">
        <v>251934.09782994122</v>
      </c>
      <c r="W458" s="371">
        <v>59900.394787359044</v>
      </c>
      <c r="X458" s="371">
        <v>53885.638650178655</v>
      </c>
      <c r="Y458" s="371">
        <v>54828.064073515787</v>
      </c>
      <c r="Z458" s="371">
        <v>55611.623812714613</v>
      </c>
      <c r="AA458" s="371">
        <v>224225.72132376811</v>
      </c>
      <c r="AB458" s="371">
        <v>52852.379217033253</v>
      </c>
      <c r="AC458" s="371">
        <v>56323.970349822564</v>
      </c>
      <c r="AD458" s="371">
        <v>54104.072983802842</v>
      </c>
      <c r="AE458" s="371">
        <v>57187.031230293484</v>
      </c>
      <c r="AF458" s="371">
        <v>220467.45378095208</v>
      </c>
      <c r="AG458" s="371">
        <v>55473.85259607718</v>
      </c>
      <c r="AH458" s="371">
        <v>61094.569654309664</v>
      </c>
      <c r="AI458" s="371">
        <v>63011.105073439714</v>
      </c>
      <c r="AJ458" s="371">
        <v>65653.709094150981</v>
      </c>
      <c r="AK458" s="371">
        <v>245233.23641797752</v>
      </c>
    </row>
    <row r="459" spans="2:37">
      <c r="B459" s="368" t="s">
        <v>1849</v>
      </c>
      <c r="C459" s="371" t="s">
        <v>1178</v>
      </c>
      <c r="D459" s="371" t="s">
        <v>1178</v>
      </c>
      <c r="E459" s="371" t="s">
        <v>1178</v>
      </c>
      <c r="F459" s="371" t="s">
        <v>1178</v>
      </c>
      <c r="G459" s="371" t="s">
        <v>1178</v>
      </c>
      <c r="H459" s="371" t="s">
        <v>1178</v>
      </c>
      <c r="I459" s="371" t="s">
        <v>1178</v>
      </c>
      <c r="J459" s="371" t="s">
        <v>1178</v>
      </c>
      <c r="K459" s="371" t="s">
        <v>1178</v>
      </c>
      <c r="L459" s="371" t="s">
        <v>1178</v>
      </c>
      <c r="M459" s="371" t="s">
        <v>1178</v>
      </c>
      <c r="N459" s="371" t="s">
        <v>1178</v>
      </c>
      <c r="O459" s="371" t="s">
        <v>1178</v>
      </c>
      <c r="P459" s="371" t="s">
        <v>1178</v>
      </c>
      <c r="Q459" s="371" t="s">
        <v>1178</v>
      </c>
      <c r="R459" s="371" t="s">
        <v>1178</v>
      </c>
      <c r="S459" s="371" t="s">
        <v>1178</v>
      </c>
      <c r="T459" s="371" t="s">
        <v>1178</v>
      </c>
      <c r="U459" s="371" t="s">
        <v>1178</v>
      </c>
      <c r="V459" s="379" t="s">
        <v>1178</v>
      </c>
      <c r="W459" s="371" t="s">
        <v>1178</v>
      </c>
      <c r="X459" s="371" t="s">
        <v>1178</v>
      </c>
      <c r="Y459" s="371" t="s">
        <v>1178</v>
      </c>
      <c r="Z459" s="371" t="s">
        <v>1178</v>
      </c>
      <c r="AA459" s="371" t="s">
        <v>1178</v>
      </c>
      <c r="AB459" s="371" t="s">
        <v>1178</v>
      </c>
      <c r="AC459" s="371" t="s">
        <v>1178</v>
      </c>
      <c r="AD459" s="371" t="s">
        <v>1178</v>
      </c>
      <c r="AE459" s="371" t="s">
        <v>1178</v>
      </c>
      <c r="AF459" s="371" t="s">
        <v>1178</v>
      </c>
      <c r="AG459" s="371" t="s">
        <v>1178</v>
      </c>
      <c r="AH459" s="371" t="s">
        <v>1178</v>
      </c>
      <c r="AI459" s="371" t="s">
        <v>1178</v>
      </c>
      <c r="AJ459" s="371" t="s">
        <v>1178</v>
      </c>
      <c r="AK459" s="371" t="s">
        <v>1178</v>
      </c>
    </row>
    <row r="460" spans="2:37">
      <c r="B460" s="370" t="s">
        <v>1815</v>
      </c>
      <c r="C460" s="371">
        <v>5913.3772430000008</v>
      </c>
      <c r="D460" s="371">
        <v>6507.8137820000002</v>
      </c>
      <c r="E460" s="371">
        <v>6744.9277520000005</v>
      </c>
      <c r="F460" s="371">
        <v>5495.6538689999998</v>
      </c>
      <c r="G460" s="371">
        <v>24661.772646000001</v>
      </c>
      <c r="H460" s="371">
        <v>6548.4370649999992</v>
      </c>
      <c r="I460" s="371">
        <v>6888.9231</v>
      </c>
      <c r="J460" s="371">
        <v>7465.1434699999991</v>
      </c>
      <c r="K460" s="371">
        <v>6280.7402390000007</v>
      </c>
      <c r="L460" s="371">
        <v>27183.243874</v>
      </c>
      <c r="M460" s="371">
        <v>7064.7682730814922</v>
      </c>
      <c r="N460" s="371">
        <v>7712.3119458876527</v>
      </c>
      <c r="O460" s="371">
        <v>7823.3515903147145</v>
      </c>
      <c r="P460" s="371">
        <v>6488.3782055825386</v>
      </c>
      <c r="Q460" s="371">
        <v>29088.810014866402</v>
      </c>
      <c r="R460" s="371">
        <v>7230.0978068475224</v>
      </c>
      <c r="S460" s="371">
        <v>8200.8523730121651</v>
      </c>
      <c r="T460" s="371">
        <v>8109.1344216520783</v>
      </c>
      <c r="U460" s="371">
        <v>6824.6630729622566</v>
      </c>
      <c r="V460" s="379">
        <v>30364.747674474023</v>
      </c>
      <c r="W460" s="371">
        <v>6985.5667912108011</v>
      </c>
      <c r="X460" s="371">
        <v>9027.2139342644896</v>
      </c>
      <c r="Y460" s="371">
        <v>8142.7178677656893</v>
      </c>
      <c r="Z460" s="371">
        <v>6821.3432540073809</v>
      </c>
      <c r="AA460" s="371">
        <v>30976.841847248357</v>
      </c>
      <c r="AB460" s="371">
        <v>7622.1738159305314</v>
      </c>
      <c r="AC460" s="371">
        <v>8940.7585451380237</v>
      </c>
      <c r="AD460" s="371">
        <v>8362.2217335919049</v>
      </c>
      <c r="AE460" s="371">
        <v>7007.5058509527416</v>
      </c>
      <c r="AF460" s="371">
        <v>31932.659945613199</v>
      </c>
      <c r="AG460" s="371">
        <v>8035.4344076416</v>
      </c>
      <c r="AH460" s="371">
        <v>9089.3199828641973</v>
      </c>
      <c r="AI460" s="371">
        <v>8889.2057292933496</v>
      </c>
      <c r="AJ460" s="371">
        <v>7554.449854259964</v>
      </c>
      <c r="AK460" s="371">
        <v>33568.409974059112</v>
      </c>
    </row>
    <row r="461" spans="2:37">
      <c r="B461" s="370" t="s">
        <v>1816</v>
      </c>
      <c r="C461" s="371">
        <v>6338.1699929999995</v>
      </c>
      <c r="D461" s="371">
        <v>6387.3044540000001</v>
      </c>
      <c r="E461" s="371">
        <v>7115.7589069999995</v>
      </c>
      <c r="F461" s="371">
        <v>6390.7331139999997</v>
      </c>
      <c r="G461" s="371">
        <v>26231.966467999999</v>
      </c>
      <c r="H461" s="371">
        <v>4729.3585999999996</v>
      </c>
      <c r="I461" s="371">
        <v>5481.0561180000004</v>
      </c>
      <c r="J461" s="371">
        <v>7964.8316350000005</v>
      </c>
      <c r="K461" s="371">
        <v>5933.3724170000005</v>
      </c>
      <c r="L461" s="371">
        <v>24108.618770000001</v>
      </c>
      <c r="M461" s="371">
        <v>4380.7202869093389</v>
      </c>
      <c r="N461" s="371">
        <v>3977.5723261040589</v>
      </c>
      <c r="O461" s="371">
        <v>3527.4793520306766</v>
      </c>
      <c r="P461" s="371">
        <v>5378.3448212841995</v>
      </c>
      <c r="Q461" s="371">
        <v>17264.116786328275</v>
      </c>
      <c r="R461" s="371">
        <v>4500.778036664401</v>
      </c>
      <c r="S461" s="371">
        <v>3623.1050784929803</v>
      </c>
      <c r="T461" s="371">
        <v>4054.0686703981896</v>
      </c>
      <c r="U461" s="371">
        <v>5699.5045651780501</v>
      </c>
      <c r="V461" s="379">
        <v>17877.456350733621</v>
      </c>
      <c r="W461" s="371">
        <v>5548.1014388348303</v>
      </c>
      <c r="X461" s="371">
        <v>5541.4396687676199</v>
      </c>
      <c r="Y461" s="371">
        <v>5770.8658563692406</v>
      </c>
      <c r="Z461" s="371">
        <v>6428.5295719839905</v>
      </c>
      <c r="AA461" s="371">
        <v>23288.93653595568</v>
      </c>
      <c r="AB461" s="371">
        <v>5799.9048206429607</v>
      </c>
      <c r="AC461" s="371">
        <v>5787.8649414927104</v>
      </c>
      <c r="AD461" s="371">
        <v>5991.1219520614395</v>
      </c>
      <c r="AE461" s="371">
        <v>6704.3397232657499</v>
      </c>
      <c r="AF461" s="371">
        <v>24283.231437462859</v>
      </c>
      <c r="AG461" s="371">
        <v>7356.0230304362703</v>
      </c>
      <c r="AH461" s="371">
        <v>7771.4373254480906</v>
      </c>
      <c r="AI461" s="371">
        <v>7960.9920555222607</v>
      </c>
      <c r="AJ461" s="371">
        <v>8876.5118188721699</v>
      </c>
      <c r="AK461" s="371">
        <v>31964.964230278791</v>
      </c>
    </row>
    <row r="462" spans="2:37">
      <c r="B462" s="370" t="s">
        <v>1817</v>
      </c>
      <c r="C462" s="371">
        <v>848.43325300000004</v>
      </c>
      <c r="D462" s="371">
        <v>908.62427000000014</v>
      </c>
      <c r="E462" s="371">
        <v>1560.2098599999997</v>
      </c>
      <c r="F462" s="371">
        <v>1194.1971939999994</v>
      </c>
      <c r="G462" s="371">
        <v>4511.4645769999988</v>
      </c>
      <c r="H462" s="371">
        <v>922.72476999999992</v>
      </c>
      <c r="I462" s="371">
        <v>967.37091499999997</v>
      </c>
      <c r="J462" s="371">
        <v>1714.9377649999999</v>
      </c>
      <c r="K462" s="371">
        <v>1313.1556350000003</v>
      </c>
      <c r="L462" s="371">
        <v>4918.1890850000018</v>
      </c>
      <c r="M462" s="371">
        <v>990.30289296979413</v>
      </c>
      <c r="N462" s="371">
        <v>1046.986643327594</v>
      </c>
      <c r="O462" s="371">
        <v>1746.168522566762</v>
      </c>
      <c r="P462" s="371">
        <v>1337.851128980881</v>
      </c>
      <c r="Q462" s="371">
        <v>5121.3091878450314</v>
      </c>
      <c r="R462" s="371">
        <v>1057.8953672498608</v>
      </c>
      <c r="S462" s="371">
        <v>1161.7249819397148</v>
      </c>
      <c r="T462" s="371">
        <v>1821.7585454804478</v>
      </c>
      <c r="U462" s="371">
        <v>1423.8182479749623</v>
      </c>
      <c r="V462" s="379">
        <v>5465.1971426449845</v>
      </c>
      <c r="W462" s="371">
        <v>1094.0283528878051</v>
      </c>
      <c r="X462" s="371">
        <v>1221.1585674462829</v>
      </c>
      <c r="Y462" s="371">
        <v>1708.9139389089116</v>
      </c>
      <c r="Z462" s="371">
        <v>1369.6348056345651</v>
      </c>
      <c r="AA462" s="371">
        <v>5393.7356648775649</v>
      </c>
      <c r="AB462" s="371">
        <v>1129.5244916661964</v>
      </c>
      <c r="AC462" s="371">
        <v>1203.5304541508331</v>
      </c>
      <c r="AD462" s="371">
        <v>1796.2557138560653</v>
      </c>
      <c r="AE462" s="371">
        <v>1474.247683988885</v>
      </c>
      <c r="AF462" s="371">
        <v>5603.55834366198</v>
      </c>
      <c r="AG462" s="371">
        <v>1227.4959552604321</v>
      </c>
      <c r="AH462" s="371">
        <v>1240.4376236046498</v>
      </c>
      <c r="AI462" s="371">
        <v>1875.4565475329021</v>
      </c>
      <c r="AJ462" s="371">
        <v>1563.3407150180947</v>
      </c>
      <c r="AK462" s="371">
        <v>5906.7308414160789</v>
      </c>
    </row>
    <row r="463" spans="2:37">
      <c r="B463" s="370" t="s">
        <v>1818</v>
      </c>
      <c r="C463" s="371">
        <v>16.803408071693458</v>
      </c>
      <c r="D463" s="371">
        <v>17.961381582845995</v>
      </c>
      <c r="E463" s="371">
        <v>19.376119923802825</v>
      </c>
      <c r="F463" s="371">
        <v>19.588384544744173</v>
      </c>
      <c r="G463" s="371">
        <v>73.729294123086447</v>
      </c>
      <c r="H463" s="371">
        <v>20.554902913743522</v>
      </c>
      <c r="I463" s="371">
        <v>21.839866776022994</v>
      </c>
      <c r="J463" s="371">
        <v>22.947486825922461</v>
      </c>
      <c r="K463" s="371">
        <v>25.281604429493512</v>
      </c>
      <c r="L463" s="371">
        <v>90.623860945182486</v>
      </c>
      <c r="M463" s="371">
        <v>23.244084756746535</v>
      </c>
      <c r="N463" s="371">
        <v>24.899317588572377</v>
      </c>
      <c r="O463" s="371">
        <v>22.900592908759204</v>
      </c>
      <c r="P463" s="371">
        <v>26.450884425679632</v>
      </c>
      <c r="Q463" s="371">
        <v>97.494879679757744</v>
      </c>
      <c r="R463" s="371">
        <v>25.092583070401002</v>
      </c>
      <c r="S463" s="371">
        <v>25.496700015726908</v>
      </c>
      <c r="T463" s="371">
        <v>25.856067872670625</v>
      </c>
      <c r="U463" s="371">
        <v>29.824473264563327</v>
      </c>
      <c r="V463" s="379">
        <v>106.26982422336185</v>
      </c>
      <c r="W463" s="371">
        <v>27.981111016591601</v>
      </c>
      <c r="X463" s="371">
        <v>27.111503203554395</v>
      </c>
      <c r="Y463" s="371">
        <v>28.588544724704072</v>
      </c>
      <c r="Z463" s="371">
        <v>29.220440312960019</v>
      </c>
      <c r="AA463" s="371">
        <v>112.90159925781009</v>
      </c>
      <c r="AB463" s="371">
        <v>29.195619686799052</v>
      </c>
      <c r="AC463" s="371">
        <v>30.045983108411676</v>
      </c>
      <c r="AD463" s="371">
        <v>29.410673491325763</v>
      </c>
      <c r="AE463" s="371">
        <v>31.728762002357318</v>
      </c>
      <c r="AF463" s="371">
        <v>120.38103828889382</v>
      </c>
      <c r="AG463" s="371">
        <v>31.125900936489014</v>
      </c>
      <c r="AH463" s="371">
        <v>34.492574981284271</v>
      </c>
      <c r="AI463" s="371">
        <v>33.362781654667039</v>
      </c>
      <c r="AJ463" s="371">
        <v>34.179134451164316</v>
      </c>
      <c r="AK463" s="371">
        <v>133.16039202360466</v>
      </c>
    </row>
    <row r="464" spans="2:37">
      <c r="B464" s="370" t="s">
        <v>1819</v>
      </c>
      <c r="C464" s="371">
        <v>23.736099999999997</v>
      </c>
      <c r="D464" s="371">
        <v>24.366796999999998</v>
      </c>
      <c r="E464" s="371">
        <v>25.053772000000002</v>
      </c>
      <c r="F464" s="371">
        <v>25.190142000000002</v>
      </c>
      <c r="G464" s="371">
        <v>98.346810999999988</v>
      </c>
      <c r="H464" s="371">
        <v>25.741793000000001</v>
      </c>
      <c r="I464" s="371">
        <v>26.201324</v>
      </c>
      <c r="J464" s="371">
        <v>26.957391000000001</v>
      </c>
      <c r="K464" s="371">
        <v>26.718242999999998</v>
      </c>
      <c r="L464" s="371">
        <v>105.618751</v>
      </c>
      <c r="M464" s="371">
        <v>25.534457899272002</v>
      </c>
      <c r="N464" s="371">
        <v>25.942491214550998</v>
      </c>
      <c r="O464" s="371">
        <v>24.844721381395999</v>
      </c>
      <c r="P464" s="371">
        <v>26.296091612740998</v>
      </c>
      <c r="Q464" s="371">
        <v>102.61776210796</v>
      </c>
      <c r="R464" s="371">
        <v>26.437398175075</v>
      </c>
      <c r="S464" s="371">
        <v>27.202237141893001</v>
      </c>
      <c r="T464" s="371">
        <v>26.097635861794</v>
      </c>
      <c r="U464" s="371">
        <v>26.679743716385001</v>
      </c>
      <c r="V464" s="379">
        <v>106.41701489514699</v>
      </c>
      <c r="W464" s="371">
        <v>27.640420364721002</v>
      </c>
      <c r="X464" s="371">
        <v>28.875301653202001</v>
      </c>
      <c r="Y464" s="371">
        <v>28.487660757987999</v>
      </c>
      <c r="Z464" s="371">
        <v>26.839247498496</v>
      </c>
      <c r="AA464" s="371">
        <v>111.84263027440701</v>
      </c>
      <c r="AB464" s="371">
        <v>27.465860594279999</v>
      </c>
      <c r="AC464" s="371">
        <v>29.229258682469002</v>
      </c>
      <c r="AD464" s="371">
        <v>28.563212862472998</v>
      </c>
      <c r="AE464" s="371">
        <v>28.670423253305998</v>
      </c>
      <c r="AF464" s="371">
        <v>113.92875539252799</v>
      </c>
      <c r="AG464" s="371">
        <v>29.475612225069</v>
      </c>
      <c r="AH464" s="371">
        <v>31.098828558398999</v>
      </c>
      <c r="AI464" s="371">
        <v>31.443623930008997</v>
      </c>
      <c r="AJ464" s="371">
        <v>32.084445162710999</v>
      </c>
      <c r="AK464" s="371">
        <v>124.10250987618799</v>
      </c>
    </row>
    <row r="465" spans="2:37">
      <c r="B465" s="370" t="s">
        <v>1820</v>
      </c>
      <c r="C465" s="371">
        <v>2358.6034340000001</v>
      </c>
      <c r="D465" s="371">
        <v>2461.4709339999999</v>
      </c>
      <c r="E465" s="371">
        <v>2518.3476770000002</v>
      </c>
      <c r="F465" s="371">
        <v>2554.4032259999999</v>
      </c>
      <c r="G465" s="371">
        <v>9892.8252709999997</v>
      </c>
      <c r="H465" s="371">
        <v>2485.7889840000003</v>
      </c>
      <c r="I465" s="371">
        <v>2731.6098550000002</v>
      </c>
      <c r="J465" s="371">
        <v>2848.5482870000001</v>
      </c>
      <c r="K465" s="371">
        <v>2895.2869259999998</v>
      </c>
      <c r="L465" s="371">
        <v>10961.234052000002</v>
      </c>
      <c r="M465" s="371">
        <v>2717.06667546381</v>
      </c>
      <c r="N465" s="371">
        <v>3098.27031916548</v>
      </c>
      <c r="O465" s="371">
        <v>2711.6237429880798</v>
      </c>
      <c r="P465" s="371">
        <v>3282.10239902081</v>
      </c>
      <c r="Q465" s="371">
        <v>11809.063136638179</v>
      </c>
      <c r="R465" s="371">
        <v>3045.2430737342697</v>
      </c>
      <c r="S465" s="371">
        <v>3531.34466527325</v>
      </c>
      <c r="T465" s="371">
        <v>3565.4419739907903</v>
      </c>
      <c r="U465" s="371">
        <v>3847.7585156502796</v>
      </c>
      <c r="V465" s="379">
        <v>13989.788228648589</v>
      </c>
      <c r="W465" s="371">
        <v>2919.7605376474298</v>
      </c>
      <c r="X465" s="371">
        <v>2641.03780858051</v>
      </c>
      <c r="Y465" s="371">
        <v>3090.7921203586197</v>
      </c>
      <c r="Z465" s="371">
        <v>3490.5749008928997</v>
      </c>
      <c r="AA465" s="371">
        <v>12142.16536747946</v>
      </c>
      <c r="AB465" s="371">
        <v>2991.8556636384001</v>
      </c>
      <c r="AC465" s="371">
        <v>3127.21164448023</v>
      </c>
      <c r="AD465" s="371">
        <v>3686.71259122723</v>
      </c>
      <c r="AE465" s="371">
        <v>3861.5177378743997</v>
      </c>
      <c r="AF465" s="371">
        <v>13667.297637220259</v>
      </c>
      <c r="AG465" s="371">
        <v>3154.2429185534597</v>
      </c>
      <c r="AH465" s="371">
        <v>3264.2038064813501</v>
      </c>
      <c r="AI465" s="371">
        <v>3731.5523078680299</v>
      </c>
      <c r="AJ465" s="371">
        <v>3976.8786112195899</v>
      </c>
      <c r="AK465" s="371">
        <v>14126.877644122431</v>
      </c>
    </row>
    <row r="466" spans="2:37">
      <c r="B466" s="370" t="s">
        <v>1821</v>
      </c>
      <c r="C466" s="371">
        <v>3440.6037780000001</v>
      </c>
      <c r="D466" s="371">
        <v>3712.1117100000001</v>
      </c>
      <c r="E466" s="371">
        <v>3809.7035559999999</v>
      </c>
      <c r="F466" s="371">
        <v>3543.7569169999997</v>
      </c>
      <c r="G466" s="371">
        <v>14506.175961000001</v>
      </c>
      <c r="H466" s="371">
        <v>3815.5639059999999</v>
      </c>
      <c r="I466" s="371">
        <v>4216.7264759999998</v>
      </c>
      <c r="J466" s="371">
        <v>4348.6803749999999</v>
      </c>
      <c r="K466" s="371">
        <v>4006.9837000000002</v>
      </c>
      <c r="L466" s="371">
        <v>16387.954457</v>
      </c>
      <c r="M466" s="371">
        <v>4230.630245713347</v>
      </c>
      <c r="N466" s="371">
        <v>4716.9785022851502</v>
      </c>
      <c r="O466" s="371">
        <v>4640.0691544393594</v>
      </c>
      <c r="P466" s="371">
        <v>4367.3519198551594</v>
      </c>
      <c r="Q466" s="371">
        <v>17955.029822293018</v>
      </c>
      <c r="R466" s="371">
        <v>4620.225585359748</v>
      </c>
      <c r="S466" s="371">
        <v>5109.0330869104373</v>
      </c>
      <c r="T466" s="371">
        <v>5206.0101754577609</v>
      </c>
      <c r="U466" s="371">
        <v>4868.0627514050566</v>
      </c>
      <c r="V466" s="379">
        <v>19803.331599133002</v>
      </c>
      <c r="W466" s="371">
        <v>4811.2803808660619</v>
      </c>
      <c r="X466" s="371">
        <v>4756.2301694565122</v>
      </c>
      <c r="Y466" s="371">
        <v>4833.2089531352531</v>
      </c>
      <c r="Z466" s="371">
        <v>4561.5912564142927</v>
      </c>
      <c r="AA466" s="371">
        <v>18962.310759872118</v>
      </c>
      <c r="AB466" s="371">
        <v>4618.7523042121984</v>
      </c>
      <c r="AC466" s="371">
        <v>5042.3629048864332</v>
      </c>
      <c r="AD466" s="371">
        <v>4979.4062006225995</v>
      </c>
      <c r="AE466" s="371">
        <v>4956.3086924503414</v>
      </c>
      <c r="AF466" s="371">
        <v>19596.830102171574</v>
      </c>
      <c r="AG466" s="371">
        <v>4970.7213489320648</v>
      </c>
      <c r="AH466" s="371">
        <v>5568.2558814118374</v>
      </c>
      <c r="AI466" s="371">
        <v>5465.0616443954714</v>
      </c>
      <c r="AJ466" s="371">
        <v>5739.3925959553653</v>
      </c>
      <c r="AK466" s="371">
        <v>21743.431470694744</v>
      </c>
    </row>
    <row r="467" spans="2:37">
      <c r="B467" s="370" t="s">
        <v>1822</v>
      </c>
      <c r="C467" s="371">
        <v>1927.601598</v>
      </c>
      <c r="D467" s="371">
        <v>1998.3714890000001</v>
      </c>
      <c r="E467" s="371">
        <v>2129.1043</v>
      </c>
      <c r="F467" s="371">
        <v>2154.1041570000002</v>
      </c>
      <c r="G467" s="371">
        <v>8209.1815439999991</v>
      </c>
      <c r="H467" s="371">
        <v>2077.2758829999998</v>
      </c>
      <c r="I467" s="371">
        <v>2256.0837160000001</v>
      </c>
      <c r="J467" s="371">
        <v>2352.8041580000004</v>
      </c>
      <c r="K467" s="371">
        <v>2314.7629649999999</v>
      </c>
      <c r="L467" s="371">
        <v>9000.9267219999983</v>
      </c>
      <c r="M467" s="371">
        <v>2255.221187433071</v>
      </c>
      <c r="N467" s="371">
        <v>2500.1599666687571</v>
      </c>
      <c r="O467" s="371">
        <v>2374.3433382240601</v>
      </c>
      <c r="P467" s="371">
        <v>2180.4565536152077</v>
      </c>
      <c r="Q467" s="371">
        <v>9310.1810459410954</v>
      </c>
      <c r="R467" s="371">
        <v>2239.3056121597674</v>
      </c>
      <c r="S467" s="371">
        <v>2582.395889488128</v>
      </c>
      <c r="T467" s="371">
        <v>2472.3925243249005</v>
      </c>
      <c r="U467" s="371">
        <v>2353.4862445200961</v>
      </c>
      <c r="V467" s="379">
        <v>9647.5802704928901</v>
      </c>
      <c r="W467" s="371">
        <v>2326.0222094871151</v>
      </c>
      <c r="X467" s="371">
        <v>1044.4408993213619</v>
      </c>
      <c r="Y467" s="371">
        <v>1531.0996299481819</v>
      </c>
      <c r="Z467" s="371">
        <v>1724.347883481915</v>
      </c>
      <c r="AA467" s="371">
        <v>6625.9106222385735</v>
      </c>
      <c r="AB467" s="371">
        <v>1733.8877770896968</v>
      </c>
      <c r="AC467" s="371">
        <v>1780.5656647410278</v>
      </c>
      <c r="AD467" s="371">
        <v>1579.1823449065453</v>
      </c>
      <c r="AE467" s="371">
        <v>1901.9182541419991</v>
      </c>
      <c r="AF467" s="371">
        <v>6995.5540408792695</v>
      </c>
      <c r="AG467" s="371">
        <v>2071.5402336071252</v>
      </c>
      <c r="AH467" s="371">
        <v>2177.59892286576</v>
      </c>
      <c r="AI467" s="371">
        <v>2161.331309468791</v>
      </c>
      <c r="AJ467" s="371">
        <v>2252.5346678043979</v>
      </c>
      <c r="AK467" s="371">
        <v>8663.0051337460736</v>
      </c>
    </row>
    <row r="468" spans="2:37">
      <c r="B468" s="370" t="s">
        <v>1823</v>
      </c>
      <c r="C468" s="371">
        <v>566.3012809999999</v>
      </c>
      <c r="D468" s="371">
        <v>606.98387400000001</v>
      </c>
      <c r="E468" s="371">
        <v>669.71029199999998</v>
      </c>
      <c r="F468" s="371">
        <v>660.44344799999999</v>
      </c>
      <c r="G468" s="371">
        <v>2503.4388950000002</v>
      </c>
      <c r="H468" s="371">
        <v>592.73892499999999</v>
      </c>
      <c r="I468" s="371">
        <v>656.02513499999998</v>
      </c>
      <c r="J468" s="371">
        <v>762.176197</v>
      </c>
      <c r="K468" s="371">
        <v>736.54088200000001</v>
      </c>
      <c r="L468" s="371">
        <v>2747.4811390000004</v>
      </c>
      <c r="M468" s="371">
        <v>664.68708279489499</v>
      </c>
      <c r="N468" s="371">
        <v>712.61368844523997</v>
      </c>
      <c r="O468" s="371">
        <v>611.69022383738491</v>
      </c>
      <c r="P468" s="371">
        <v>660.61447064950801</v>
      </c>
      <c r="Q468" s="371">
        <v>2649.6054657270279</v>
      </c>
      <c r="R468" s="371">
        <v>578.77826260994095</v>
      </c>
      <c r="S468" s="371">
        <v>637.88586567251593</v>
      </c>
      <c r="T468" s="371">
        <v>749.25578464451405</v>
      </c>
      <c r="U468" s="371">
        <v>720.92394403774006</v>
      </c>
      <c r="V468" s="379">
        <v>2686.843856964711</v>
      </c>
      <c r="W468" s="371">
        <v>657.79267452276997</v>
      </c>
      <c r="X468" s="371">
        <v>258.09890647898601</v>
      </c>
      <c r="Y468" s="371">
        <v>456.07421537896101</v>
      </c>
      <c r="Z468" s="371">
        <v>552.6698304112831</v>
      </c>
      <c r="AA468" s="371">
        <v>1924.6356267919998</v>
      </c>
      <c r="AB468" s="371">
        <v>496.865045252708</v>
      </c>
      <c r="AC468" s="371">
        <v>435.50865679925903</v>
      </c>
      <c r="AD468" s="371">
        <v>432.62876558766806</v>
      </c>
      <c r="AE468" s="371">
        <v>607.99837834358493</v>
      </c>
      <c r="AF468" s="371">
        <v>1973.00084598322</v>
      </c>
      <c r="AG468" s="371">
        <v>617.91115320217602</v>
      </c>
      <c r="AH468" s="371">
        <v>618.22671736255495</v>
      </c>
      <c r="AI468" s="371">
        <v>637.820818749718</v>
      </c>
      <c r="AJ468" s="371">
        <v>703.21163161844197</v>
      </c>
      <c r="AK468" s="371">
        <v>2577.1703209328912</v>
      </c>
    </row>
    <row r="469" spans="2:37">
      <c r="B469" s="370" t="s">
        <v>1824</v>
      </c>
      <c r="C469" s="371">
        <v>493.05176599999999</v>
      </c>
      <c r="D469" s="371">
        <v>506.24379700000003</v>
      </c>
      <c r="E469" s="371">
        <v>517.82470699999999</v>
      </c>
      <c r="F469" s="371">
        <v>528.02945299999999</v>
      </c>
      <c r="G469" s="371">
        <v>2045.149723</v>
      </c>
      <c r="H469" s="371">
        <v>557.63738899999998</v>
      </c>
      <c r="I469" s="371">
        <v>577.73255900000004</v>
      </c>
      <c r="J469" s="371">
        <v>584.11199499999998</v>
      </c>
      <c r="K469" s="371">
        <v>583.72931700000004</v>
      </c>
      <c r="L469" s="371">
        <v>2303.2112599999996</v>
      </c>
      <c r="M469" s="371">
        <v>593.04373382502899</v>
      </c>
      <c r="N469" s="371">
        <v>605.28526581621998</v>
      </c>
      <c r="O469" s="371">
        <v>622.69364593806199</v>
      </c>
      <c r="P469" s="371">
        <v>630.31855833234306</v>
      </c>
      <c r="Q469" s="371">
        <v>2451.3412039116542</v>
      </c>
      <c r="R469" s="371">
        <v>628.29089874076999</v>
      </c>
      <c r="S469" s="371">
        <v>634.30041210211391</v>
      </c>
      <c r="T469" s="371">
        <v>658.265905599814</v>
      </c>
      <c r="U469" s="371">
        <v>671.737517738159</v>
      </c>
      <c r="V469" s="379">
        <v>2592.5947341808564</v>
      </c>
      <c r="W469" s="371">
        <v>670.75024110594302</v>
      </c>
      <c r="X469" s="371">
        <v>752.46314674114103</v>
      </c>
      <c r="Y469" s="371">
        <v>754.78186089147391</v>
      </c>
      <c r="Z469" s="371">
        <v>756.36258672831298</v>
      </c>
      <c r="AA469" s="371">
        <v>2934.3578354668712</v>
      </c>
      <c r="AB469" s="371">
        <v>758.39589686193699</v>
      </c>
      <c r="AC469" s="371">
        <v>772.85224343797006</v>
      </c>
      <c r="AD469" s="371">
        <v>774.57926021378694</v>
      </c>
      <c r="AE469" s="371">
        <v>790.06322453109101</v>
      </c>
      <c r="AF469" s="371">
        <v>3095.8906250447844</v>
      </c>
      <c r="AG469" s="371">
        <v>802.95641603996194</v>
      </c>
      <c r="AH469" s="371">
        <v>808.97369196310501</v>
      </c>
      <c r="AI469" s="371">
        <v>810.90713951800501</v>
      </c>
      <c r="AJ469" s="371">
        <v>825.851048896777</v>
      </c>
      <c r="AK469" s="371">
        <v>3248.6882964178485</v>
      </c>
    </row>
    <row r="470" spans="2:37">
      <c r="B470" s="370" t="s">
        <v>1825</v>
      </c>
      <c r="C470" s="371">
        <v>870.28039991065464</v>
      </c>
      <c r="D470" s="371">
        <v>895.30371455191585</v>
      </c>
      <c r="E470" s="371">
        <v>913.01465299424785</v>
      </c>
      <c r="F470" s="371">
        <v>1022.6454779227588</v>
      </c>
      <c r="G470" s="371">
        <v>3701.244245379577</v>
      </c>
      <c r="H470" s="371">
        <v>1023.7188756325501</v>
      </c>
      <c r="I470" s="371">
        <v>1020.2974514664863</v>
      </c>
      <c r="J470" s="371">
        <v>1027.1449264703181</v>
      </c>
      <c r="K470" s="371">
        <v>1174.7398739591433</v>
      </c>
      <c r="L470" s="371">
        <v>4245.9011275284984</v>
      </c>
      <c r="M470" s="371">
        <v>1183.0316599881887</v>
      </c>
      <c r="N470" s="371">
        <v>1197.7751881376385</v>
      </c>
      <c r="O470" s="371">
        <v>1170.0437221669988</v>
      </c>
      <c r="P470" s="371">
        <v>1141.8353687623528</v>
      </c>
      <c r="Q470" s="371">
        <v>4692.6859390551781</v>
      </c>
      <c r="R470" s="371">
        <v>1161.6300083176498</v>
      </c>
      <c r="S470" s="371">
        <v>1160.2979900825312</v>
      </c>
      <c r="T470" s="371">
        <v>1178.7541540966893</v>
      </c>
      <c r="U470" s="371">
        <v>1339.9027381322383</v>
      </c>
      <c r="V470" s="379">
        <v>4840.5848906291094</v>
      </c>
      <c r="W470" s="371">
        <v>1311.0158547639335</v>
      </c>
      <c r="X470" s="371">
        <v>1275.6598046917086</v>
      </c>
      <c r="Y470" s="371">
        <v>1376.1510538955124</v>
      </c>
      <c r="Z470" s="371">
        <v>1426.2914162380448</v>
      </c>
      <c r="AA470" s="371">
        <v>5389.1181295891984</v>
      </c>
      <c r="AB470" s="371">
        <v>1422.7732313955939</v>
      </c>
      <c r="AC470" s="371">
        <v>1459.2539299799312</v>
      </c>
      <c r="AD470" s="371">
        <v>1517.7835693406591</v>
      </c>
      <c r="AE470" s="371">
        <v>1543.8076924038312</v>
      </c>
      <c r="AF470" s="371">
        <v>5943.618423120015</v>
      </c>
      <c r="AG470" s="371">
        <v>1676.892053466278</v>
      </c>
      <c r="AH470" s="371">
        <v>1449.2094831058248</v>
      </c>
      <c r="AI470" s="371">
        <v>1711.0984458807538</v>
      </c>
      <c r="AJ470" s="371">
        <v>1643.8376138899278</v>
      </c>
      <c r="AK470" s="371">
        <v>6481.0375963427841</v>
      </c>
    </row>
    <row r="471" spans="2:37">
      <c r="B471" s="370" t="s">
        <v>1826</v>
      </c>
      <c r="C471" s="371">
        <v>842.51943299999994</v>
      </c>
      <c r="D471" s="371">
        <v>868.38751200000002</v>
      </c>
      <c r="E471" s="371">
        <v>894.55441399999995</v>
      </c>
      <c r="F471" s="371">
        <v>892.98175700000002</v>
      </c>
      <c r="G471" s="371">
        <v>3498.4431159999995</v>
      </c>
      <c r="H471" s="371">
        <v>913.57836199999997</v>
      </c>
      <c r="I471" s="371">
        <v>947.947135</v>
      </c>
      <c r="J471" s="371">
        <v>961.48508700000002</v>
      </c>
      <c r="K471" s="371">
        <v>970.65494999999999</v>
      </c>
      <c r="L471" s="371">
        <v>3793.6655340000002</v>
      </c>
      <c r="M471" s="371">
        <v>984.55069854625799</v>
      </c>
      <c r="N471" s="371">
        <v>1019.43415927142</v>
      </c>
      <c r="O471" s="371">
        <v>1013.8759491810599</v>
      </c>
      <c r="P471" s="371">
        <v>1044.9082865902701</v>
      </c>
      <c r="Q471" s="371">
        <v>4062.7690935890078</v>
      </c>
      <c r="R471" s="371">
        <v>1048.5762487986099</v>
      </c>
      <c r="S471" s="371">
        <v>1085.0202677772002</v>
      </c>
      <c r="T471" s="371">
        <v>1083.03950396554</v>
      </c>
      <c r="U471" s="371">
        <v>1107.7286116667999</v>
      </c>
      <c r="V471" s="379">
        <v>4324.3646322081495</v>
      </c>
      <c r="W471" s="371">
        <v>1098.40075009518</v>
      </c>
      <c r="X471" s="371">
        <v>1098.84859743888</v>
      </c>
      <c r="Y471" s="371">
        <v>1072.65900291448</v>
      </c>
      <c r="Z471" s="371">
        <v>1111.20280640645</v>
      </c>
      <c r="AA471" s="371">
        <v>4381.1111568549895</v>
      </c>
      <c r="AB471" s="371">
        <v>1102.3399113317901</v>
      </c>
      <c r="AC471" s="371">
        <v>1133.5539900756698</v>
      </c>
      <c r="AD471" s="371">
        <v>1101.34706328838</v>
      </c>
      <c r="AE471" s="371">
        <v>1127.48286483175</v>
      </c>
      <c r="AF471" s="371">
        <v>4464.7238295275893</v>
      </c>
      <c r="AG471" s="371">
        <v>1139.99562734591</v>
      </c>
      <c r="AH471" s="371">
        <v>1179.99756507815</v>
      </c>
      <c r="AI471" s="371">
        <v>1191.5620128192202</v>
      </c>
      <c r="AJ471" s="371">
        <v>1222.94005891144</v>
      </c>
      <c r="AK471" s="371">
        <v>4734.4952641547197</v>
      </c>
    </row>
    <row r="472" spans="2:37">
      <c r="B472" s="370" t="s">
        <v>1827</v>
      </c>
      <c r="C472" s="371">
        <v>46.070141000000007</v>
      </c>
      <c r="D472" s="371">
        <v>47.099750999999998</v>
      </c>
      <c r="E472" s="371">
        <v>48.876084000000006</v>
      </c>
      <c r="F472" s="371">
        <v>51.068640000000002</v>
      </c>
      <c r="G472" s="371">
        <v>193.11461599999998</v>
      </c>
      <c r="H472" s="371">
        <v>51.226213999999999</v>
      </c>
      <c r="I472" s="371">
        <v>51.248457999999999</v>
      </c>
      <c r="J472" s="371">
        <v>53.553908999999997</v>
      </c>
      <c r="K472" s="371">
        <v>55.075571000000004</v>
      </c>
      <c r="L472" s="371">
        <v>211.104152</v>
      </c>
      <c r="M472" s="371">
        <v>55.418189744010995</v>
      </c>
      <c r="N472" s="371">
        <v>57.15579651977</v>
      </c>
      <c r="O472" s="371">
        <v>55.823806934467001</v>
      </c>
      <c r="P472" s="371">
        <v>57.941695040641001</v>
      </c>
      <c r="Q472" s="371">
        <v>226.339488238889</v>
      </c>
      <c r="R472" s="371">
        <v>60.467262800427996</v>
      </c>
      <c r="S472" s="371">
        <v>62.752643296495997</v>
      </c>
      <c r="T472" s="371">
        <v>59.569074824137999</v>
      </c>
      <c r="U472" s="371">
        <v>62.044720712012996</v>
      </c>
      <c r="V472" s="379">
        <v>244.83370163307498</v>
      </c>
      <c r="W472" s="371">
        <v>64.477418980473004</v>
      </c>
      <c r="X472" s="371">
        <v>57.689019598148001</v>
      </c>
      <c r="Y472" s="371">
        <v>57.890141280367004</v>
      </c>
      <c r="Z472" s="371">
        <v>59.327790167353001</v>
      </c>
      <c r="AA472" s="371">
        <v>239.384370026341</v>
      </c>
      <c r="AB472" s="371">
        <v>59.142812317308</v>
      </c>
      <c r="AC472" s="371">
        <v>60.125188879269999</v>
      </c>
      <c r="AD472" s="371">
        <v>58.064612188723999</v>
      </c>
      <c r="AE472" s="371">
        <v>62.976181484519998</v>
      </c>
      <c r="AF472" s="371">
        <v>240.30879486982201</v>
      </c>
      <c r="AG472" s="371">
        <v>65.187835094918995</v>
      </c>
      <c r="AH472" s="371">
        <v>67.071999367496005</v>
      </c>
      <c r="AI472" s="371">
        <v>66.590074777978003</v>
      </c>
      <c r="AJ472" s="371">
        <v>73.400913141619995</v>
      </c>
      <c r="AK472" s="371">
        <v>272.25082238201298</v>
      </c>
    </row>
    <row r="473" spans="2:37">
      <c r="B473" s="370" t="s">
        <v>1828</v>
      </c>
      <c r="C473" s="371">
        <v>1692.9000570000001</v>
      </c>
      <c r="D473" s="371">
        <v>1728.0855630000001</v>
      </c>
      <c r="E473" s="371">
        <v>1698.39417</v>
      </c>
      <c r="F473" s="371">
        <v>1872.2663680000001</v>
      </c>
      <c r="G473" s="371">
        <v>6991.6461579999996</v>
      </c>
      <c r="H473" s="371">
        <v>1734.784216</v>
      </c>
      <c r="I473" s="371">
        <v>1815.790704</v>
      </c>
      <c r="J473" s="371">
        <v>1721.9787379999998</v>
      </c>
      <c r="K473" s="371">
        <v>2165.2412359999998</v>
      </c>
      <c r="L473" s="371">
        <v>7437.7948939999997</v>
      </c>
      <c r="M473" s="371">
        <v>1810.2647985127101</v>
      </c>
      <c r="N473" s="371">
        <v>1968.0509536780701</v>
      </c>
      <c r="O473" s="371">
        <v>1840.0251083304199</v>
      </c>
      <c r="P473" s="371">
        <v>2199.8804280640597</v>
      </c>
      <c r="Q473" s="371">
        <v>7818.2212885852605</v>
      </c>
      <c r="R473" s="371">
        <v>1874.8582849326899</v>
      </c>
      <c r="S473" s="371">
        <v>2127.8830952209501</v>
      </c>
      <c r="T473" s="371">
        <v>1894.8369852686799</v>
      </c>
      <c r="U473" s="371">
        <v>2277.0753565447399</v>
      </c>
      <c r="V473" s="379">
        <v>8174.6537219670599</v>
      </c>
      <c r="W473" s="371">
        <v>2072.9176758462299</v>
      </c>
      <c r="X473" s="371">
        <v>2139.7179853365597</v>
      </c>
      <c r="Y473" s="371">
        <v>2167.9508131668304</v>
      </c>
      <c r="Z473" s="371">
        <v>2392.1829149758801</v>
      </c>
      <c r="AA473" s="371">
        <v>8772.7693893255</v>
      </c>
      <c r="AB473" s="371">
        <v>2059.7004786771499</v>
      </c>
      <c r="AC473" s="371">
        <v>2458.23463642865</v>
      </c>
      <c r="AD473" s="371">
        <v>2165.4184071818704</v>
      </c>
      <c r="AE473" s="371">
        <v>2412.6669105486799</v>
      </c>
      <c r="AF473" s="371">
        <v>9096.0204328363507</v>
      </c>
      <c r="AG473" s="371">
        <v>2121.1269500636399</v>
      </c>
      <c r="AH473" s="371">
        <v>2455.6438192659202</v>
      </c>
      <c r="AI473" s="371">
        <v>2402.04376145469</v>
      </c>
      <c r="AJ473" s="371">
        <v>2513.5474537667301</v>
      </c>
      <c r="AK473" s="371">
        <v>9492.3619845509784</v>
      </c>
    </row>
    <row r="474" spans="2:37">
      <c r="B474" s="370" t="s">
        <v>1829</v>
      </c>
      <c r="C474" s="371">
        <v>1278.1325300000001</v>
      </c>
      <c r="D474" s="371">
        <v>1237.4082660000001</v>
      </c>
      <c r="E474" s="371">
        <v>1262.5658109999999</v>
      </c>
      <c r="F474" s="371">
        <v>1374.1994999999999</v>
      </c>
      <c r="G474" s="371">
        <v>5152.3061069999994</v>
      </c>
      <c r="H474" s="371">
        <v>1387.9113990000001</v>
      </c>
      <c r="I474" s="371">
        <v>1353.2822039999999</v>
      </c>
      <c r="J474" s="371">
        <v>1429.129312</v>
      </c>
      <c r="K474" s="371">
        <v>1510.319714</v>
      </c>
      <c r="L474" s="371">
        <v>5680.6426289999999</v>
      </c>
      <c r="M474" s="371">
        <v>1515.0696983179898</v>
      </c>
      <c r="N474" s="371">
        <v>1496.94434985211</v>
      </c>
      <c r="O474" s="371">
        <v>1502.32831149813</v>
      </c>
      <c r="P474" s="371">
        <v>1604.1215570396701</v>
      </c>
      <c r="Q474" s="371">
        <v>6118.4639167078994</v>
      </c>
      <c r="R474" s="371">
        <v>1622.66765955557</v>
      </c>
      <c r="S474" s="371">
        <v>1646.12038552322</v>
      </c>
      <c r="T474" s="371">
        <v>1666.7105086845499</v>
      </c>
      <c r="U474" s="371">
        <v>1761.14128464494</v>
      </c>
      <c r="V474" s="379">
        <v>6696.6398384082795</v>
      </c>
      <c r="W474" s="371">
        <v>1739.06512589815</v>
      </c>
      <c r="X474" s="371">
        <v>1685.7522669454002</v>
      </c>
      <c r="Y474" s="371">
        <v>1690.6842659612701</v>
      </c>
      <c r="Z474" s="371">
        <v>1773.4470053492601</v>
      </c>
      <c r="AA474" s="371">
        <v>6888.9486641540798</v>
      </c>
      <c r="AB474" s="371">
        <v>1746.1597342790601</v>
      </c>
      <c r="AC474" s="371">
        <v>1749.6861149102601</v>
      </c>
      <c r="AD474" s="371">
        <v>1808.2256610957299</v>
      </c>
      <c r="AE474" s="371">
        <v>1864.5636507047702</v>
      </c>
      <c r="AF474" s="371">
        <v>7168.6351609898202</v>
      </c>
      <c r="AG474" s="371">
        <v>1823.3729236761199</v>
      </c>
      <c r="AH474" s="371">
        <v>1913.52423799952</v>
      </c>
      <c r="AI474" s="371">
        <v>1936.93280315431</v>
      </c>
      <c r="AJ474" s="371">
        <v>1937.3112435563701</v>
      </c>
      <c r="AK474" s="371">
        <v>7611.1412083863197</v>
      </c>
    </row>
    <row r="475" spans="2:37">
      <c r="B475" s="370" t="s">
        <v>1830</v>
      </c>
      <c r="C475" s="371">
        <v>487.74722300000002</v>
      </c>
      <c r="D475" s="371">
        <v>497.218524</v>
      </c>
      <c r="E475" s="371">
        <v>508.01965000000001</v>
      </c>
      <c r="F475" s="371">
        <v>513.433808</v>
      </c>
      <c r="G475" s="371">
        <v>2006.4192049999999</v>
      </c>
      <c r="H475" s="371">
        <v>518.27190099999996</v>
      </c>
      <c r="I475" s="371">
        <v>544.59633799999995</v>
      </c>
      <c r="J475" s="371">
        <v>556.71588899999995</v>
      </c>
      <c r="K475" s="371">
        <v>567.26976599999989</v>
      </c>
      <c r="L475" s="371">
        <v>2186.8538939999999</v>
      </c>
      <c r="M475" s="371">
        <v>565.04595322152295</v>
      </c>
      <c r="N475" s="371">
        <v>610.32380461908792</v>
      </c>
      <c r="O475" s="371">
        <v>623.58579307869491</v>
      </c>
      <c r="P475" s="371">
        <v>645.87795867878106</v>
      </c>
      <c r="Q475" s="371">
        <v>2444.8335095980869</v>
      </c>
      <c r="R475" s="371">
        <v>629.76522154611609</v>
      </c>
      <c r="S475" s="371">
        <v>663.81676009682997</v>
      </c>
      <c r="T475" s="371">
        <v>682.70225221414091</v>
      </c>
      <c r="U475" s="371">
        <v>703.18955366931209</v>
      </c>
      <c r="V475" s="379">
        <v>2679.4737875263991</v>
      </c>
      <c r="W475" s="371">
        <v>694.19182982173697</v>
      </c>
      <c r="X475" s="371">
        <v>626.45924306219092</v>
      </c>
      <c r="Y475" s="371">
        <v>665.86888653941105</v>
      </c>
      <c r="Z475" s="371">
        <v>692.84130343039101</v>
      </c>
      <c r="AA475" s="371">
        <v>2679.3612628537298</v>
      </c>
      <c r="AB475" s="371">
        <v>715.67998255534201</v>
      </c>
      <c r="AC475" s="371">
        <v>721.875307798996</v>
      </c>
      <c r="AD475" s="371">
        <v>738.23192451861803</v>
      </c>
      <c r="AE475" s="371">
        <v>755.12919015455498</v>
      </c>
      <c r="AF475" s="371">
        <v>2930.9164050275117</v>
      </c>
      <c r="AG475" s="371">
        <v>737.41425824349596</v>
      </c>
      <c r="AH475" s="371">
        <v>738.28060637486897</v>
      </c>
      <c r="AI475" s="371">
        <v>755.63748527367602</v>
      </c>
      <c r="AJ475" s="371">
        <v>811.90010026880793</v>
      </c>
      <c r="AK475" s="371">
        <v>3043.2324501608491</v>
      </c>
    </row>
    <row r="476" spans="2:37">
      <c r="B476" s="370" t="s">
        <v>1831</v>
      </c>
      <c r="C476" s="371">
        <v>529.40195499999993</v>
      </c>
      <c r="D476" s="371">
        <v>546.65842599999996</v>
      </c>
      <c r="E476" s="371">
        <v>570.30630799999994</v>
      </c>
      <c r="F476" s="371">
        <v>541.17085199999997</v>
      </c>
      <c r="G476" s="371">
        <v>2187.5375410000001</v>
      </c>
      <c r="H476" s="371">
        <v>583.55074500000001</v>
      </c>
      <c r="I476" s="371">
        <v>590.11461199999997</v>
      </c>
      <c r="J476" s="371">
        <v>665.23451299999999</v>
      </c>
      <c r="K476" s="371">
        <v>620.80059300000005</v>
      </c>
      <c r="L476" s="371">
        <v>2459.7004630000001</v>
      </c>
      <c r="M476" s="371">
        <v>648.25872253617706</v>
      </c>
      <c r="N476" s="371">
        <v>631.672003767565</v>
      </c>
      <c r="O476" s="371">
        <v>701.050675676943</v>
      </c>
      <c r="P476" s="371">
        <v>674.15149013231905</v>
      </c>
      <c r="Q476" s="371">
        <v>2655.1328921130039</v>
      </c>
      <c r="R476" s="371">
        <v>711.47532838853499</v>
      </c>
      <c r="S476" s="371">
        <v>697.81337340269602</v>
      </c>
      <c r="T476" s="371">
        <v>754.04985492431103</v>
      </c>
      <c r="U476" s="371">
        <v>735.98393571095994</v>
      </c>
      <c r="V476" s="379">
        <v>2899.3224924265019</v>
      </c>
      <c r="W476" s="371">
        <v>764.81891894720206</v>
      </c>
      <c r="X476" s="371">
        <v>658.74706882009502</v>
      </c>
      <c r="Y476" s="371">
        <v>680.43116077612206</v>
      </c>
      <c r="Z476" s="371">
        <v>685.41556134720099</v>
      </c>
      <c r="AA476" s="371">
        <v>2789.4127098906201</v>
      </c>
      <c r="AB476" s="371">
        <v>724.02591044572205</v>
      </c>
      <c r="AC476" s="371">
        <v>732.26406704591602</v>
      </c>
      <c r="AD476" s="371">
        <v>700.52248945350004</v>
      </c>
      <c r="AE476" s="371">
        <v>732.59786940706601</v>
      </c>
      <c r="AF476" s="371">
        <v>2889.4103363522045</v>
      </c>
      <c r="AG476" s="371">
        <v>793.80889904349795</v>
      </c>
      <c r="AH476" s="371">
        <v>807.31051419774894</v>
      </c>
      <c r="AI476" s="371">
        <v>819.45207931749496</v>
      </c>
      <c r="AJ476" s="371">
        <v>832.42236509334793</v>
      </c>
      <c r="AK476" s="371">
        <v>3252.9938576520899</v>
      </c>
    </row>
    <row r="477" spans="2:37">
      <c r="B477" s="370" t="s">
        <v>1832</v>
      </c>
      <c r="C477" s="371">
        <v>27673.733592982349</v>
      </c>
      <c r="D477" s="371">
        <v>28951.414245134765</v>
      </c>
      <c r="E477" s="371">
        <v>31005.748032918054</v>
      </c>
      <c r="F477" s="371">
        <v>28833.866307467502</v>
      </c>
      <c r="G477" s="371">
        <v>116464.76217850266</v>
      </c>
      <c r="H477" s="371">
        <v>27988.863930546293</v>
      </c>
      <c r="I477" s="371">
        <v>30146.845967242509</v>
      </c>
      <c r="J477" s="371">
        <v>34506.381134296236</v>
      </c>
      <c r="K477" s="371">
        <v>31180.67363238864</v>
      </c>
      <c r="L477" s="371">
        <v>123822.76466447368</v>
      </c>
      <c r="M477" s="371">
        <v>29706.858641713654</v>
      </c>
      <c r="N477" s="371">
        <v>31402.376722348938</v>
      </c>
      <c r="O477" s="371">
        <v>31011.898251495964</v>
      </c>
      <c r="P477" s="371">
        <v>31746.881817667163</v>
      </c>
      <c r="Q477" s="371">
        <v>123868.01543322571</v>
      </c>
      <c r="R477" s="371">
        <v>31061.584638951354</v>
      </c>
      <c r="S477" s="371">
        <v>32977.045805448848</v>
      </c>
      <c r="T477" s="371">
        <v>34007.944039261012</v>
      </c>
      <c r="U477" s="371">
        <v>34453.525277528548</v>
      </c>
      <c r="V477" s="379">
        <v>132500.09976118975</v>
      </c>
      <c r="W477" s="371">
        <v>32813.811732296977</v>
      </c>
      <c r="X477" s="371">
        <v>32840.943891806644</v>
      </c>
      <c r="Y477" s="371">
        <v>34057.165972773015</v>
      </c>
      <c r="Z477" s="371">
        <v>33901.822575280683</v>
      </c>
      <c r="AA477" s="371">
        <v>133613.74417215731</v>
      </c>
      <c r="AB477" s="371">
        <v>33037.843356577672</v>
      </c>
      <c r="AC477" s="371">
        <v>35464.923532036068</v>
      </c>
      <c r="AD477" s="371">
        <v>35749.676175488516</v>
      </c>
      <c r="AE477" s="371">
        <v>35863.52309033963</v>
      </c>
      <c r="AF477" s="371">
        <v>140115.96615444191</v>
      </c>
      <c r="AG477" s="371">
        <v>36654.725523768509</v>
      </c>
      <c r="AH477" s="371">
        <v>39215.083580930754</v>
      </c>
      <c r="AI477" s="371">
        <v>40480.450620611322</v>
      </c>
      <c r="AJ477" s="371">
        <v>40593.794271886916</v>
      </c>
      <c r="AK477" s="371">
        <v>156944.05399719754</v>
      </c>
    </row>
    <row r="478" spans="2:37">
      <c r="B478" s="368" t="s">
        <v>1850</v>
      </c>
      <c r="C478" s="371" t="s">
        <v>1178</v>
      </c>
      <c r="D478" s="371" t="s">
        <v>1178</v>
      </c>
      <c r="E478" s="371" t="s">
        <v>1178</v>
      </c>
      <c r="F478" s="371" t="s">
        <v>1178</v>
      </c>
      <c r="G478" s="371" t="s">
        <v>1178</v>
      </c>
      <c r="H478" s="371" t="s">
        <v>1178</v>
      </c>
      <c r="I478" s="371" t="s">
        <v>1178</v>
      </c>
      <c r="J478" s="371" t="s">
        <v>1178</v>
      </c>
      <c r="K478" s="371" t="s">
        <v>1178</v>
      </c>
      <c r="L478" s="371" t="s">
        <v>1178</v>
      </c>
      <c r="M478" s="371" t="s">
        <v>1178</v>
      </c>
      <c r="N478" s="371" t="s">
        <v>1178</v>
      </c>
      <c r="O478" s="371" t="s">
        <v>1178</v>
      </c>
      <c r="P478" s="371" t="s">
        <v>1178</v>
      </c>
      <c r="Q478" s="371" t="s">
        <v>1178</v>
      </c>
      <c r="R478" s="371" t="s">
        <v>1178</v>
      </c>
      <c r="S478" s="371" t="s">
        <v>1178</v>
      </c>
      <c r="T478" s="371" t="s">
        <v>1178</v>
      </c>
      <c r="U478" s="371" t="s">
        <v>1178</v>
      </c>
      <c r="V478" s="379" t="s">
        <v>1178</v>
      </c>
      <c r="W478" s="371" t="s">
        <v>1178</v>
      </c>
      <c r="X478" s="371" t="s">
        <v>1178</v>
      </c>
      <c r="Y478" s="371" t="s">
        <v>1178</v>
      </c>
      <c r="Z478" s="371" t="s">
        <v>1178</v>
      </c>
      <c r="AA478" s="371" t="s">
        <v>1178</v>
      </c>
      <c r="AB478" s="371" t="s">
        <v>1178</v>
      </c>
      <c r="AC478" s="371" t="s">
        <v>1178</v>
      </c>
      <c r="AD478" s="371" t="s">
        <v>1178</v>
      </c>
      <c r="AE478" s="371" t="s">
        <v>1178</v>
      </c>
      <c r="AF478" s="371" t="s">
        <v>1178</v>
      </c>
      <c r="AG478" s="371" t="s">
        <v>1178</v>
      </c>
      <c r="AH478" s="371" t="s">
        <v>1178</v>
      </c>
      <c r="AI478" s="371" t="s">
        <v>1178</v>
      </c>
      <c r="AJ478" s="371" t="s">
        <v>1178</v>
      </c>
      <c r="AK478" s="371" t="s">
        <v>1178</v>
      </c>
    </row>
    <row r="479" spans="2:37">
      <c r="B479" s="370" t="s">
        <v>1815</v>
      </c>
      <c r="C479" s="371">
        <v>5802.4893901298283</v>
      </c>
      <c r="D479" s="371">
        <v>6017.0397334158306</v>
      </c>
      <c r="E479" s="371">
        <v>6421.6994544637073</v>
      </c>
      <c r="F479" s="371">
        <v>6068.0541695843376</v>
      </c>
      <c r="G479" s="371">
        <v>24309.282747593701</v>
      </c>
      <c r="H479" s="371">
        <v>6204.6622979571675</v>
      </c>
      <c r="I479" s="371">
        <v>6547.8873225305606</v>
      </c>
      <c r="J479" s="371">
        <v>6895.816034262868</v>
      </c>
      <c r="K479" s="371">
        <v>6499.3334798956421</v>
      </c>
      <c r="L479" s="371">
        <v>26147.699134646242</v>
      </c>
      <c r="M479" s="371">
        <v>6599.6704941287153</v>
      </c>
      <c r="N479" s="371">
        <v>7091.6267708671021</v>
      </c>
      <c r="O479" s="371">
        <v>7328.8006447922698</v>
      </c>
      <c r="P479" s="371">
        <v>7014.9941772542215</v>
      </c>
      <c r="Q479" s="371">
        <v>28035.092087042314</v>
      </c>
      <c r="R479" s="371">
        <v>6685.2893826001355</v>
      </c>
      <c r="S479" s="371">
        <v>7731.9813551069528</v>
      </c>
      <c r="T479" s="371">
        <v>7586.8224500256811</v>
      </c>
      <c r="U479" s="371">
        <v>7800.3955895459376</v>
      </c>
      <c r="V479" s="379">
        <v>29804.488777278704</v>
      </c>
      <c r="W479" s="371">
        <v>7058.0604517524507</v>
      </c>
      <c r="X479" s="371">
        <v>7818.702713734051</v>
      </c>
      <c r="Y479" s="371">
        <v>7621.3240276361794</v>
      </c>
      <c r="Z479" s="371">
        <v>7857.5022406705311</v>
      </c>
      <c r="AA479" s="371">
        <v>30355.589433793215</v>
      </c>
      <c r="AB479" s="371">
        <v>7787.5084170727496</v>
      </c>
      <c r="AC479" s="371">
        <v>8188.3795668924504</v>
      </c>
      <c r="AD479" s="371">
        <v>8151.3234932993855</v>
      </c>
      <c r="AE479" s="371">
        <v>8211.8668356624585</v>
      </c>
      <c r="AF479" s="371">
        <v>32339.078312927046</v>
      </c>
      <c r="AG479" s="371">
        <v>8169.5127634203982</v>
      </c>
      <c r="AH479" s="371">
        <v>8955.3866383739096</v>
      </c>
      <c r="AI479" s="371">
        <v>8901.4184132790233</v>
      </c>
      <c r="AJ479" s="371">
        <v>9109.9986480973403</v>
      </c>
      <c r="AK479" s="371">
        <v>35136.316463170668</v>
      </c>
    </row>
    <row r="480" spans="2:37">
      <c r="B480" s="370" t="s">
        <v>1816</v>
      </c>
      <c r="C480" s="371">
        <v>266.72893767539608</v>
      </c>
      <c r="D480" s="371">
        <v>286.21611606556837</v>
      </c>
      <c r="E480" s="371">
        <v>301.69770204327557</v>
      </c>
      <c r="F480" s="371">
        <v>309.53638192014813</v>
      </c>
      <c r="G480" s="371">
        <v>1164.1791377043883</v>
      </c>
      <c r="H480" s="371">
        <v>276.08427526759044</v>
      </c>
      <c r="I480" s="371">
        <v>286.02530971397778</v>
      </c>
      <c r="J480" s="371">
        <v>299.18310856305192</v>
      </c>
      <c r="K480" s="371">
        <v>316.19018091427404</v>
      </c>
      <c r="L480" s="371">
        <v>1177.482874458894</v>
      </c>
      <c r="M480" s="371">
        <v>285.01627987544805</v>
      </c>
      <c r="N480" s="371">
        <v>289.04326482999403</v>
      </c>
      <c r="O480" s="371">
        <v>303.84074728343603</v>
      </c>
      <c r="P480" s="371">
        <v>323.75099988501699</v>
      </c>
      <c r="Q480" s="371">
        <v>1201.6512918738952</v>
      </c>
      <c r="R480" s="371">
        <v>302.82147001322113</v>
      </c>
      <c r="S480" s="371">
        <v>305.95816322823998</v>
      </c>
      <c r="T480" s="371">
        <v>313.38764328734766</v>
      </c>
      <c r="U480" s="371">
        <v>327.37405515765499</v>
      </c>
      <c r="V480" s="379">
        <v>1249.5413316864638</v>
      </c>
      <c r="W480" s="371">
        <v>286.68252251669765</v>
      </c>
      <c r="X480" s="371">
        <v>285.38295352615546</v>
      </c>
      <c r="Y480" s="371">
        <v>289.67874437599664</v>
      </c>
      <c r="Z480" s="371">
        <v>292.96026220194858</v>
      </c>
      <c r="AA480" s="371">
        <v>1154.7044826207982</v>
      </c>
      <c r="AB480" s="371">
        <v>292.99609839931827</v>
      </c>
      <c r="AC480" s="371">
        <v>294.2373864489947</v>
      </c>
      <c r="AD480" s="371">
        <v>295.28674982338202</v>
      </c>
      <c r="AE480" s="371">
        <v>306.77452300991092</v>
      </c>
      <c r="AF480" s="371">
        <v>1189.2947576816059</v>
      </c>
      <c r="AG480" s="371">
        <v>305.15862942759156</v>
      </c>
      <c r="AH480" s="371">
        <v>309.22295701423315</v>
      </c>
      <c r="AI480" s="371">
        <v>316.7014797271782</v>
      </c>
      <c r="AJ480" s="371">
        <v>321.51300853051771</v>
      </c>
      <c r="AK480" s="371">
        <v>1252.5960746995204</v>
      </c>
    </row>
    <row r="481" spans="2:37">
      <c r="B481" s="370" t="s">
        <v>1817</v>
      </c>
      <c r="C481" s="371">
        <v>239.11144535983098</v>
      </c>
      <c r="D481" s="371">
        <v>250.76395519731201</v>
      </c>
      <c r="E481" s="371">
        <v>265.24404409513079</v>
      </c>
      <c r="F481" s="371">
        <v>279.16938300173729</v>
      </c>
      <c r="G481" s="371">
        <v>1034.2888276540114</v>
      </c>
      <c r="H481" s="371">
        <v>262.28606316209562</v>
      </c>
      <c r="I481" s="371">
        <v>277.4269788653408</v>
      </c>
      <c r="J481" s="371">
        <v>295.96776132829513</v>
      </c>
      <c r="K481" s="371">
        <v>311.30211258316427</v>
      </c>
      <c r="L481" s="371">
        <v>1146.982915938896</v>
      </c>
      <c r="M481" s="371">
        <v>298.87985226046999</v>
      </c>
      <c r="N481" s="371">
        <v>305.29791376246902</v>
      </c>
      <c r="O481" s="371">
        <v>311.55909880161204</v>
      </c>
      <c r="P481" s="371">
        <v>336.99146221073704</v>
      </c>
      <c r="Q481" s="371">
        <v>1252.7283270352882</v>
      </c>
      <c r="R481" s="371">
        <v>338.72882174081536</v>
      </c>
      <c r="S481" s="371">
        <v>345.61262275710021</v>
      </c>
      <c r="T481" s="371">
        <v>351.07892226553946</v>
      </c>
      <c r="U481" s="371">
        <v>368.33734250282902</v>
      </c>
      <c r="V481" s="379">
        <v>1403.7577092662843</v>
      </c>
      <c r="W481" s="371">
        <v>335.114800403907</v>
      </c>
      <c r="X481" s="371">
        <v>341.29671760631095</v>
      </c>
      <c r="Y481" s="371">
        <v>338.95669810268566</v>
      </c>
      <c r="Z481" s="371">
        <v>351.89623848746186</v>
      </c>
      <c r="AA481" s="371">
        <v>1367.2644546003655</v>
      </c>
      <c r="AB481" s="371">
        <v>308.76179938912628</v>
      </c>
      <c r="AC481" s="371">
        <v>316.9656164250901</v>
      </c>
      <c r="AD481" s="371">
        <v>337.59259957694434</v>
      </c>
      <c r="AE481" s="371">
        <v>349.54911395333386</v>
      </c>
      <c r="AF481" s="371">
        <v>1312.8691293444945</v>
      </c>
      <c r="AG481" s="371">
        <v>340.05522186594516</v>
      </c>
      <c r="AH481" s="371">
        <v>358.97898542677143</v>
      </c>
      <c r="AI481" s="371">
        <v>362.1588616243148</v>
      </c>
      <c r="AJ481" s="371">
        <v>372.37501350586433</v>
      </c>
      <c r="AK481" s="371">
        <v>1433.5680824228957</v>
      </c>
    </row>
    <row r="482" spans="2:37">
      <c r="B482" s="370" t="s">
        <v>1818</v>
      </c>
      <c r="C482" s="371">
        <v>14.04915553489584</v>
      </c>
      <c r="D482" s="371">
        <v>14.052768258153163</v>
      </c>
      <c r="E482" s="371">
        <v>15.331097452701099</v>
      </c>
      <c r="F482" s="371">
        <v>15.975492735826125</v>
      </c>
      <c r="G482" s="371">
        <v>59.40851398157622</v>
      </c>
      <c r="H482" s="371">
        <v>15.124239139321254</v>
      </c>
      <c r="I482" s="371">
        <v>15.804167488626357</v>
      </c>
      <c r="J482" s="371">
        <v>16.861005252324073</v>
      </c>
      <c r="K482" s="371">
        <v>18.599568775266224</v>
      </c>
      <c r="L482" s="371">
        <v>66.388980655537907</v>
      </c>
      <c r="M482" s="371">
        <v>17.336853065521861</v>
      </c>
      <c r="N482" s="371">
        <v>17.910072446819882</v>
      </c>
      <c r="O482" s="371">
        <v>18.772594102184858</v>
      </c>
      <c r="P482" s="371">
        <v>21.053228832406791</v>
      </c>
      <c r="Q482" s="371">
        <v>75.072748446933389</v>
      </c>
      <c r="R482" s="371">
        <v>18.145831767709975</v>
      </c>
      <c r="S482" s="371">
        <v>18.345652538167236</v>
      </c>
      <c r="T482" s="371">
        <v>17.784481874153595</v>
      </c>
      <c r="U482" s="371">
        <v>21.473060882833149</v>
      </c>
      <c r="V482" s="379">
        <v>75.749027062863959</v>
      </c>
      <c r="W482" s="371">
        <v>20.9044710893149</v>
      </c>
      <c r="X482" s="371">
        <v>20.566524529273035</v>
      </c>
      <c r="Y482" s="371">
        <v>20.885526204682009</v>
      </c>
      <c r="Z482" s="371">
        <v>22.894619096224385</v>
      </c>
      <c r="AA482" s="371">
        <v>85.251140919494347</v>
      </c>
      <c r="AB482" s="371">
        <v>22.186440605498152</v>
      </c>
      <c r="AC482" s="371">
        <v>21.004399407016624</v>
      </c>
      <c r="AD482" s="371">
        <v>23.256592328175245</v>
      </c>
      <c r="AE482" s="371">
        <v>24.417166732417758</v>
      </c>
      <c r="AF482" s="371">
        <v>90.864599073107783</v>
      </c>
      <c r="AG482" s="371">
        <v>24.970384800956047</v>
      </c>
      <c r="AH482" s="371">
        <v>25.257510628348356</v>
      </c>
      <c r="AI482" s="371">
        <v>25.259994170423536</v>
      </c>
      <c r="AJ482" s="371">
        <v>25.880777194576542</v>
      </c>
      <c r="AK482" s="371">
        <v>101.36866679430449</v>
      </c>
    </row>
    <row r="483" spans="2:37">
      <c r="B483" s="370" t="s">
        <v>1819</v>
      </c>
      <c r="C483" s="371">
        <v>11.404665285998373</v>
      </c>
      <c r="D483" s="371">
        <v>12.053847537465105</v>
      </c>
      <c r="E483" s="371">
        <v>12.690528029250451</v>
      </c>
      <c r="F483" s="371">
        <v>12.841406534536366</v>
      </c>
      <c r="G483" s="371">
        <v>48.990447387250299</v>
      </c>
      <c r="H483" s="371">
        <v>11.923945350105523</v>
      </c>
      <c r="I483" s="371">
        <v>12.492763445516756</v>
      </c>
      <c r="J483" s="371">
        <v>12.946729070835421</v>
      </c>
      <c r="K483" s="371">
        <v>13.120033303307009</v>
      </c>
      <c r="L483" s="371">
        <v>50.483471169764712</v>
      </c>
      <c r="M483" s="371">
        <v>13.070702126960999</v>
      </c>
      <c r="N483" s="371">
        <v>13.288989799597001</v>
      </c>
      <c r="O483" s="371">
        <v>13.383659847761999</v>
      </c>
      <c r="P483" s="371">
        <v>13.823584574654999</v>
      </c>
      <c r="Q483" s="371">
        <v>53.566936348974998</v>
      </c>
      <c r="R483" s="371">
        <v>13.77135256631394</v>
      </c>
      <c r="S483" s="371">
        <v>14.153740854248474</v>
      </c>
      <c r="T483" s="371">
        <v>14.302963673456722</v>
      </c>
      <c r="U483" s="371">
        <v>14.342994124071</v>
      </c>
      <c r="V483" s="379">
        <v>56.57105121809014</v>
      </c>
      <c r="W483" s="371">
        <v>13.599966297802689</v>
      </c>
      <c r="X483" s="371">
        <v>15.200426268956047</v>
      </c>
      <c r="Y483" s="371">
        <v>15.494923545912906</v>
      </c>
      <c r="Z483" s="371">
        <v>16.045884214595826</v>
      </c>
      <c r="AA483" s="371">
        <v>60.341200327267472</v>
      </c>
      <c r="AB483" s="371">
        <v>16.598773732711802</v>
      </c>
      <c r="AC483" s="371">
        <v>16.574617004715655</v>
      </c>
      <c r="AD483" s="371">
        <v>17.478616527267274</v>
      </c>
      <c r="AE483" s="371">
        <v>17.311456833969803</v>
      </c>
      <c r="AF483" s="371">
        <v>67.963464098664531</v>
      </c>
      <c r="AG483" s="371">
        <v>17.323572620364413</v>
      </c>
      <c r="AH483" s="371">
        <v>17.536252998643032</v>
      </c>
      <c r="AI483" s="371">
        <v>17.672376771854559</v>
      </c>
      <c r="AJ483" s="371">
        <v>17.500853121452188</v>
      </c>
      <c r="AK483" s="371">
        <v>70.033055512314192</v>
      </c>
    </row>
    <row r="484" spans="2:37">
      <c r="B484" s="370" t="s">
        <v>1820</v>
      </c>
      <c r="C484" s="371">
        <v>1999.9179709999999</v>
      </c>
      <c r="D484" s="371">
        <v>2167.5113980000001</v>
      </c>
      <c r="E484" s="371">
        <v>2352.0461690000002</v>
      </c>
      <c r="F484" s="371">
        <v>2437.7340299999996</v>
      </c>
      <c r="G484" s="371">
        <v>8957.2095680000002</v>
      </c>
      <c r="H484" s="371">
        <v>2161.2711770000001</v>
      </c>
      <c r="I484" s="371">
        <v>2345.6510869999997</v>
      </c>
      <c r="J484" s="371">
        <v>2551.0835460000003</v>
      </c>
      <c r="K484" s="371">
        <v>2661.2969389999998</v>
      </c>
      <c r="L484" s="371">
        <v>9719.3027490000004</v>
      </c>
      <c r="M484" s="371">
        <v>2379.1583748217799</v>
      </c>
      <c r="N484" s="371">
        <v>2555.6622216627702</v>
      </c>
      <c r="O484" s="371">
        <v>2830.6186200997099</v>
      </c>
      <c r="P484" s="371">
        <v>2979.4386895775501</v>
      </c>
      <c r="Q484" s="371">
        <v>10744.87790616181</v>
      </c>
      <c r="R484" s="371">
        <v>2625.5892077676858</v>
      </c>
      <c r="S484" s="371">
        <v>2748.6760808901145</v>
      </c>
      <c r="T484" s="371">
        <v>2949.7537176753981</v>
      </c>
      <c r="U484" s="371">
        <v>3281.9170302822999</v>
      </c>
      <c r="V484" s="379">
        <v>11605.936036615498</v>
      </c>
      <c r="W484" s="371">
        <v>2646.3317761901326</v>
      </c>
      <c r="X484" s="371">
        <v>2458.3399854927102</v>
      </c>
      <c r="Y484" s="371">
        <v>2614.8565491433983</v>
      </c>
      <c r="Z484" s="371">
        <v>2732.72363240598</v>
      </c>
      <c r="AA484" s="371">
        <v>10452.251943232219</v>
      </c>
      <c r="AB484" s="371">
        <v>2523.2377599895699</v>
      </c>
      <c r="AC484" s="371">
        <v>2646.4370857705781</v>
      </c>
      <c r="AD484" s="371">
        <v>3093.9657533694626</v>
      </c>
      <c r="AE484" s="371">
        <v>3221.5276661763801</v>
      </c>
      <c r="AF484" s="371">
        <v>11485.168265305991</v>
      </c>
      <c r="AG484" s="371">
        <v>2671.6604112805853</v>
      </c>
      <c r="AH484" s="371">
        <v>2851.6286055838577</v>
      </c>
      <c r="AI484" s="371">
        <v>3132.0082015775029</v>
      </c>
      <c r="AJ484" s="371">
        <v>3457.6769226979154</v>
      </c>
      <c r="AK484" s="371">
        <v>12112.974141139861</v>
      </c>
    </row>
    <row r="485" spans="2:37">
      <c r="B485" s="370" t="s">
        <v>1821</v>
      </c>
      <c r="C485" s="371">
        <v>2099.5367246740693</v>
      </c>
      <c r="D485" s="371">
        <v>2233.3013391036961</v>
      </c>
      <c r="E485" s="371">
        <v>2424.0991463077612</v>
      </c>
      <c r="F485" s="371">
        <v>2455.374664399259</v>
      </c>
      <c r="G485" s="371">
        <v>9212.3118744847852</v>
      </c>
      <c r="H485" s="371">
        <v>2314.2317010000002</v>
      </c>
      <c r="I485" s="371">
        <v>2400.0536174195104</v>
      </c>
      <c r="J485" s="371">
        <v>2583.6574316374922</v>
      </c>
      <c r="K485" s="371">
        <v>2660.8310690000003</v>
      </c>
      <c r="L485" s="371">
        <v>9958.7738190570035</v>
      </c>
      <c r="M485" s="371">
        <v>2537.4306876541441</v>
      </c>
      <c r="N485" s="371">
        <v>2666.1874866765065</v>
      </c>
      <c r="O485" s="371">
        <v>2863.122045923817</v>
      </c>
      <c r="P485" s="371">
        <v>2958.4353000493752</v>
      </c>
      <c r="Q485" s="371">
        <v>11025.175520303843</v>
      </c>
      <c r="R485" s="371">
        <v>2837.353529253242</v>
      </c>
      <c r="S485" s="371">
        <v>3012.6411343122045</v>
      </c>
      <c r="T485" s="371">
        <v>3209.8591814748302</v>
      </c>
      <c r="U485" s="371">
        <v>3209.0605211214829</v>
      </c>
      <c r="V485" s="379">
        <v>12268.91436616176</v>
      </c>
      <c r="W485" s="371">
        <v>3152.6463579315096</v>
      </c>
      <c r="X485" s="371">
        <v>2834.8887324818666</v>
      </c>
      <c r="Y485" s="371">
        <v>2939.8050110768559</v>
      </c>
      <c r="Z485" s="371">
        <v>2960.8568617523342</v>
      </c>
      <c r="AA485" s="371">
        <v>11888.196963242566</v>
      </c>
      <c r="AB485" s="371">
        <v>3054.3807714198556</v>
      </c>
      <c r="AC485" s="371">
        <v>3149.3833324453431</v>
      </c>
      <c r="AD485" s="371">
        <v>3219.0476822303153</v>
      </c>
      <c r="AE485" s="371">
        <v>3301.6204635571103</v>
      </c>
      <c r="AF485" s="371">
        <v>12724.432249652624</v>
      </c>
      <c r="AG485" s="371">
        <v>3269.3163311898629</v>
      </c>
      <c r="AH485" s="371">
        <v>3550.1259071178797</v>
      </c>
      <c r="AI485" s="371">
        <v>3664.8411034398914</v>
      </c>
      <c r="AJ485" s="371">
        <v>3815.9043511903778</v>
      </c>
      <c r="AK485" s="371">
        <v>14300.187692938011</v>
      </c>
    </row>
    <row r="486" spans="2:37">
      <c r="B486" s="370" t="s">
        <v>1822</v>
      </c>
      <c r="C486" s="371">
        <v>1045.977029472115</v>
      </c>
      <c r="D486" s="371">
        <v>1084.0898286105271</v>
      </c>
      <c r="E486" s="371">
        <v>1185.1083256987074</v>
      </c>
      <c r="F486" s="371">
        <v>1209.7546791334507</v>
      </c>
      <c r="G486" s="371">
        <v>4524.9298629148007</v>
      </c>
      <c r="H486" s="371">
        <v>1120.7401259600924</v>
      </c>
      <c r="I486" s="371">
        <v>1204.2895742884969</v>
      </c>
      <c r="J486" s="371">
        <v>1289.4911482258892</v>
      </c>
      <c r="K486" s="371">
        <v>1324.4192643934409</v>
      </c>
      <c r="L486" s="371">
        <v>4938.9401128679201</v>
      </c>
      <c r="M486" s="371">
        <v>1239.510247858756</v>
      </c>
      <c r="N486" s="371">
        <v>1331.136889236006</v>
      </c>
      <c r="O486" s="371">
        <v>1414.0322416876941</v>
      </c>
      <c r="P486" s="371">
        <v>1473.9401200092229</v>
      </c>
      <c r="Q486" s="371">
        <v>5458.6194987916788</v>
      </c>
      <c r="R486" s="371">
        <v>1360.1561653591555</v>
      </c>
      <c r="S486" s="371">
        <v>1474.1805232468205</v>
      </c>
      <c r="T486" s="371">
        <v>1493.1444848848992</v>
      </c>
      <c r="U486" s="371">
        <v>1506.1856889435212</v>
      </c>
      <c r="V486" s="379">
        <v>5833.6668624343956</v>
      </c>
      <c r="W486" s="371">
        <v>1432.7601486394094</v>
      </c>
      <c r="X486" s="371">
        <v>1062.402170022277</v>
      </c>
      <c r="Y486" s="371">
        <v>1181.2753917594348</v>
      </c>
      <c r="Z486" s="371">
        <v>1240.6595759199254</v>
      </c>
      <c r="AA486" s="371">
        <v>4917.097286341047</v>
      </c>
      <c r="AB486" s="371">
        <v>1176.9683206423231</v>
      </c>
      <c r="AC486" s="371">
        <v>1269.646109024676</v>
      </c>
      <c r="AD486" s="371">
        <v>1286.8606791607424</v>
      </c>
      <c r="AE486" s="371">
        <v>1325.119898845431</v>
      </c>
      <c r="AF486" s="371">
        <v>5058.5950076731724</v>
      </c>
      <c r="AG486" s="371">
        <v>1310.1603960187438</v>
      </c>
      <c r="AH486" s="371">
        <v>1410.7255562891839</v>
      </c>
      <c r="AI486" s="371">
        <v>1490.3279011194113</v>
      </c>
      <c r="AJ486" s="371">
        <v>1535.4945993063525</v>
      </c>
      <c r="AK486" s="371">
        <v>5746.708452733692</v>
      </c>
    </row>
    <row r="487" spans="2:37">
      <c r="B487" s="370" t="s">
        <v>1823</v>
      </c>
      <c r="C487" s="371">
        <v>126.60933799999999</v>
      </c>
      <c r="D487" s="371">
        <v>141.88891800000002</v>
      </c>
      <c r="E487" s="371">
        <v>152.746567</v>
      </c>
      <c r="F487" s="371">
        <v>157.92552900000001</v>
      </c>
      <c r="G487" s="371">
        <v>579.17035199999998</v>
      </c>
      <c r="H487" s="371">
        <v>143.85289699999998</v>
      </c>
      <c r="I487" s="371">
        <v>157.87543599999998</v>
      </c>
      <c r="J487" s="371">
        <v>175.55519199999998</v>
      </c>
      <c r="K487" s="371">
        <v>189.89636999999999</v>
      </c>
      <c r="L487" s="371">
        <v>667.17989499999999</v>
      </c>
      <c r="M487" s="371">
        <v>174.241594391506</v>
      </c>
      <c r="N487" s="371">
        <v>188.21124826260399</v>
      </c>
      <c r="O487" s="371">
        <v>195.05558784338501</v>
      </c>
      <c r="P487" s="371">
        <v>199.10527061091</v>
      </c>
      <c r="Q487" s="371">
        <v>756.61370110840505</v>
      </c>
      <c r="R487" s="371">
        <v>193.24876145676734</v>
      </c>
      <c r="S487" s="371">
        <v>205.43243517719318</v>
      </c>
      <c r="T487" s="371">
        <v>208.14717545464089</v>
      </c>
      <c r="U487" s="371">
        <v>201.89067188425699</v>
      </c>
      <c r="V487" s="379">
        <v>808.71904397285846</v>
      </c>
      <c r="W487" s="371">
        <v>173.67165513636127</v>
      </c>
      <c r="X487" s="371">
        <v>118.30436212372253</v>
      </c>
      <c r="Y487" s="371">
        <v>137.92412515329553</v>
      </c>
      <c r="Z487" s="371">
        <v>163.23473690153565</v>
      </c>
      <c r="AA487" s="371">
        <v>593.13487931491488</v>
      </c>
      <c r="AB487" s="371">
        <v>137.08358126237692</v>
      </c>
      <c r="AC487" s="371">
        <v>150.12673860057677</v>
      </c>
      <c r="AD487" s="371">
        <v>147.11017871103326</v>
      </c>
      <c r="AE487" s="371">
        <v>179.31030474120709</v>
      </c>
      <c r="AF487" s="371">
        <v>613.63080331519393</v>
      </c>
      <c r="AG487" s="371">
        <v>171.72013853948761</v>
      </c>
      <c r="AH487" s="371">
        <v>186.82542813360197</v>
      </c>
      <c r="AI487" s="371">
        <v>194.80692208285706</v>
      </c>
      <c r="AJ487" s="371">
        <v>187.94221778828907</v>
      </c>
      <c r="AK487" s="371">
        <v>741.29470654423574</v>
      </c>
    </row>
    <row r="488" spans="2:37">
      <c r="B488" s="370" t="s">
        <v>1824</v>
      </c>
      <c r="C488" s="371">
        <v>1383.5554577677594</v>
      </c>
      <c r="D488" s="371">
        <v>1414.6712518605068</v>
      </c>
      <c r="E488" s="371">
        <v>1511.0133884132474</v>
      </c>
      <c r="F488" s="371">
        <v>1569.272454253982</v>
      </c>
      <c r="G488" s="371">
        <v>5878.5125522954959</v>
      </c>
      <c r="H488" s="371">
        <v>1491.164852499176</v>
      </c>
      <c r="I488" s="371">
        <v>1508.4268735375895</v>
      </c>
      <c r="J488" s="371">
        <v>1562.4780372171363</v>
      </c>
      <c r="K488" s="371">
        <v>1632.47485192605</v>
      </c>
      <c r="L488" s="371">
        <v>6194.5446151799524</v>
      </c>
      <c r="M488" s="371">
        <v>1548.85601051702</v>
      </c>
      <c r="N488" s="371">
        <v>1571.7982054194201</v>
      </c>
      <c r="O488" s="371">
        <v>1720.2116404467099</v>
      </c>
      <c r="P488" s="371">
        <v>1728.9647071654501</v>
      </c>
      <c r="Q488" s="371">
        <v>6569.8305635486004</v>
      </c>
      <c r="R488" s="371">
        <v>1716.015857328535</v>
      </c>
      <c r="S488" s="371">
        <v>1737.0761856972144</v>
      </c>
      <c r="T488" s="371">
        <v>1807.1484522865885</v>
      </c>
      <c r="U488" s="371">
        <v>1817.66766637514</v>
      </c>
      <c r="V488" s="379">
        <v>7077.9081616874782</v>
      </c>
      <c r="W488" s="371">
        <v>1821.4034874801268</v>
      </c>
      <c r="X488" s="371">
        <v>2005.6317194531739</v>
      </c>
      <c r="Y488" s="371">
        <v>2048.4053779504584</v>
      </c>
      <c r="Z488" s="371">
        <v>2048.098676539968</v>
      </c>
      <c r="AA488" s="371">
        <v>7923.5392614237271</v>
      </c>
      <c r="AB488" s="371">
        <v>2040.4023624584399</v>
      </c>
      <c r="AC488" s="371">
        <v>2027.1253836159451</v>
      </c>
      <c r="AD488" s="371">
        <v>2074.0039938979908</v>
      </c>
      <c r="AE488" s="371">
        <v>2080.251400998312</v>
      </c>
      <c r="AF488" s="371">
        <v>8221.7831409706869</v>
      </c>
      <c r="AG488" s="371">
        <v>2123.3811441707303</v>
      </c>
      <c r="AH488" s="371">
        <v>2157.2413075085369</v>
      </c>
      <c r="AI488" s="371">
        <v>2174.1804121435316</v>
      </c>
      <c r="AJ488" s="371">
        <v>2185.7403518292272</v>
      </c>
      <c r="AK488" s="371">
        <v>8640.5432156520255</v>
      </c>
    </row>
    <row r="489" spans="2:37">
      <c r="B489" s="370" t="s">
        <v>1825</v>
      </c>
      <c r="C489" s="371">
        <v>779.38633491143526</v>
      </c>
      <c r="D489" s="371">
        <v>842.15435508649773</v>
      </c>
      <c r="E489" s="371">
        <v>837.54924564390376</v>
      </c>
      <c r="F489" s="371">
        <v>898.32514617934669</v>
      </c>
      <c r="G489" s="371">
        <v>3357.4150818211833</v>
      </c>
      <c r="H489" s="371">
        <v>880.3291168507626</v>
      </c>
      <c r="I489" s="371">
        <v>921.07420838856945</v>
      </c>
      <c r="J489" s="371">
        <v>949.36879151989592</v>
      </c>
      <c r="K489" s="371">
        <v>987.49041811494112</v>
      </c>
      <c r="L489" s="371">
        <v>3738.262534874169</v>
      </c>
      <c r="M489" s="371">
        <v>982.42501522778696</v>
      </c>
      <c r="N489" s="371">
        <v>1000.3274703513239</v>
      </c>
      <c r="O489" s="371">
        <v>1035.4830817082395</v>
      </c>
      <c r="P489" s="371">
        <v>1053.9502188863453</v>
      </c>
      <c r="Q489" s="371">
        <v>4072.1857861736958</v>
      </c>
      <c r="R489" s="371">
        <v>1082.0138002517076</v>
      </c>
      <c r="S489" s="371">
        <v>1017.3563787369098</v>
      </c>
      <c r="T489" s="371">
        <v>1106.1762386127837</v>
      </c>
      <c r="U489" s="371">
        <v>1101.0181804109009</v>
      </c>
      <c r="V489" s="379">
        <v>4306.5645980123018</v>
      </c>
      <c r="W489" s="371">
        <v>1112.1046860142906</v>
      </c>
      <c r="X489" s="371">
        <v>1122.7850049645997</v>
      </c>
      <c r="Y489" s="371">
        <v>1173.0363841099734</v>
      </c>
      <c r="Z489" s="371">
        <v>1231.6569492074132</v>
      </c>
      <c r="AA489" s="371">
        <v>4639.5830242962766</v>
      </c>
      <c r="AB489" s="371">
        <v>1245.5818653460449</v>
      </c>
      <c r="AC489" s="371">
        <v>1239.0141046151011</v>
      </c>
      <c r="AD489" s="371">
        <v>1238.5980261209841</v>
      </c>
      <c r="AE489" s="371">
        <v>1223.440062174956</v>
      </c>
      <c r="AF489" s="371">
        <v>4946.6340582570865</v>
      </c>
      <c r="AG489" s="371">
        <v>1323.6107237819374</v>
      </c>
      <c r="AH489" s="371">
        <v>1354.0876875121053</v>
      </c>
      <c r="AI489" s="371">
        <v>1357.8921495927502</v>
      </c>
      <c r="AJ489" s="371">
        <v>1347.5625231410722</v>
      </c>
      <c r="AK489" s="371">
        <v>5383.1530840278647</v>
      </c>
    </row>
    <row r="490" spans="2:37">
      <c r="B490" s="370" t="s">
        <v>1826</v>
      </c>
      <c r="C490" s="371">
        <v>518.91320600000006</v>
      </c>
      <c r="D490" s="371">
        <v>531.09688100000005</v>
      </c>
      <c r="E490" s="371">
        <v>559.57928300000003</v>
      </c>
      <c r="F490" s="371">
        <v>569.61976500000003</v>
      </c>
      <c r="G490" s="371">
        <v>2179.2091350000001</v>
      </c>
      <c r="H490" s="371">
        <v>543.92345299999999</v>
      </c>
      <c r="I490" s="371">
        <v>565.64563600000008</v>
      </c>
      <c r="J490" s="371">
        <v>594.46437200000003</v>
      </c>
      <c r="K490" s="371">
        <v>611.48552199999995</v>
      </c>
      <c r="L490" s="371">
        <v>2315.5189829999999</v>
      </c>
      <c r="M490" s="371">
        <v>587.68589520111902</v>
      </c>
      <c r="N490" s="371">
        <v>617.76798541616699</v>
      </c>
      <c r="O490" s="371">
        <v>643.80011777333993</v>
      </c>
      <c r="P490" s="371">
        <v>625.876447960988</v>
      </c>
      <c r="Q490" s="371">
        <v>2475.1304463516144</v>
      </c>
      <c r="R490" s="371">
        <v>617.46140766034603</v>
      </c>
      <c r="S490" s="371">
        <v>622.93149427744788</v>
      </c>
      <c r="T490" s="371">
        <v>619.54177826580724</v>
      </c>
      <c r="U490" s="371">
        <v>619.59865467877694</v>
      </c>
      <c r="V490" s="379">
        <v>2479.5333348823783</v>
      </c>
      <c r="W490" s="371">
        <v>614.55138635224557</v>
      </c>
      <c r="X490" s="371">
        <v>585.75043383895252</v>
      </c>
      <c r="Y490" s="371">
        <v>618.83213206861944</v>
      </c>
      <c r="Z490" s="371">
        <v>606.89276339917092</v>
      </c>
      <c r="AA490" s="371">
        <v>2426.0267156589889</v>
      </c>
      <c r="AB490" s="371">
        <v>590.72158501373497</v>
      </c>
      <c r="AC490" s="371">
        <v>609.33942786118041</v>
      </c>
      <c r="AD490" s="371">
        <v>620.49845185807442</v>
      </c>
      <c r="AE490" s="371">
        <v>646.79862641891827</v>
      </c>
      <c r="AF490" s="371">
        <v>2467.358091151908</v>
      </c>
      <c r="AG490" s="371">
        <v>665.70679601298787</v>
      </c>
      <c r="AH490" s="371">
        <v>676.85893000875296</v>
      </c>
      <c r="AI490" s="371">
        <v>700.6377807372852</v>
      </c>
      <c r="AJ490" s="371">
        <v>714.29464017306179</v>
      </c>
      <c r="AK490" s="371">
        <v>2757.4981469320878</v>
      </c>
    </row>
    <row r="491" spans="2:37">
      <c r="B491" s="370" t="s">
        <v>1827</v>
      </c>
      <c r="C491" s="371">
        <v>59.801272917055201</v>
      </c>
      <c r="D491" s="371">
        <v>61.465818138534857</v>
      </c>
      <c r="E491" s="371">
        <v>66.387546941873879</v>
      </c>
      <c r="F491" s="371">
        <v>69.530401372934577</v>
      </c>
      <c r="G491" s="371">
        <v>257.1850393703985</v>
      </c>
      <c r="H491" s="371">
        <v>65.070391376976261</v>
      </c>
      <c r="I491" s="371">
        <v>66.966997119212607</v>
      </c>
      <c r="J491" s="371">
        <v>72.738851718220374</v>
      </c>
      <c r="K491" s="371">
        <v>74.298800801045005</v>
      </c>
      <c r="L491" s="371">
        <v>279.07504101545425</v>
      </c>
      <c r="M491" s="371">
        <v>69.50031465021101</v>
      </c>
      <c r="N491" s="371">
        <v>72.103570355298004</v>
      </c>
      <c r="O491" s="371">
        <v>75.112710017634001</v>
      </c>
      <c r="P491" s="371">
        <v>75.420397556897996</v>
      </c>
      <c r="Q491" s="371">
        <v>292.13699258004101</v>
      </c>
      <c r="R491" s="371">
        <v>72.128007257205283</v>
      </c>
      <c r="S491" s="371">
        <v>75.137568113010204</v>
      </c>
      <c r="T491" s="371">
        <v>80.176378807198432</v>
      </c>
      <c r="U491" s="371">
        <v>78.862303763385995</v>
      </c>
      <c r="V491" s="379">
        <v>306.30425794079991</v>
      </c>
      <c r="W491" s="371">
        <v>76.384983504187034</v>
      </c>
      <c r="X491" s="371">
        <v>36.772495592455826</v>
      </c>
      <c r="Y491" s="371">
        <v>38.272119005784432</v>
      </c>
      <c r="Z491" s="371">
        <v>39.807932751407201</v>
      </c>
      <c r="AA491" s="371">
        <v>191.23753085383453</v>
      </c>
      <c r="AB491" s="371">
        <v>40.236938748476106</v>
      </c>
      <c r="AC491" s="371">
        <v>40.900681736555597</v>
      </c>
      <c r="AD491" s="371">
        <v>41.854733645988865</v>
      </c>
      <c r="AE491" s="371">
        <v>41.691671981510929</v>
      </c>
      <c r="AF491" s="371">
        <v>164.68402611253151</v>
      </c>
      <c r="AG491" s="371">
        <v>43.31597773105257</v>
      </c>
      <c r="AH491" s="371">
        <v>44.605079227432057</v>
      </c>
      <c r="AI491" s="371">
        <v>45.259878993067751</v>
      </c>
      <c r="AJ491" s="371">
        <v>45.483707258604603</v>
      </c>
      <c r="AK491" s="371">
        <v>178.66464321015698</v>
      </c>
    </row>
    <row r="492" spans="2:37">
      <c r="B492" s="370" t="s">
        <v>1828</v>
      </c>
      <c r="C492" s="371">
        <v>2471.1112096171582</v>
      </c>
      <c r="D492" s="371">
        <v>2634.9494244248181</v>
      </c>
      <c r="E492" s="371">
        <v>2731.0640550786147</v>
      </c>
      <c r="F492" s="371">
        <v>2827.8641082745626</v>
      </c>
      <c r="G492" s="371">
        <v>10664.988797395154</v>
      </c>
      <c r="H492" s="371">
        <v>2496.220883</v>
      </c>
      <c r="I492" s="371">
        <v>2858.6584697452927</v>
      </c>
      <c r="J492" s="371">
        <v>3064.967551459672</v>
      </c>
      <c r="K492" s="371">
        <v>3282.1710055514927</v>
      </c>
      <c r="L492" s="371">
        <v>11702.017909756458</v>
      </c>
      <c r="M492" s="371">
        <v>2977.4155397423901</v>
      </c>
      <c r="N492" s="371">
        <v>3201.6295852641597</v>
      </c>
      <c r="O492" s="371">
        <v>3457.6355479152703</v>
      </c>
      <c r="P492" s="371">
        <v>3595.4633630589697</v>
      </c>
      <c r="Q492" s="371">
        <v>13232.144035980789</v>
      </c>
      <c r="R492" s="371">
        <v>3353.6848889081798</v>
      </c>
      <c r="S492" s="371">
        <v>3602.5064168108515</v>
      </c>
      <c r="T492" s="371">
        <v>3748.6109500569901</v>
      </c>
      <c r="U492" s="371">
        <v>3868.5979644055701</v>
      </c>
      <c r="V492" s="379">
        <v>14573.400220181591</v>
      </c>
      <c r="W492" s="371">
        <v>3502.643136485754</v>
      </c>
      <c r="X492" s="371">
        <v>3749.6105591514702</v>
      </c>
      <c r="Y492" s="371">
        <v>3964.8986503248834</v>
      </c>
      <c r="Z492" s="371">
        <v>3966.3865219996806</v>
      </c>
      <c r="AA492" s="371">
        <v>15183.538867961786</v>
      </c>
      <c r="AB492" s="371">
        <v>3273.3460929449898</v>
      </c>
      <c r="AC492" s="371">
        <v>3932.6231340153399</v>
      </c>
      <c r="AD492" s="371">
        <v>3667.9392841299787</v>
      </c>
      <c r="AE492" s="371">
        <v>3992.4922460661801</v>
      </c>
      <c r="AF492" s="371">
        <v>14866.400757156487</v>
      </c>
      <c r="AG492" s="371">
        <v>3174.6835197343935</v>
      </c>
      <c r="AH492" s="371">
        <v>3785.8118561336082</v>
      </c>
      <c r="AI492" s="371">
        <v>4030.114089894023</v>
      </c>
      <c r="AJ492" s="371">
        <v>4228.1004564657806</v>
      </c>
      <c r="AK492" s="371">
        <v>15218.709922227805</v>
      </c>
    </row>
    <row r="493" spans="2:37">
      <c r="B493" s="370" t="s">
        <v>1829</v>
      </c>
      <c r="C493" s="371">
        <v>1893.8215460000001</v>
      </c>
      <c r="D493" s="371">
        <v>1932.4999990000001</v>
      </c>
      <c r="E493" s="371">
        <v>2017.98245</v>
      </c>
      <c r="F493" s="371">
        <v>2131.9824610000001</v>
      </c>
      <c r="G493" s="371">
        <v>7976.2864559999998</v>
      </c>
      <c r="H493" s="371">
        <v>2043.1063729999998</v>
      </c>
      <c r="I493" s="371">
        <v>2103.1901807500758</v>
      </c>
      <c r="J493" s="371">
        <v>2233.0107957420701</v>
      </c>
      <c r="K493" s="371">
        <v>2390.56856123751</v>
      </c>
      <c r="L493" s="371">
        <v>8769.8759107296555</v>
      </c>
      <c r="M493" s="371">
        <v>2167.2095782925198</v>
      </c>
      <c r="N493" s="371">
        <v>2262.37878243363</v>
      </c>
      <c r="O493" s="371">
        <v>2430.9892866519299</v>
      </c>
      <c r="P493" s="371">
        <v>2575.6085689835099</v>
      </c>
      <c r="Q493" s="371">
        <v>9436.1862163615897</v>
      </c>
      <c r="R493" s="371">
        <v>2437.8178633162815</v>
      </c>
      <c r="S493" s="371">
        <v>2453.9311067289436</v>
      </c>
      <c r="T493" s="371">
        <v>2720.4284860406274</v>
      </c>
      <c r="U493" s="371">
        <v>2674.0808879748097</v>
      </c>
      <c r="V493" s="379">
        <v>10286.258344060663</v>
      </c>
      <c r="W493" s="371">
        <v>2505.4856872857672</v>
      </c>
      <c r="X493" s="371">
        <v>2505.3250625666074</v>
      </c>
      <c r="Y493" s="371">
        <v>2867.0926494889277</v>
      </c>
      <c r="Z493" s="371">
        <v>2860.4254668285457</v>
      </c>
      <c r="AA493" s="371">
        <v>10738.328866169848</v>
      </c>
      <c r="AB493" s="371">
        <v>2360.2015262017399</v>
      </c>
      <c r="AC493" s="371">
        <v>2703.9615072559504</v>
      </c>
      <c r="AD493" s="371">
        <v>2664.6619149402113</v>
      </c>
      <c r="AE493" s="371">
        <v>2869.8031774016563</v>
      </c>
      <c r="AF493" s="371">
        <v>10598.62812579956</v>
      </c>
      <c r="AG493" s="371">
        <v>2414.3716705527672</v>
      </c>
      <c r="AH493" s="371">
        <v>2639.978235468639</v>
      </c>
      <c r="AI493" s="371">
        <v>2765.3768708688472</v>
      </c>
      <c r="AJ493" s="371">
        <v>2945.5263190205769</v>
      </c>
      <c r="AK493" s="371">
        <v>10765.25309591083</v>
      </c>
    </row>
    <row r="494" spans="2:37">
      <c r="B494" s="370" t="s">
        <v>1830</v>
      </c>
      <c r="C494" s="371">
        <v>414.03552068877639</v>
      </c>
      <c r="D494" s="371">
        <v>436.44168661811017</v>
      </c>
      <c r="E494" s="371">
        <v>443.9245149932301</v>
      </c>
      <c r="F494" s="371">
        <v>473.59536280241815</v>
      </c>
      <c r="G494" s="371">
        <v>1767.9970851025348</v>
      </c>
      <c r="H494" s="371">
        <v>449.41285618839595</v>
      </c>
      <c r="I494" s="371">
        <v>470.08354422075411</v>
      </c>
      <c r="J494" s="371">
        <v>494.81190347493276</v>
      </c>
      <c r="K494" s="371">
        <v>526.7285166266679</v>
      </c>
      <c r="L494" s="371">
        <v>1941.0368205107509</v>
      </c>
      <c r="M494" s="371">
        <v>504.60422284772801</v>
      </c>
      <c r="N494" s="371">
        <v>522.08721556091302</v>
      </c>
      <c r="O494" s="371">
        <v>546.23105177411708</v>
      </c>
      <c r="P494" s="371">
        <v>577.89626413889096</v>
      </c>
      <c r="Q494" s="371">
        <v>2150.8187543216491</v>
      </c>
      <c r="R494" s="371">
        <v>568.09312193012966</v>
      </c>
      <c r="S494" s="371">
        <v>574.48306065727127</v>
      </c>
      <c r="T494" s="371">
        <v>575.75231004309705</v>
      </c>
      <c r="U494" s="371">
        <v>609.38848882868501</v>
      </c>
      <c r="V494" s="379">
        <v>2327.716981459183</v>
      </c>
      <c r="W494" s="371">
        <v>623.61580305789755</v>
      </c>
      <c r="X494" s="371">
        <v>624.56255857587905</v>
      </c>
      <c r="Y494" s="371">
        <v>644.98992583174197</v>
      </c>
      <c r="Z494" s="371">
        <v>666.6388178967054</v>
      </c>
      <c r="AA494" s="371">
        <v>2559.8071053622243</v>
      </c>
      <c r="AB494" s="371">
        <v>666.21484626812389</v>
      </c>
      <c r="AC494" s="371">
        <v>703.87030579885425</v>
      </c>
      <c r="AD494" s="371">
        <v>737.68303872331637</v>
      </c>
      <c r="AE494" s="371">
        <v>756.55763660731623</v>
      </c>
      <c r="AF494" s="371">
        <v>2864.3258273976112</v>
      </c>
      <c r="AG494" s="371">
        <v>680.79459869414791</v>
      </c>
      <c r="AH494" s="371">
        <v>700.95553942224819</v>
      </c>
      <c r="AI494" s="371">
        <v>730.1629581802456</v>
      </c>
      <c r="AJ494" s="371">
        <v>784.76659874713278</v>
      </c>
      <c r="AK494" s="371">
        <v>2896.6796950437742</v>
      </c>
    </row>
    <row r="495" spans="2:37">
      <c r="B495" s="370" t="s">
        <v>1831</v>
      </c>
      <c r="C495" s="371">
        <v>421.77354561757318</v>
      </c>
      <c r="D495" s="371">
        <v>437.41566039669374</v>
      </c>
      <c r="E495" s="371">
        <v>449.91860702776353</v>
      </c>
      <c r="F495" s="371">
        <v>462.31700635169869</v>
      </c>
      <c r="G495" s="371">
        <v>1771.4248193937292</v>
      </c>
      <c r="H495" s="371">
        <v>454.75772659177062</v>
      </c>
      <c r="I495" s="371">
        <v>472.33135903811859</v>
      </c>
      <c r="J495" s="371">
        <v>503.54445122823387</v>
      </c>
      <c r="K495" s="371">
        <v>514.72772284474752</v>
      </c>
      <c r="L495" s="371">
        <v>1945.3612597028707</v>
      </c>
      <c r="M495" s="371">
        <v>505.75326900708797</v>
      </c>
      <c r="N495" s="371">
        <v>516.86693326246905</v>
      </c>
      <c r="O495" s="371">
        <v>531.52346313398095</v>
      </c>
      <c r="P495" s="371">
        <v>544.21316859789397</v>
      </c>
      <c r="Q495" s="371">
        <v>2098.3568340014322</v>
      </c>
      <c r="R495" s="371">
        <v>542.0482005230981</v>
      </c>
      <c r="S495" s="371">
        <v>560.54498237473967</v>
      </c>
      <c r="T495" s="371">
        <v>576.59273053431366</v>
      </c>
      <c r="U495" s="371">
        <v>587.54730426524304</v>
      </c>
      <c r="V495" s="379">
        <v>2266.7332176973946</v>
      </c>
      <c r="W495" s="371">
        <v>581.98732034488557</v>
      </c>
      <c r="X495" s="371">
        <v>454.63749615649118</v>
      </c>
      <c r="Y495" s="371">
        <v>450.26574590067389</v>
      </c>
      <c r="Z495" s="371">
        <v>459.66483733001274</v>
      </c>
      <c r="AA495" s="371">
        <v>1946.5553997320633</v>
      </c>
      <c r="AB495" s="371">
        <v>456.49972251639605</v>
      </c>
      <c r="AC495" s="371">
        <v>473.09732111252254</v>
      </c>
      <c r="AD495" s="371">
        <v>463.90167014810362</v>
      </c>
      <c r="AE495" s="371">
        <v>476.25230410070242</v>
      </c>
      <c r="AF495" s="371">
        <v>1869.7510178777245</v>
      </c>
      <c r="AG495" s="371">
        <v>477.16462598621149</v>
      </c>
      <c r="AH495" s="371">
        <v>494.55565040505502</v>
      </c>
      <c r="AI495" s="371">
        <v>499.61120514883896</v>
      </c>
      <c r="AJ495" s="371">
        <v>511.31662840434717</v>
      </c>
      <c r="AK495" s="371">
        <v>1982.6481099444527</v>
      </c>
    </row>
    <row r="496" spans="2:37">
      <c r="B496" s="370" t="s">
        <v>1832</v>
      </c>
      <c r="C496" s="371">
        <v>19548.222750651894</v>
      </c>
      <c r="D496" s="371">
        <v>20497.612980713715</v>
      </c>
      <c r="E496" s="371">
        <v>21748.082125189165</v>
      </c>
      <c r="F496" s="371">
        <v>21948.872441544234</v>
      </c>
      <c r="G496" s="371">
        <v>83742.790298098989</v>
      </c>
      <c r="H496" s="371">
        <v>20934.162374343454</v>
      </c>
      <c r="I496" s="371">
        <v>22213.883525551642</v>
      </c>
      <c r="J496" s="371">
        <v>23595.946710700915</v>
      </c>
      <c r="K496" s="371">
        <v>24014.93441696755</v>
      </c>
      <c r="L496" s="371">
        <v>90758.92702756355</v>
      </c>
      <c r="M496" s="371">
        <v>22887.764931669168</v>
      </c>
      <c r="N496" s="371">
        <v>24223.324605607249</v>
      </c>
      <c r="O496" s="371">
        <v>25720.172139803093</v>
      </c>
      <c r="P496" s="371">
        <v>26098.92596935304</v>
      </c>
      <c r="Q496" s="371">
        <v>98930.187646432561</v>
      </c>
      <c r="R496" s="371">
        <v>24764.367669700528</v>
      </c>
      <c r="S496" s="371">
        <v>26500.948901507429</v>
      </c>
      <c r="T496" s="371">
        <v>27378.708345263352</v>
      </c>
      <c r="U496" s="371">
        <v>28087.738405147396</v>
      </c>
      <c r="V496" s="379">
        <v>106731.76332161874</v>
      </c>
      <c r="W496" s="371">
        <v>25957.94864048274</v>
      </c>
      <c r="X496" s="371">
        <v>26040.159916084951</v>
      </c>
      <c r="Y496" s="371">
        <v>26965.993981679505</v>
      </c>
      <c r="Z496" s="371">
        <v>27518.346017603446</v>
      </c>
      <c r="AA496" s="371">
        <v>106482.44855585064</v>
      </c>
      <c r="AB496" s="371">
        <v>25992.926902011477</v>
      </c>
      <c r="AC496" s="371">
        <v>27782.686718030891</v>
      </c>
      <c r="AD496" s="371">
        <v>28081.063458491346</v>
      </c>
      <c r="AE496" s="371">
        <v>29024.784555261769</v>
      </c>
      <c r="AF496" s="371">
        <v>110881.46163379549</v>
      </c>
      <c r="AG496" s="371">
        <v>27182.906905828168</v>
      </c>
      <c r="AH496" s="371">
        <v>29519.782127252809</v>
      </c>
      <c r="AI496" s="371">
        <v>30408.43059935105</v>
      </c>
      <c r="AJ496" s="371">
        <v>31607.077616472488</v>
      </c>
      <c r="AK496" s="371">
        <v>118718.1972489045</v>
      </c>
    </row>
    <row r="497" spans="2:37">
      <c r="B497" s="368" t="s">
        <v>1851</v>
      </c>
      <c r="C497" s="371" t="s">
        <v>1178</v>
      </c>
      <c r="D497" s="371" t="s">
        <v>1178</v>
      </c>
      <c r="E497" s="371" t="s">
        <v>1178</v>
      </c>
      <c r="F497" s="371" t="s">
        <v>1178</v>
      </c>
      <c r="G497" s="371" t="s">
        <v>1178</v>
      </c>
      <c r="H497" s="371" t="s">
        <v>1178</v>
      </c>
      <c r="I497" s="371" t="s">
        <v>1178</v>
      </c>
      <c r="J497" s="371" t="s">
        <v>1178</v>
      </c>
      <c r="K497" s="371" t="s">
        <v>1178</v>
      </c>
      <c r="L497" s="371" t="s">
        <v>1178</v>
      </c>
      <c r="M497" s="371" t="s">
        <v>1178</v>
      </c>
      <c r="N497" s="371" t="s">
        <v>1178</v>
      </c>
      <c r="O497" s="371" t="s">
        <v>1178</v>
      </c>
      <c r="P497" s="371" t="s">
        <v>1178</v>
      </c>
      <c r="Q497" s="371" t="s">
        <v>1178</v>
      </c>
      <c r="R497" s="371" t="s">
        <v>1178</v>
      </c>
      <c r="S497" s="371" t="s">
        <v>1178</v>
      </c>
      <c r="T497" s="371" t="s">
        <v>1178</v>
      </c>
      <c r="U497" s="371" t="s">
        <v>1178</v>
      </c>
      <c r="V497" s="379" t="s">
        <v>1178</v>
      </c>
      <c r="W497" s="371" t="s">
        <v>1178</v>
      </c>
      <c r="X497" s="371" t="s">
        <v>1178</v>
      </c>
      <c r="Y497" s="371" t="s">
        <v>1178</v>
      </c>
      <c r="Z497" s="371" t="s">
        <v>1178</v>
      </c>
      <c r="AA497" s="371" t="s">
        <v>1178</v>
      </c>
      <c r="AB497" s="371" t="s">
        <v>1178</v>
      </c>
      <c r="AC497" s="371" t="s">
        <v>1178</v>
      </c>
      <c r="AD497" s="371" t="s">
        <v>1178</v>
      </c>
      <c r="AE497" s="371" t="s">
        <v>1178</v>
      </c>
      <c r="AF497" s="371" t="s">
        <v>1178</v>
      </c>
      <c r="AG497" s="371" t="s">
        <v>1178</v>
      </c>
      <c r="AH497" s="371" t="s">
        <v>1178</v>
      </c>
      <c r="AI497" s="371" t="s">
        <v>1178</v>
      </c>
      <c r="AJ497" s="371" t="s">
        <v>1178</v>
      </c>
      <c r="AK497" s="371" t="s">
        <v>1178</v>
      </c>
    </row>
    <row r="498" spans="2:37">
      <c r="B498" s="370" t="s">
        <v>1815</v>
      </c>
      <c r="C498" s="371">
        <v>9061.0022548000707</v>
      </c>
      <c r="D498" s="371">
        <v>7447.5431301546969</v>
      </c>
      <c r="E498" s="371">
        <v>7950.5134635590939</v>
      </c>
      <c r="F498" s="371">
        <v>8168.5035333926144</v>
      </c>
      <c r="G498" s="371">
        <v>32627.562381906471</v>
      </c>
      <c r="H498" s="371">
        <v>10180.204733603639</v>
      </c>
      <c r="I498" s="371">
        <v>8138.6756876205245</v>
      </c>
      <c r="J498" s="371">
        <v>8927.165319890988</v>
      </c>
      <c r="K498" s="371">
        <v>8780.7003836074473</v>
      </c>
      <c r="L498" s="371">
        <v>36026.746124722602</v>
      </c>
      <c r="M498" s="371">
        <v>11273.63691896262</v>
      </c>
      <c r="N498" s="371">
        <v>8941.896533914658</v>
      </c>
      <c r="O498" s="371">
        <v>9535.5545424718566</v>
      </c>
      <c r="P498" s="371">
        <v>9426.9321332569216</v>
      </c>
      <c r="Q498" s="371">
        <v>39178.020128606055</v>
      </c>
      <c r="R498" s="371">
        <v>11948.741039614435</v>
      </c>
      <c r="S498" s="371">
        <v>9668.8470743764301</v>
      </c>
      <c r="T498" s="371">
        <v>10453.553626327273</v>
      </c>
      <c r="U498" s="371">
        <v>10553.119543583631</v>
      </c>
      <c r="V498" s="379">
        <v>42624.261283901775</v>
      </c>
      <c r="W498" s="371">
        <v>12431.484093727418</v>
      </c>
      <c r="X498" s="371">
        <v>10319.283288492514</v>
      </c>
      <c r="Y498" s="371">
        <v>10895.922426649826</v>
      </c>
      <c r="Z498" s="371">
        <v>11088.437495531112</v>
      </c>
      <c r="AA498" s="371">
        <v>44735.12730440087</v>
      </c>
      <c r="AB498" s="371">
        <v>13323.449819460415</v>
      </c>
      <c r="AC498" s="371">
        <v>12181.262259476722</v>
      </c>
      <c r="AD498" s="371">
        <v>12145.26677</v>
      </c>
      <c r="AE498" s="371">
        <v>11570.095823627111</v>
      </c>
      <c r="AF498" s="371">
        <v>49220.074672564246</v>
      </c>
      <c r="AG498" s="371">
        <v>13821.999522959024</v>
      </c>
      <c r="AH498" s="371">
        <v>12933.714889891773</v>
      </c>
      <c r="AI498" s="371">
        <v>13389.295367759336</v>
      </c>
      <c r="AJ498" s="371">
        <v>13830.994337083283</v>
      </c>
      <c r="AK498" s="371">
        <v>53976.004117693417</v>
      </c>
    </row>
    <row r="499" spans="2:37">
      <c r="B499" s="370" t="s">
        <v>1816</v>
      </c>
      <c r="C499" s="371">
        <v>1820.4436080225576</v>
      </c>
      <c r="D499" s="371">
        <v>2134.3386598385287</v>
      </c>
      <c r="E499" s="371">
        <v>2758.8091520793269</v>
      </c>
      <c r="F499" s="371">
        <v>2332.518657777277</v>
      </c>
      <c r="G499" s="371">
        <v>9046.1100777176925</v>
      </c>
      <c r="H499" s="371">
        <v>2048.0015613101505</v>
      </c>
      <c r="I499" s="371">
        <v>2367.4374601164777</v>
      </c>
      <c r="J499" s="371">
        <v>2763.7443368325953</v>
      </c>
      <c r="K499" s="371">
        <v>2496.3880140648967</v>
      </c>
      <c r="L499" s="371">
        <v>9675.5713723241206</v>
      </c>
      <c r="M499" s="371">
        <v>2242.7072039249028</v>
      </c>
      <c r="N499" s="371">
        <v>2688.7493879449007</v>
      </c>
      <c r="O499" s="371">
        <v>2995.3787285391536</v>
      </c>
      <c r="P499" s="371">
        <v>3009.165407651361</v>
      </c>
      <c r="Q499" s="371">
        <v>10936.000728060319</v>
      </c>
      <c r="R499" s="371">
        <v>2596.9165573819814</v>
      </c>
      <c r="S499" s="371">
        <v>2997.5636129805016</v>
      </c>
      <c r="T499" s="371">
        <v>3225.0973992518743</v>
      </c>
      <c r="U499" s="371">
        <v>3334.8416794590103</v>
      </c>
      <c r="V499" s="379">
        <v>12154.419249073368</v>
      </c>
      <c r="W499" s="371">
        <v>3035.7462156728216</v>
      </c>
      <c r="X499" s="371">
        <v>3973.1357255034754</v>
      </c>
      <c r="Y499" s="371">
        <v>3784.0154047440105</v>
      </c>
      <c r="Z499" s="371">
        <v>3921.7517619128166</v>
      </c>
      <c r="AA499" s="371">
        <v>14714.649107833126</v>
      </c>
      <c r="AB499" s="371">
        <v>3341.4707555220602</v>
      </c>
      <c r="AC499" s="371">
        <v>3648.2981525228247</v>
      </c>
      <c r="AD499" s="371">
        <v>3621.5312100000001</v>
      </c>
      <c r="AE499" s="371">
        <v>5454.8756067983913</v>
      </c>
      <c r="AF499" s="371">
        <v>16066.175724843277</v>
      </c>
      <c r="AG499" s="371">
        <v>4905.288247828993</v>
      </c>
      <c r="AH499" s="371">
        <v>3945.460454264175</v>
      </c>
      <c r="AI499" s="371">
        <v>3899.7895803449778</v>
      </c>
      <c r="AJ499" s="371">
        <v>4026.6345628417339</v>
      </c>
      <c r="AK499" s="371">
        <v>16777.172845279882</v>
      </c>
    </row>
    <row r="500" spans="2:37">
      <c r="B500" s="370" t="s">
        <v>1817</v>
      </c>
      <c r="C500" s="371">
        <v>6148.2074775057745</v>
      </c>
      <c r="D500" s="371">
        <v>6460.6009479760141</v>
      </c>
      <c r="E500" s="371">
        <v>6788.7818156500198</v>
      </c>
      <c r="F500" s="371">
        <v>6592.4264056870543</v>
      </c>
      <c r="G500" s="371">
        <v>25990.016646818858</v>
      </c>
      <c r="H500" s="371">
        <v>6914.1397327584345</v>
      </c>
      <c r="I500" s="371">
        <v>7162.3030349854262</v>
      </c>
      <c r="J500" s="371">
        <v>7364.7213634348345</v>
      </c>
      <c r="K500" s="371">
        <v>7222.2937059518017</v>
      </c>
      <c r="L500" s="371">
        <v>28663.4578371305</v>
      </c>
      <c r="M500" s="371">
        <v>7435.4589854490487</v>
      </c>
      <c r="N500" s="371">
        <v>7512.2765989856052</v>
      </c>
      <c r="O500" s="371">
        <v>7916.362528267895</v>
      </c>
      <c r="P500" s="371">
        <v>8425.678620776107</v>
      </c>
      <c r="Q500" s="371">
        <v>31289.776733478648</v>
      </c>
      <c r="R500" s="371">
        <v>8220.8628975852425</v>
      </c>
      <c r="S500" s="371">
        <v>8393.3760392528784</v>
      </c>
      <c r="T500" s="371">
        <v>8894.9042753063441</v>
      </c>
      <c r="U500" s="371">
        <v>9196.0774701982264</v>
      </c>
      <c r="V500" s="379">
        <v>34705.220682342697</v>
      </c>
      <c r="W500" s="371">
        <v>8606.7219931289237</v>
      </c>
      <c r="X500" s="371">
        <v>8401.3004274326177</v>
      </c>
      <c r="Y500" s="371">
        <v>8469.1405691419186</v>
      </c>
      <c r="Z500" s="371">
        <v>9278.9576531705588</v>
      </c>
      <c r="AA500" s="371">
        <v>34756.120642874019</v>
      </c>
      <c r="AB500" s="371">
        <v>9058.7559049339634</v>
      </c>
      <c r="AC500" s="371">
        <v>9763.6890906864937</v>
      </c>
      <c r="AD500" s="371">
        <v>9615.3949999999986</v>
      </c>
      <c r="AE500" s="371">
        <v>9600.6218958589288</v>
      </c>
      <c r="AF500" s="371">
        <v>38038.46189147939</v>
      </c>
      <c r="AG500" s="371">
        <v>10102.197456454571</v>
      </c>
      <c r="AH500" s="371">
        <v>10292.074289734494</v>
      </c>
      <c r="AI500" s="371">
        <v>10776.715300454731</v>
      </c>
      <c r="AJ500" s="371">
        <v>10934.451120791931</v>
      </c>
      <c r="AK500" s="371">
        <v>42105.438167435736</v>
      </c>
    </row>
    <row r="501" spans="2:37">
      <c r="B501" s="370" t="s">
        <v>1818</v>
      </c>
      <c r="C501" s="371">
        <v>36.261215857969816</v>
      </c>
      <c r="D501" s="371">
        <v>36.992296600220072</v>
      </c>
      <c r="E501" s="371">
        <v>39.047535154834527</v>
      </c>
      <c r="F501" s="371">
        <v>40.893704903179234</v>
      </c>
      <c r="G501" s="371">
        <v>153.19475251620364</v>
      </c>
      <c r="H501" s="371">
        <v>42.327495991952517</v>
      </c>
      <c r="I501" s="371">
        <v>44.327668203812891</v>
      </c>
      <c r="J501" s="371">
        <v>46.428947747837768</v>
      </c>
      <c r="K501" s="371">
        <v>47.762746918459897</v>
      </c>
      <c r="L501" s="371">
        <v>180.8468588620631</v>
      </c>
      <c r="M501" s="371">
        <v>46.749453213105895</v>
      </c>
      <c r="N501" s="371">
        <v>50.170829420252879</v>
      </c>
      <c r="O501" s="371">
        <v>52.79841428026208</v>
      </c>
      <c r="P501" s="371">
        <v>54.68650985266612</v>
      </c>
      <c r="Q501" s="371">
        <v>204.40520676628697</v>
      </c>
      <c r="R501" s="371">
        <v>53.506766274965607</v>
      </c>
      <c r="S501" s="371">
        <v>56.197733211514958</v>
      </c>
      <c r="T501" s="371">
        <v>59.397278457231486</v>
      </c>
      <c r="U501" s="371">
        <v>60.990984272086784</v>
      </c>
      <c r="V501" s="379">
        <v>230.09276221579881</v>
      </c>
      <c r="W501" s="371">
        <v>57.163928693775119</v>
      </c>
      <c r="X501" s="371">
        <v>65.321831511569272</v>
      </c>
      <c r="Y501" s="371">
        <v>71.144922092420927</v>
      </c>
      <c r="Z501" s="371">
        <v>72.715559280447721</v>
      </c>
      <c r="AA501" s="371">
        <v>266.34624157821298</v>
      </c>
      <c r="AB501" s="371">
        <v>62.105111704891463</v>
      </c>
      <c r="AC501" s="371">
        <v>67.256451113401425</v>
      </c>
      <c r="AD501" s="371">
        <v>67.073707819814985</v>
      </c>
      <c r="AE501" s="371">
        <v>80.524286108238783</v>
      </c>
      <c r="AF501" s="371">
        <v>276.95955674634666</v>
      </c>
      <c r="AG501" s="371">
        <v>66.205574855197412</v>
      </c>
      <c r="AH501" s="371">
        <v>70.980229971533419</v>
      </c>
      <c r="AI501" s="371">
        <v>72.102577406715909</v>
      </c>
      <c r="AJ501" s="371">
        <v>89.294547781884177</v>
      </c>
      <c r="AK501" s="371">
        <v>298.58293001533087</v>
      </c>
    </row>
    <row r="502" spans="2:37">
      <c r="B502" s="370" t="s">
        <v>1819</v>
      </c>
      <c r="C502" s="371">
        <v>46.305126527770099</v>
      </c>
      <c r="D502" s="371">
        <v>46.619259076325299</v>
      </c>
      <c r="E502" s="371">
        <v>47.384096879802705</v>
      </c>
      <c r="F502" s="371">
        <v>47.1538215155594</v>
      </c>
      <c r="G502" s="371">
        <v>187.4623039994575</v>
      </c>
      <c r="H502" s="371">
        <v>49.47484493545803</v>
      </c>
      <c r="I502" s="371">
        <v>52.484262095532678</v>
      </c>
      <c r="J502" s="371">
        <v>53.179505369362907</v>
      </c>
      <c r="K502" s="371">
        <v>51.066335094020602</v>
      </c>
      <c r="L502" s="371">
        <v>206.20494749437424</v>
      </c>
      <c r="M502" s="371">
        <v>52.615546874984595</v>
      </c>
      <c r="N502" s="371">
        <v>56.128705620647501</v>
      </c>
      <c r="O502" s="371">
        <v>56.855885029197502</v>
      </c>
      <c r="P502" s="371">
        <v>57.8938015911815</v>
      </c>
      <c r="Q502" s="371">
        <v>223.49393911601109</v>
      </c>
      <c r="R502" s="371">
        <v>59.55580798205736</v>
      </c>
      <c r="S502" s="371">
        <v>61.447943978822522</v>
      </c>
      <c r="T502" s="371">
        <v>62.409017866894047</v>
      </c>
      <c r="U502" s="371">
        <v>63.229945657771601</v>
      </c>
      <c r="V502" s="379">
        <v>246.64271548554555</v>
      </c>
      <c r="W502" s="371">
        <v>63.407895056457342</v>
      </c>
      <c r="X502" s="371">
        <v>66.211356539927579</v>
      </c>
      <c r="Y502" s="371">
        <v>66.328192070406544</v>
      </c>
      <c r="Z502" s="371">
        <v>66.55534375968729</v>
      </c>
      <c r="AA502" s="371">
        <v>262.50278742647873</v>
      </c>
      <c r="AB502" s="371">
        <v>68.545860988525519</v>
      </c>
      <c r="AC502" s="371">
        <v>72.408828236646571</v>
      </c>
      <c r="AD502" s="371">
        <v>71.588999999999999</v>
      </c>
      <c r="AE502" s="371">
        <v>71.839278007559997</v>
      </c>
      <c r="AF502" s="371">
        <v>284.38296723273208</v>
      </c>
      <c r="AG502" s="371">
        <v>73.156774446579647</v>
      </c>
      <c r="AH502" s="371">
        <v>77.600163974580383</v>
      </c>
      <c r="AI502" s="371">
        <v>76.640622427001901</v>
      </c>
      <c r="AJ502" s="371">
        <v>78.1785184740625</v>
      </c>
      <c r="AK502" s="371">
        <v>305.57607932222442</v>
      </c>
    </row>
    <row r="503" spans="2:37">
      <c r="B503" s="370" t="s">
        <v>1820</v>
      </c>
      <c r="C503" s="371">
        <v>5060.6835328306306</v>
      </c>
      <c r="D503" s="371">
        <v>4417.4430936991093</v>
      </c>
      <c r="E503" s="371">
        <v>4966.28165886651</v>
      </c>
      <c r="F503" s="371">
        <v>5623.5488340056399</v>
      </c>
      <c r="G503" s="371">
        <v>20067.95711940189</v>
      </c>
      <c r="H503" s="371">
        <v>5243.1264072684498</v>
      </c>
      <c r="I503" s="371">
        <v>4883.4999147678045</v>
      </c>
      <c r="J503" s="371">
        <v>6084.6562408928812</v>
      </c>
      <c r="K503" s="371">
        <v>6511.6981183743492</v>
      </c>
      <c r="L503" s="371">
        <v>22722.980681303485</v>
      </c>
      <c r="M503" s="371">
        <v>5452.4409698990394</v>
      </c>
      <c r="N503" s="371">
        <v>5247.1257623904894</v>
      </c>
      <c r="O503" s="371">
        <v>6804.9735242206098</v>
      </c>
      <c r="P503" s="371">
        <v>6801.1220891720595</v>
      </c>
      <c r="Q503" s="371">
        <v>24305.662345682198</v>
      </c>
      <c r="R503" s="371">
        <v>5957.6672890441396</v>
      </c>
      <c r="S503" s="371">
        <v>5663.8105309582606</v>
      </c>
      <c r="T503" s="371">
        <v>7096.70663855971</v>
      </c>
      <c r="U503" s="371">
        <v>7396.3348207153631</v>
      </c>
      <c r="V503" s="379">
        <v>26114.519279277472</v>
      </c>
      <c r="W503" s="371">
        <v>6319.6591765333005</v>
      </c>
      <c r="X503" s="371">
        <v>5632.6849734014004</v>
      </c>
      <c r="Y503" s="371">
        <v>6835.3511681011305</v>
      </c>
      <c r="Z503" s="371">
        <v>7421.9657302604801</v>
      </c>
      <c r="AA503" s="371">
        <v>26209.661048296315</v>
      </c>
      <c r="AB503" s="371">
        <v>6446.8523095551445</v>
      </c>
      <c r="AC503" s="371">
        <v>6938.422138241368</v>
      </c>
      <c r="AD503" s="371">
        <v>7775.1800800000001</v>
      </c>
      <c r="AE503" s="371">
        <v>8555.2148823752523</v>
      </c>
      <c r="AF503" s="371">
        <v>29715.669410171766</v>
      </c>
      <c r="AG503" s="371">
        <v>7394.9536355615783</v>
      </c>
      <c r="AH503" s="371">
        <v>7514.4337884424422</v>
      </c>
      <c r="AI503" s="371">
        <v>7816.3613954585389</v>
      </c>
      <c r="AJ503" s="371">
        <v>9315.4365684229633</v>
      </c>
      <c r="AK503" s="371">
        <v>32041.185387885525</v>
      </c>
    </row>
    <row r="504" spans="2:37">
      <c r="B504" s="370" t="s">
        <v>1821</v>
      </c>
      <c r="C504" s="371">
        <v>5509.7820840632658</v>
      </c>
      <c r="D504" s="371">
        <v>5807.7978810983486</v>
      </c>
      <c r="E504" s="371">
        <v>6051.0742575625782</v>
      </c>
      <c r="F504" s="371">
        <v>5980.4133547534202</v>
      </c>
      <c r="G504" s="371">
        <v>23349.06757747761</v>
      </c>
      <c r="H504" s="371">
        <v>5984.9014180307458</v>
      </c>
      <c r="I504" s="371">
        <v>6208.0573334580213</v>
      </c>
      <c r="J504" s="371">
        <v>6385.3057876327593</v>
      </c>
      <c r="K504" s="371">
        <v>6506.4300125818099</v>
      </c>
      <c r="L504" s="371">
        <v>25084.694551703342</v>
      </c>
      <c r="M504" s="371">
        <v>6339.8476572502705</v>
      </c>
      <c r="N504" s="371">
        <v>6782.4543492910989</v>
      </c>
      <c r="O504" s="371">
        <v>6980.2951064018398</v>
      </c>
      <c r="P504" s="371">
        <v>7088.5965601072976</v>
      </c>
      <c r="Q504" s="371">
        <v>27191.193673050508</v>
      </c>
      <c r="R504" s="371">
        <v>7003.0874465008319</v>
      </c>
      <c r="S504" s="371">
        <v>7516.3403178733997</v>
      </c>
      <c r="T504" s="371">
        <v>7702.2802715596745</v>
      </c>
      <c r="U504" s="371">
        <v>7909.5079114833197</v>
      </c>
      <c r="V504" s="379">
        <v>30131.215947417226</v>
      </c>
      <c r="W504" s="371">
        <v>7661.7913826338518</v>
      </c>
      <c r="X504" s="371">
        <v>6475.237822015074</v>
      </c>
      <c r="Y504" s="371">
        <v>6935.4308942852867</v>
      </c>
      <c r="Z504" s="371">
        <v>7290.2975814628971</v>
      </c>
      <c r="AA504" s="371">
        <v>28362.75768039711</v>
      </c>
      <c r="AB504" s="371">
        <v>7060.1861031712733</v>
      </c>
      <c r="AC504" s="371">
        <v>7375.0326808275286</v>
      </c>
      <c r="AD504" s="371">
        <v>7307.2911599999998</v>
      </c>
      <c r="AE504" s="371">
        <v>7857.347896762617</v>
      </c>
      <c r="AF504" s="371">
        <v>29599.857840761415</v>
      </c>
      <c r="AG504" s="371">
        <v>7886.8136416119451</v>
      </c>
      <c r="AH504" s="371">
        <v>9431.1347955546571</v>
      </c>
      <c r="AI504" s="371">
        <v>8910.5113050048931</v>
      </c>
      <c r="AJ504" s="371">
        <v>8822.962141407832</v>
      </c>
      <c r="AK504" s="371">
        <v>35051.421883579329</v>
      </c>
    </row>
    <row r="505" spans="2:37">
      <c r="B505" s="370" t="s">
        <v>1822</v>
      </c>
      <c r="C505" s="371">
        <v>1680.9554899356065</v>
      </c>
      <c r="D505" s="371">
        <v>1810.4455551830613</v>
      </c>
      <c r="E505" s="371">
        <v>1920.0201411451292</v>
      </c>
      <c r="F505" s="371">
        <v>1890.8632648684047</v>
      </c>
      <c r="G505" s="371">
        <v>7302.2844511322028</v>
      </c>
      <c r="H505" s="371">
        <v>1846.6382880862213</v>
      </c>
      <c r="I505" s="371">
        <v>2055.5892017721008</v>
      </c>
      <c r="J505" s="371">
        <v>2109.8014300819682</v>
      </c>
      <c r="K505" s="371">
        <v>2118.8767690433951</v>
      </c>
      <c r="L505" s="371">
        <v>8130.9056889836856</v>
      </c>
      <c r="M505" s="371">
        <v>2100.7909871158058</v>
      </c>
      <c r="N505" s="371">
        <v>2370.3589745604731</v>
      </c>
      <c r="O505" s="371">
        <v>2382.0092733833835</v>
      </c>
      <c r="P505" s="371">
        <v>2432.5095264114943</v>
      </c>
      <c r="Q505" s="371">
        <v>9285.6687614711554</v>
      </c>
      <c r="R505" s="371">
        <v>2341.1125468710384</v>
      </c>
      <c r="S505" s="371">
        <v>2498.2955342975511</v>
      </c>
      <c r="T505" s="371">
        <v>2523.4401617881585</v>
      </c>
      <c r="U505" s="371">
        <v>2620.3031625875528</v>
      </c>
      <c r="V505" s="379">
        <v>9983.1514055443004</v>
      </c>
      <c r="W505" s="371">
        <v>2578.8690367822951</v>
      </c>
      <c r="X505" s="371">
        <v>1767.001112249525</v>
      </c>
      <c r="Y505" s="371">
        <v>1953.5244040210193</v>
      </c>
      <c r="Z505" s="371">
        <v>2022.317912677828</v>
      </c>
      <c r="AA505" s="371">
        <v>8321.7124657306686</v>
      </c>
      <c r="AB505" s="371">
        <v>1939.464401827282</v>
      </c>
      <c r="AC505" s="371">
        <v>2032.0930316801648</v>
      </c>
      <c r="AD505" s="371">
        <v>1832.3822599999999</v>
      </c>
      <c r="AE505" s="371">
        <v>2133.1119370988763</v>
      </c>
      <c r="AF505" s="371">
        <v>7937.0516306063237</v>
      </c>
      <c r="AG505" s="371">
        <v>2240.7554060481812</v>
      </c>
      <c r="AH505" s="371">
        <v>2939.2419567655452</v>
      </c>
      <c r="AI505" s="371">
        <v>2935.0711764996158</v>
      </c>
      <c r="AJ505" s="371">
        <v>2791.4349335323595</v>
      </c>
      <c r="AK505" s="371">
        <v>10906.503472845699</v>
      </c>
    </row>
    <row r="506" spans="2:37">
      <c r="B506" s="370" t="s">
        <v>1823</v>
      </c>
      <c r="C506" s="371">
        <v>896.87124165469152</v>
      </c>
      <c r="D506" s="371">
        <v>942.36201375866517</v>
      </c>
      <c r="E506" s="371">
        <v>973.81793883083219</v>
      </c>
      <c r="F506" s="371">
        <v>1006.402595611741</v>
      </c>
      <c r="G506" s="371">
        <v>3819.4537898559302</v>
      </c>
      <c r="H506" s="371">
        <v>989.58976282702179</v>
      </c>
      <c r="I506" s="371">
        <v>1021.0242096781628</v>
      </c>
      <c r="J506" s="371">
        <v>1045.2693598799181</v>
      </c>
      <c r="K506" s="371">
        <v>1059.227740752644</v>
      </c>
      <c r="L506" s="371">
        <v>4115.1110731377466</v>
      </c>
      <c r="M506" s="371">
        <v>1086.9028420534507</v>
      </c>
      <c r="N506" s="371">
        <v>1134.5294380889725</v>
      </c>
      <c r="O506" s="371">
        <v>1176.4750270331331</v>
      </c>
      <c r="P506" s="371">
        <v>1216.151256852942</v>
      </c>
      <c r="Q506" s="371">
        <v>4614.0585640284989</v>
      </c>
      <c r="R506" s="371">
        <v>1189.7709462049509</v>
      </c>
      <c r="S506" s="371">
        <v>1260.2080099892764</v>
      </c>
      <c r="T506" s="371">
        <v>1323.4303435155398</v>
      </c>
      <c r="U506" s="371">
        <v>1352.3167778375489</v>
      </c>
      <c r="V506" s="379">
        <v>5125.7260775473151</v>
      </c>
      <c r="W506" s="371">
        <v>1226.8412073391758</v>
      </c>
      <c r="X506" s="371">
        <v>782.15006308067848</v>
      </c>
      <c r="Y506" s="371">
        <v>1110.2689025361558</v>
      </c>
      <c r="Z506" s="371">
        <v>1173.1499904923528</v>
      </c>
      <c r="AA506" s="371">
        <v>4292.4101634483623</v>
      </c>
      <c r="AB506" s="371">
        <v>1137.224934567726</v>
      </c>
      <c r="AC506" s="371">
        <v>1156.5101377325436</v>
      </c>
      <c r="AD506" s="371">
        <v>1136.7298000000001</v>
      </c>
      <c r="AE506" s="371">
        <v>1308.0428224729721</v>
      </c>
      <c r="AF506" s="371">
        <v>4738.5076947732423</v>
      </c>
      <c r="AG506" s="371">
        <v>1271.4246667111124</v>
      </c>
      <c r="AH506" s="371">
        <v>1319.6686602222017</v>
      </c>
      <c r="AI506" s="371">
        <v>1354.7016676668454</v>
      </c>
      <c r="AJ506" s="371">
        <v>1391.4306432485237</v>
      </c>
      <c r="AK506" s="371">
        <v>5337.2256378486827</v>
      </c>
    </row>
    <row r="507" spans="2:37">
      <c r="B507" s="370" t="s">
        <v>1824</v>
      </c>
      <c r="C507" s="371">
        <v>1324.2017956799</v>
      </c>
      <c r="D507" s="371">
        <v>1351.0432090765898</v>
      </c>
      <c r="E507" s="371">
        <v>1439.5663671601501</v>
      </c>
      <c r="F507" s="371">
        <v>1420.9850875794198</v>
      </c>
      <c r="G507" s="371">
        <v>5535.7964594960595</v>
      </c>
      <c r="H507" s="371">
        <v>1464.6295145233298</v>
      </c>
      <c r="I507" s="371">
        <v>1669.74279787669</v>
      </c>
      <c r="J507" s="371">
        <v>1744.6163920633701</v>
      </c>
      <c r="K507" s="371">
        <v>1693.8847790278301</v>
      </c>
      <c r="L507" s="371">
        <v>6572.8734834912193</v>
      </c>
      <c r="M507" s="371">
        <v>1651.4044644125961</v>
      </c>
      <c r="N507" s="371">
        <v>1805.2334351649702</v>
      </c>
      <c r="O507" s="371">
        <v>1923.0195468915701</v>
      </c>
      <c r="P507" s="371">
        <v>1897.0432855441816</v>
      </c>
      <c r="Q507" s="371">
        <v>7276.700732013318</v>
      </c>
      <c r="R507" s="371">
        <v>1912.4205490793959</v>
      </c>
      <c r="S507" s="371">
        <v>2004.72578867887</v>
      </c>
      <c r="T507" s="371">
        <v>2060.7827611903899</v>
      </c>
      <c r="U507" s="371">
        <v>2081.4141222664757</v>
      </c>
      <c r="V507" s="379">
        <v>8059.3432212151311</v>
      </c>
      <c r="W507" s="371">
        <v>2143.6740531899022</v>
      </c>
      <c r="X507" s="371">
        <v>2194.3096614578872</v>
      </c>
      <c r="Y507" s="371">
        <v>2273.7167726176599</v>
      </c>
      <c r="Z507" s="371">
        <v>2211.5572666246626</v>
      </c>
      <c r="AA507" s="371">
        <v>8823.2577538901114</v>
      </c>
      <c r="AB507" s="371">
        <v>2303.7418976511694</v>
      </c>
      <c r="AC507" s="371">
        <v>2392.1792690221437</v>
      </c>
      <c r="AD507" s="371">
        <v>2380.2896800000003</v>
      </c>
      <c r="AE507" s="371">
        <v>2433.9265147245274</v>
      </c>
      <c r="AF507" s="371">
        <v>9510.1373613978394</v>
      </c>
      <c r="AG507" s="371">
        <v>2458.5122238576446</v>
      </c>
      <c r="AH507" s="371">
        <v>2555.8347315754145</v>
      </c>
      <c r="AI507" s="371">
        <v>2555.5062864858664</v>
      </c>
      <c r="AJ507" s="371">
        <v>2685.2888783938747</v>
      </c>
      <c r="AK507" s="371">
        <v>10255.142120312801</v>
      </c>
    </row>
    <row r="508" spans="2:37">
      <c r="B508" s="370" t="s">
        <v>1825</v>
      </c>
      <c r="C508" s="371">
        <v>1365.8968570701131</v>
      </c>
      <c r="D508" s="371">
        <v>1419.6830282145199</v>
      </c>
      <c r="E508" s="371">
        <v>1503.6267435502023</v>
      </c>
      <c r="F508" s="371">
        <v>1580.1805321032587</v>
      </c>
      <c r="G508" s="371">
        <v>5869.3871609380931</v>
      </c>
      <c r="H508" s="371">
        <v>1509.3888003578377</v>
      </c>
      <c r="I508" s="371">
        <v>1553.020939134323</v>
      </c>
      <c r="J508" s="371">
        <v>1576.9912627548229</v>
      </c>
      <c r="K508" s="371">
        <v>1907.3362223744803</v>
      </c>
      <c r="L508" s="371">
        <v>6546.7372246214636</v>
      </c>
      <c r="M508" s="371">
        <v>1906.0314446348116</v>
      </c>
      <c r="N508" s="371">
        <v>1965.5456639440481</v>
      </c>
      <c r="O508" s="371">
        <v>1739.9841782275219</v>
      </c>
      <c r="P508" s="371">
        <v>1729.4689071822709</v>
      </c>
      <c r="Q508" s="371">
        <v>7341.0301939886522</v>
      </c>
      <c r="R508" s="371">
        <v>1740.7463869268313</v>
      </c>
      <c r="S508" s="371">
        <v>1836.7179892832278</v>
      </c>
      <c r="T508" s="371">
        <v>1855.9959097426899</v>
      </c>
      <c r="U508" s="371">
        <v>1881.0801027410062</v>
      </c>
      <c r="V508" s="379">
        <v>7314.5403886937547</v>
      </c>
      <c r="W508" s="371">
        <v>1859.1199721095759</v>
      </c>
      <c r="X508" s="371">
        <v>1726.9995790133337</v>
      </c>
      <c r="Y508" s="371">
        <v>1833.1436390507808</v>
      </c>
      <c r="Z508" s="371">
        <v>1857.4766113197531</v>
      </c>
      <c r="AA508" s="371">
        <v>7276.7398014934433</v>
      </c>
      <c r="AB508" s="371">
        <v>1947.1914829819464</v>
      </c>
      <c r="AC508" s="371">
        <v>1989.1878624137137</v>
      </c>
      <c r="AD508" s="371">
        <v>1969.7940665901735</v>
      </c>
      <c r="AE508" s="371">
        <v>2029.7778765254247</v>
      </c>
      <c r="AF508" s="371">
        <v>7935.9512885112572</v>
      </c>
      <c r="AG508" s="371">
        <v>2145.5940454068796</v>
      </c>
      <c r="AH508" s="371">
        <v>2011.9110067168544</v>
      </c>
      <c r="AI508" s="371">
        <v>2187.9248606392089</v>
      </c>
      <c r="AJ508" s="371">
        <v>2198.0037156290014</v>
      </c>
      <c r="AK508" s="371">
        <v>8543.4336283919438</v>
      </c>
    </row>
    <row r="509" spans="2:37">
      <c r="B509" s="370" t="s">
        <v>1826</v>
      </c>
      <c r="C509" s="371">
        <v>1156.5217722567306</v>
      </c>
      <c r="D509" s="371">
        <v>1179.704179329181</v>
      </c>
      <c r="E509" s="371">
        <v>1207.4346261136454</v>
      </c>
      <c r="F509" s="371">
        <v>1231.6260707968001</v>
      </c>
      <c r="G509" s="371">
        <v>4775.286648496357</v>
      </c>
      <c r="H509" s="371">
        <v>1233.1586997889001</v>
      </c>
      <c r="I509" s="371">
        <v>1254.71605506075</v>
      </c>
      <c r="J509" s="371">
        <v>1282.50156780058</v>
      </c>
      <c r="K509" s="371">
        <v>1345.5042956552602</v>
      </c>
      <c r="L509" s="371">
        <v>5115.8806183054903</v>
      </c>
      <c r="M509" s="371">
        <v>1326.34278732655</v>
      </c>
      <c r="N509" s="371">
        <v>1364.0352375583</v>
      </c>
      <c r="O509" s="371">
        <v>1427.7743365352701</v>
      </c>
      <c r="P509" s="371">
        <v>1510.2890870461001</v>
      </c>
      <c r="Q509" s="371">
        <v>5628.4414484662202</v>
      </c>
      <c r="R509" s="371">
        <v>1463.8778899378799</v>
      </c>
      <c r="S509" s="371">
        <v>1489.52074688372</v>
      </c>
      <c r="T509" s="371">
        <v>1560.90898078546</v>
      </c>
      <c r="U509" s="371">
        <v>1562.0715972270339</v>
      </c>
      <c r="V509" s="379">
        <v>6076.3792148340945</v>
      </c>
      <c r="W509" s="371">
        <v>1592.8842887957571</v>
      </c>
      <c r="X509" s="371">
        <v>1520.9575835584496</v>
      </c>
      <c r="Y509" s="371">
        <v>1530.9933277297291</v>
      </c>
      <c r="Z509" s="371">
        <v>1508.8607492101121</v>
      </c>
      <c r="AA509" s="371">
        <v>6153.6959492940478</v>
      </c>
      <c r="AB509" s="371">
        <v>1506.4714632003427</v>
      </c>
      <c r="AC509" s="371">
        <v>1530.5810190211589</v>
      </c>
      <c r="AD509" s="371">
        <v>1585.7707700000001</v>
      </c>
      <c r="AE509" s="371">
        <v>1671.0614508644501</v>
      </c>
      <c r="AF509" s="371">
        <v>6293.8847030859515</v>
      </c>
      <c r="AG509" s="371">
        <v>1533.62011755106</v>
      </c>
      <c r="AH509" s="371">
        <v>1561.946387846252</v>
      </c>
      <c r="AI509" s="371">
        <v>1564.787155870679</v>
      </c>
      <c r="AJ509" s="371">
        <v>1775.9697864870645</v>
      </c>
      <c r="AK509" s="371">
        <v>6436.3234477550559</v>
      </c>
    </row>
    <row r="510" spans="2:37">
      <c r="B510" s="370" t="s">
        <v>1827</v>
      </c>
      <c r="C510" s="371">
        <v>179.13834074821668</v>
      </c>
      <c r="D510" s="371">
        <v>183.96889368066195</v>
      </c>
      <c r="E510" s="371">
        <v>190.63210012376373</v>
      </c>
      <c r="F510" s="371">
        <v>190.8340877501233</v>
      </c>
      <c r="G510" s="371">
        <v>744.57342230276572</v>
      </c>
      <c r="H510" s="371">
        <v>189.65112994950533</v>
      </c>
      <c r="I510" s="371">
        <v>195.16596169145947</v>
      </c>
      <c r="J510" s="371">
        <v>198.4636128411527</v>
      </c>
      <c r="K510" s="371">
        <v>199.70408930072199</v>
      </c>
      <c r="L510" s="371">
        <v>782.98479378283946</v>
      </c>
      <c r="M510" s="371">
        <v>209.17823587981201</v>
      </c>
      <c r="N510" s="371">
        <v>211.53933163328202</v>
      </c>
      <c r="O510" s="371">
        <v>214.67775296359599</v>
      </c>
      <c r="P510" s="371">
        <v>219.38958131839601</v>
      </c>
      <c r="Q510" s="371">
        <v>854.78490179508606</v>
      </c>
      <c r="R510" s="371">
        <v>228.212520784308</v>
      </c>
      <c r="S510" s="371">
        <v>231.57750229226099</v>
      </c>
      <c r="T510" s="371">
        <v>239.84575549296</v>
      </c>
      <c r="U510" s="371">
        <v>233.20424134853201</v>
      </c>
      <c r="V510" s="379">
        <v>932.84001991806099</v>
      </c>
      <c r="W510" s="371">
        <v>226.21069335343952</v>
      </c>
      <c r="X510" s="371">
        <v>217.99380041581313</v>
      </c>
      <c r="Y510" s="371">
        <v>222.89449263224165</v>
      </c>
      <c r="Z510" s="371">
        <v>219.35560774021343</v>
      </c>
      <c r="AA510" s="371">
        <v>886.45459414170773</v>
      </c>
      <c r="AB510" s="371">
        <v>210.5491077797802</v>
      </c>
      <c r="AC510" s="371">
        <v>205.26919306777603</v>
      </c>
      <c r="AD510" s="371">
        <v>216.94512</v>
      </c>
      <c r="AE510" s="371">
        <v>251.8957771900416</v>
      </c>
      <c r="AF510" s="371">
        <v>884.65919803759778</v>
      </c>
      <c r="AG510" s="371">
        <v>245.35502580903497</v>
      </c>
      <c r="AH510" s="371">
        <v>258.52260193533982</v>
      </c>
      <c r="AI510" s="371">
        <v>262.24040855862904</v>
      </c>
      <c r="AJ510" s="371">
        <v>266.8023421310499</v>
      </c>
      <c r="AK510" s="371">
        <v>1032.9203784340536</v>
      </c>
    </row>
    <row r="511" spans="2:37">
      <c r="B511" s="370" t="s">
        <v>1828</v>
      </c>
      <c r="C511" s="371">
        <v>2448.40424861153</v>
      </c>
      <c r="D511" s="371">
        <v>2924.1492706401887</v>
      </c>
      <c r="E511" s="371">
        <v>2809.8755226231197</v>
      </c>
      <c r="F511" s="371">
        <v>3009.4626315829896</v>
      </c>
      <c r="G511" s="371">
        <v>11191.891673457829</v>
      </c>
      <c r="H511" s="371">
        <v>2691.2920988757201</v>
      </c>
      <c r="I511" s="371">
        <v>3102.9844932467204</v>
      </c>
      <c r="J511" s="371">
        <v>3144.775832316534</v>
      </c>
      <c r="K511" s="371">
        <v>3372.7946498873098</v>
      </c>
      <c r="L511" s="371">
        <v>12311.847074326284</v>
      </c>
      <c r="M511" s="371">
        <v>2992.9955350617702</v>
      </c>
      <c r="N511" s="371">
        <v>3328.4049257454003</v>
      </c>
      <c r="O511" s="371">
        <v>3503.3019652916801</v>
      </c>
      <c r="P511" s="371">
        <v>3721.0871943737902</v>
      </c>
      <c r="Q511" s="371">
        <v>13545.78962047264</v>
      </c>
      <c r="R511" s="371">
        <v>3368.9878996463599</v>
      </c>
      <c r="S511" s="371">
        <v>3694.1626049189499</v>
      </c>
      <c r="T511" s="371">
        <v>3860.4009389255202</v>
      </c>
      <c r="U511" s="371">
        <v>4052.6168125665163</v>
      </c>
      <c r="V511" s="379">
        <v>14976.168256057346</v>
      </c>
      <c r="W511" s="371">
        <v>3729.6702099999998</v>
      </c>
      <c r="X511" s="371">
        <v>4174.7936565517357</v>
      </c>
      <c r="Y511" s="371">
        <v>3917.1560268886701</v>
      </c>
      <c r="Z511" s="371">
        <v>3935.0423143794392</v>
      </c>
      <c r="AA511" s="371">
        <v>15756.662207819843</v>
      </c>
      <c r="AB511" s="371">
        <v>3506.0199233160001</v>
      </c>
      <c r="AC511" s="371">
        <v>4419.5546473595396</v>
      </c>
      <c r="AD511" s="371">
        <v>3926.4938900000002</v>
      </c>
      <c r="AE511" s="371">
        <v>3995.9664598409099</v>
      </c>
      <c r="AF511" s="371">
        <v>15848.034920516449</v>
      </c>
      <c r="AG511" s="371">
        <v>3498.7748655025284</v>
      </c>
      <c r="AH511" s="371">
        <v>4274.8644295451322</v>
      </c>
      <c r="AI511" s="371">
        <v>4306.8974716340999</v>
      </c>
      <c r="AJ511" s="371">
        <v>4176.8500189937986</v>
      </c>
      <c r="AK511" s="371">
        <v>16257.386785675559</v>
      </c>
    </row>
    <row r="512" spans="2:37">
      <c r="B512" s="370" t="s">
        <v>1829</v>
      </c>
      <c r="C512" s="371">
        <v>1415.2933654675401</v>
      </c>
      <c r="D512" s="371">
        <v>1620.7991827612361</v>
      </c>
      <c r="E512" s="371">
        <v>1755.9979112250601</v>
      </c>
      <c r="F512" s="371">
        <v>1983.8792472248401</v>
      </c>
      <c r="G512" s="371">
        <v>6775.9697066786766</v>
      </c>
      <c r="H512" s="371">
        <v>1533.2960024916699</v>
      </c>
      <c r="I512" s="371">
        <v>1701.2888847957902</v>
      </c>
      <c r="J512" s="371">
        <v>1868.67175024675</v>
      </c>
      <c r="K512" s="371">
        <v>2035.7525904276101</v>
      </c>
      <c r="L512" s="371">
        <v>7139.0092279618202</v>
      </c>
      <c r="M512" s="371">
        <v>1676.5053330130713</v>
      </c>
      <c r="N512" s="371">
        <v>1838.8154766329699</v>
      </c>
      <c r="O512" s="371">
        <v>1999.64365701202</v>
      </c>
      <c r="P512" s="371">
        <v>2133.4644283276098</v>
      </c>
      <c r="Q512" s="371">
        <v>7648.4288949856709</v>
      </c>
      <c r="R512" s="371">
        <v>1859.5089266273201</v>
      </c>
      <c r="S512" s="371">
        <v>2058.4471216237303</v>
      </c>
      <c r="T512" s="371">
        <v>2138.5333905888497</v>
      </c>
      <c r="U512" s="371">
        <v>2229.1933371087416</v>
      </c>
      <c r="V512" s="379">
        <v>8285.6827759486405</v>
      </c>
      <c r="W512" s="371">
        <v>1834.8533175289342</v>
      </c>
      <c r="X512" s="371">
        <v>1812.7110330328637</v>
      </c>
      <c r="Y512" s="371">
        <v>1967.7531968203798</v>
      </c>
      <c r="Z512" s="371">
        <v>1850.2213840735685</v>
      </c>
      <c r="AA512" s="371">
        <v>7465.538931455746</v>
      </c>
      <c r="AB512" s="371">
        <v>1921.4850922498401</v>
      </c>
      <c r="AC512" s="371">
        <v>1965.3641487412599</v>
      </c>
      <c r="AD512" s="371">
        <v>2135.8514100000002</v>
      </c>
      <c r="AE512" s="371">
        <v>1825.61904199591</v>
      </c>
      <c r="AF512" s="371">
        <v>7848.3196929870101</v>
      </c>
      <c r="AG512" s="371">
        <v>1969.6022561603968</v>
      </c>
      <c r="AH512" s="371">
        <v>2074.5147012183002</v>
      </c>
      <c r="AI512" s="371">
        <v>2358.317042858258</v>
      </c>
      <c r="AJ512" s="371">
        <v>2137.1682054812813</v>
      </c>
      <c r="AK512" s="371">
        <v>8539.6022057182363</v>
      </c>
    </row>
    <row r="513" spans="2:37">
      <c r="B513" s="370" t="s">
        <v>1830</v>
      </c>
      <c r="C513" s="371">
        <v>554.63837793113203</v>
      </c>
      <c r="D513" s="371">
        <v>572.60183981555713</v>
      </c>
      <c r="E513" s="371">
        <v>584.83290302058822</v>
      </c>
      <c r="F513" s="371">
        <v>624.9735064404972</v>
      </c>
      <c r="G513" s="371">
        <v>2337.0466272077747</v>
      </c>
      <c r="H513" s="371">
        <v>593.85596133736999</v>
      </c>
      <c r="I513" s="371">
        <v>612.55297861344422</v>
      </c>
      <c r="J513" s="371">
        <v>619.73128323002629</v>
      </c>
      <c r="K513" s="371">
        <v>653.94629527695201</v>
      </c>
      <c r="L513" s="371">
        <v>2480.0865184577929</v>
      </c>
      <c r="M513" s="371">
        <v>632.31304431556998</v>
      </c>
      <c r="N513" s="371">
        <v>678.06285967116901</v>
      </c>
      <c r="O513" s="371">
        <v>695.21737488640099</v>
      </c>
      <c r="P513" s="371">
        <v>702.97885071326698</v>
      </c>
      <c r="Q513" s="371">
        <v>2708.5721295864068</v>
      </c>
      <c r="R513" s="371">
        <v>718.66615314741898</v>
      </c>
      <c r="S513" s="371">
        <v>735.95387600199103</v>
      </c>
      <c r="T513" s="371">
        <v>810.41366144546794</v>
      </c>
      <c r="U513" s="371">
        <v>778.09531970280841</v>
      </c>
      <c r="V513" s="379">
        <v>3043.1290102976864</v>
      </c>
      <c r="W513" s="371">
        <v>812.84695338544577</v>
      </c>
      <c r="X513" s="371">
        <v>859.94910966487771</v>
      </c>
      <c r="Y513" s="371">
        <v>1001.1109605647661</v>
      </c>
      <c r="Z513" s="371">
        <v>1265.1846744497504</v>
      </c>
      <c r="AA513" s="371">
        <v>3939.0916980648403</v>
      </c>
      <c r="AB513" s="371">
        <v>1306.3245309875801</v>
      </c>
      <c r="AC513" s="371">
        <v>1367.53259899617</v>
      </c>
      <c r="AD513" s="371">
        <v>1390.87383</v>
      </c>
      <c r="AE513" s="371">
        <v>1406.60492889338</v>
      </c>
      <c r="AF513" s="371">
        <v>5471.3358888771299</v>
      </c>
      <c r="AG513" s="371">
        <v>1412.2366233774369</v>
      </c>
      <c r="AH513" s="371">
        <v>1548.1302603626038</v>
      </c>
      <c r="AI513" s="371">
        <v>1580.9992044185763</v>
      </c>
      <c r="AJ513" s="371">
        <v>1458.1031403016348</v>
      </c>
      <c r="AK513" s="371">
        <v>5999.4692284602515</v>
      </c>
    </row>
    <row r="514" spans="2:37">
      <c r="B514" s="370" t="s">
        <v>1831</v>
      </c>
      <c r="C514" s="371">
        <v>392.14781349517256</v>
      </c>
      <c r="D514" s="371">
        <v>389.08575658766216</v>
      </c>
      <c r="E514" s="371">
        <v>398.4876578127604</v>
      </c>
      <c r="F514" s="371">
        <v>411.45542209268075</v>
      </c>
      <c r="G514" s="371">
        <v>1591.176649988276</v>
      </c>
      <c r="H514" s="371">
        <v>422.12882278405482</v>
      </c>
      <c r="I514" s="371">
        <v>434.65937567609041</v>
      </c>
      <c r="J514" s="371">
        <v>437.00244201536316</v>
      </c>
      <c r="K514" s="371">
        <v>443.925114678971</v>
      </c>
      <c r="L514" s="371">
        <v>1737.7157551544792</v>
      </c>
      <c r="M514" s="371">
        <v>440.471550929324</v>
      </c>
      <c r="N514" s="371">
        <v>484.31400493801101</v>
      </c>
      <c r="O514" s="371">
        <v>489.177955172655</v>
      </c>
      <c r="P514" s="371">
        <v>492.229235299778</v>
      </c>
      <c r="Q514" s="371">
        <v>1906.1927463397678</v>
      </c>
      <c r="R514" s="371">
        <v>499.31467415705998</v>
      </c>
      <c r="S514" s="371">
        <v>538.66973163296097</v>
      </c>
      <c r="T514" s="371">
        <v>551.72636521127993</v>
      </c>
      <c r="U514" s="371">
        <v>557.28916210614329</v>
      </c>
      <c r="V514" s="379">
        <v>2146.9999331074441</v>
      </c>
      <c r="W514" s="371">
        <v>478.36653373749101</v>
      </c>
      <c r="X514" s="371">
        <v>406.21143957039254</v>
      </c>
      <c r="Y514" s="371">
        <v>412.68314876453002</v>
      </c>
      <c r="Z514" s="371">
        <v>430.36418384554833</v>
      </c>
      <c r="AA514" s="371">
        <v>1727.6253059179619</v>
      </c>
      <c r="AB514" s="371">
        <v>435.8110132162509</v>
      </c>
      <c r="AC514" s="371">
        <v>413.27849182596276</v>
      </c>
      <c r="AD514" s="371">
        <v>335.57362999999998</v>
      </c>
      <c r="AE514" s="371">
        <v>467.0356991603731</v>
      </c>
      <c r="AF514" s="371">
        <v>1651.6988342025868</v>
      </c>
      <c r="AG514" s="371">
        <v>473.73691418620569</v>
      </c>
      <c r="AH514" s="371">
        <v>488.62665489384386</v>
      </c>
      <c r="AI514" s="371">
        <v>448.83888120088773</v>
      </c>
      <c r="AJ514" s="371">
        <v>522.68820027810557</v>
      </c>
      <c r="AK514" s="371">
        <v>1933.890650559043</v>
      </c>
    </row>
    <row r="515" spans="2:37">
      <c r="B515" s="370" t="s">
        <v>1832</v>
      </c>
      <c r="C515" s="371">
        <v>39096.75460245867</v>
      </c>
      <c r="D515" s="371">
        <v>38745.178197490568</v>
      </c>
      <c r="E515" s="371">
        <v>41386.183891357417</v>
      </c>
      <c r="F515" s="371">
        <v>42136.120758085504</v>
      </c>
      <c r="G515" s="371">
        <v>161364.23744939215</v>
      </c>
      <c r="H515" s="371">
        <v>42935.805274920465</v>
      </c>
      <c r="I515" s="371">
        <v>42457.530258793129</v>
      </c>
      <c r="J515" s="371">
        <v>45653.026435031745</v>
      </c>
      <c r="K515" s="371">
        <v>46447.291863017963</v>
      </c>
      <c r="L515" s="371">
        <v>177493.65383176331</v>
      </c>
      <c r="M515" s="371">
        <v>46866.392960316742</v>
      </c>
      <c r="N515" s="371">
        <v>46459.641515505245</v>
      </c>
      <c r="O515" s="371">
        <v>49893.499796608041</v>
      </c>
      <c r="P515" s="371">
        <v>50918.686475477421</v>
      </c>
      <c r="Q515" s="371">
        <v>194138.22074790744</v>
      </c>
      <c r="R515" s="371">
        <v>51162.956297766221</v>
      </c>
      <c r="S515" s="371">
        <v>50705.86215823434</v>
      </c>
      <c r="T515" s="371">
        <v>54419.826776015325</v>
      </c>
      <c r="U515" s="371">
        <v>55861.686990861774</v>
      </c>
      <c r="V515" s="379">
        <v>212150.33222287762</v>
      </c>
      <c r="W515" s="371">
        <v>54659.310951668558</v>
      </c>
      <c r="X515" s="371">
        <v>50396.252463492136</v>
      </c>
      <c r="Y515" s="371">
        <v>53280.578448710934</v>
      </c>
      <c r="Z515" s="371">
        <v>55614.211820191224</v>
      </c>
      <c r="AA515" s="371">
        <v>213950.35368406281</v>
      </c>
      <c r="AB515" s="371">
        <v>55575.64971311418</v>
      </c>
      <c r="AC515" s="371">
        <v>57517.920000965423</v>
      </c>
      <c r="AD515" s="371">
        <v>57514.031384409995</v>
      </c>
      <c r="AE515" s="371">
        <v>60713.562178304972</v>
      </c>
      <c r="AF515" s="371">
        <v>231321.16327679451</v>
      </c>
      <c r="AG515" s="371">
        <v>61500.22699832837</v>
      </c>
      <c r="AH515" s="371">
        <v>63298.660002915145</v>
      </c>
      <c r="AI515" s="371">
        <v>64496.700304688871</v>
      </c>
      <c r="AJ515" s="371">
        <v>66501.691661280391</v>
      </c>
      <c r="AK515" s="371">
        <v>255797.27896721277</v>
      </c>
    </row>
    <row r="516" spans="2:37">
      <c r="B516" s="368" t="s">
        <v>1852</v>
      </c>
      <c r="C516" s="371" t="s">
        <v>1178</v>
      </c>
      <c r="D516" s="371" t="s">
        <v>1178</v>
      </c>
      <c r="E516" s="371" t="s">
        <v>1178</v>
      </c>
      <c r="F516" s="371" t="s">
        <v>1178</v>
      </c>
      <c r="G516" s="371" t="s">
        <v>1178</v>
      </c>
      <c r="H516" s="371" t="s">
        <v>1178</v>
      </c>
      <c r="I516" s="371" t="s">
        <v>1178</v>
      </c>
      <c r="J516" s="371" t="s">
        <v>1178</v>
      </c>
      <c r="K516" s="371" t="s">
        <v>1178</v>
      </c>
      <c r="L516" s="371" t="s">
        <v>1178</v>
      </c>
      <c r="M516" s="371" t="s">
        <v>1178</v>
      </c>
      <c r="N516" s="371" t="s">
        <v>1178</v>
      </c>
      <c r="O516" s="371" t="s">
        <v>1178</v>
      </c>
      <c r="P516" s="371" t="s">
        <v>1178</v>
      </c>
      <c r="Q516" s="371" t="s">
        <v>1178</v>
      </c>
      <c r="R516" s="371" t="s">
        <v>1178</v>
      </c>
      <c r="S516" s="371" t="s">
        <v>1178</v>
      </c>
      <c r="T516" s="371" t="s">
        <v>1178</v>
      </c>
      <c r="U516" s="371" t="s">
        <v>1178</v>
      </c>
      <c r="V516" s="379" t="s">
        <v>1178</v>
      </c>
      <c r="W516" s="371" t="s">
        <v>1178</v>
      </c>
      <c r="X516" s="371" t="s">
        <v>1178</v>
      </c>
      <c r="Y516" s="371" t="s">
        <v>1178</v>
      </c>
      <c r="Z516" s="371" t="s">
        <v>1178</v>
      </c>
      <c r="AA516" s="371" t="s">
        <v>1178</v>
      </c>
      <c r="AB516" s="371" t="s">
        <v>1178</v>
      </c>
      <c r="AC516" s="371" t="s">
        <v>1178</v>
      </c>
      <c r="AD516" s="371" t="s">
        <v>1178</v>
      </c>
      <c r="AE516" s="371" t="s">
        <v>1178</v>
      </c>
      <c r="AF516" s="371" t="s">
        <v>1178</v>
      </c>
      <c r="AG516" s="371" t="s">
        <v>1178</v>
      </c>
      <c r="AH516" s="371" t="s">
        <v>1178</v>
      </c>
      <c r="AI516" s="371" t="s">
        <v>1178</v>
      </c>
      <c r="AJ516" s="371" t="s">
        <v>1178</v>
      </c>
      <c r="AK516" s="371" t="s">
        <v>1178</v>
      </c>
    </row>
    <row r="517" spans="2:37">
      <c r="B517" s="370" t="s">
        <v>1815</v>
      </c>
      <c r="C517" s="371">
        <v>5935.3106650671643</v>
      </c>
      <c r="D517" s="371">
        <v>5950.3770158426314</v>
      </c>
      <c r="E517" s="371">
        <v>6422.4356128480886</v>
      </c>
      <c r="F517" s="371">
        <v>6223.9473400888701</v>
      </c>
      <c r="G517" s="371">
        <v>24532.070633846757</v>
      </c>
      <c r="H517" s="371">
        <v>6816.8773529979435</v>
      </c>
      <c r="I517" s="371">
        <v>6170.8829799389032</v>
      </c>
      <c r="J517" s="371">
        <v>6527.0358057179528</v>
      </c>
      <c r="K517" s="371">
        <v>6859.2357742723643</v>
      </c>
      <c r="L517" s="371">
        <v>26374.031912927167</v>
      </c>
      <c r="M517" s="371">
        <v>7128.788826281173</v>
      </c>
      <c r="N517" s="371">
        <v>6919.5485417858063</v>
      </c>
      <c r="O517" s="371">
        <v>6759.2371706088097</v>
      </c>
      <c r="P517" s="371">
        <v>6877.4257129758016</v>
      </c>
      <c r="Q517" s="371">
        <v>27685.000251651592</v>
      </c>
      <c r="R517" s="371">
        <v>7186.8565507134681</v>
      </c>
      <c r="S517" s="371">
        <v>7257.3813406271729</v>
      </c>
      <c r="T517" s="371">
        <v>7677.6383406271725</v>
      </c>
      <c r="U517" s="371">
        <v>8006.4566024557753</v>
      </c>
      <c r="V517" s="379">
        <v>30128.332834423585</v>
      </c>
      <c r="W517" s="371">
        <v>8164.8287964557749</v>
      </c>
      <c r="X517" s="371">
        <v>7897.4122835594853</v>
      </c>
      <c r="Y517" s="371">
        <v>8423.8207925853894</v>
      </c>
      <c r="Z517" s="371">
        <v>8567.845470728902</v>
      </c>
      <c r="AA517" s="371">
        <v>33053.907343329563</v>
      </c>
      <c r="AB517" s="371">
        <v>8821.6847001821534</v>
      </c>
      <c r="AC517" s="371">
        <v>9129.5439532882992</v>
      </c>
      <c r="AD517" s="371">
        <v>9668.9796850346174</v>
      </c>
      <c r="AE517" s="371">
        <v>9938.6781157858368</v>
      </c>
      <c r="AF517" s="371">
        <v>37558.886454290914</v>
      </c>
      <c r="AG517" s="371">
        <v>10203.726584594904</v>
      </c>
      <c r="AH517" s="371">
        <v>9999.8970889415541</v>
      </c>
      <c r="AI517" s="371">
        <v>10075.361028902658</v>
      </c>
      <c r="AJ517" s="371">
        <v>10640.618244174822</v>
      </c>
      <c r="AK517" s="371">
        <v>40919.602946613944</v>
      </c>
    </row>
    <row r="518" spans="2:37">
      <c r="B518" s="370" t="s">
        <v>1816</v>
      </c>
      <c r="C518" s="371">
        <v>2896.2663126715815</v>
      </c>
      <c r="D518" s="371">
        <v>2960.54939010627</v>
      </c>
      <c r="E518" s="371">
        <v>2973.1636048903401</v>
      </c>
      <c r="F518" s="371">
        <v>3299.8620483805439</v>
      </c>
      <c r="G518" s="371">
        <v>12129.841356048735</v>
      </c>
      <c r="H518" s="371">
        <v>3870.4272113576121</v>
      </c>
      <c r="I518" s="371">
        <v>3394.8908028558476</v>
      </c>
      <c r="J518" s="371">
        <v>3541.0183696279637</v>
      </c>
      <c r="K518" s="371">
        <v>3586.4482449275056</v>
      </c>
      <c r="L518" s="371">
        <v>14392.78462876893</v>
      </c>
      <c r="M518" s="371">
        <v>4159.7634753763168</v>
      </c>
      <c r="N518" s="371">
        <v>3815.5634773381894</v>
      </c>
      <c r="O518" s="371">
        <v>4206.1567848317582</v>
      </c>
      <c r="P518" s="371">
        <v>4281.6682448110378</v>
      </c>
      <c r="Q518" s="371">
        <v>16463.151982357303</v>
      </c>
      <c r="R518" s="371">
        <v>4922.2948229999429</v>
      </c>
      <c r="S518" s="371">
        <v>4646.0749276052766</v>
      </c>
      <c r="T518" s="371">
        <v>3379.7099276052763</v>
      </c>
      <c r="U518" s="371">
        <v>3864.9314103285765</v>
      </c>
      <c r="V518" s="379">
        <v>16813.011088539071</v>
      </c>
      <c r="W518" s="371">
        <v>4836.9714648285762</v>
      </c>
      <c r="X518" s="371">
        <v>3566.6276568644926</v>
      </c>
      <c r="Y518" s="371">
        <v>2796.6256579288292</v>
      </c>
      <c r="Z518" s="371">
        <v>2450.4930530559423</v>
      </c>
      <c r="AA518" s="371">
        <v>13650.717832677838</v>
      </c>
      <c r="AB518" s="371">
        <v>3617.202052190351</v>
      </c>
      <c r="AC518" s="371">
        <v>3620.5679287671433</v>
      </c>
      <c r="AD518" s="371">
        <v>4079.5613143853243</v>
      </c>
      <c r="AE518" s="371">
        <v>6016.854578186877</v>
      </c>
      <c r="AF518" s="371">
        <v>17334.185873529696</v>
      </c>
      <c r="AG518" s="371">
        <v>6738.2680273872975</v>
      </c>
      <c r="AH518" s="371">
        <v>9271.1951590875924</v>
      </c>
      <c r="AI518" s="371">
        <v>8026.5407055519527</v>
      </c>
      <c r="AJ518" s="371">
        <v>8604.207994467668</v>
      </c>
      <c r="AK518" s="371">
        <v>32640.211886494515</v>
      </c>
    </row>
    <row r="519" spans="2:37">
      <c r="B519" s="370" t="s">
        <v>1817</v>
      </c>
      <c r="C519" s="371">
        <v>4262.6686726245571</v>
      </c>
      <c r="D519" s="371">
        <v>4408.6169252839409</v>
      </c>
      <c r="E519" s="371">
        <v>4775.4649886159541</v>
      </c>
      <c r="F519" s="371">
        <v>4989.8820400944369</v>
      </c>
      <c r="G519" s="371">
        <v>18436.632626618888</v>
      </c>
      <c r="H519" s="371">
        <v>5179.6743401746335</v>
      </c>
      <c r="I519" s="371">
        <v>5132.1149278125195</v>
      </c>
      <c r="J519" s="371">
        <v>5311.6400970626764</v>
      </c>
      <c r="K519" s="371">
        <v>5489.2566834077161</v>
      </c>
      <c r="L519" s="371">
        <v>21112.686048457545</v>
      </c>
      <c r="M519" s="371">
        <v>5494.0223950056607</v>
      </c>
      <c r="N519" s="371">
        <v>5479.981740298269</v>
      </c>
      <c r="O519" s="371">
        <v>5539.723573817706</v>
      </c>
      <c r="P519" s="371">
        <v>5251.728086705285</v>
      </c>
      <c r="Q519" s="371">
        <v>21765.455795826918</v>
      </c>
      <c r="R519" s="371">
        <v>5325.3015752075253</v>
      </c>
      <c r="S519" s="371">
        <v>5331.8995806393268</v>
      </c>
      <c r="T519" s="371">
        <v>5848.8255806393272</v>
      </c>
      <c r="U519" s="371">
        <v>6063.3396146697432</v>
      </c>
      <c r="V519" s="379">
        <v>22569.366351155917</v>
      </c>
      <c r="W519" s="371">
        <v>5716.8156307581858</v>
      </c>
      <c r="X519" s="371">
        <v>5644.4002584719146</v>
      </c>
      <c r="Y519" s="371">
        <v>5818.8222881175698</v>
      </c>
      <c r="Z519" s="371">
        <v>7183.9404264050863</v>
      </c>
      <c r="AA519" s="371">
        <v>24363.978603752763</v>
      </c>
      <c r="AB519" s="371">
        <v>7296.3434999665615</v>
      </c>
      <c r="AC519" s="371">
        <v>7278.801324787557</v>
      </c>
      <c r="AD519" s="371">
        <v>6892.7192382488302</v>
      </c>
      <c r="AE519" s="371">
        <v>7110.3619481272153</v>
      </c>
      <c r="AF519" s="371">
        <v>28578.226011130166</v>
      </c>
      <c r="AG519" s="371">
        <v>8011.1014925146137</v>
      </c>
      <c r="AH519" s="371">
        <v>7685.8598882405277</v>
      </c>
      <c r="AI519" s="371">
        <v>7658.4522909398866</v>
      </c>
      <c r="AJ519" s="371">
        <v>7739.8990649929519</v>
      </c>
      <c r="AK519" s="371">
        <v>31095.312736687985</v>
      </c>
    </row>
    <row r="520" spans="2:37">
      <c r="B520" s="370" t="s">
        <v>1818</v>
      </c>
      <c r="C520" s="371">
        <v>19.6191411620607</v>
      </c>
      <c r="D520" s="371">
        <v>19.766351626925907</v>
      </c>
      <c r="E520" s="371">
        <v>21.146313817524579</v>
      </c>
      <c r="F520" s="371">
        <v>21.825463947489769</v>
      </c>
      <c r="G520" s="371">
        <v>82.357270554000948</v>
      </c>
      <c r="H520" s="371">
        <v>22.904070852589836</v>
      </c>
      <c r="I520" s="371">
        <v>23.983970151411679</v>
      </c>
      <c r="J520" s="371">
        <v>25.159136515363084</v>
      </c>
      <c r="K520" s="371">
        <v>26.126832389185619</v>
      </c>
      <c r="L520" s="371">
        <v>98.174009908550218</v>
      </c>
      <c r="M520" s="371">
        <v>26.539734743230788</v>
      </c>
      <c r="N520" s="371">
        <v>27.588807774711</v>
      </c>
      <c r="O520" s="371">
        <v>28.861987902488959</v>
      </c>
      <c r="P520" s="371">
        <v>29.3493799819278</v>
      </c>
      <c r="Q520" s="371">
        <v>112.33991040235854</v>
      </c>
      <c r="R520" s="371">
        <v>30.365470407360167</v>
      </c>
      <c r="S520" s="371">
        <v>31.215586969505484</v>
      </c>
      <c r="T520" s="371">
        <v>31.774889655287449</v>
      </c>
      <c r="U520" s="371">
        <v>33.468878237022373</v>
      </c>
      <c r="V520" s="379">
        <v>126.82482526917548</v>
      </c>
      <c r="W520" s="371">
        <v>36.113491148588103</v>
      </c>
      <c r="X520" s="371">
        <v>37.574278098772709</v>
      </c>
      <c r="Y520" s="371">
        <v>40.014055796393926</v>
      </c>
      <c r="Z520" s="371">
        <v>39.173945706409079</v>
      </c>
      <c r="AA520" s="371">
        <v>152.87577075016381</v>
      </c>
      <c r="AB520" s="371">
        <v>39.532390810525648</v>
      </c>
      <c r="AC520" s="371">
        <v>40.844976722713071</v>
      </c>
      <c r="AD520" s="371">
        <v>42.187187076817558</v>
      </c>
      <c r="AE520" s="371">
        <v>41.923492454549525</v>
      </c>
      <c r="AF520" s="371">
        <v>164.48804706460581</v>
      </c>
      <c r="AG520" s="371">
        <v>41.993870635131024</v>
      </c>
      <c r="AH520" s="371">
        <v>43.767242937786328</v>
      </c>
      <c r="AI520" s="371">
        <v>44.854088573005676</v>
      </c>
      <c r="AJ520" s="371">
        <v>48.860349456850258</v>
      </c>
      <c r="AK520" s="371">
        <v>179.47555160277329</v>
      </c>
    </row>
    <row r="521" spans="2:37">
      <c r="B521" s="370" t="s">
        <v>1819</v>
      </c>
      <c r="C521" s="371">
        <v>26.524273370528213</v>
      </c>
      <c r="D521" s="371">
        <v>26.175982743541411</v>
      </c>
      <c r="E521" s="371">
        <v>26.830483405559711</v>
      </c>
      <c r="F521" s="371">
        <v>26.577742718453891</v>
      </c>
      <c r="G521" s="371">
        <v>106.10848223808324</v>
      </c>
      <c r="H521" s="371">
        <v>28.222102752892607</v>
      </c>
      <c r="I521" s="371">
        <v>28.225959745593546</v>
      </c>
      <c r="J521" s="371">
        <v>28.709502447301389</v>
      </c>
      <c r="K521" s="371">
        <v>29.405844513607466</v>
      </c>
      <c r="L521" s="371">
        <v>114.56340945939502</v>
      </c>
      <c r="M521" s="371">
        <v>30.833205598273391</v>
      </c>
      <c r="N521" s="371">
        <v>31.27446242322053</v>
      </c>
      <c r="O521" s="371">
        <v>33.152423235009238</v>
      </c>
      <c r="P521" s="371">
        <v>33.803361270131241</v>
      </c>
      <c r="Q521" s="371">
        <v>129.06345252663439</v>
      </c>
      <c r="R521" s="371">
        <v>34.201868475994281</v>
      </c>
      <c r="S521" s="371">
        <v>34.87577214830447</v>
      </c>
      <c r="T521" s="371">
        <v>35.774772148304471</v>
      </c>
      <c r="U521" s="371">
        <v>37.575431859304473</v>
      </c>
      <c r="V521" s="379">
        <v>142.4278446319077</v>
      </c>
      <c r="W521" s="371">
        <v>37.818782859304477</v>
      </c>
      <c r="X521" s="371">
        <v>37.956252121458185</v>
      </c>
      <c r="Y521" s="371">
        <v>37.704843006157013</v>
      </c>
      <c r="Z521" s="371">
        <v>38.698474151996734</v>
      </c>
      <c r="AA521" s="371">
        <v>152.17835213891641</v>
      </c>
      <c r="AB521" s="371">
        <v>40.348785159479597</v>
      </c>
      <c r="AC521" s="371">
        <v>41.58040254550793</v>
      </c>
      <c r="AD521" s="371">
        <v>43.341899656385301</v>
      </c>
      <c r="AE521" s="371">
        <v>44.016113391771846</v>
      </c>
      <c r="AF521" s="371">
        <v>169.28720075314467</v>
      </c>
      <c r="AG521" s="371">
        <v>44.327636688687022</v>
      </c>
      <c r="AH521" s="371">
        <v>44.687589074698074</v>
      </c>
      <c r="AI521" s="371">
        <v>45.383716730134275</v>
      </c>
      <c r="AJ521" s="371">
        <v>46.455510365195302</v>
      </c>
      <c r="AK521" s="371">
        <v>180.85445285871467</v>
      </c>
    </row>
    <row r="522" spans="2:37">
      <c r="B522" s="370" t="s">
        <v>1820</v>
      </c>
      <c r="C522" s="371">
        <v>2518.8981733543251</v>
      </c>
      <c r="D522" s="371">
        <v>2624.5622663074319</v>
      </c>
      <c r="E522" s="371">
        <v>2855.4311610013988</v>
      </c>
      <c r="F522" s="371">
        <v>2953.9248365665735</v>
      </c>
      <c r="G522" s="371">
        <v>10952.816437229729</v>
      </c>
      <c r="H522" s="371">
        <v>2726.9056215670494</v>
      </c>
      <c r="I522" s="371">
        <v>2955.6839046106361</v>
      </c>
      <c r="J522" s="371">
        <v>3215.7556650615811</v>
      </c>
      <c r="K522" s="371">
        <v>3433.0262487903769</v>
      </c>
      <c r="L522" s="371">
        <v>12331.371440029643</v>
      </c>
      <c r="M522" s="371">
        <v>3232.2562725804701</v>
      </c>
      <c r="N522" s="371">
        <v>3036.4447387228256</v>
      </c>
      <c r="O522" s="371">
        <v>3437.2941575777686</v>
      </c>
      <c r="P522" s="371">
        <v>3801.5747143791523</v>
      </c>
      <c r="Q522" s="371">
        <v>13507.569883260217</v>
      </c>
      <c r="R522" s="371">
        <v>3673.9732860134832</v>
      </c>
      <c r="S522" s="371">
        <v>3517.1480789142934</v>
      </c>
      <c r="T522" s="371">
        <v>3880.5480789142935</v>
      </c>
      <c r="U522" s="371">
        <v>3922.5490580142937</v>
      </c>
      <c r="V522" s="379">
        <v>14994.218501856365</v>
      </c>
      <c r="W522" s="371">
        <v>3316.0273250142936</v>
      </c>
      <c r="X522" s="371">
        <v>2982.477253760504</v>
      </c>
      <c r="Y522" s="371">
        <v>3466.2355761012777</v>
      </c>
      <c r="Z522" s="371">
        <v>3825.5564164808106</v>
      </c>
      <c r="AA522" s="371">
        <v>13590.296571356886</v>
      </c>
      <c r="AB522" s="371">
        <v>3275.1747638736151</v>
      </c>
      <c r="AC522" s="371">
        <v>3404.7149816658543</v>
      </c>
      <c r="AD522" s="371">
        <v>3900.9713904200821</v>
      </c>
      <c r="AE522" s="371">
        <v>4698.3511599095245</v>
      </c>
      <c r="AF522" s="371">
        <v>15279.212295869074</v>
      </c>
      <c r="AG522" s="371">
        <v>3522.7422180081298</v>
      </c>
      <c r="AH522" s="371">
        <v>3461.3737693359758</v>
      </c>
      <c r="AI522" s="371">
        <v>4269.3586688313853</v>
      </c>
      <c r="AJ522" s="371">
        <v>5481.9816579822364</v>
      </c>
      <c r="AK522" s="371">
        <v>16735.456314157727</v>
      </c>
    </row>
    <row r="523" spans="2:37">
      <c r="B523" s="370" t="s">
        <v>1821</v>
      </c>
      <c r="C523" s="371">
        <v>3164.3059706661165</v>
      </c>
      <c r="D523" s="371">
        <v>3250.0628966733811</v>
      </c>
      <c r="E523" s="371">
        <v>3372.2865837788636</v>
      </c>
      <c r="F523" s="371">
        <v>3467.4082524871019</v>
      </c>
      <c r="G523" s="371">
        <v>13254.063703605461</v>
      </c>
      <c r="H523" s="371">
        <v>3619.5265973159362</v>
      </c>
      <c r="I523" s="371">
        <v>3742.5447647935757</v>
      </c>
      <c r="J523" s="371">
        <v>3826.0722753791551</v>
      </c>
      <c r="K523" s="371">
        <v>3943.0847226795472</v>
      </c>
      <c r="L523" s="371">
        <v>15131.228360168216</v>
      </c>
      <c r="M523" s="371">
        <v>4114.5787871010298</v>
      </c>
      <c r="N523" s="371">
        <v>4290.1652829795476</v>
      </c>
      <c r="O523" s="371">
        <v>4627.4152176477783</v>
      </c>
      <c r="P523" s="371">
        <v>4798.8227167620962</v>
      </c>
      <c r="Q523" s="371">
        <v>17830.982004490455</v>
      </c>
      <c r="R523" s="371">
        <v>4842.9780294432712</v>
      </c>
      <c r="S523" s="371">
        <v>4924.9021492217125</v>
      </c>
      <c r="T523" s="371">
        <v>5019.4601492217125</v>
      </c>
      <c r="U523" s="371">
        <v>5097.3074487887125</v>
      </c>
      <c r="V523" s="379">
        <v>19884.647776675411</v>
      </c>
      <c r="W523" s="371">
        <v>5115.6601647713233</v>
      </c>
      <c r="X523" s="371">
        <v>4909.0453116218878</v>
      </c>
      <c r="Y523" s="371">
        <v>5014.6615780426837</v>
      </c>
      <c r="Z523" s="371">
        <v>5032.9225200092915</v>
      </c>
      <c r="AA523" s="371">
        <v>20072.289574445189</v>
      </c>
      <c r="AB523" s="371">
        <v>5116.9509356150356</v>
      </c>
      <c r="AC523" s="371">
        <v>5150.3214037264097</v>
      </c>
      <c r="AD523" s="371">
        <v>5172.9007788603149</v>
      </c>
      <c r="AE523" s="371">
        <v>5566.2040081592986</v>
      </c>
      <c r="AF523" s="371">
        <v>21006.377126361058</v>
      </c>
      <c r="AG523" s="371">
        <v>5665.1436434169191</v>
      </c>
      <c r="AH523" s="371">
        <v>5853.4433298815393</v>
      </c>
      <c r="AI523" s="371">
        <v>5906.1826988689536</v>
      </c>
      <c r="AJ523" s="371">
        <v>6385.6526084979432</v>
      </c>
      <c r="AK523" s="371">
        <v>23810.422280665352</v>
      </c>
    </row>
    <row r="524" spans="2:37">
      <c r="B524" s="370" t="s">
        <v>1822</v>
      </c>
      <c r="C524" s="371">
        <v>1759.8070159280351</v>
      </c>
      <c r="D524" s="371">
        <v>1856.4132184957455</v>
      </c>
      <c r="E524" s="371">
        <v>1930.7233649211435</v>
      </c>
      <c r="F524" s="371">
        <v>2000.2745262421677</v>
      </c>
      <c r="G524" s="371">
        <v>7547.2181255870928</v>
      </c>
      <c r="H524" s="371">
        <v>2114.4134737759864</v>
      </c>
      <c r="I524" s="371">
        <v>2175.7845089819971</v>
      </c>
      <c r="J524" s="371">
        <v>2349.6114945173545</v>
      </c>
      <c r="K524" s="371">
        <v>1961.3422157160392</v>
      </c>
      <c r="L524" s="371">
        <v>8601.151692991376</v>
      </c>
      <c r="M524" s="371">
        <v>2259.8302800325455</v>
      </c>
      <c r="N524" s="371">
        <v>2441.6187185451663</v>
      </c>
      <c r="O524" s="371">
        <v>2536.9984456569814</v>
      </c>
      <c r="P524" s="371">
        <v>2650.7816447645332</v>
      </c>
      <c r="Q524" s="371">
        <v>9889.2290889992273</v>
      </c>
      <c r="R524" s="371">
        <v>2681.8278022335344</v>
      </c>
      <c r="S524" s="371">
        <v>2835.6960167514262</v>
      </c>
      <c r="T524" s="371">
        <v>2826.2720167514262</v>
      </c>
      <c r="U524" s="371">
        <v>2875.5762324728666</v>
      </c>
      <c r="V524" s="379">
        <v>11219.372068209255</v>
      </c>
      <c r="W524" s="371">
        <v>2749.5001013728665</v>
      </c>
      <c r="X524" s="371">
        <v>2571.5326693226939</v>
      </c>
      <c r="Y524" s="371">
        <v>2640.7236199443878</v>
      </c>
      <c r="Z524" s="371">
        <v>2849.394667015596</v>
      </c>
      <c r="AA524" s="371">
        <v>10811.151057655543</v>
      </c>
      <c r="AB524" s="371">
        <v>2565.5157828636452</v>
      </c>
      <c r="AC524" s="371">
        <v>2733.007782858052</v>
      </c>
      <c r="AD524" s="371">
        <v>2741.8321547388023</v>
      </c>
      <c r="AE524" s="371">
        <v>3182.0467788697115</v>
      </c>
      <c r="AF524" s="371">
        <v>11222.402499330212</v>
      </c>
      <c r="AG524" s="371">
        <v>3039.8542103944724</v>
      </c>
      <c r="AH524" s="371">
        <v>3387.772968562042</v>
      </c>
      <c r="AI524" s="371">
        <v>3135.1403642702489</v>
      </c>
      <c r="AJ524" s="371">
        <v>3385.8145344038926</v>
      </c>
      <c r="AK524" s="371">
        <v>12948.582077630654</v>
      </c>
    </row>
    <row r="525" spans="2:37">
      <c r="B525" s="370" t="s">
        <v>1823</v>
      </c>
      <c r="C525" s="371">
        <v>512.82513745338235</v>
      </c>
      <c r="D525" s="371">
        <v>534.96769808286354</v>
      </c>
      <c r="E525" s="371">
        <v>551.24545415302373</v>
      </c>
      <c r="F525" s="371">
        <v>562.38013737657559</v>
      </c>
      <c r="G525" s="371">
        <v>2161.4184270658452</v>
      </c>
      <c r="H525" s="371">
        <v>566.9171262300506</v>
      </c>
      <c r="I525" s="371">
        <v>581.99066444609798</v>
      </c>
      <c r="J525" s="371">
        <v>590.91429236715157</v>
      </c>
      <c r="K525" s="371">
        <v>606.49686256851976</v>
      </c>
      <c r="L525" s="371">
        <v>2346.3189456118203</v>
      </c>
      <c r="M525" s="371">
        <v>623.280074526867</v>
      </c>
      <c r="N525" s="371">
        <v>636.17756456982374</v>
      </c>
      <c r="O525" s="371">
        <v>667.39911029826567</v>
      </c>
      <c r="P525" s="371">
        <v>686.43552201353577</v>
      </c>
      <c r="Q525" s="371">
        <v>2613.2922714084921</v>
      </c>
      <c r="R525" s="371">
        <v>702.01576385090823</v>
      </c>
      <c r="S525" s="371">
        <v>718.82463487729626</v>
      </c>
      <c r="T525" s="371">
        <v>732.62963487729633</v>
      </c>
      <c r="U525" s="371">
        <v>747.38093098529623</v>
      </c>
      <c r="V525" s="379">
        <v>2900.8509645907966</v>
      </c>
      <c r="W525" s="371">
        <v>744.03159098529625</v>
      </c>
      <c r="X525" s="371">
        <v>656.68799097132523</v>
      </c>
      <c r="Y525" s="371">
        <v>698.6911519716358</v>
      </c>
      <c r="Z525" s="371">
        <v>731.96965343649288</v>
      </c>
      <c r="AA525" s="371">
        <v>2831.3803873647503</v>
      </c>
      <c r="AB525" s="371">
        <v>726.07916508116182</v>
      </c>
      <c r="AC525" s="371">
        <v>737.25385974308585</v>
      </c>
      <c r="AD525" s="371">
        <v>709.07525380357367</v>
      </c>
      <c r="AE525" s="371">
        <v>786.44227050105917</v>
      </c>
      <c r="AF525" s="371">
        <v>2958.8505491288802</v>
      </c>
      <c r="AG525" s="371">
        <v>812.47523423396956</v>
      </c>
      <c r="AH525" s="371">
        <v>839.56909403158863</v>
      </c>
      <c r="AI525" s="371">
        <v>846.74964204904029</v>
      </c>
      <c r="AJ525" s="371">
        <v>873.55848811906753</v>
      </c>
      <c r="AK525" s="371">
        <v>3372.3524584336656</v>
      </c>
    </row>
    <row r="526" spans="2:37">
      <c r="B526" s="370" t="s">
        <v>1824</v>
      </c>
      <c r="C526" s="371">
        <v>263.36486465034625</v>
      </c>
      <c r="D526" s="371">
        <v>269.30993469844299</v>
      </c>
      <c r="E526" s="371">
        <v>278.56073528136426</v>
      </c>
      <c r="F526" s="371">
        <v>285.57322974639504</v>
      </c>
      <c r="G526" s="371">
        <v>1096.8087643765487</v>
      </c>
      <c r="H526" s="371">
        <v>297.28584828101856</v>
      </c>
      <c r="I526" s="371">
        <v>303.49612510223392</v>
      </c>
      <c r="J526" s="371">
        <v>311.44816440367509</v>
      </c>
      <c r="K526" s="371">
        <v>317.27199723768825</v>
      </c>
      <c r="L526" s="371">
        <v>1229.5021350246161</v>
      </c>
      <c r="M526" s="371">
        <v>325.11509238694646</v>
      </c>
      <c r="N526" s="371">
        <v>325.05812552574611</v>
      </c>
      <c r="O526" s="371">
        <v>358.15433889802273</v>
      </c>
      <c r="P526" s="371">
        <v>367.88863782520679</v>
      </c>
      <c r="Q526" s="371">
        <v>1376.2161946359222</v>
      </c>
      <c r="R526" s="371">
        <v>374.78848132369058</v>
      </c>
      <c r="S526" s="371">
        <v>376.96752985754262</v>
      </c>
      <c r="T526" s="371">
        <v>377.8335298575426</v>
      </c>
      <c r="U526" s="371">
        <v>383.13418482910259</v>
      </c>
      <c r="V526" s="379">
        <v>1512.7237258678783</v>
      </c>
      <c r="W526" s="371">
        <v>378.12943582910259</v>
      </c>
      <c r="X526" s="371">
        <v>392.34175850946116</v>
      </c>
      <c r="Y526" s="371">
        <v>408.69488840886464</v>
      </c>
      <c r="Z526" s="371">
        <v>499.4510638876547</v>
      </c>
      <c r="AA526" s="371">
        <v>1678.6171466350829</v>
      </c>
      <c r="AB526" s="371">
        <v>501.93222495113383</v>
      </c>
      <c r="AC526" s="371">
        <v>500.8532200493222</v>
      </c>
      <c r="AD526" s="371">
        <v>501.62658884211459</v>
      </c>
      <c r="AE526" s="371">
        <v>473.844621730374</v>
      </c>
      <c r="AF526" s="371">
        <v>1978.2566555729445</v>
      </c>
      <c r="AG526" s="371">
        <v>490.99209539431718</v>
      </c>
      <c r="AH526" s="371">
        <v>524.15621471997315</v>
      </c>
      <c r="AI526" s="371">
        <v>524.50338576280092</v>
      </c>
      <c r="AJ526" s="371">
        <v>508.76550465021302</v>
      </c>
      <c r="AK526" s="371">
        <v>2048.4172005273044</v>
      </c>
    </row>
    <row r="527" spans="2:37">
      <c r="B527" s="370" t="s">
        <v>1825</v>
      </c>
      <c r="C527" s="371">
        <v>859.52695457054449</v>
      </c>
      <c r="D527" s="371">
        <v>892.0100030858049</v>
      </c>
      <c r="E527" s="371">
        <v>900.26571444001661</v>
      </c>
      <c r="F527" s="371">
        <v>964.83369145372455</v>
      </c>
      <c r="G527" s="371">
        <v>3616.6363635500902</v>
      </c>
      <c r="H527" s="371">
        <v>989.22881543552523</v>
      </c>
      <c r="I527" s="371">
        <v>1027.5063372924722</v>
      </c>
      <c r="J527" s="371">
        <v>1048.8427855044422</v>
      </c>
      <c r="K527" s="371">
        <v>1081.904737641067</v>
      </c>
      <c r="L527" s="371">
        <v>4147.4826758735071</v>
      </c>
      <c r="M527" s="371">
        <v>1089.4682501190041</v>
      </c>
      <c r="N527" s="371">
        <v>1102.6944769422498</v>
      </c>
      <c r="O527" s="371">
        <v>1094.3690020197303</v>
      </c>
      <c r="P527" s="371">
        <v>1123.3230464426711</v>
      </c>
      <c r="Q527" s="371">
        <v>4409.854775523655</v>
      </c>
      <c r="R527" s="371">
        <v>1167.7722586228472</v>
      </c>
      <c r="S527" s="371">
        <v>1157.5654660826588</v>
      </c>
      <c r="T527" s="371">
        <v>1210.5804047108486</v>
      </c>
      <c r="U527" s="371">
        <v>1257.6550580060707</v>
      </c>
      <c r="V527" s="379">
        <v>4793.5731874224248</v>
      </c>
      <c r="W527" s="371">
        <v>1293.6797320234587</v>
      </c>
      <c r="X527" s="371">
        <v>1270.3378365286183</v>
      </c>
      <c r="Y527" s="371">
        <v>1333.0961501652905</v>
      </c>
      <c r="Z527" s="371">
        <v>1361.0161676978014</v>
      </c>
      <c r="AA527" s="371">
        <v>5258.1298864151686</v>
      </c>
      <c r="AB527" s="371">
        <v>1422.0856812417894</v>
      </c>
      <c r="AC527" s="371">
        <v>1434.9691426105715</v>
      </c>
      <c r="AD527" s="371">
        <v>1500.45156613564</v>
      </c>
      <c r="AE527" s="371">
        <v>1468.8470902731017</v>
      </c>
      <c r="AF527" s="371">
        <v>5826.353480261102</v>
      </c>
      <c r="AG527" s="371">
        <v>1560.5517511619228</v>
      </c>
      <c r="AH527" s="371">
        <v>1491.7976801197924</v>
      </c>
      <c r="AI527" s="371">
        <v>1638.0776463428599</v>
      </c>
      <c r="AJ527" s="371">
        <v>1646.1348754728945</v>
      </c>
      <c r="AK527" s="371">
        <v>6336.5619530974691</v>
      </c>
    </row>
    <row r="528" spans="2:37">
      <c r="B528" s="370" t="s">
        <v>1826</v>
      </c>
      <c r="C528" s="371">
        <v>575.91455679210935</v>
      </c>
      <c r="D528" s="371">
        <v>586.15482218855209</v>
      </c>
      <c r="E528" s="371">
        <v>602.02283128856755</v>
      </c>
      <c r="F528" s="371">
        <v>618.48906570412339</v>
      </c>
      <c r="G528" s="371">
        <v>2382.5812759733526</v>
      </c>
      <c r="H528" s="371">
        <v>623.18977792917974</v>
      </c>
      <c r="I528" s="371">
        <v>655.65245787325364</v>
      </c>
      <c r="J528" s="371">
        <v>672.80201597807775</v>
      </c>
      <c r="K528" s="371">
        <v>721.66654424286492</v>
      </c>
      <c r="L528" s="371">
        <v>2673.3107960233765</v>
      </c>
      <c r="M528" s="371">
        <v>722.655212948025</v>
      </c>
      <c r="N528" s="371">
        <v>749.89904687940623</v>
      </c>
      <c r="O528" s="371">
        <v>797.50832318129494</v>
      </c>
      <c r="P528" s="371">
        <v>836.39807862634291</v>
      </c>
      <c r="Q528" s="371">
        <v>3106.4606616350693</v>
      </c>
      <c r="R528" s="371">
        <v>809.33194467913131</v>
      </c>
      <c r="S528" s="371">
        <v>818.19886024017603</v>
      </c>
      <c r="T528" s="371">
        <v>849.68586024017611</v>
      </c>
      <c r="U528" s="371">
        <v>874.18660205617607</v>
      </c>
      <c r="V528" s="379">
        <v>3351.4032672156595</v>
      </c>
      <c r="W528" s="371">
        <v>843.18185805617611</v>
      </c>
      <c r="X528" s="371">
        <v>780.3903212532299</v>
      </c>
      <c r="Y528" s="371">
        <v>866.14830067272078</v>
      </c>
      <c r="Z528" s="371">
        <v>920.56345105608159</v>
      </c>
      <c r="AA528" s="371">
        <v>3410.2839310382083</v>
      </c>
      <c r="AB528" s="371">
        <v>865.24087018609362</v>
      </c>
      <c r="AC528" s="371">
        <v>810.48624998859316</v>
      </c>
      <c r="AD528" s="371">
        <v>858.01415828377003</v>
      </c>
      <c r="AE528" s="371">
        <v>1028.5504261494098</v>
      </c>
      <c r="AF528" s="371">
        <v>3562.2917046078669</v>
      </c>
      <c r="AG528" s="371">
        <v>902.12064813888867</v>
      </c>
      <c r="AH528" s="371">
        <v>902.90925411841567</v>
      </c>
      <c r="AI528" s="371">
        <v>905.80799350067616</v>
      </c>
      <c r="AJ528" s="371">
        <v>1101.482434903324</v>
      </c>
      <c r="AK528" s="371">
        <v>3812.3203306613041</v>
      </c>
    </row>
    <row r="529" spans="1:37">
      <c r="B529" s="370" t="s">
        <v>1827</v>
      </c>
      <c r="C529" s="371">
        <v>10.260695783406039</v>
      </c>
      <c r="D529" s="371">
        <v>10.415859460016712</v>
      </c>
      <c r="E529" s="371">
        <v>10.717660631002401</v>
      </c>
      <c r="F529" s="371">
        <v>11.089964531726061</v>
      </c>
      <c r="G529" s="371">
        <v>42.484180406151211</v>
      </c>
      <c r="H529" s="371">
        <v>11.401758576116755</v>
      </c>
      <c r="I529" s="371">
        <v>12.056345989607239</v>
      </c>
      <c r="J529" s="371">
        <v>12.315608903270437</v>
      </c>
      <c r="K529" s="371">
        <v>12.637824014797898</v>
      </c>
      <c r="L529" s="371">
        <v>48.41153748379233</v>
      </c>
      <c r="M529" s="371">
        <v>12.97518654832429</v>
      </c>
      <c r="N529" s="371">
        <v>13.655368731740602</v>
      </c>
      <c r="O529" s="371">
        <v>14.042639919945691</v>
      </c>
      <c r="P529" s="371">
        <v>14.575336554197795</v>
      </c>
      <c r="Q529" s="371">
        <v>55.248531754208379</v>
      </c>
      <c r="R529" s="371">
        <v>14.813335353403312</v>
      </c>
      <c r="S529" s="371">
        <v>15.013991589241645</v>
      </c>
      <c r="T529" s="371">
        <v>15.311991589241645</v>
      </c>
      <c r="U529" s="371">
        <v>15.862988700241646</v>
      </c>
      <c r="V529" s="379">
        <v>61.002307232128246</v>
      </c>
      <c r="W529" s="371">
        <v>14.810106700241645</v>
      </c>
      <c r="X529" s="371">
        <v>11.63985819802919</v>
      </c>
      <c r="Y529" s="371">
        <v>12.843474375704446</v>
      </c>
      <c r="Z529" s="371">
        <v>14.470059205647816</v>
      </c>
      <c r="AA529" s="371">
        <v>53.763498479623102</v>
      </c>
      <c r="AB529" s="371">
        <v>14.749789141845046</v>
      </c>
      <c r="AC529" s="371">
        <v>13.117186916556049</v>
      </c>
      <c r="AD529" s="371">
        <v>13.104832810663837</v>
      </c>
      <c r="AE529" s="371">
        <v>15.23852774313578</v>
      </c>
      <c r="AF529" s="371">
        <v>56.210336612200713</v>
      </c>
      <c r="AG529" s="371">
        <v>16.173111279888051</v>
      </c>
      <c r="AH529" s="371">
        <v>16.904076484988526</v>
      </c>
      <c r="AI529" s="371">
        <v>16.008083986965655</v>
      </c>
      <c r="AJ529" s="371">
        <v>16.356497127136354</v>
      </c>
      <c r="AK529" s="371">
        <v>65.441768878978593</v>
      </c>
    </row>
    <row r="530" spans="1:37">
      <c r="B530" s="370" t="s">
        <v>1828</v>
      </c>
      <c r="C530" s="371">
        <v>1639.5211380491717</v>
      </c>
      <c r="D530" s="371">
        <v>1704.7673604300364</v>
      </c>
      <c r="E530" s="371">
        <v>1679.6735404710751</v>
      </c>
      <c r="F530" s="371">
        <v>1909.1640595208962</v>
      </c>
      <c r="G530" s="371">
        <v>6933.1260984711798</v>
      </c>
      <c r="H530" s="371">
        <v>1755.4274299391211</v>
      </c>
      <c r="I530" s="371">
        <v>1887.2576117832223</v>
      </c>
      <c r="J530" s="371">
        <v>1974.1459545244622</v>
      </c>
      <c r="K530" s="371">
        <v>2149.4578914502113</v>
      </c>
      <c r="L530" s="371">
        <v>7766.2888876970164</v>
      </c>
      <c r="M530" s="371">
        <v>1989.2684473982085</v>
      </c>
      <c r="N530" s="371">
        <v>2120.3587747213105</v>
      </c>
      <c r="O530" s="371">
        <v>2308.572461903465</v>
      </c>
      <c r="P530" s="371">
        <v>2445.7869776271759</v>
      </c>
      <c r="Q530" s="371">
        <v>8863.9866616501586</v>
      </c>
      <c r="R530" s="371">
        <v>2156.2310565730172</v>
      </c>
      <c r="S530" s="371">
        <v>2447.1579836189458</v>
      </c>
      <c r="T530" s="371">
        <v>2443.8469836189456</v>
      </c>
      <c r="U530" s="371">
        <v>2525.2916333321564</v>
      </c>
      <c r="V530" s="379">
        <v>9572.5276571430659</v>
      </c>
      <c r="W530" s="371">
        <v>2201.2828473321565</v>
      </c>
      <c r="X530" s="371">
        <v>2224.9158571016765</v>
      </c>
      <c r="Y530" s="371">
        <v>2923.5048482159013</v>
      </c>
      <c r="Z530" s="371">
        <v>2961.1743336942845</v>
      </c>
      <c r="AA530" s="371">
        <v>10310.87788634402</v>
      </c>
      <c r="AB530" s="371">
        <v>1631.8506827006252</v>
      </c>
      <c r="AC530" s="371">
        <v>2906.2740139102507</v>
      </c>
      <c r="AD530" s="371">
        <v>2622.8602304867709</v>
      </c>
      <c r="AE530" s="371">
        <v>2984.2716325045849</v>
      </c>
      <c r="AF530" s="371">
        <v>10145.25655960223</v>
      </c>
      <c r="AG530" s="371">
        <v>1818.1281167768063</v>
      </c>
      <c r="AH530" s="371">
        <v>2704.1281167768061</v>
      </c>
      <c r="AI530" s="371">
        <v>3025.322649710427</v>
      </c>
      <c r="AJ530" s="371">
        <v>3272.09903706148</v>
      </c>
      <c r="AK530" s="371">
        <v>10819.677920325519</v>
      </c>
    </row>
    <row r="531" spans="1:37">
      <c r="B531" s="370" t="s">
        <v>1829</v>
      </c>
      <c r="C531" s="371">
        <v>1295.2263141021551</v>
      </c>
      <c r="D531" s="371">
        <v>1317.430258955241</v>
      </c>
      <c r="E531" s="371">
        <v>1354.1887566929522</v>
      </c>
      <c r="F531" s="371">
        <v>1375.7226003941332</v>
      </c>
      <c r="G531" s="371">
        <v>5342.5679301444825</v>
      </c>
      <c r="H531" s="371">
        <v>1379.2681569631523</v>
      </c>
      <c r="I531" s="371">
        <v>1403.5299999887188</v>
      </c>
      <c r="J531" s="371">
        <v>1434.739873851544</v>
      </c>
      <c r="K531" s="371">
        <v>1538.6002608037261</v>
      </c>
      <c r="L531" s="371">
        <v>5756.1382916071416</v>
      </c>
      <c r="M531" s="371">
        <v>1564.1316882497858</v>
      </c>
      <c r="N531" s="371">
        <v>1598.3802790794396</v>
      </c>
      <c r="O531" s="371">
        <v>1658.4452101833576</v>
      </c>
      <c r="P531" s="371">
        <v>1749.7741963065816</v>
      </c>
      <c r="Q531" s="371">
        <v>6570.7313738191651</v>
      </c>
      <c r="R531" s="371">
        <v>1755.52197610335</v>
      </c>
      <c r="S531" s="371">
        <v>1791.9162337531086</v>
      </c>
      <c r="T531" s="371">
        <v>1851.2832337531086</v>
      </c>
      <c r="U531" s="371">
        <v>1872.0839316641088</v>
      </c>
      <c r="V531" s="379">
        <v>7270.8053752736769</v>
      </c>
      <c r="W531" s="371">
        <v>1892.0881526641087</v>
      </c>
      <c r="X531" s="371">
        <v>1857.2097361077133</v>
      </c>
      <c r="Y531" s="371">
        <v>2037.3041909887188</v>
      </c>
      <c r="Z531" s="371">
        <v>2043.6606657450991</v>
      </c>
      <c r="AA531" s="371">
        <v>7830.262745505639</v>
      </c>
      <c r="AB531" s="371">
        <v>1920.0618098597179</v>
      </c>
      <c r="AC531" s="371">
        <v>1961.7666504597184</v>
      </c>
      <c r="AD531" s="371">
        <v>2067.9963597050182</v>
      </c>
      <c r="AE531" s="371">
        <v>2218.9468140454787</v>
      </c>
      <c r="AF531" s="371">
        <v>8168.7716340699326</v>
      </c>
      <c r="AG531" s="371">
        <v>2063.2439766800371</v>
      </c>
      <c r="AH531" s="371">
        <v>2051.5949167803328</v>
      </c>
      <c r="AI531" s="371">
        <v>2253.8551338990924</v>
      </c>
      <c r="AJ531" s="371">
        <v>2460.6500107539832</v>
      </c>
      <c r="AK531" s="371">
        <v>8829.3440381134442</v>
      </c>
    </row>
    <row r="532" spans="1:37">
      <c r="B532" s="370" t="s">
        <v>1830</v>
      </c>
      <c r="C532" s="371">
        <v>522.57718527712598</v>
      </c>
      <c r="D532" s="371">
        <v>524.51363297851526</v>
      </c>
      <c r="E532" s="371">
        <v>552.61903641094875</v>
      </c>
      <c r="F532" s="371">
        <v>563.90673786393177</v>
      </c>
      <c r="G532" s="371">
        <v>2163.6165925305218</v>
      </c>
      <c r="H532" s="371">
        <v>577.44782484880045</v>
      </c>
      <c r="I532" s="371">
        <v>584.43011613704653</v>
      </c>
      <c r="J532" s="371">
        <v>596.40916158989751</v>
      </c>
      <c r="K532" s="371">
        <v>632.53064491543819</v>
      </c>
      <c r="L532" s="371">
        <v>2390.8177474911822</v>
      </c>
      <c r="M532" s="371">
        <v>651.63983954942432</v>
      </c>
      <c r="N532" s="371">
        <v>667.5262459165358</v>
      </c>
      <c r="O532" s="371">
        <v>701.53046306136116</v>
      </c>
      <c r="P532" s="371">
        <v>735.6103431606283</v>
      </c>
      <c r="Q532" s="371">
        <v>2756.3068916879497</v>
      </c>
      <c r="R532" s="371">
        <v>739.37920145599105</v>
      </c>
      <c r="S532" s="371">
        <v>757.69568567707597</v>
      </c>
      <c r="T532" s="371">
        <v>775.27268567707597</v>
      </c>
      <c r="U532" s="371">
        <v>785.57333546817597</v>
      </c>
      <c r="V532" s="379">
        <v>3057.9209082783191</v>
      </c>
      <c r="W532" s="371">
        <v>807.09556216817589</v>
      </c>
      <c r="X532" s="371">
        <v>743.28309038586826</v>
      </c>
      <c r="Y532" s="371">
        <v>919.8928904410318</v>
      </c>
      <c r="Z532" s="371">
        <v>963.46725318787367</v>
      </c>
      <c r="AA532" s="371">
        <v>3433.738796182949</v>
      </c>
      <c r="AB532" s="371">
        <v>947.52143453462759</v>
      </c>
      <c r="AC532" s="371">
        <v>992.98165255603203</v>
      </c>
      <c r="AD532" s="371">
        <v>1051.7445058953072</v>
      </c>
      <c r="AE532" s="371">
        <v>1075.1085437819945</v>
      </c>
      <c r="AF532" s="371">
        <v>4067.3561367679613</v>
      </c>
      <c r="AG532" s="371">
        <v>1077.6786643844382</v>
      </c>
      <c r="AH532" s="371">
        <v>1091.0671806420057</v>
      </c>
      <c r="AI532" s="371">
        <v>1114.8407687837023</v>
      </c>
      <c r="AJ532" s="371">
        <v>1149.1994152166801</v>
      </c>
      <c r="AK532" s="371">
        <v>4432.7860290268272</v>
      </c>
    </row>
    <row r="533" spans="1:37">
      <c r="B533" s="370" t="s">
        <v>1831</v>
      </c>
      <c r="C533" s="371">
        <v>287.75323624031824</v>
      </c>
      <c r="D533" s="371">
        <v>291.38720939168883</v>
      </c>
      <c r="E533" s="371">
        <v>300.89842806728296</v>
      </c>
      <c r="F533" s="371">
        <v>306.63132435924086</v>
      </c>
      <c r="G533" s="371">
        <v>1186.670198058531</v>
      </c>
      <c r="H533" s="371">
        <v>312.12174154218945</v>
      </c>
      <c r="I533" s="371">
        <v>317.25747253248562</v>
      </c>
      <c r="J533" s="371">
        <v>327.86754779724833</v>
      </c>
      <c r="K533" s="371">
        <v>345.56487935433211</v>
      </c>
      <c r="L533" s="371">
        <v>1302.8116412262552</v>
      </c>
      <c r="M533" s="371">
        <v>354.17566384352415</v>
      </c>
      <c r="N533" s="371">
        <v>360.44882831006134</v>
      </c>
      <c r="O533" s="371">
        <v>378.58642692666029</v>
      </c>
      <c r="P533" s="371">
        <v>388.03401257180377</v>
      </c>
      <c r="Q533" s="371">
        <v>1481.2449316520494</v>
      </c>
      <c r="R533" s="371">
        <v>400.84286951469005</v>
      </c>
      <c r="S533" s="371">
        <v>415.25547938197712</v>
      </c>
      <c r="T533" s="371">
        <v>412.92147938197712</v>
      </c>
      <c r="U533" s="371">
        <v>418.06712917338712</v>
      </c>
      <c r="V533" s="379">
        <v>1647.0869574520314</v>
      </c>
      <c r="W533" s="371">
        <v>390.04427517338712</v>
      </c>
      <c r="X533" s="371">
        <v>314.69763758953263</v>
      </c>
      <c r="Y533" s="371">
        <v>387.38112478859728</v>
      </c>
      <c r="Z533" s="371">
        <v>440.82183055923923</v>
      </c>
      <c r="AA533" s="371">
        <v>1532.9448681107565</v>
      </c>
      <c r="AB533" s="371">
        <v>381.97852712669379</v>
      </c>
      <c r="AC533" s="371">
        <v>363.65852103651184</v>
      </c>
      <c r="AD533" s="371">
        <v>364.88179226934943</v>
      </c>
      <c r="AE533" s="371">
        <v>467.37948421996742</v>
      </c>
      <c r="AF533" s="371">
        <v>1577.8983246525224</v>
      </c>
      <c r="AG533" s="371">
        <v>428.13721828681832</v>
      </c>
      <c r="AH533" s="371">
        <v>442.30818793018693</v>
      </c>
      <c r="AI533" s="371">
        <v>388.85303367344153</v>
      </c>
      <c r="AJ533" s="371">
        <v>461.77752572660546</v>
      </c>
      <c r="AK533" s="371">
        <v>1721.0759656170521</v>
      </c>
    </row>
    <row r="534" spans="1:37">
      <c r="B534" s="370" t="s">
        <v>1832</v>
      </c>
      <c r="C534" s="371">
        <v>26550.370307762929</v>
      </c>
      <c r="D534" s="371">
        <v>27227.480826351031</v>
      </c>
      <c r="E534" s="371">
        <v>28607.674270715106</v>
      </c>
      <c r="F534" s="371">
        <v>29581.493061476387</v>
      </c>
      <c r="G534" s="371">
        <v>111967.01846630545</v>
      </c>
      <c r="H534" s="371">
        <v>30891.239250539798</v>
      </c>
      <c r="I534" s="371">
        <v>30397.288950035625</v>
      </c>
      <c r="J534" s="371">
        <v>31794.487751249115</v>
      </c>
      <c r="K534" s="371">
        <v>32734.058208924987</v>
      </c>
      <c r="L534" s="371">
        <v>125817.07416074954</v>
      </c>
      <c r="M534" s="371">
        <v>33779.322432288813</v>
      </c>
      <c r="N534" s="371">
        <v>33616.384480544046</v>
      </c>
      <c r="O534" s="371">
        <v>35147.447737670402</v>
      </c>
      <c r="P534" s="371">
        <v>36072.980012778113</v>
      </c>
      <c r="Q534" s="371">
        <v>138616.13466328138</v>
      </c>
      <c r="R534" s="371">
        <v>36818.496292971613</v>
      </c>
      <c r="S534" s="371">
        <v>37077.789317955037</v>
      </c>
      <c r="T534" s="371">
        <v>37369.36955926902</v>
      </c>
      <c r="U534" s="371">
        <v>38780.440471041009</v>
      </c>
      <c r="V534" s="379">
        <v>150046.09564123666</v>
      </c>
      <c r="W534" s="371">
        <v>38538.079318141012</v>
      </c>
      <c r="X534" s="371">
        <v>35898.530050466667</v>
      </c>
      <c r="Y534" s="371">
        <v>37826.165431551148</v>
      </c>
      <c r="Z534" s="371">
        <v>39924.619452024206</v>
      </c>
      <c r="AA534" s="371">
        <v>152187.39425218309</v>
      </c>
      <c r="AB534" s="371">
        <v>39184.253095485052</v>
      </c>
      <c r="AC534" s="371">
        <v>41120.743251632179</v>
      </c>
      <c r="AD534" s="371">
        <v>42232.248936653385</v>
      </c>
      <c r="AE534" s="371">
        <v>47117.065605833894</v>
      </c>
      <c r="AF534" s="371">
        <v>169654.3108896045</v>
      </c>
      <c r="AG534" s="371">
        <v>46436.658499977239</v>
      </c>
      <c r="AH534" s="371">
        <v>49812.431757665807</v>
      </c>
      <c r="AI534" s="371">
        <v>49875.291900377226</v>
      </c>
      <c r="AJ534" s="371">
        <v>53823.513753372943</v>
      </c>
      <c r="AK534" s="371">
        <v>199947.89591139319</v>
      </c>
    </row>
    <row r="535" spans="1:37">
      <c r="A535" s="372" t="s">
        <v>1867</v>
      </c>
      <c r="B535" s="373" t="s">
        <v>1853</v>
      </c>
      <c r="C535" s="374" t="s">
        <v>1178</v>
      </c>
      <c r="D535" s="374" t="s">
        <v>1178</v>
      </c>
      <c r="E535" s="374" t="s">
        <v>1178</v>
      </c>
      <c r="F535" s="374" t="s">
        <v>1178</v>
      </c>
      <c r="G535" s="374" t="s">
        <v>1178</v>
      </c>
      <c r="H535" s="374" t="s">
        <v>1178</v>
      </c>
      <c r="I535" s="374" t="s">
        <v>1178</v>
      </c>
      <c r="J535" s="374" t="s">
        <v>1178</v>
      </c>
      <c r="K535" s="374" t="s">
        <v>1178</v>
      </c>
      <c r="L535" s="374" t="s">
        <v>1178</v>
      </c>
      <c r="M535" s="374" t="s">
        <v>1178</v>
      </c>
      <c r="N535" s="374" t="s">
        <v>1178</v>
      </c>
      <c r="O535" s="374" t="s">
        <v>1178</v>
      </c>
      <c r="P535" s="374" t="s">
        <v>1178</v>
      </c>
      <c r="Q535" s="374" t="s">
        <v>1178</v>
      </c>
      <c r="R535" s="374" t="s">
        <v>1178</v>
      </c>
      <c r="S535" s="374" t="s">
        <v>1178</v>
      </c>
      <c r="T535" s="374" t="s">
        <v>1178</v>
      </c>
      <c r="U535" s="374" t="s">
        <v>1178</v>
      </c>
      <c r="V535" s="380" t="s">
        <v>1227</v>
      </c>
      <c r="W535" s="381">
        <f>V537/V553</f>
        <v>0.19062962643893658</v>
      </c>
      <c r="X535" s="374" t="s">
        <v>1178</v>
      </c>
      <c r="Y535" s="374" t="s">
        <v>1178</v>
      </c>
      <c r="Z535" s="374" t="s">
        <v>1178</v>
      </c>
      <c r="AA535" s="374" t="s">
        <v>1178</v>
      </c>
      <c r="AB535" s="374" t="s">
        <v>1178</v>
      </c>
      <c r="AC535" s="374" t="s">
        <v>1178</v>
      </c>
      <c r="AD535" s="374" t="s">
        <v>1178</v>
      </c>
      <c r="AE535" s="374" t="s">
        <v>1178</v>
      </c>
      <c r="AF535" s="374" t="s">
        <v>1178</v>
      </c>
      <c r="AG535" s="374" t="s">
        <v>1178</v>
      </c>
      <c r="AH535" s="374" t="s">
        <v>1178</v>
      </c>
      <c r="AI535" s="374" t="s">
        <v>1178</v>
      </c>
      <c r="AJ535" s="374" t="s">
        <v>1178</v>
      </c>
      <c r="AK535" s="374" t="s">
        <v>1178</v>
      </c>
    </row>
    <row r="536" spans="1:37">
      <c r="B536" s="370" t="s">
        <v>1815</v>
      </c>
      <c r="C536" s="371">
        <v>4206.8206151014238</v>
      </c>
      <c r="D536" s="371">
        <v>5994.2813261224546</v>
      </c>
      <c r="E536" s="371">
        <v>6530.1223804209021</v>
      </c>
      <c r="F536" s="371">
        <v>5062.3366338560027</v>
      </c>
      <c r="G536" s="371">
        <v>21793.560955500787</v>
      </c>
      <c r="H536" s="371">
        <v>4657.1174516123401</v>
      </c>
      <c r="I536" s="371">
        <v>6317.4931375943079</v>
      </c>
      <c r="J536" s="371">
        <v>7059.1425762911431</v>
      </c>
      <c r="K536" s="371">
        <v>5137.3225145191245</v>
      </c>
      <c r="L536" s="371">
        <v>23171.075680016918</v>
      </c>
      <c r="M536" s="371">
        <v>4839.238030169211</v>
      </c>
      <c r="N536" s="371">
        <v>6625.4145279259064</v>
      </c>
      <c r="O536" s="371">
        <v>7541.39344257226</v>
      </c>
      <c r="P536" s="371">
        <v>5452.1498671329609</v>
      </c>
      <c r="Q536" s="371">
        <v>24458.195867800339</v>
      </c>
      <c r="R536" s="371">
        <v>5108.641351636501</v>
      </c>
      <c r="S536" s="371">
        <v>7081.1094007279517</v>
      </c>
      <c r="T536" s="371">
        <v>7942.4297691869369</v>
      </c>
      <c r="U536" s="371">
        <v>5705.4297890320959</v>
      </c>
      <c r="V536" s="379">
        <v>25837.610310583485</v>
      </c>
      <c r="W536" s="371">
        <v>5427.8025614723911</v>
      </c>
      <c r="X536" s="371">
        <v>6919.5097258012383</v>
      </c>
      <c r="Y536" s="371">
        <v>7667.2186044267864</v>
      </c>
      <c r="Z536" s="371">
        <v>5784.6851765905449</v>
      </c>
      <c r="AA536" s="371">
        <v>25799.216068290963</v>
      </c>
      <c r="AB536" s="371">
        <v>5469.8429951064309</v>
      </c>
      <c r="AC536" s="371">
        <v>7259.7330453370832</v>
      </c>
      <c r="AD536" s="371">
        <v>8056.5966922312864</v>
      </c>
      <c r="AE536" s="371">
        <v>6077.2643951174769</v>
      </c>
      <c r="AF536" s="371">
        <v>26863.437127792273</v>
      </c>
      <c r="AG536" s="371">
        <v>5847.6940491065325</v>
      </c>
      <c r="AH536" s="371">
        <v>7683.7770593714922</v>
      </c>
      <c r="AI536" s="371">
        <v>8485.6620653172613</v>
      </c>
      <c r="AJ536" s="371">
        <v>6618.1963494178353</v>
      </c>
      <c r="AK536" s="371">
        <v>28635.329523213124</v>
      </c>
    </row>
    <row r="537" spans="1:37">
      <c r="B537" s="375" t="s">
        <v>1816</v>
      </c>
      <c r="C537" s="376">
        <v>7453.6809973049058</v>
      </c>
      <c r="D537" s="376">
        <v>7409.2716694217506</v>
      </c>
      <c r="E537" s="376">
        <v>7595.1608633976057</v>
      </c>
      <c r="F537" s="376">
        <v>8192.2335794741739</v>
      </c>
      <c r="G537" s="376">
        <v>30650.347109598442</v>
      </c>
      <c r="H537" s="376">
        <v>7947.6554634462909</v>
      </c>
      <c r="I537" s="376">
        <v>8110.9324849555651</v>
      </c>
      <c r="J537" s="376">
        <v>8418.7264064145584</v>
      </c>
      <c r="K537" s="376">
        <v>8643.8773870678961</v>
      </c>
      <c r="L537" s="376">
        <v>33121.191741884308</v>
      </c>
      <c r="M537" s="376">
        <v>8617.4071017037713</v>
      </c>
      <c r="N537" s="376">
        <v>8611.0124849997355</v>
      </c>
      <c r="O537" s="376">
        <v>9163.6996909646259</v>
      </c>
      <c r="P537" s="376">
        <v>9069.4491133020783</v>
      </c>
      <c r="Q537" s="376">
        <v>35461.568390970213</v>
      </c>
      <c r="R537" s="376">
        <v>8437.0201229911527</v>
      </c>
      <c r="S537" s="376">
        <v>8389.540457622601</v>
      </c>
      <c r="T537" s="376">
        <v>8690.1432208558981</v>
      </c>
      <c r="U537" s="376">
        <v>8902.9315133185682</v>
      </c>
      <c r="V537" s="379">
        <v>34419.635314788218</v>
      </c>
      <c r="W537" s="376">
        <v>8663.3772580694385</v>
      </c>
      <c r="X537" s="376">
        <v>7819.2736691604314</v>
      </c>
      <c r="Y537" s="376">
        <v>7722.5553592592623</v>
      </c>
      <c r="Z537" s="376">
        <v>8548.0377973893337</v>
      </c>
      <c r="AA537" s="376">
        <v>32753.244083878468</v>
      </c>
      <c r="AB537" s="376">
        <v>8597.8946055682954</v>
      </c>
      <c r="AC537" s="376">
        <v>9614.0265161881853</v>
      </c>
      <c r="AD537" s="376">
        <v>11350.355696003324</v>
      </c>
      <c r="AE537" s="376">
        <v>12896.974253263457</v>
      </c>
      <c r="AF537" s="376">
        <v>42459.251071023267</v>
      </c>
      <c r="AG537" s="376">
        <v>12923.781822402001</v>
      </c>
      <c r="AH537" s="376">
        <v>21694.429134514161</v>
      </c>
      <c r="AI537" s="376">
        <v>23001.299109019248</v>
      </c>
      <c r="AJ537" s="376">
        <v>22900.589185267487</v>
      </c>
      <c r="AK537" s="376">
        <v>80520.099251202875</v>
      </c>
    </row>
    <row r="538" spans="1:37">
      <c r="B538" s="370" t="s">
        <v>1817</v>
      </c>
      <c r="C538" s="371">
        <v>5014.7608356076671</v>
      </c>
      <c r="D538" s="371">
        <v>5124.0154961563221</v>
      </c>
      <c r="E538" s="371">
        <v>5219.5755183071506</v>
      </c>
      <c r="F538" s="371">
        <v>5374.4029945738293</v>
      </c>
      <c r="G538" s="371">
        <v>20732.754844644969</v>
      </c>
      <c r="H538" s="371">
        <v>5550.8400096822761</v>
      </c>
      <c r="I538" s="371">
        <v>5641.5795059890643</v>
      </c>
      <c r="J538" s="371">
        <v>5820.4937821414005</v>
      </c>
      <c r="K538" s="371">
        <v>5938.262676859149</v>
      </c>
      <c r="L538" s="371">
        <v>22951.175974671889</v>
      </c>
      <c r="M538" s="371">
        <v>5785.1735670504631</v>
      </c>
      <c r="N538" s="371">
        <v>5850.3044394045855</v>
      </c>
      <c r="O538" s="371">
        <v>6220.1736746821971</v>
      </c>
      <c r="P538" s="371">
        <v>6225.4513933203189</v>
      </c>
      <c r="Q538" s="371">
        <v>24081.103074457566</v>
      </c>
      <c r="R538" s="371">
        <v>5801.1152623307516</v>
      </c>
      <c r="S538" s="371">
        <v>5883.7468996738953</v>
      </c>
      <c r="T538" s="371">
        <v>6327.5176920015147</v>
      </c>
      <c r="U538" s="371">
        <v>6665.1851697209313</v>
      </c>
      <c r="V538" s="379">
        <v>24677.565023727093</v>
      </c>
      <c r="W538" s="371">
        <v>6264.5379472977165</v>
      </c>
      <c r="X538" s="371">
        <v>5796.4093397239285</v>
      </c>
      <c r="Y538" s="371">
        <v>5867.4384796242502</v>
      </c>
      <c r="Z538" s="371">
        <v>6289.3415992322325</v>
      </c>
      <c r="AA538" s="371">
        <v>24217.72736587812</v>
      </c>
      <c r="AB538" s="371">
        <v>6428.4161985966139</v>
      </c>
      <c r="AC538" s="371">
        <v>6237.9126762983278</v>
      </c>
      <c r="AD538" s="371">
        <v>6506.5575511833758</v>
      </c>
      <c r="AE538" s="371">
        <v>7637.3340014096357</v>
      </c>
      <c r="AF538" s="371">
        <v>26810.220427487955</v>
      </c>
      <c r="AG538" s="371">
        <v>7187.6252565647865</v>
      </c>
      <c r="AH538" s="371">
        <v>6940.8639359807257</v>
      </c>
      <c r="AI538" s="371">
        <v>6718.3959793535232</v>
      </c>
      <c r="AJ538" s="371">
        <v>7768.2806415256482</v>
      </c>
      <c r="AK538" s="371">
        <v>28615.165813424679</v>
      </c>
    </row>
    <row r="539" spans="1:37">
      <c r="B539" s="370" t="s">
        <v>1818</v>
      </c>
      <c r="C539" s="371">
        <v>40.858944557109858</v>
      </c>
      <c r="D539" s="371">
        <v>43.029514242975218</v>
      </c>
      <c r="E539" s="371">
        <v>45.860640529011768</v>
      </c>
      <c r="F539" s="371">
        <v>46.685623105004851</v>
      </c>
      <c r="G539" s="371">
        <v>176.43472243410167</v>
      </c>
      <c r="H539" s="371">
        <v>47.915917215886338</v>
      </c>
      <c r="I539" s="371">
        <v>50.610321281914501</v>
      </c>
      <c r="J539" s="371">
        <v>52.998594348992349</v>
      </c>
      <c r="K539" s="371">
        <v>55.337522870065762</v>
      </c>
      <c r="L539" s="371">
        <v>206.86235571685896</v>
      </c>
      <c r="M539" s="371">
        <v>53.604573254481572</v>
      </c>
      <c r="N539" s="371">
        <v>58.93057228345738</v>
      </c>
      <c r="O539" s="371">
        <v>62.172228501603051</v>
      </c>
      <c r="P539" s="371">
        <v>62.3983535758993</v>
      </c>
      <c r="Q539" s="371">
        <v>237.10572761544131</v>
      </c>
      <c r="R539" s="371">
        <v>60.021400155284091</v>
      </c>
      <c r="S539" s="371">
        <v>62.189622611433343</v>
      </c>
      <c r="T539" s="371">
        <v>65.263162530579493</v>
      </c>
      <c r="U539" s="371">
        <v>67.567215401572454</v>
      </c>
      <c r="V539" s="379">
        <v>255.04140069886938</v>
      </c>
      <c r="W539" s="371">
        <v>64.990809860246728</v>
      </c>
      <c r="X539" s="371">
        <v>66.431816785805452</v>
      </c>
      <c r="Y539" s="371">
        <v>71.17239293515469</v>
      </c>
      <c r="Z539" s="371">
        <v>72.134357557654468</v>
      </c>
      <c r="AA539" s="371">
        <v>274.72937713886137</v>
      </c>
      <c r="AB539" s="371">
        <v>69.330092622530231</v>
      </c>
      <c r="AC539" s="371">
        <v>69.197056898812903</v>
      </c>
      <c r="AD539" s="371">
        <v>74.085027692508007</v>
      </c>
      <c r="AE539" s="371">
        <v>82.353029326939264</v>
      </c>
      <c r="AF539" s="371">
        <v>294.9652065407904</v>
      </c>
      <c r="AG539" s="371">
        <v>75.086124522931968</v>
      </c>
      <c r="AH539" s="371">
        <v>75.348874715288488</v>
      </c>
      <c r="AI539" s="371">
        <v>77.163762720858969</v>
      </c>
      <c r="AJ539" s="371">
        <v>93.359137726716085</v>
      </c>
      <c r="AK539" s="371">
        <v>320.9578996857955</v>
      </c>
    </row>
    <row r="540" spans="1:37">
      <c r="B540" s="370" t="s">
        <v>1819</v>
      </c>
      <c r="C540" s="371">
        <v>136.13618664526444</v>
      </c>
      <c r="D540" s="371">
        <v>145.41407676957789</v>
      </c>
      <c r="E540" s="371">
        <v>149.35355303531662</v>
      </c>
      <c r="F540" s="371">
        <v>151.45290873387921</v>
      </c>
      <c r="G540" s="371">
        <v>582.35672518403817</v>
      </c>
      <c r="H540" s="371">
        <v>149.29053946049419</v>
      </c>
      <c r="I540" s="371">
        <v>158.14995843380737</v>
      </c>
      <c r="J540" s="371">
        <v>166.94194032468204</v>
      </c>
      <c r="K540" s="371">
        <v>170.78000388128879</v>
      </c>
      <c r="L540" s="371">
        <v>645.16244210027241</v>
      </c>
      <c r="M540" s="371">
        <v>169.06905897227512</v>
      </c>
      <c r="N540" s="371">
        <v>177.32066332213907</v>
      </c>
      <c r="O540" s="371">
        <v>179.77080654536636</v>
      </c>
      <c r="P540" s="371">
        <v>182.84351461082002</v>
      </c>
      <c r="Q540" s="371">
        <v>709.00404345060042</v>
      </c>
      <c r="R540" s="371">
        <v>181.46175829048701</v>
      </c>
      <c r="S540" s="371">
        <v>188.70953828937786</v>
      </c>
      <c r="T540" s="371">
        <v>191.94487376625509</v>
      </c>
      <c r="U540" s="371">
        <v>192.78550547162789</v>
      </c>
      <c r="V540" s="379">
        <v>754.9016758177479</v>
      </c>
      <c r="W540" s="371">
        <v>191.05891387260368</v>
      </c>
      <c r="X540" s="371">
        <v>199.36955111945159</v>
      </c>
      <c r="Y540" s="371">
        <v>204.70460992995649</v>
      </c>
      <c r="Z540" s="371">
        <v>210.66683142303518</v>
      </c>
      <c r="AA540" s="371">
        <v>805.79990634504679</v>
      </c>
      <c r="AB540" s="371">
        <v>202.21993028646457</v>
      </c>
      <c r="AC540" s="371">
        <v>210.90720655752162</v>
      </c>
      <c r="AD540" s="371">
        <v>216.98177598154666</v>
      </c>
      <c r="AE540" s="371">
        <v>225.1031955179343</v>
      </c>
      <c r="AF540" s="371">
        <v>855.21210834346721</v>
      </c>
      <c r="AG540" s="371">
        <v>214.18181458288745</v>
      </c>
      <c r="AH540" s="371">
        <v>222.76351784711517</v>
      </c>
      <c r="AI540" s="371">
        <v>231.1025818138323</v>
      </c>
      <c r="AJ540" s="371">
        <v>244.75203944063</v>
      </c>
      <c r="AK540" s="371">
        <v>912.79995368446487</v>
      </c>
    </row>
    <row r="541" spans="1:37">
      <c r="B541" s="370" t="s">
        <v>1820</v>
      </c>
      <c r="C541" s="371">
        <v>2664.8745406296111</v>
      </c>
      <c r="D541" s="371">
        <v>2810.2600670094484</v>
      </c>
      <c r="E541" s="371">
        <v>2927.2603997910064</v>
      </c>
      <c r="F541" s="371">
        <v>3033.3912954430139</v>
      </c>
      <c r="G541" s="371">
        <v>11435.786302873079</v>
      </c>
      <c r="H541" s="371">
        <v>2784.8906340770495</v>
      </c>
      <c r="I541" s="371">
        <v>2985.9029981846297</v>
      </c>
      <c r="J541" s="371">
        <v>3235.3537292129549</v>
      </c>
      <c r="K541" s="371">
        <v>3387.6463672261298</v>
      </c>
      <c r="L541" s="371">
        <v>12393.793728700763</v>
      </c>
      <c r="M541" s="371">
        <v>3105.9880457796207</v>
      </c>
      <c r="N541" s="371">
        <v>3286.9146833656059</v>
      </c>
      <c r="O541" s="371">
        <v>3614.2788181950987</v>
      </c>
      <c r="P541" s="371">
        <v>3668.6790063770491</v>
      </c>
      <c r="Q541" s="371">
        <v>13675.860553717375</v>
      </c>
      <c r="R541" s="371">
        <v>3419.2502146002612</v>
      </c>
      <c r="S541" s="371">
        <v>3595.9357258557225</v>
      </c>
      <c r="T541" s="371">
        <v>3903.9135986777733</v>
      </c>
      <c r="U541" s="371">
        <v>3991.3907259971993</v>
      </c>
      <c r="V541" s="379">
        <v>14910.490265130955</v>
      </c>
      <c r="W541" s="371">
        <v>3569.101397628835</v>
      </c>
      <c r="X541" s="371">
        <v>3588.9034817964994</v>
      </c>
      <c r="Y541" s="371">
        <v>3747.8265449322921</v>
      </c>
      <c r="Z541" s="371">
        <v>3897.3976620716239</v>
      </c>
      <c r="AA541" s="371">
        <v>14803.22908642925</v>
      </c>
      <c r="AB541" s="371">
        <v>3591.2508583227723</v>
      </c>
      <c r="AC541" s="371">
        <v>3775.3625161816567</v>
      </c>
      <c r="AD541" s="371">
        <v>4132.3124780029229</v>
      </c>
      <c r="AE541" s="371">
        <v>4243.4484071334145</v>
      </c>
      <c r="AF541" s="371">
        <v>15742.374259640765</v>
      </c>
      <c r="AG541" s="371">
        <v>3957.5827064544346</v>
      </c>
      <c r="AH541" s="371">
        <v>4069.9570643323482</v>
      </c>
      <c r="AI541" s="371">
        <v>4420.4721387552581</v>
      </c>
      <c r="AJ541" s="371">
        <v>4819.7701214180088</v>
      </c>
      <c r="AK541" s="371">
        <v>17267.78203096005</v>
      </c>
    </row>
    <row r="542" spans="1:37">
      <c r="B542" s="370" t="s">
        <v>1821</v>
      </c>
      <c r="C542" s="371">
        <v>3097.4940426699009</v>
      </c>
      <c r="D542" s="371">
        <v>3325.5271213348883</v>
      </c>
      <c r="E542" s="371">
        <v>3626.6337882954144</v>
      </c>
      <c r="F542" s="371">
        <v>3699.71772926515</v>
      </c>
      <c r="G542" s="371">
        <v>13749.372681565354</v>
      </c>
      <c r="H542" s="371">
        <v>3447.7741479193692</v>
      </c>
      <c r="I542" s="371">
        <v>3750.7472109886248</v>
      </c>
      <c r="J542" s="371">
        <v>4069.3377421020359</v>
      </c>
      <c r="K542" s="371">
        <v>4215.1732732636829</v>
      </c>
      <c r="L542" s="371">
        <v>15483.032374273713</v>
      </c>
      <c r="M542" s="371">
        <v>3852.0274635708424</v>
      </c>
      <c r="N542" s="371">
        <v>4186.6616308038429</v>
      </c>
      <c r="O542" s="371">
        <v>4528.4908814666614</v>
      </c>
      <c r="P542" s="371">
        <v>4653.6609051893738</v>
      </c>
      <c r="Q542" s="371">
        <v>17220.840881030719</v>
      </c>
      <c r="R542" s="371">
        <v>4300.254468834165</v>
      </c>
      <c r="S542" s="371">
        <v>4650.0367808575584</v>
      </c>
      <c r="T542" s="371">
        <v>4972.0839429133212</v>
      </c>
      <c r="U542" s="371">
        <v>5109.3319445621355</v>
      </c>
      <c r="V542" s="379">
        <v>19031.707137167177</v>
      </c>
      <c r="W542" s="371">
        <v>4642.6674299186088</v>
      </c>
      <c r="X542" s="371">
        <v>4535.7172389890757</v>
      </c>
      <c r="Y542" s="371">
        <v>4714.6233834715731</v>
      </c>
      <c r="Z542" s="371">
        <v>4837.1162662525885</v>
      </c>
      <c r="AA542" s="371">
        <v>18730.124318631846</v>
      </c>
      <c r="AB542" s="371">
        <v>4764.2090664602119</v>
      </c>
      <c r="AC542" s="371">
        <v>4980.5834653732463</v>
      </c>
      <c r="AD542" s="371">
        <v>4931.7448337577889</v>
      </c>
      <c r="AE542" s="371">
        <v>5259.8424605091868</v>
      </c>
      <c r="AF542" s="371">
        <v>19936.379826100434</v>
      </c>
      <c r="AG542" s="371">
        <v>5324.4332047943308</v>
      </c>
      <c r="AH542" s="371">
        <v>5605.1037434262062</v>
      </c>
      <c r="AI542" s="371">
        <v>5741.5563143447098</v>
      </c>
      <c r="AJ542" s="371">
        <v>6087.6074487533833</v>
      </c>
      <c r="AK542" s="371">
        <v>22758.700711318626</v>
      </c>
    </row>
    <row r="543" spans="1:37">
      <c r="B543" s="370" t="s">
        <v>1822</v>
      </c>
      <c r="C543" s="371">
        <v>2149.3493423693453</v>
      </c>
      <c r="D543" s="371">
        <v>2266.1295108681161</v>
      </c>
      <c r="E543" s="371">
        <v>2451.3974436542103</v>
      </c>
      <c r="F543" s="371">
        <v>2520.1870629077243</v>
      </c>
      <c r="G543" s="371">
        <v>9387.0633597993965</v>
      </c>
      <c r="H543" s="371">
        <v>2353.4292799186001</v>
      </c>
      <c r="I543" s="371">
        <v>2524.3960560084101</v>
      </c>
      <c r="J543" s="371">
        <v>2697.7107317349046</v>
      </c>
      <c r="K543" s="371">
        <v>2769.929491820089</v>
      </c>
      <c r="L543" s="371">
        <v>10345.465559482003</v>
      </c>
      <c r="M543" s="371">
        <v>2618.1003540190436</v>
      </c>
      <c r="N543" s="371">
        <v>2825.3260808665814</v>
      </c>
      <c r="O543" s="371">
        <v>2933.9031052048363</v>
      </c>
      <c r="P543" s="371">
        <v>3009.7682461910972</v>
      </c>
      <c r="Q543" s="371">
        <v>11387.097786281558</v>
      </c>
      <c r="R543" s="371">
        <v>2856.6981003397927</v>
      </c>
      <c r="S543" s="371">
        <v>3087.6367806860767</v>
      </c>
      <c r="T543" s="371">
        <v>3210.179883551908</v>
      </c>
      <c r="U543" s="371">
        <v>3314.7151018175814</v>
      </c>
      <c r="V543" s="379">
        <v>12469.229866395361</v>
      </c>
      <c r="W543" s="371">
        <v>3075.8069061295137</v>
      </c>
      <c r="X543" s="371">
        <v>2777.48060498005</v>
      </c>
      <c r="Y543" s="371">
        <v>2924.5879654278961</v>
      </c>
      <c r="Z543" s="371">
        <v>3018.2433512069388</v>
      </c>
      <c r="AA543" s="371">
        <v>11796.118827744398</v>
      </c>
      <c r="AB543" s="371">
        <v>2933.1343376463906</v>
      </c>
      <c r="AC543" s="371">
        <v>3001.7589379619594</v>
      </c>
      <c r="AD543" s="371">
        <v>3038.2425452648895</v>
      </c>
      <c r="AE543" s="371">
        <v>3150.6248179916661</v>
      </c>
      <c r="AF543" s="371">
        <v>12123.760638864907</v>
      </c>
      <c r="AG543" s="371">
        <v>3325.9646628152645</v>
      </c>
      <c r="AH543" s="371">
        <v>3814.6656671384817</v>
      </c>
      <c r="AI543" s="371">
        <v>4187.8279383520348</v>
      </c>
      <c r="AJ543" s="371">
        <v>4436.5115878721908</v>
      </c>
      <c r="AK543" s="371">
        <v>15764.969856177971</v>
      </c>
    </row>
    <row r="544" spans="1:37">
      <c r="B544" s="370" t="s">
        <v>1823</v>
      </c>
      <c r="C544" s="371">
        <v>680.87060221722743</v>
      </c>
      <c r="D544" s="371">
        <v>715.27742889546266</v>
      </c>
      <c r="E544" s="371">
        <v>732.15032567805656</v>
      </c>
      <c r="F544" s="371">
        <v>741.22997598611187</v>
      </c>
      <c r="G544" s="371">
        <v>2869.5283327768584</v>
      </c>
      <c r="H544" s="371">
        <v>738.19346978731323</v>
      </c>
      <c r="I544" s="371">
        <v>774.65503636854112</v>
      </c>
      <c r="J544" s="371">
        <v>805.87360936527023</v>
      </c>
      <c r="K544" s="371">
        <v>824.81415887319997</v>
      </c>
      <c r="L544" s="371">
        <v>3143.5362743943247</v>
      </c>
      <c r="M544" s="371">
        <v>819.15985279158645</v>
      </c>
      <c r="N544" s="371">
        <v>857.63084298772037</v>
      </c>
      <c r="O544" s="371">
        <v>886.98538097669064</v>
      </c>
      <c r="P544" s="371">
        <v>899.89004544256034</v>
      </c>
      <c r="Q544" s="371">
        <v>3463.6661221985573</v>
      </c>
      <c r="R544" s="371">
        <v>902.18127687169431</v>
      </c>
      <c r="S544" s="371">
        <v>943.30082962627102</v>
      </c>
      <c r="T544" s="371">
        <v>984.69352953881673</v>
      </c>
      <c r="U544" s="371">
        <v>1004.4233458485602</v>
      </c>
      <c r="V544" s="379">
        <v>3834.5989818853423</v>
      </c>
      <c r="W544" s="371">
        <v>1001.9736596631826</v>
      </c>
      <c r="X544" s="371">
        <v>930.78168435717828</v>
      </c>
      <c r="Y544" s="371">
        <v>946.90291258297179</v>
      </c>
      <c r="Z544" s="371">
        <v>966.43408490706713</v>
      </c>
      <c r="AA544" s="371">
        <v>3846.0923415103998</v>
      </c>
      <c r="AB544" s="371">
        <v>970.20004002950679</v>
      </c>
      <c r="AC544" s="371">
        <v>1029.698702627521</v>
      </c>
      <c r="AD544" s="371">
        <v>959.04452623388727</v>
      </c>
      <c r="AE544" s="371">
        <v>1071.7012895625044</v>
      </c>
      <c r="AF544" s="371">
        <v>4030.6445584534194</v>
      </c>
      <c r="AG544" s="371">
        <v>1079.7956812218395</v>
      </c>
      <c r="AH544" s="371">
        <v>1135.9224297523851</v>
      </c>
      <c r="AI544" s="371">
        <v>1075.593659190929</v>
      </c>
      <c r="AJ544" s="371">
        <v>1215.4017006156364</v>
      </c>
      <c r="AK544" s="371">
        <v>4506.71347078079</v>
      </c>
    </row>
    <row r="545" spans="1:37">
      <c r="B545" s="370" t="s">
        <v>1824</v>
      </c>
      <c r="C545" s="371">
        <v>1175.8566854097828</v>
      </c>
      <c r="D545" s="371">
        <v>1223.8669594361199</v>
      </c>
      <c r="E545" s="371">
        <v>1280.4266671715127</v>
      </c>
      <c r="F545" s="371">
        <v>1309.9531329364959</v>
      </c>
      <c r="G545" s="371">
        <v>4990.1034449539111</v>
      </c>
      <c r="H545" s="371">
        <v>1320.3074341604281</v>
      </c>
      <c r="I545" s="371">
        <v>1373.290489455522</v>
      </c>
      <c r="J545" s="371">
        <v>1409.1806174767191</v>
      </c>
      <c r="K545" s="371">
        <v>1432.5965820371023</v>
      </c>
      <c r="L545" s="371">
        <v>5535.375123129772</v>
      </c>
      <c r="M545" s="371">
        <v>1449.8010484060278</v>
      </c>
      <c r="N545" s="371">
        <v>1506.5064551123137</v>
      </c>
      <c r="O545" s="371">
        <v>1543.1825670582268</v>
      </c>
      <c r="P545" s="371">
        <v>1565.9675405804969</v>
      </c>
      <c r="Q545" s="371">
        <v>6065.457611157065</v>
      </c>
      <c r="R545" s="371">
        <v>1604.8374548922695</v>
      </c>
      <c r="S545" s="371">
        <v>1618.5225863257267</v>
      </c>
      <c r="T545" s="371">
        <v>1657.4646954299301</v>
      </c>
      <c r="U545" s="371">
        <v>1689.4871608712281</v>
      </c>
      <c r="V545" s="379">
        <v>6570.3118975191546</v>
      </c>
      <c r="W545" s="371">
        <v>1725.8475798469985</v>
      </c>
      <c r="X545" s="371">
        <v>1725.5263036077949</v>
      </c>
      <c r="Y545" s="371">
        <v>1772.7820920893057</v>
      </c>
      <c r="Z545" s="371">
        <v>1808.0042829505783</v>
      </c>
      <c r="AA545" s="371">
        <v>7032.1602584946768</v>
      </c>
      <c r="AB545" s="371">
        <v>1842.0277282293566</v>
      </c>
      <c r="AC545" s="371">
        <v>1858.5233905885852</v>
      </c>
      <c r="AD545" s="371">
        <v>1916.8852823650325</v>
      </c>
      <c r="AE545" s="371">
        <v>1968.9131632524281</v>
      </c>
      <c r="AF545" s="371">
        <v>7586.3495644354025</v>
      </c>
      <c r="AG545" s="371">
        <v>2027.7176349067408</v>
      </c>
      <c r="AH545" s="371">
        <v>2073.0582323758404</v>
      </c>
      <c r="AI545" s="371">
        <v>2090.2804922875825</v>
      </c>
      <c r="AJ545" s="371">
        <v>2107.8812459248697</v>
      </c>
      <c r="AK545" s="371">
        <v>8298.9376054950335</v>
      </c>
    </row>
    <row r="546" spans="1:37">
      <c r="B546" s="370" t="s">
        <v>1825</v>
      </c>
      <c r="C546" s="371">
        <v>1269.7074624710606</v>
      </c>
      <c r="D546" s="371">
        <v>1279.4235414553325</v>
      </c>
      <c r="E546" s="371">
        <v>1316.1764843739363</v>
      </c>
      <c r="F546" s="371">
        <v>1339.4526860803746</v>
      </c>
      <c r="G546" s="371">
        <v>5204.7601743807036</v>
      </c>
      <c r="H546" s="371">
        <v>1313.1456486490997</v>
      </c>
      <c r="I546" s="371">
        <v>1443.4297457950847</v>
      </c>
      <c r="J546" s="371">
        <v>1467.2418190234923</v>
      </c>
      <c r="K546" s="371">
        <v>1514.8963925662902</v>
      </c>
      <c r="L546" s="371">
        <v>5738.7136060339662</v>
      </c>
      <c r="M546" s="371">
        <v>1537.9252636938365</v>
      </c>
      <c r="N546" s="371">
        <v>1557.5885081867507</v>
      </c>
      <c r="O546" s="371">
        <v>1563.6292051123833</v>
      </c>
      <c r="P546" s="371">
        <v>1548.0426896299241</v>
      </c>
      <c r="Q546" s="371">
        <v>6207.1856666228941</v>
      </c>
      <c r="R546" s="371">
        <v>1579.5440850366645</v>
      </c>
      <c r="S546" s="371">
        <v>1582.7552112622475</v>
      </c>
      <c r="T546" s="371">
        <v>1627.4698584752009</v>
      </c>
      <c r="U546" s="371">
        <v>1660.83535904376</v>
      </c>
      <c r="V546" s="379">
        <v>6450.6045138178724</v>
      </c>
      <c r="W546" s="371">
        <v>1681.7037115721675</v>
      </c>
      <c r="X546" s="371">
        <v>1584.8978022605509</v>
      </c>
      <c r="Y546" s="371">
        <v>1634.6629525156286</v>
      </c>
      <c r="Z546" s="371">
        <v>1668.1680083216577</v>
      </c>
      <c r="AA546" s="371">
        <v>6569.432474670004</v>
      </c>
      <c r="AB546" s="371">
        <v>1699.0345527166046</v>
      </c>
      <c r="AC546" s="371">
        <v>1735.2574282192404</v>
      </c>
      <c r="AD546" s="371">
        <v>1764.179780386665</v>
      </c>
      <c r="AE546" s="371">
        <v>1735.3877382306284</v>
      </c>
      <c r="AF546" s="371">
        <v>6933.8594995531375</v>
      </c>
      <c r="AG546" s="371">
        <v>1907.1425563918087</v>
      </c>
      <c r="AH546" s="371">
        <v>1736.4052559616875</v>
      </c>
      <c r="AI546" s="371">
        <v>1855.169317652209</v>
      </c>
      <c r="AJ546" s="371">
        <v>1962.8334158080179</v>
      </c>
      <c r="AK546" s="371">
        <v>7461.5505458137222</v>
      </c>
    </row>
    <row r="547" spans="1:37">
      <c r="B547" s="370" t="s">
        <v>1826</v>
      </c>
      <c r="C547" s="371">
        <v>792.24372054618652</v>
      </c>
      <c r="D547" s="371">
        <v>820.95785909504593</v>
      </c>
      <c r="E547" s="371">
        <v>839.1137216729403</v>
      </c>
      <c r="F547" s="371">
        <v>846.7544865639494</v>
      </c>
      <c r="G547" s="371">
        <v>3299.069787878122</v>
      </c>
      <c r="H547" s="371">
        <v>854.9332493573437</v>
      </c>
      <c r="I547" s="371">
        <v>876.92998143836576</v>
      </c>
      <c r="J547" s="371">
        <v>892.17625784753818</v>
      </c>
      <c r="K547" s="371">
        <v>907.06489424768858</v>
      </c>
      <c r="L547" s="371">
        <v>3531.104382890936</v>
      </c>
      <c r="M547" s="371">
        <v>918.22487619335038</v>
      </c>
      <c r="N547" s="371">
        <v>939.91980625650103</v>
      </c>
      <c r="O547" s="371">
        <v>962.66231070740389</v>
      </c>
      <c r="P547" s="371">
        <v>974.55892479321551</v>
      </c>
      <c r="Q547" s="371">
        <v>3795.3659179504712</v>
      </c>
      <c r="R547" s="371">
        <v>992.39171621519938</v>
      </c>
      <c r="S547" s="371">
        <v>1022.032199564556</v>
      </c>
      <c r="T547" s="371">
        <v>1045.0905898678416</v>
      </c>
      <c r="U547" s="371">
        <v>1059.1525220152403</v>
      </c>
      <c r="V547" s="379">
        <v>4118.6670276628365</v>
      </c>
      <c r="W547" s="371">
        <v>1070.5055088177292</v>
      </c>
      <c r="X547" s="371">
        <v>1063.9276947343633</v>
      </c>
      <c r="Y547" s="371">
        <v>1099.6249315520167</v>
      </c>
      <c r="Z547" s="371">
        <v>1118.8714963682971</v>
      </c>
      <c r="AA547" s="371">
        <v>4352.9296314724061</v>
      </c>
      <c r="AB547" s="371">
        <v>1134.9226292061055</v>
      </c>
      <c r="AC547" s="371">
        <v>1152.3218673393555</v>
      </c>
      <c r="AD547" s="371">
        <v>1194.9059930463138</v>
      </c>
      <c r="AE547" s="371">
        <v>1205.4808535206889</v>
      </c>
      <c r="AF547" s="371">
        <v>4687.6313431124636</v>
      </c>
      <c r="AG547" s="371">
        <v>1215.3828001749553</v>
      </c>
      <c r="AH547" s="371">
        <v>1255.0398758412416</v>
      </c>
      <c r="AI547" s="371">
        <v>1285.0971079259516</v>
      </c>
      <c r="AJ547" s="371">
        <v>1316.6900719323478</v>
      </c>
      <c r="AK547" s="371">
        <v>5072.2098558744956</v>
      </c>
    </row>
    <row r="548" spans="1:37">
      <c r="B548" s="370" t="s">
        <v>1827</v>
      </c>
      <c r="C548" s="371">
        <v>224.01567840860449</v>
      </c>
      <c r="D548" s="371">
        <v>234.07083261368783</v>
      </c>
      <c r="E548" s="371">
        <v>241.87700009281849</v>
      </c>
      <c r="F548" s="371">
        <v>244.45985058905913</v>
      </c>
      <c r="G548" s="371">
        <v>944.42336170417002</v>
      </c>
      <c r="H548" s="371">
        <v>248.17253122941526</v>
      </c>
      <c r="I548" s="371">
        <v>259.56680931258484</v>
      </c>
      <c r="J548" s="371">
        <v>268.77231448676719</v>
      </c>
      <c r="K548" s="371">
        <v>276.86221495190193</v>
      </c>
      <c r="L548" s="371">
        <v>1053.373869980669</v>
      </c>
      <c r="M548" s="371">
        <v>280.92762923862688</v>
      </c>
      <c r="N548" s="371">
        <v>291.53159188751408</v>
      </c>
      <c r="O548" s="371">
        <v>299.92893725345476</v>
      </c>
      <c r="P548" s="371">
        <v>303.33216587470343</v>
      </c>
      <c r="Q548" s="371">
        <v>1175.7203242542992</v>
      </c>
      <c r="R548" s="371">
        <v>309.17500135144604</v>
      </c>
      <c r="S548" s="371">
        <v>322.42262575122464</v>
      </c>
      <c r="T548" s="371">
        <v>331.80492276981005</v>
      </c>
      <c r="U548" s="371">
        <v>342.3292921785627</v>
      </c>
      <c r="V548" s="379">
        <v>1305.7318420510435</v>
      </c>
      <c r="W548" s="371">
        <v>345.27592113169396</v>
      </c>
      <c r="X548" s="371">
        <v>321.78537951921891</v>
      </c>
      <c r="Y548" s="371">
        <v>319.03485113516263</v>
      </c>
      <c r="Z548" s="371">
        <v>323.44392927225203</v>
      </c>
      <c r="AA548" s="371">
        <v>1309.5400810583276</v>
      </c>
      <c r="AB548" s="371">
        <v>332.29145963969387</v>
      </c>
      <c r="AC548" s="371">
        <v>345.23148951741564</v>
      </c>
      <c r="AD548" s="371">
        <v>348.41625741532556</v>
      </c>
      <c r="AE548" s="371">
        <v>353.2561009525179</v>
      </c>
      <c r="AF548" s="371">
        <v>1379.195307524953</v>
      </c>
      <c r="AG548" s="371">
        <v>356.01936784097705</v>
      </c>
      <c r="AH548" s="371">
        <v>383.55341490749316</v>
      </c>
      <c r="AI548" s="371">
        <v>393.45274486919766</v>
      </c>
      <c r="AJ548" s="371">
        <v>410.05678629447215</v>
      </c>
      <c r="AK548" s="371">
        <v>1543.0823139121401</v>
      </c>
    </row>
    <row r="549" spans="1:37">
      <c r="B549" s="370" t="s">
        <v>1828</v>
      </c>
      <c r="C549" s="371">
        <v>2143.2069107106036</v>
      </c>
      <c r="D549" s="371">
        <v>2324.2679555920427</v>
      </c>
      <c r="E549" s="371">
        <v>2289.3331451420695</v>
      </c>
      <c r="F549" s="371">
        <v>2277.6871876291166</v>
      </c>
      <c r="G549" s="371">
        <v>9034.4951990738318</v>
      </c>
      <c r="H549" s="371">
        <v>2137.65346795</v>
      </c>
      <c r="I549" s="371">
        <v>2388.5807201242228</v>
      </c>
      <c r="J549" s="371">
        <v>2458.509761708</v>
      </c>
      <c r="K549" s="371">
        <v>2501.0773831261167</v>
      </c>
      <c r="L549" s="371">
        <v>9485.8213329083392</v>
      </c>
      <c r="M549" s="371">
        <v>2358.9406810083301</v>
      </c>
      <c r="N549" s="371">
        <v>2608.2488915086396</v>
      </c>
      <c r="O549" s="371">
        <v>2616.97375968598</v>
      </c>
      <c r="P549" s="371">
        <v>2638.1187621497802</v>
      </c>
      <c r="Q549" s="371">
        <v>10222.282094352729</v>
      </c>
      <c r="R549" s="371">
        <v>2574.6904260350748</v>
      </c>
      <c r="S549" s="371">
        <v>2843.0910200218427</v>
      </c>
      <c r="T549" s="371">
        <v>2837.7840026422446</v>
      </c>
      <c r="U549" s="371">
        <v>2836.413838828295</v>
      </c>
      <c r="V549" s="379">
        <v>11091.979287527456</v>
      </c>
      <c r="W549" s="371">
        <v>2761.0859727006805</v>
      </c>
      <c r="X549" s="371">
        <v>2799.6710748687365</v>
      </c>
      <c r="Y549" s="371">
        <v>2913.0851024204358</v>
      </c>
      <c r="Z549" s="371">
        <v>2923.2350519644956</v>
      </c>
      <c r="AA549" s="371">
        <v>11397.077201954347</v>
      </c>
      <c r="AB549" s="371">
        <v>2900.3333325162798</v>
      </c>
      <c r="AC549" s="371">
        <v>3014.0570019750935</v>
      </c>
      <c r="AD549" s="371">
        <v>2854.1251488172397</v>
      </c>
      <c r="AE549" s="371">
        <v>2963.308200668997</v>
      </c>
      <c r="AF549" s="371">
        <v>11731.823683977611</v>
      </c>
      <c r="AG549" s="371">
        <v>2883.468684755343</v>
      </c>
      <c r="AH549" s="371">
        <v>3015.9638605766509</v>
      </c>
      <c r="AI549" s="371">
        <v>3065.4112471940925</v>
      </c>
      <c r="AJ549" s="371">
        <v>3060.1420673721595</v>
      </c>
      <c r="AK549" s="371">
        <v>12024.985859898246</v>
      </c>
    </row>
    <row r="550" spans="1:37">
      <c r="B550" s="370" t="s">
        <v>1829</v>
      </c>
      <c r="C550" s="371">
        <v>1570.3244761664739</v>
      </c>
      <c r="D550" s="371">
        <v>1609.2897927244817</v>
      </c>
      <c r="E550" s="371">
        <v>1707.5423070578186</v>
      </c>
      <c r="F550" s="371">
        <v>1735.8246740954626</v>
      </c>
      <c r="G550" s="371">
        <v>6622.9812500442358</v>
      </c>
      <c r="H550" s="371">
        <v>1748.9287792814894</v>
      </c>
      <c r="I550" s="371">
        <v>1770.670566802205</v>
      </c>
      <c r="J550" s="371">
        <v>1868.5095260271792</v>
      </c>
      <c r="K550" s="371">
        <v>1890.5805675157144</v>
      </c>
      <c r="L550" s="371">
        <v>7278.689439626588</v>
      </c>
      <c r="M550" s="371">
        <v>1909.1961997768806</v>
      </c>
      <c r="N550" s="371">
        <v>1957.418081135434</v>
      </c>
      <c r="O550" s="371">
        <v>2049.5492558997094</v>
      </c>
      <c r="P550" s="371">
        <v>2092.53498220659</v>
      </c>
      <c r="Q550" s="371">
        <v>8008.6985190186151</v>
      </c>
      <c r="R550" s="371">
        <v>2103.974537858433</v>
      </c>
      <c r="S550" s="371">
        <v>2163.7825269297732</v>
      </c>
      <c r="T550" s="371">
        <v>2240.5397250896372</v>
      </c>
      <c r="U550" s="371">
        <v>2308.182152235061</v>
      </c>
      <c r="V550" s="379">
        <v>8816.4789421129044</v>
      </c>
      <c r="W550" s="371">
        <v>2294.6927025423274</v>
      </c>
      <c r="X550" s="371">
        <v>2167.7884748707525</v>
      </c>
      <c r="Y550" s="371">
        <v>2264.5517773901001</v>
      </c>
      <c r="Z550" s="371">
        <v>2366.2642092102737</v>
      </c>
      <c r="AA550" s="371">
        <v>9093.2971640134529</v>
      </c>
      <c r="AB550" s="371">
        <v>2357.1609162270397</v>
      </c>
      <c r="AC550" s="371">
        <v>2371.6755121483297</v>
      </c>
      <c r="AD550" s="371">
        <v>2292.1743646158102</v>
      </c>
      <c r="AE550" s="371">
        <v>2443.2712271220198</v>
      </c>
      <c r="AF550" s="371">
        <v>9464.2820201131999</v>
      </c>
      <c r="AG550" s="371">
        <v>2421.9402207967687</v>
      </c>
      <c r="AH550" s="371">
        <v>2484.4838927079418</v>
      </c>
      <c r="AI550" s="371">
        <v>2536.7497692809402</v>
      </c>
      <c r="AJ550" s="371">
        <v>2489.0977928061652</v>
      </c>
      <c r="AK550" s="371">
        <v>9932.2716755918154</v>
      </c>
    </row>
    <row r="551" spans="1:37">
      <c r="B551" s="370" t="s">
        <v>1830</v>
      </c>
      <c r="C551" s="371">
        <v>676.5851282038011</v>
      </c>
      <c r="D551" s="371">
        <v>709.19570986762699</v>
      </c>
      <c r="E551" s="371">
        <v>728.56822558415513</v>
      </c>
      <c r="F551" s="371">
        <v>742.22213903190925</v>
      </c>
      <c r="G551" s="371">
        <v>2856.5712026874926</v>
      </c>
      <c r="H551" s="371">
        <v>748.92709669818282</v>
      </c>
      <c r="I551" s="371">
        <v>757.77809860040463</v>
      </c>
      <c r="J551" s="371">
        <v>776.5986265034901</v>
      </c>
      <c r="K551" s="371">
        <v>795.62050305347498</v>
      </c>
      <c r="L551" s="371">
        <v>3078.9243248555531</v>
      </c>
      <c r="M551" s="371">
        <v>811.94513236664261</v>
      </c>
      <c r="N551" s="371">
        <v>825.50234625283906</v>
      </c>
      <c r="O551" s="371">
        <v>851.58665004598083</v>
      </c>
      <c r="P551" s="371">
        <v>875.73647172344579</v>
      </c>
      <c r="Q551" s="371">
        <v>3364.7706003889084</v>
      </c>
      <c r="R551" s="371">
        <v>888.69688644568942</v>
      </c>
      <c r="S551" s="371">
        <v>898.93258188443872</v>
      </c>
      <c r="T551" s="371">
        <v>914.06519774275773</v>
      </c>
      <c r="U551" s="371">
        <v>926.39509114888551</v>
      </c>
      <c r="V551" s="379">
        <v>3628.0897572217714</v>
      </c>
      <c r="W551" s="371">
        <v>943.25696294962904</v>
      </c>
      <c r="X551" s="371">
        <v>981.65662228042333</v>
      </c>
      <c r="Y551" s="371">
        <v>1018.7005261619878</v>
      </c>
      <c r="Z551" s="371">
        <v>1040.8213904135271</v>
      </c>
      <c r="AA551" s="371">
        <v>3984.4355018055671</v>
      </c>
      <c r="AB551" s="371">
        <v>1047.9358974955696</v>
      </c>
      <c r="AC551" s="371">
        <v>1087.9846456783901</v>
      </c>
      <c r="AD551" s="371">
        <v>1183.0623503662041</v>
      </c>
      <c r="AE551" s="371">
        <v>1189.1819143462305</v>
      </c>
      <c r="AF551" s="371">
        <v>4508.1648078863936</v>
      </c>
      <c r="AG551" s="371">
        <v>1129.9606713112212</v>
      </c>
      <c r="AH551" s="371">
        <v>1173.2466924079501</v>
      </c>
      <c r="AI551" s="371">
        <v>1242.9750694052832</v>
      </c>
      <c r="AJ551" s="371">
        <v>1318.8088983213975</v>
      </c>
      <c r="AK551" s="371">
        <v>4864.9913314458518</v>
      </c>
    </row>
    <row r="552" spans="1:37">
      <c r="B552" s="370" t="s">
        <v>1831</v>
      </c>
      <c r="C552" s="371">
        <v>420.42281201310993</v>
      </c>
      <c r="D552" s="371">
        <v>437.64108649794503</v>
      </c>
      <c r="E552" s="371">
        <v>447.87517387939596</v>
      </c>
      <c r="F552" s="371">
        <v>454.88615722172381</v>
      </c>
      <c r="G552" s="371">
        <v>1760.8252296121748</v>
      </c>
      <c r="H552" s="371">
        <v>464.83066785039887</v>
      </c>
      <c r="I552" s="371">
        <v>477.83905310450331</v>
      </c>
      <c r="J552" s="371">
        <v>493.01818904250598</v>
      </c>
      <c r="K552" s="371">
        <v>505.56886906025898</v>
      </c>
      <c r="L552" s="371">
        <v>1941.256779057667</v>
      </c>
      <c r="M552" s="371">
        <v>517.49189926194538</v>
      </c>
      <c r="N552" s="371">
        <v>530.51945704126467</v>
      </c>
      <c r="O552" s="371">
        <v>547.0837253674614</v>
      </c>
      <c r="P552" s="371">
        <v>555.0376376693265</v>
      </c>
      <c r="Q552" s="371">
        <v>2150.1327193399975</v>
      </c>
      <c r="R552" s="371">
        <v>570.95057608216587</v>
      </c>
      <c r="S552" s="371">
        <v>590.64610186231062</v>
      </c>
      <c r="T552" s="371">
        <v>603.30678482268797</v>
      </c>
      <c r="U552" s="371">
        <v>620.09251093982596</v>
      </c>
      <c r="V552" s="379">
        <v>2384.9959737069903</v>
      </c>
      <c r="W552" s="371">
        <v>617.38421951290434</v>
      </c>
      <c r="X552" s="371">
        <v>587.49562814428612</v>
      </c>
      <c r="Y552" s="371">
        <v>594.51868365306109</v>
      </c>
      <c r="Z552" s="371">
        <v>597.47234902190917</v>
      </c>
      <c r="AA552" s="371">
        <v>2396.8708803321606</v>
      </c>
      <c r="AB552" s="371">
        <v>600.72086173357013</v>
      </c>
      <c r="AC552" s="371">
        <v>643.85689147298035</v>
      </c>
      <c r="AD552" s="371">
        <v>604.72261134159248</v>
      </c>
      <c r="AE552" s="371">
        <v>622.15053492816071</v>
      </c>
      <c r="AF552" s="371">
        <v>2471.4508994763037</v>
      </c>
      <c r="AG552" s="371">
        <v>633.47638751647605</v>
      </c>
      <c r="AH552" s="371">
        <v>705.57119141272528</v>
      </c>
      <c r="AI552" s="371">
        <v>686.15107068977329</v>
      </c>
      <c r="AJ552" s="371">
        <v>730.79607367572453</v>
      </c>
      <c r="AK552" s="371">
        <v>2755.9947232946993</v>
      </c>
    </row>
    <row r="553" spans="1:37">
      <c r="B553" s="370" t="s">
        <v>1832</v>
      </c>
      <c r="C553" s="371">
        <v>33717.208981032083</v>
      </c>
      <c r="D553" s="371">
        <v>36471.919948103277</v>
      </c>
      <c r="E553" s="371">
        <v>38128.427638083318</v>
      </c>
      <c r="F553" s="371">
        <v>37772.878117492975</v>
      </c>
      <c r="G553" s="371">
        <v>146090.43468471165</v>
      </c>
      <c r="H553" s="371">
        <v>36514.005788295974</v>
      </c>
      <c r="I553" s="371">
        <v>39662.552174437755</v>
      </c>
      <c r="J553" s="371">
        <v>41960.586224051636</v>
      </c>
      <c r="K553" s="371">
        <v>40967.410802939179</v>
      </c>
      <c r="L553" s="371">
        <v>159104.55498972451</v>
      </c>
      <c r="M553" s="371">
        <v>39644.220777256938</v>
      </c>
      <c r="N553" s="371">
        <v>42696.751063340831</v>
      </c>
      <c r="O553" s="371">
        <v>45565.464440239935</v>
      </c>
      <c r="P553" s="371">
        <v>43777.619619769641</v>
      </c>
      <c r="Q553" s="371">
        <v>171684.05590060735</v>
      </c>
      <c r="R553" s="371">
        <v>41690.904639967033</v>
      </c>
      <c r="S553" s="371">
        <v>44924.390889553011</v>
      </c>
      <c r="T553" s="371">
        <v>47545.695449863117</v>
      </c>
      <c r="U553" s="371">
        <v>46396.648238431124</v>
      </c>
      <c r="V553" s="379">
        <v>180557.63921781426</v>
      </c>
      <c r="W553" s="371">
        <v>44341.069462986678</v>
      </c>
      <c r="X553" s="371">
        <v>43866.626092999788</v>
      </c>
      <c r="Y553" s="371">
        <v>45483.991169507834</v>
      </c>
      <c r="Z553" s="371">
        <v>45470.337844154012</v>
      </c>
      <c r="AA553" s="371">
        <v>179162.02456964826</v>
      </c>
      <c r="AB553" s="371">
        <v>44940.925502403436</v>
      </c>
      <c r="AC553" s="371">
        <v>48388.088350363701</v>
      </c>
      <c r="AD553" s="371">
        <v>51424.392914705706</v>
      </c>
      <c r="AE553" s="371">
        <v>53125.595582853894</v>
      </c>
      <c r="AF553" s="371">
        <v>197879.00235032674</v>
      </c>
      <c r="AG553" s="371">
        <v>52511.25364615929</v>
      </c>
      <c r="AH553" s="371">
        <v>64070.153843269734</v>
      </c>
      <c r="AI553" s="371">
        <v>67094.360368172696</v>
      </c>
      <c r="AJ553" s="371">
        <v>67580.77456417268</v>
      </c>
      <c r="AK553" s="371">
        <v>251256.54242177439</v>
      </c>
    </row>
    <row r="554" spans="1:37">
      <c r="A554" t="s">
        <v>1649</v>
      </c>
      <c r="B554" s="373" t="s">
        <v>1854</v>
      </c>
      <c r="C554" s="374" t="s">
        <v>1178</v>
      </c>
      <c r="D554" s="374" t="s">
        <v>1178</v>
      </c>
      <c r="E554" s="374" t="s">
        <v>1178</v>
      </c>
      <c r="F554" s="374" t="s">
        <v>1178</v>
      </c>
      <c r="G554" s="374" t="s">
        <v>1178</v>
      </c>
      <c r="H554" s="374" t="s">
        <v>1178</v>
      </c>
      <c r="I554" s="374" t="s">
        <v>1178</v>
      </c>
      <c r="J554" s="374" t="s">
        <v>1178</v>
      </c>
      <c r="K554" s="374" t="s">
        <v>1178</v>
      </c>
      <c r="L554" s="374" t="s">
        <v>1178</v>
      </c>
      <c r="M554" s="374" t="s">
        <v>1178</v>
      </c>
      <c r="N554" s="374" t="s">
        <v>1178</v>
      </c>
      <c r="O554" s="374" t="s">
        <v>1178</v>
      </c>
      <c r="P554" s="374" t="s">
        <v>1178</v>
      </c>
      <c r="Q554" s="374" t="s">
        <v>1178</v>
      </c>
      <c r="R554" s="374" t="s">
        <v>1178</v>
      </c>
      <c r="S554" s="374" t="s">
        <v>1178</v>
      </c>
      <c r="T554" s="374" t="s">
        <v>1178</v>
      </c>
      <c r="U554" s="374" t="s">
        <v>1178</v>
      </c>
      <c r="V554" s="380" t="s">
        <v>1227</v>
      </c>
      <c r="W554" s="381">
        <f>V556/V572</f>
        <v>0.4552311264875879</v>
      </c>
      <c r="X554" s="374" t="s">
        <v>1178</v>
      </c>
      <c r="Y554" s="374" t="s">
        <v>1178</v>
      </c>
      <c r="Z554" s="374" t="s">
        <v>1178</v>
      </c>
      <c r="AA554" s="374" t="s">
        <v>1178</v>
      </c>
      <c r="AB554" s="374" t="s">
        <v>1178</v>
      </c>
      <c r="AC554" s="374" t="s">
        <v>1178</v>
      </c>
      <c r="AD554" s="374" t="s">
        <v>1178</v>
      </c>
      <c r="AE554" s="374" t="s">
        <v>1178</v>
      </c>
      <c r="AF554" s="374" t="s">
        <v>1178</v>
      </c>
      <c r="AG554" s="374" t="s">
        <v>1178</v>
      </c>
      <c r="AH554" s="374" t="s">
        <v>1178</v>
      </c>
      <c r="AI554" s="374" t="s">
        <v>1178</v>
      </c>
      <c r="AJ554" s="374" t="s">
        <v>1178</v>
      </c>
      <c r="AK554" s="374" t="s">
        <v>1178</v>
      </c>
    </row>
    <row r="555" spans="1:37">
      <c r="B555" s="370" t="s">
        <v>1815</v>
      </c>
      <c r="C555" s="371">
        <v>9617.8088617237372</v>
      </c>
      <c r="D555" s="371">
        <v>10361.524248992982</v>
      </c>
      <c r="E555" s="371">
        <v>10738.448716879158</v>
      </c>
      <c r="F555" s="371">
        <v>11129.654956503304</v>
      </c>
      <c r="G555" s="371">
        <v>41847.436784099191</v>
      </c>
      <c r="H555" s="371">
        <v>11628.162626698493</v>
      </c>
      <c r="I555" s="371">
        <v>11668.178208225565</v>
      </c>
      <c r="J555" s="371">
        <v>11684.25602879767</v>
      </c>
      <c r="K555" s="371">
        <v>12231.31667421573</v>
      </c>
      <c r="L555" s="371">
        <v>47211.913537937464</v>
      </c>
      <c r="M555" s="371">
        <v>12477.641797630225</v>
      </c>
      <c r="N555" s="371">
        <v>12685.270751297519</v>
      </c>
      <c r="O555" s="371">
        <v>12678.137227731981</v>
      </c>
      <c r="P555" s="371">
        <v>12306.943975696404</v>
      </c>
      <c r="Q555" s="371">
        <v>50147.993752356124</v>
      </c>
      <c r="R555" s="371">
        <v>12934.467638983093</v>
      </c>
      <c r="S555" s="371">
        <v>12910.370603767957</v>
      </c>
      <c r="T555" s="371">
        <v>12891.374228691713</v>
      </c>
      <c r="U555" s="371">
        <v>13163.43424939439</v>
      </c>
      <c r="V555" s="379">
        <v>51899.646720837161</v>
      </c>
      <c r="W555" s="371">
        <v>13815.976981304177</v>
      </c>
      <c r="X555" s="371">
        <v>12806.775576880107</v>
      </c>
      <c r="Y555" s="371">
        <v>13057.674031108125</v>
      </c>
      <c r="Z555" s="371">
        <v>13774.896509127224</v>
      </c>
      <c r="AA555" s="371">
        <v>53455.323098419627</v>
      </c>
      <c r="AB555" s="371">
        <v>14166.752544943742</v>
      </c>
      <c r="AC555" s="371">
        <v>14404.157081187317</v>
      </c>
      <c r="AD555" s="371">
        <v>15179.895430257779</v>
      </c>
      <c r="AE555" s="371">
        <v>15338.592179267354</v>
      </c>
      <c r="AF555" s="371">
        <v>59089.397235656201</v>
      </c>
      <c r="AG555" s="371">
        <v>15711.600808997055</v>
      </c>
      <c r="AH555" s="371">
        <v>16289.466826872569</v>
      </c>
      <c r="AI555" s="371">
        <v>16467.913446560986</v>
      </c>
      <c r="AJ555" s="371">
        <v>16422.75344059314</v>
      </c>
      <c r="AK555" s="371">
        <v>64891.734523023748</v>
      </c>
    </row>
    <row r="556" spans="1:37">
      <c r="B556" s="375" t="s">
        <v>1816</v>
      </c>
      <c r="C556" s="376">
        <v>49324.96623156096</v>
      </c>
      <c r="D556" s="376">
        <v>49411.063976991623</v>
      </c>
      <c r="E556" s="376">
        <v>52990.297409705832</v>
      </c>
      <c r="F556" s="376">
        <v>68034.985561240581</v>
      </c>
      <c r="G556" s="376">
        <v>219761.313179499</v>
      </c>
      <c r="H556" s="376">
        <v>68686.216747691098</v>
      </c>
      <c r="I556" s="376">
        <v>67374.924528031057</v>
      </c>
      <c r="J556" s="376">
        <v>68900.991271066145</v>
      </c>
      <c r="K556" s="376">
        <v>70860.02931485005</v>
      </c>
      <c r="L556" s="376">
        <v>275822.16186163831</v>
      </c>
      <c r="M556" s="376">
        <v>73191.202635168316</v>
      </c>
      <c r="N556" s="376">
        <v>72119.545544653753</v>
      </c>
      <c r="O556" s="376">
        <v>74890.9257800138</v>
      </c>
      <c r="P556" s="376">
        <v>76523.65481181434</v>
      </c>
      <c r="Q556" s="376">
        <v>296725.32877165021</v>
      </c>
      <c r="R556" s="376">
        <v>75886.143779055361</v>
      </c>
      <c r="S556" s="376">
        <v>74908.228348271892</v>
      </c>
      <c r="T556" s="376">
        <v>73382.819681255001</v>
      </c>
      <c r="U556" s="376">
        <v>72852.130754146012</v>
      </c>
      <c r="V556" s="379">
        <v>297029.32256272825</v>
      </c>
      <c r="W556" s="376">
        <v>72045.189669145184</v>
      </c>
      <c r="X556" s="376">
        <v>61221.921000048809</v>
      </c>
      <c r="Y556" s="376">
        <v>56839.891562320365</v>
      </c>
      <c r="Z556" s="376">
        <v>60738.964939290105</v>
      </c>
      <c r="AA556" s="376">
        <v>250845.96717080451</v>
      </c>
      <c r="AB556" s="376">
        <v>69182.649471640238</v>
      </c>
      <c r="AC556" s="376">
        <v>76396.859325945377</v>
      </c>
      <c r="AD556" s="376">
        <v>84108.763373502225</v>
      </c>
      <c r="AE556" s="376">
        <v>84509.773152124806</v>
      </c>
      <c r="AF556" s="376">
        <v>314198.04532321269</v>
      </c>
      <c r="AG556" s="376">
        <v>86844.238248448019</v>
      </c>
      <c r="AH556" s="376">
        <v>124641.14776631074</v>
      </c>
      <c r="AI556" s="376">
        <v>140738.77266699061</v>
      </c>
      <c r="AJ556" s="376">
        <v>138276.95743293077</v>
      </c>
      <c r="AK556" s="376">
        <v>490501.11611468007</v>
      </c>
    </row>
    <row r="557" spans="1:37">
      <c r="B557" s="370" t="s">
        <v>1817</v>
      </c>
      <c r="C557" s="371">
        <v>25527.649883675691</v>
      </c>
      <c r="D557" s="371">
        <v>25528.83482270511</v>
      </c>
      <c r="E557" s="371">
        <v>26448.399191756162</v>
      </c>
      <c r="F557" s="371">
        <v>27465.06342569102</v>
      </c>
      <c r="G557" s="371">
        <v>104969.94732382796</v>
      </c>
      <c r="H557" s="371">
        <v>28072.768187204128</v>
      </c>
      <c r="I557" s="371">
        <v>27591.694571378895</v>
      </c>
      <c r="J557" s="371">
        <v>27991.669598732809</v>
      </c>
      <c r="K557" s="371">
        <v>28419.239544578075</v>
      </c>
      <c r="L557" s="371">
        <v>112075.37190189392</v>
      </c>
      <c r="M557" s="371">
        <v>28570.812523713332</v>
      </c>
      <c r="N557" s="371">
        <v>28158.738297008789</v>
      </c>
      <c r="O557" s="371">
        <v>29141.939783423106</v>
      </c>
      <c r="P557" s="371">
        <v>29400.720726771877</v>
      </c>
      <c r="Q557" s="371">
        <v>115272.21133091715</v>
      </c>
      <c r="R557" s="371">
        <v>28938.804478436719</v>
      </c>
      <c r="S557" s="371">
        <v>28792.088330062517</v>
      </c>
      <c r="T557" s="371">
        <v>29360.488534402415</v>
      </c>
      <c r="U557" s="371">
        <v>29487.814698215479</v>
      </c>
      <c r="V557" s="379">
        <v>116579.19604111712</v>
      </c>
      <c r="W557" s="371">
        <v>30187.874144090463</v>
      </c>
      <c r="X557" s="371">
        <v>26986.008708526253</v>
      </c>
      <c r="Y557" s="371">
        <v>28215.552439074734</v>
      </c>
      <c r="Z557" s="371">
        <v>30175.018007898299</v>
      </c>
      <c r="AA557" s="371">
        <v>115564.45329958979</v>
      </c>
      <c r="AB557" s="371">
        <v>30254.271288126882</v>
      </c>
      <c r="AC557" s="371">
        <v>30854.798194711067</v>
      </c>
      <c r="AD557" s="371">
        <v>30657.127655297227</v>
      </c>
      <c r="AE557" s="371">
        <v>32049.985389829588</v>
      </c>
      <c r="AF557" s="371">
        <v>123816.18252796477</v>
      </c>
      <c r="AG557" s="371">
        <v>32142.874719553671</v>
      </c>
      <c r="AH557" s="371">
        <v>34335.766821849764</v>
      </c>
      <c r="AI557" s="371">
        <v>34935.428082515726</v>
      </c>
      <c r="AJ557" s="371">
        <v>37222.074770804385</v>
      </c>
      <c r="AK557" s="371">
        <v>138636.14439472352</v>
      </c>
    </row>
    <row r="558" spans="1:37">
      <c r="B558" s="370" t="s">
        <v>1818</v>
      </c>
      <c r="C558" s="371">
        <v>53.814796498092385</v>
      </c>
      <c r="D558" s="371">
        <v>56.560567135838504</v>
      </c>
      <c r="E558" s="371">
        <v>60.49877444102691</v>
      </c>
      <c r="F558" s="371">
        <v>61.937388455256638</v>
      </c>
      <c r="G558" s="371">
        <v>232.81152653021442</v>
      </c>
      <c r="H558" s="371">
        <v>65.799561170824148</v>
      </c>
      <c r="I558" s="371">
        <v>67.940104113629602</v>
      </c>
      <c r="J558" s="371">
        <v>71.541944744709525</v>
      </c>
      <c r="K558" s="371">
        <v>74.922671686547815</v>
      </c>
      <c r="L558" s="371">
        <v>280.20428171571109</v>
      </c>
      <c r="M558" s="371">
        <v>76.194631885705462</v>
      </c>
      <c r="N558" s="371">
        <v>77.685045012484679</v>
      </c>
      <c r="O558" s="371">
        <v>79.89501794519613</v>
      </c>
      <c r="P558" s="371">
        <v>81.284246183309449</v>
      </c>
      <c r="Q558" s="371">
        <v>315.05894102669572</v>
      </c>
      <c r="R558" s="371">
        <v>83.777798369407236</v>
      </c>
      <c r="S558" s="371">
        <v>85.51720660866809</v>
      </c>
      <c r="T558" s="371">
        <v>86.899253448445194</v>
      </c>
      <c r="U558" s="371">
        <v>89.028028787405717</v>
      </c>
      <c r="V558" s="379">
        <v>345.22228721392622</v>
      </c>
      <c r="W558" s="371">
        <v>92.256557278669092</v>
      </c>
      <c r="X558" s="371">
        <v>93.234758571342596</v>
      </c>
      <c r="Y558" s="371">
        <v>99.748928148573953</v>
      </c>
      <c r="Z558" s="371">
        <v>99.822066112781457</v>
      </c>
      <c r="AA558" s="371">
        <v>385.06231011136708</v>
      </c>
      <c r="AB558" s="371">
        <v>92.197837009654904</v>
      </c>
      <c r="AC558" s="371">
        <v>93.141896742564981</v>
      </c>
      <c r="AD558" s="371">
        <v>103.41193037865189</v>
      </c>
      <c r="AE558" s="371">
        <v>106.71909694541287</v>
      </c>
      <c r="AF558" s="371">
        <v>395.4707610762847</v>
      </c>
      <c r="AG558" s="371">
        <v>96.761464923411864</v>
      </c>
      <c r="AH558" s="371">
        <v>97.730285159507829</v>
      </c>
      <c r="AI558" s="371">
        <v>104.928036882329</v>
      </c>
      <c r="AJ558" s="371">
        <v>123.18941588488707</v>
      </c>
      <c r="AK558" s="371">
        <v>422.60920285013572</v>
      </c>
    </row>
    <row r="559" spans="1:37">
      <c r="B559" s="370" t="s">
        <v>1819</v>
      </c>
      <c r="C559" s="371">
        <v>56.014512742381704</v>
      </c>
      <c r="D559" s="371">
        <v>57.972952715155756</v>
      </c>
      <c r="E559" s="371">
        <v>60.468229208385054</v>
      </c>
      <c r="F559" s="371">
        <v>62.528797069173372</v>
      </c>
      <c r="G559" s="371">
        <v>236.98449173509587</v>
      </c>
      <c r="H559" s="371">
        <v>64.792569287219067</v>
      </c>
      <c r="I559" s="371">
        <v>67.080852587794368</v>
      </c>
      <c r="J559" s="371">
        <v>69.654654660056394</v>
      </c>
      <c r="K559" s="371">
        <v>71.944375313050429</v>
      </c>
      <c r="L559" s="371">
        <v>273.47245184812022</v>
      </c>
      <c r="M559" s="371">
        <v>70.881249589112386</v>
      </c>
      <c r="N559" s="371">
        <v>70.521415800662979</v>
      </c>
      <c r="O559" s="371">
        <v>72.05824897189126</v>
      </c>
      <c r="P559" s="371">
        <v>75.430278932688864</v>
      </c>
      <c r="Q559" s="371">
        <v>288.89119329435545</v>
      </c>
      <c r="R559" s="371">
        <v>75.979181232571676</v>
      </c>
      <c r="S559" s="371">
        <v>77.171799278284695</v>
      </c>
      <c r="T559" s="371">
        <v>76.709468047013416</v>
      </c>
      <c r="U559" s="371">
        <v>77.806340336760073</v>
      </c>
      <c r="V559" s="379">
        <v>307.66678889462986</v>
      </c>
      <c r="W559" s="371">
        <v>78.891104736109753</v>
      </c>
      <c r="X559" s="371">
        <v>81.661146580630529</v>
      </c>
      <c r="Y559" s="371">
        <v>82.451210242338192</v>
      </c>
      <c r="Z559" s="371">
        <v>83.530848167662128</v>
      </c>
      <c r="AA559" s="371">
        <v>326.53430972674056</v>
      </c>
      <c r="AB559" s="371">
        <v>83.386138552588932</v>
      </c>
      <c r="AC559" s="371">
        <v>84.105215902986842</v>
      </c>
      <c r="AD559" s="371">
        <v>89.80124937278525</v>
      </c>
      <c r="AE559" s="371">
        <v>91.084848952559867</v>
      </c>
      <c r="AF559" s="371">
        <v>348.37745278092092</v>
      </c>
      <c r="AG559" s="371">
        <v>91.75400244423092</v>
      </c>
      <c r="AH559" s="371">
        <v>94.103397548926239</v>
      </c>
      <c r="AI559" s="371">
        <v>95.696053102737281</v>
      </c>
      <c r="AJ559" s="371">
        <v>98.345771023117649</v>
      </c>
      <c r="AK559" s="371">
        <v>379.89922411901205</v>
      </c>
    </row>
    <row r="560" spans="1:37">
      <c r="B560" s="370" t="s">
        <v>1820</v>
      </c>
      <c r="C560" s="371">
        <v>10196.713543769773</v>
      </c>
      <c r="D560" s="371">
        <v>10247.691319654796</v>
      </c>
      <c r="E560" s="371">
        <v>10797.250788740637</v>
      </c>
      <c r="F560" s="371">
        <v>10878.924656911011</v>
      </c>
      <c r="G560" s="371">
        <v>42120.58030907622</v>
      </c>
      <c r="H560" s="371">
        <v>10908.987535984257</v>
      </c>
      <c r="I560" s="371">
        <v>11645.98469942281</v>
      </c>
      <c r="J560" s="371">
        <v>11943.614950472302</v>
      </c>
      <c r="K560" s="371">
        <v>12378.391874380046</v>
      </c>
      <c r="L560" s="371">
        <v>46876.979060259415</v>
      </c>
      <c r="M560" s="371">
        <v>11930.688869360652</v>
      </c>
      <c r="N560" s="371">
        <v>12740.93278665192</v>
      </c>
      <c r="O560" s="371">
        <v>13972.702665222823</v>
      </c>
      <c r="P560" s="371">
        <v>14856.253330204314</v>
      </c>
      <c r="Q560" s="371">
        <v>53500.577651439715</v>
      </c>
      <c r="R560" s="371">
        <v>14588.818766212198</v>
      </c>
      <c r="S560" s="371">
        <v>14030.82351665707</v>
      </c>
      <c r="T560" s="371">
        <v>14712.98107235719</v>
      </c>
      <c r="U560" s="371">
        <v>15275.953501192302</v>
      </c>
      <c r="V560" s="379">
        <v>58608.576856418767</v>
      </c>
      <c r="W560" s="371">
        <v>14751.481617662654</v>
      </c>
      <c r="X560" s="371">
        <v>14188.141589246618</v>
      </c>
      <c r="Y560" s="371">
        <v>14440.827720226676</v>
      </c>
      <c r="Z560" s="371">
        <v>14927.796943526519</v>
      </c>
      <c r="AA560" s="371">
        <v>58308.247870662468</v>
      </c>
      <c r="AB560" s="371">
        <v>15099.255710624664</v>
      </c>
      <c r="AC560" s="371">
        <v>14492.01906459947</v>
      </c>
      <c r="AD560" s="371">
        <v>15797.542044274373</v>
      </c>
      <c r="AE560" s="371">
        <v>16924.329684757318</v>
      </c>
      <c r="AF560" s="371">
        <v>62313.146504255834</v>
      </c>
      <c r="AG560" s="371">
        <v>16215.806713280333</v>
      </c>
      <c r="AH560" s="371">
        <v>16185.023430233345</v>
      </c>
      <c r="AI560" s="371">
        <v>18429.052969490385</v>
      </c>
      <c r="AJ560" s="371">
        <v>20115.332056076586</v>
      </c>
      <c r="AK560" s="371">
        <v>70945.21516908065</v>
      </c>
    </row>
    <row r="561" spans="2:37">
      <c r="B561" s="370" t="s">
        <v>1821</v>
      </c>
      <c r="C561" s="371">
        <v>6745.0117061695637</v>
      </c>
      <c r="D561" s="371">
        <v>6985.0169028974406</v>
      </c>
      <c r="E561" s="371">
        <v>7201.5316893223617</v>
      </c>
      <c r="F561" s="371">
        <v>7322.6189843324446</v>
      </c>
      <c r="G561" s="371">
        <v>28254.179282721809</v>
      </c>
      <c r="H561" s="371">
        <v>7589.4583058993258</v>
      </c>
      <c r="I561" s="371">
        <v>7985.3646597878005</v>
      </c>
      <c r="J561" s="371">
        <v>8133.1005391921626</v>
      </c>
      <c r="K561" s="371">
        <v>8310.0984036196987</v>
      </c>
      <c r="L561" s="371">
        <v>32018.021908498991</v>
      </c>
      <c r="M561" s="371">
        <v>8495.0664788041486</v>
      </c>
      <c r="N561" s="371">
        <v>8989.6955540212948</v>
      </c>
      <c r="O561" s="371">
        <v>8841.512076530078</v>
      </c>
      <c r="P561" s="371">
        <v>8901.3275255351746</v>
      </c>
      <c r="Q561" s="371">
        <v>35227.6016348907</v>
      </c>
      <c r="R561" s="371">
        <v>9095.018127023508</v>
      </c>
      <c r="S561" s="371">
        <v>9633.3480130702646</v>
      </c>
      <c r="T561" s="371">
        <v>9727.9797531789918</v>
      </c>
      <c r="U561" s="371">
        <v>9838.8920390088351</v>
      </c>
      <c r="V561" s="379">
        <v>38295.237932281598</v>
      </c>
      <c r="W561" s="371">
        <v>9874.4636783661808</v>
      </c>
      <c r="X561" s="371">
        <v>9611.4903263161777</v>
      </c>
      <c r="Y561" s="371">
        <v>9716.8165948014866</v>
      </c>
      <c r="Z561" s="371">
        <v>9850.2715627460639</v>
      </c>
      <c r="AA561" s="371">
        <v>39053.042162229918</v>
      </c>
      <c r="AB561" s="371">
        <v>10004.109122028582</v>
      </c>
      <c r="AC561" s="371">
        <v>10447.167585191077</v>
      </c>
      <c r="AD561" s="371">
        <v>10415.741154297659</v>
      </c>
      <c r="AE561" s="371">
        <v>10607.890770310678</v>
      </c>
      <c r="AF561" s="371">
        <v>41474.908631827995</v>
      </c>
      <c r="AG561" s="371">
        <v>10867.982055482624</v>
      </c>
      <c r="AH561" s="371">
        <v>11682.685651057709</v>
      </c>
      <c r="AI561" s="371">
        <v>12276.599690363353</v>
      </c>
      <c r="AJ561" s="371">
        <v>12719.747905237997</v>
      </c>
      <c r="AK561" s="371">
        <v>47547.015302141692</v>
      </c>
    </row>
    <row r="562" spans="2:37">
      <c r="B562" s="370" t="s">
        <v>1822</v>
      </c>
      <c r="C562" s="371">
        <v>4541.7975469761986</v>
      </c>
      <c r="D562" s="371">
        <v>4617.1877478994293</v>
      </c>
      <c r="E562" s="371">
        <v>4797.3649673680884</v>
      </c>
      <c r="F562" s="371">
        <v>4903.978689663616</v>
      </c>
      <c r="G562" s="371">
        <v>18860.32895190733</v>
      </c>
      <c r="H562" s="371">
        <v>5016.226051244771</v>
      </c>
      <c r="I562" s="371">
        <v>5305.3052450157193</v>
      </c>
      <c r="J562" s="371">
        <v>5373.3182902953404</v>
      </c>
      <c r="K562" s="371">
        <v>5547.2400133991623</v>
      </c>
      <c r="L562" s="371">
        <v>21242.08959995499</v>
      </c>
      <c r="M562" s="371">
        <v>5596.8822349267512</v>
      </c>
      <c r="N562" s="371">
        <v>5856.1071144543575</v>
      </c>
      <c r="O562" s="371">
        <v>5716.5467486021926</v>
      </c>
      <c r="P562" s="371">
        <v>5821.1801283359846</v>
      </c>
      <c r="Q562" s="371">
        <v>22990.716226319284</v>
      </c>
      <c r="R562" s="371">
        <v>5840.3070545219598</v>
      </c>
      <c r="S562" s="371">
        <v>6104.0861497796432</v>
      </c>
      <c r="T562" s="371">
        <v>5989.9784012260279</v>
      </c>
      <c r="U562" s="371">
        <v>6117.8758768780508</v>
      </c>
      <c r="V562" s="379">
        <v>24052.247482405681</v>
      </c>
      <c r="W562" s="371">
        <v>5916.9901715788155</v>
      </c>
      <c r="X562" s="371">
        <v>4767.4826872890608</v>
      </c>
      <c r="Y562" s="371">
        <v>5552.447047232853</v>
      </c>
      <c r="Z562" s="371">
        <v>5830.4142450334766</v>
      </c>
      <c r="AA562" s="371">
        <v>22067.334151134204</v>
      </c>
      <c r="AB562" s="371">
        <v>5528.1522001798912</v>
      </c>
      <c r="AC562" s="371">
        <v>5921.8492592621033</v>
      </c>
      <c r="AD562" s="371">
        <v>5640.7438585497011</v>
      </c>
      <c r="AE562" s="371">
        <v>6128.1814719153344</v>
      </c>
      <c r="AF562" s="371">
        <v>23218.926789907029</v>
      </c>
      <c r="AG562" s="371">
        <v>6245.3812093839479</v>
      </c>
      <c r="AH562" s="371">
        <v>7225.6125842995962</v>
      </c>
      <c r="AI562" s="371">
        <v>7459.0711523682121</v>
      </c>
      <c r="AJ562" s="371">
        <v>8050.6065397776792</v>
      </c>
      <c r="AK562" s="371">
        <v>28980.671485829436</v>
      </c>
    </row>
    <row r="563" spans="2:37">
      <c r="B563" s="370" t="s">
        <v>1823</v>
      </c>
      <c r="C563" s="371">
        <v>1153.8722309060595</v>
      </c>
      <c r="D563" s="371">
        <v>1193.4181437676953</v>
      </c>
      <c r="E563" s="371">
        <v>1231.7336846663411</v>
      </c>
      <c r="F563" s="371">
        <v>1272.049097383167</v>
      </c>
      <c r="G563" s="371">
        <v>4851.0731567232624</v>
      </c>
      <c r="H563" s="371">
        <v>1298.1346990404443</v>
      </c>
      <c r="I563" s="371">
        <v>1338.1356633223966</v>
      </c>
      <c r="J563" s="371">
        <v>1388.1561401975794</v>
      </c>
      <c r="K563" s="371">
        <v>1424.5036443533174</v>
      </c>
      <c r="L563" s="371">
        <v>5448.930146913739</v>
      </c>
      <c r="M563" s="371">
        <v>1455.3721906627884</v>
      </c>
      <c r="N563" s="371">
        <v>1537.9888213505483</v>
      </c>
      <c r="O563" s="371">
        <v>1532.281157226905</v>
      </c>
      <c r="P563" s="371">
        <v>1580.4902328835835</v>
      </c>
      <c r="Q563" s="371">
        <v>6106.1324021238261</v>
      </c>
      <c r="R563" s="371">
        <v>1617.0051421608198</v>
      </c>
      <c r="S563" s="371">
        <v>1667.8311991092119</v>
      </c>
      <c r="T563" s="371">
        <v>1674.0303825498831</v>
      </c>
      <c r="U563" s="371">
        <v>1732.6965683779831</v>
      </c>
      <c r="V563" s="379">
        <v>6691.5632921978977</v>
      </c>
      <c r="W563" s="371">
        <v>1757.750986000146</v>
      </c>
      <c r="X563" s="371">
        <v>1489.773693032447</v>
      </c>
      <c r="Y563" s="371">
        <v>1595.7997291240606</v>
      </c>
      <c r="Z563" s="371">
        <v>1636.0776094101805</v>
      </c>
      <c r="AA563" s="371">
        <v>6479.4020175668356</v>
      </c>
      <c r="AB563" s="371">
        <v>1615.7984418291501</v>
      </c>
      <c r="AC563" s="371">
        <v>1686.2136414746317</v>
      </c>
      <c r="AD563" s="371">
        <v>1639.5992370141742</v>
      </c>
      <c r="AE563" s="371">
        <v>1766.0244103099221</v>
      </c>
      <c r="AF563" s="371">
        <v>6707.6357306278787</v>
      </c>
      <c r="AG563" s="371">
        <v>1787.6030188239852</v>
      </c>
      <c r="AH563" s="371">
        <v>1860.7626510398607</v>
      </c>
      <c r="AI563" s="371">
        <v>1899.938783473591</v>
      </c>
      <c r="AJ563" s="371">
        <v>1972.6178557939297</v>
      </c>
      <c r="AK563" s="371">
        <v>7520.9223091313661</v>
      </c>
    </row>
    <row r="564" spans="2:37">
      <c r="B564" s="370" t="s">
        <v>1824</v>
      </c>
      <c r="C564" s="371">
        <v>1600.2796292842042</v>
      </c>
      <c r="D564" s="371">
        <v>1625.617417178466</v>
      </c>
      <c r="E564" s="371">
        <v>1681.3632694253904</v>
      </c>
      <c r="F564" s="371">
        <v>1721.6708221614858</v>
      </c>
      <c r="G564" s="371">
        <v>6628.9311380495465</v>
      </c>
      <c r="H564" s="371">
        <v>1757.1714539455106</v>
      </c>
      <c r="I564" s="371">
        <v>1823.981769913278</v>
      </c>
      <c r="J564" s="371">
        <v>1864.3746711168028</v>
      </c>
      <c r="K564" s="371">
        <v>1930.1011361166959</v>
      </c>
      <c r="L564" s="371">
        <v>7375.6290310922868</v>
      </c>
      <c r="M564" s="371">
        <v>1924.1661119222522</v>
      </c>
      <c r="N564" s="371">
        <v>1958.9193843389908</v>
      </c>
      <c r="O564" s="371">
        <v>2023.0300826799396</v>
      </c>
      <c r="P564" s="371">
        <v>2082.0470890687634</v>
      </c>
      <c r="Q564" s="371">
        <v>7988.1626680099453</v>
      </c>
      <c r="R564" s="371">
        <v>2114.1402398885343</v>
      </c>
      <c r="S564" s="371">
        <v>2165.380896249163</v>
      </c>
      <c r="T564" s="371">
        <v>2177.7467263455396</v>
      </c>
      <c r="U564" s="371">
        <v>2202.6139842983775</v>
      </c>
      <c r="V564" s="379">
        <v>8659.8818467816145</v>
      </c>
      <c r="W564" s="371">
        <v>2249.5327254325389</v>
      </c>
      <c r="X564" s="371">
        <v>2316.5945764456642</v>
      </c>
      <c r="Y564" s="371">
        <v>2372.2381175846608</v>
      </c>
      <c r="Z564" s="371">
        <v>2452.4393057732741</v>
      </c>
      <c r="AA564" s="371">
        <v>9390.8047252361357</v>
      </c>
      <c r="AB564" s="371">
        <v>2477.8705706152587</v>
      </c>
      <c r="AC564" s="371">
        <v>2506.619528981319</v>
      </c>
      <c r="AD564" s="371">
        <v>2543.9394625046725</v>
      </c>
      <c r="AE564" s="371">
        <v>2678.3227650702497</v>
      </c>
      <c r="AF564" s="371">
        <v>10206.7523271715</v>
      </c>
      <c r="AG564" s="371">
        <v>2701.6254605339363</v>
      </c>
      <c r="AH564" s="371">
        <v>2736.6856671632418</v>
      </c>
      <c r="AI564" s="371">
        <v>2754.9484960849195</v>
      </c>
      <c r="AJ564" s="371">
        <v>2893.9212672256135</v>
      </c>
      <c r="AK564" s="371">
        <v>11087.180891007712</v>
      </c>
    </row>
    <row r="565" spans="2:37">
      <c r="B565" s="370" t="s">
        <v>1825</v>
      </c>
      <c r="C565" s="371">
        <v>2144.7576347157506</v>
      </c>
      <c r="D565" s="371">
        <v>2204.0271581290922</v>
      </c>
      <c r="E565" s="371">
        <v>2200.0096615455868</v>
      </c>
      <c r="F565" s="371">
        <v>2213.7910487732538</v>
      </c>
      <c r="G565" s="371">
        <v>8762.5855031636838</v>
      </c>
      <c r="H565" s="371">
        <v>2208.6982146864702</v>
      </c>
      <c r="I565" s="371">
        <v>2280.8259132011794</v>
      </c>
      <c r="J565" s="371">
        <v>2275.5472925900881</v>
      </c>
      <c r="K565" s="371">
        <v>2267.2869717849071</v>
      </c>
      <c r="L565" s="371">
        <v>9032.3583922626458</v>
      </c>
      <c r="M565" s="371">
        <v>2342.2797430421174</v>
      </c>
      <c r="N565" s="371">
        <v>2417.1108618413155</v>
      </c>
      <c r="O565" s="371">
        <v>2461.9864803303881</v>
      </c>
      <c r="P565" s="371">
        <v>2495.7417623381239</v>
      </c>
      <c r="Q565" s="371">
        <v>9717.1188475519448</v>
      </c>
      <c r="R565" s="371">
        <v>2579.1433382224286</v>
      </c>
      <c r="S565" s="371">
        <v>2400.162246949063</v>
      </c>
      <c r="T565" s="371">
        <v>2482.8853595300779</v>
      </c>
      <c r="U565" s="371">
        <v>2754.5392078659711</v>
      </c>
      <c r="V565" s="379">
        <v>10216.730152567539</v>
      </c>
      <c r="W565" s="371">
        <v>2694.5901225594307</v>
      </c>
      <c r="X565" s="371">
        <v>2531.6864362622159</v>
      </c>
      <c r="Y565" s="371">
        <v>2486.1654447513251</v>
      </c>
      <c r="Z565" s="371">
        <v>2777.8072915250386</v>
      </c>
      <c r="AA565" s="371">
        <v>10490.249295098009</v>
      </c>
      <c r="AB565" s="371">
        <v>2648.926513243875</v>
      </c>
      <c r="AC565" s="371">
        <v>2723.1502821119961</v>
      </c>
      <c r="AD565" s="371">
        <v>2876.7249464504043</v>
      </c>
      <c r="AE565" s="371">
        <v>2995.3576224059152</v>
      </c>
      <c r="AF565" s="371">
        <v>11244.159364212192</v>
      </c>
      <c r="AG565" s="371">
        <v>3080.2593653708841</v>
      </c>
      <c r="AH565" s="371">
        <v>3064.1198549824267</v>
      </c>
      <c r="AI565" s="371">
        <v>3666.7259855539992</v>
      </c>
      <c r="AJ565" s="371">
        <v>3568.767506341605</v>
      </c>
      <c r="AK565" s="371">
        <v>13379.872712248916</v>
      </c>
    </row>
    <row r="566" spans="2:37">
      <c r="B566" s="370" t="s">
        <v>1826</v>
      </c>
      <c r="C566" s="371">
        <v>1220.2093668924515</v>
      </c>
      <c r="D566" s="371">
        <v>1217.4347420335414</v>
      </c>
      <c r="E566" s="371">
        <v>1210.7058323777985</v>
      </c>
      <c r="F566" s="371">
        <v>1221.4481503917859</v>
      </c>
      <c r="G566" s="371">
        <v>4869.7980916955767</v>
      </c>
      <c r="H566" s="371">
        <v>1254.4147320125387</v>
      </c>
      <c r="I566" s="371">
        <v>1304.612772767319</v>
      </c>
      <c r="J566" s="371">
        <v>1311.1695323847428</v>
      </c>
      <c r="K566" s="371">
        <v>1348.2343362296203</v>
      </c>
      <c r="L566" s="371">
        <v>5218.4313733942208</v>
      </c>
      <c r="M566" s="371">
        <v>1377.2140334239971</v>
      </c>
      <c r="N566" s="371">
        <v>1411.4149652029525</v>
      </c>
      <c r="O566" s="371">
        <v>1383.0977180585689</v>
      </c>
      <c r="P566" s="371">
        <v>1403.2073275569912</v>
      </c>
      <c r="Q566" s="371">
        <v>5574.93404424251</v>
      </c>
      <c r="R566" s="371">
        <v>1420.926750741643</v>
      </c>
      <c r="S566" s="371">
        <v>1447.3809620651423</v>
      </c>
      <c r="T566" s="371">
        <v>1455.4696218932615</v>
      </c>
      <c r="U566" s="371">
        <v>1473.0757610748044</v>
      </c>
      <c r="V566" s="379">
        <v>5796.8530957748517</v>
      </c>
      <c r="W566" s="371">
        <v>1488.1339169997855</v>
      </c>
      <c r="X566" s="371">
        <v>1468.525151825274</v>
      </c>
      <c r="Y566" s="371">
        <v>1459.6506310350924</v>
      </c>
      <c r="Z566" s="371">
        <v>1452.5386121132929</v>
      </c>
      <c r="AA566" s="371">
        <v>5868.8483119734456</v>
      </c>
      <c r="AB566" s="371">
        <v>1452.6567901050612</v>
      </c>
      <c r="AC566" s="371">
        <v>1474.0440680363545</v>
      </c>
      <c r="AD566" s="371">
        <v>1474.4765587825862</v>
      </c>
      <c r="AE566" s="371">
        <v>1490.2935805409068</v>
      </c>
      <c r="AF566" s="371">
        <v>5891.4709974649086</v>
      </c>
      <c r="AG566" s="371">
        <v>1501.7399959587462</v>
      </c>
      <c r="AH566" s="371">
        <v>1522.8383449860003</v>
      </c>
      <c r="AI566" s="371">
        <v>1545.9987621513424</v>
      </c>
      <c r="AJ566" s="371">
        <v>1582.3699435646045</v>
      </c>
      <c r="AK566" s="371">
        <v>6152.9470466606936</v>
      </c>
    </row>
    <row r="567" spans="2:37">
      <c r="B567" s="370" t="s">
        <v>1827</v>
      </c>
      <c r="C567" s="371">
        <v>272.35367263669809</v>
      </c>
      <c r="D567" s="371">
        <v>273.5531881176525</v>
      </c>
      <c r="E567" s="371">
        <v>279.73687542779254</v>
      </c>
      <c r="F567" s="371">
        <v>290.43014894058325</v>
      </c>
      <c r="G567" s="371">
        <v>1116.0738851227266</v>
      </c>
      <c r="H567" s="371">
        <v>294.9896808211144</v>
      </c>
      <c r="I567" s="371">
        <v>301.14826976576677</v>
      </c>
      <c r="J567" s="371">
        <v>306.96677137149385</v>
      </c>
      <c r="K567" s="371">
        <v>312.2873608071842</v>
      </c>
      <c r="L567" s="371">
        <v>1215.3920827655593</v>
      </c>
      <c r="M567" s="371">
        <v>323.67285352083013</v>
      </c>
      <c r="N567" s="371">
        <v>335.78667557661197</v>
      </c>
      <c r="O567" s="371">
        <v>317.35212168334721</v>
      </c>
      <c r="P567" s="371">
        <v>322.6681295231437</v>
      </c>
      <c r="Q567" s="371">
        <v>1299.479780303933</v>
      </c>
      <c r="R567" s="371">
        <v>327.79203408519271</v>
      </c>
      <c r="S567" s="371">
        <v>331.04572056166137</v>
      </c>
      <c r="T567" s="371">
        <v>343.32102549621817</v>
      </c>
      <c r="U567" s="371">
        <v>351.68635355900534</v>
      </c>
      <c r="V567" s="379">
        <v>1353.8451337020774</v>
      </c>
      <c r="W567" s="371">
        <v>343.88529584972935</v>
      </c>
      <c r="X567" s="371">
        <v>323.83712203649469</v>
      </c>
      <c r="Y567" s="371">
        <v>331.42055773176446</v>
      </c>
      <c r="Z567" s="371">
        <v>335.60061950181768</v>
      </c>
      <c r="AA567" s="371">
        <v>1334.7435951198063</v>
      </c>
      <c r="AB567" s="371">
        <v>329.62208754008122</v>
      </c>
      <c r="AC567" s="371">
        <v>346.94290411895236</v>
      </c>
      <c r="AD567" s="371">
        <v>349.96902309465531</v>
      </c>
      <c r="AE567" s="371">
        <v>358.02203924090145</v>
      </c>
      <c r="AF567" s="371">
        <v>1384.5560539945905</v>
      </c>
      <c r="AG567" s="371">
        <v>349.843789985196</v>
      </c>
      <c r="AH567" s="371">
        <v>372.25916101066809</v>
      </c>
      <c r="AI567" s="371">
        <v>391.5873816726014</v>
      </c>
      <c r="AJ567" s="371">
        <v>402.81636468107598</v>
      </c>
      <c r="AK567" s="371">
        <v>1516.5066973495416</v>
      </c>
    </row>
    <row r="568" spans="2:37">
      <c r="B568" s="370" t="s">
        <v>1828</v>
      </c>
      <c r="C568" s="371">
        <v>2790.1967002990527</v>
      </c>
      <c r="D568" s="371">
        <v>3179.402251814804</v>
      </c>
      <c r="E568" s="371">
        <v>2914.6469297809963</v>
      </c>
      <c r="F568" s="371">
        <v>2923.3322038682677</v>
      </c>
      <c r="G568" s="371">
        <v>11807.578085763122</v>
      </c>
      <c r="H568" s="371">
        <v>2674.6795945888716</v>
      </c>
      <c r="I568" s="371">
        <v>2921.6429418563102</v>
      </c>
      <c r="J568" s="371">
        <v>2973.5785567631851</v>
      </c>
      <c r="K568" s="371">
        <v>3088.702872688365</v>
      </c>
      <c r="L568" s="371">
        <v>11658.603965896733</v>
      </c>
      <c r="M568" s="371">
        <v>2909.9526252087194</v>
      </c>
      <c r="N568" s="371">
        <v>3134.2503368929565</v>
      </c>
      <c r="O568" s="371">
        <v>3089.6149888211862</v>
      </c>
      <c r="P568" s="371">
        <v>3204.1034833783551</v>
      </c>
      <c r="Q568" s="371">
        <v>12337.921434301215</v>
      </c>
      <c r="R568" s="371">
        <v>3072.2680662141433</v>
      </c>
      <c r="S568" s="371">
        <v>3213.4818517281542</v>
      </c>
      <c r="T568" s="371">
        <v>3256.9897597564359</v>
      </c>
      <c r="U568" s="371">
        <v>3477.0858062952793</v>
      </c>
      <c r="V568" s="379">
        <v>13019.825483994013</v>
      </c>
      <c r="W568" s="371">
        <v>3112.5494167804159</v>
      </c>
      <c r="X568" s="371">
        <v>3193.9791151033673</v>
      </c>
      <c r="Y568" s="371">
        <v>3230.5189808821688</v>
      </c>
      <c r="Z568" s="371">
        <v>3213.5570580875274</v>
      </c>
      <c r="AA568" s="371">
        <v>12750.604570853478</v>
      </c>
      <c r="AB568" s="371">
        <v>2795.0088165906081</v>
      </c>
      <c r="AC568" s="371">
        <v>3669.6639415690033</v>
      </c>
      <c r="AD568" s="371">
        <v>3017.8495562996482</v>
      </c>
      <c r="AE568" s="371">
        <v>3715.6582406748221</v>
      </c>
      <c r="AF568" s="371">
        <v>13198.180555134082</v>
      </c>
      <c r="AG568" s="371">
        <v>3366.3156817187096</v>
      </c>
      <c r="AH568" s="371">
        <v>3701.9112949343626</v>
      </c>
      <c r="AI568" s="371">
        <v>3700.8801756624412</v>
      </c>
      <c r="AJ568" s="371">
        <v>3679.8541726330704</v>
      </c>
      <c r="AK568" s="371">
        <v>14448.961324948583</v>
      </c>
    </row>
    <row r="569" spans="2:37">
      <c r="B569" s="370" t="s">
        <v>1829</v>
      </c>
      <c r="C569" s="371">
        <v>1939.3670706330397</v>
      </c>
      <c r="D569" s="371">
        <v>2038.9638086696343</v>
      </c>
      <c r="E569" s="371">
        <v>2100.3633812591092</v>
      </c>
      <c r="F569" s="371">
        <v>2136.4149655349925</v>
      </c>
      <c r="G569" s="371">
        <v>8215.1092260967762</v>
      </c>
      <c r="H569" s="371">
        <v>2131.5796099108229</v>
      </c>
      <c r="I569" s="371">
        <v>2236.9904288509219</v>
      </c>
      <c r="J569" s="371">
        <v>2326.9359647717301</v>
      </c>
      <c r="K569" s="371">
        <v>2385.8747772371348</v>
      </c>
      <c r="L569" s="371">
        <v>9081.3807807706107</v>
      </c>
      <c r="M569" s="371">
        <v>2411.8838784022951</v>
      </c>
      <c r="N569" s="371">
        <v>2532.3068002399846</v>
      </c>
      <c r="O569" s="371">
        <v>2563.587125823</v>
      </c>
      <c r="P569" s="371">
        <v>2599.599103821763</v>
      </c>
      <c r="Q569" s="371">
        <v>10107.37690828704</v>
      </c>
      <c r="R569" s="371">
        <v>2644.7692895714822</v>
      </c>
      <c r="S569" s="371">
        <v>2715.0476301915851</v>
      </c>
      <c r="T569" s="371">
        <v>2753.6408076935945</v>
      </c>
      <c r="U569" s="371">
        <v>2802.1066258364654</v>
      </c>
      <c r="V569" s="379">
        <v>10915.564353293128</v>
      </c>
      <c r="W569" s="371">
        <v>2786.1854000995681</v>
      </c>
      <c r="X569" s="371">
        <v>2876.498992819028</v>
      </c>
      <c r="Y569" s="371">
        <v>3003.603450574567</v>
      </c>
      <c r="Z569" s="371">
        <v>3057.7598832380086</v>
      </c>
      <c r="AA569" s="371">
        <v>11724.047726731173</v>
      </c>
      <c r="AB569" s="371">
        <v>3068.7109551528911</v>
      </c>
      <c r="AC569" s="371">
        <v>3128.3758402104895</v>
      </c>
      <c r="AD569" s="371">
        <v>3062.4772579753812</v>
      </c>
      <c r="AE569" s="371">
        <v>3080.7641755779496</v>
      </c>
      <c r="AF569" s="371">
        <v>12340.328228916713</v>
      </c>
      <c r="AG569" s="371">
        <v>3128.9000147040397</v>
      </c>
      <c r="AH569" s="371">
        <v>3240.0734460551748</v>
      </c>
      <c r="AI569" s="371">
        <v>3398.3205542461587</v>
      </c>
      <c r="AJ569" s="371">
        <v>3365.4094479729547</v>
      </c>
      <c r="AK569" s="371">
        <v>13132.70346297833</v>
      </c>
    </row>
    <row r="570" spans="2:37">
      <c r="B570" s="370" t="s">
        <v>1830</v>
      </c>
      <c r="C570" s="371">
        <v>751.22075043968994</v>
      </c>
      <c r="D570" s="371">
        <v>784.7562180403711</v>
      </c>
      <c r="E570" s="371">
        <v>815.44678945413114</v>
      </c>
      <c r="F570" s="371">
        <v>840.54043622498921</v>
      </c>
      <c r="G570" s="371">
        <v>3191.9641941591813</v>
      </c>
      <c r="H570" s="371">
        <v>839.36459446214189</v>
      </c>
      <c r="I570" s="371">
        <v>859.73454124666091</v>
      </c>
      <c r="J570" s="371">
        <v>893.25212421787558</v>
      </c>
      <c r="K570" s="371">
        <v>913.68762344701452</v>
      </c>
      <c r="L570" s="371">
        <v>3506.0388833736929</v>
      </c>
      <c r="M570" s="371">
        <v>934.56723993787193</v>
      </c>
      <c r="N570" s="371">
        <v>966.31837564027023</v>
      </c>
      <c r="O570" s="371">
        <v>992.70928578484302</v>
      </c>
      <c r="P570" s="371">
        <v>1011.5716719636559</v>
      </c>
      <c r="Q570" s="371">
        <v>3905.1665733266409</v>
      </c>
      <c r="R570" s="371">
        <v>1026.9240227706885</v>
      </c>
      <c r="S570" s="371">
        <v>1060.5258889976619</v>
      </c>
      <c r="T570" s="371">
        <v>1091.5502805600618</v>
      </c>
      <c r="U570" s="371">
        <v>1115.1229446155401</v>
      </c>
      <c r="V570" s="379">
        <v>4294.123136943952</v>
      </c>
      <c r="W570" s="371">
        <v>1176.3901063754804</v>
      </c>
      <c r="X570" s="371">
        <v>1269.8028092797801</v>
      </c>
      <c r="Y570" s="371">
        <v>1417.0682288324888</v>
      </c>
      <c r="Z570" s="371">
        <v>1467.7592676172039</v>
      </c>
      <c r="AA570" s="371">
        <v>5331.0204121049528</v>
      </c>
      <c r="AB570" s="371">
        <v>1501.485694444367</v>
      </c>
      <c r="AC570" s="371">
        <v>1527.3010215703923</v>
      </c>
      <c r="AD570" s="371">
        <v>1583.6246256623667</v>
      </c>
      <c r="AE570" s="371">
        <v>1592.6847721180511</v>
      </c>
      <c r="AF570" s="371">
        <v>6205.0961137951781</v>
      </c>
      <c r="AG570" s="371">
        <v>1610.2654446667459</v>
      </c>
      <c r="AH570" s="371">
        <v>1644.7216601436746</v>
      </c>
      <c r="AI570" s="371">
        <v>1694.2949691970266</v>
      </c>
      <c r="AJ570" s="371">
        <v>1743.117882362302</v>
      </c>
      <c r="AK570" s="371">
        <v>6692.399956369748</v>
      </c>
    </row>
    <row r="571" spans="2:37">
      <c r="B571" s="370" t="s">
        <v>1831</v>
      </c>
      <c r="C571" s="371">
        <v>737.09355965486839</v>
      </c>
      <c r="D571" s="371">
        <v>776.78421007114162</v>
      </c>
      <c r="E571" s="371">
        <v>805.4996881446491</v>
      </c>
      <c r="F571" s="371">
        <v>834.16391010161749</v>
      </c>
      <c r="G571" s="371">
        <v>3153.5413679722769</v>
      </c>
      <c r="H571" s="371">
        <v>851.48168068162192</v>
      </c>
      <c r="I571" s="371">
        <v>891.17544998953747</v>
      </c>
      <c r="J571" s="371">
        <v>905.34142099220219</v>
      </c>
      <c r="K571" s="371">
        <v>918.50918398637293</v>
      </c>
      <c r="L571" s="371">
        <v>3566.5077356497341</v>
      </c>
      <c r="M571" s="371">
        <v>938.69316919763673</v>
      </c>
      <c r="N571" s="371">
        <v>1011.4093555182736</v>
      </c>
      <c r="O571" s="371">
        <v>1016.6331826118774</v>
      </c>
      <c r="P571" s="371">
        <v>1027.2719622500879</v>
      </c>
      <c r="Q571" s="371">
        <v>3994.0076695778757</v>
      </c>
      <c r="R571" s="371">
        <v>1040.2164488788951</v>
      </c>
      <c r="S571" s="371">
        <v>1110.3140522010099</v>
      </c>
      <c r="T571" s="371">
        <v>1119.6496558886433</v>
      </c>
      <c r="U571" s="371">
        <v>1144.5740223131079</v>
      </c>
      <c r="V571" s="379">
        <v>4414.7541792816555</v>
      </c>
      <c r="W571" s="371">
        <v>1137.1448553299897</v>
      </c>
      <c r="X571" s="371">
        <v>1035.9475767876422</v>
      </c>
      <c r="Y571" s="371">
        <v>1089.8192453937941</v>
      </c>
      <c r="Z571" s="371">
        <v>1105.889544933349</v>
      </c>
      <c r="AA571" s="371">
        <v>4368.8012224447748</v>
      </c>
      <c r="AB571" s="371">
        <v>1110.8252294203367</v>
      </c>
      <c r="AC571" s="371">
        <v>1153.0126354529293</v>
      </c>
      <c r="AD571" s="371">
        <v>1113.2462949683404</v>
      </c>
      <c r="AE571" s="371">
        <v>1174.7796659235851</v>
      </c>
      <c r="AF571" s="371">
        <v>4551.8638257651919</v>
      </c>
      <c r="AG571" s="371">
        <v>1210.7237702458203</v>
      </c>
      <c r="AH571" s="371">
        <v>1258.0163812092364</v>
      </c>
      <c r="AI571" s="371">
        <v>1287.2374371808046</v>
      </c>
      <c r="AJ571" s="371">
        <v>1341.102120257254</v>
      </c>
      <c r="AK571" s="371">
        <v>5097.0797088931158</v>
      </c>
    </row>
    <row r="572" spans="2:37">
      <c r="B572" s="370" t="s">
        <v>1832</v>
      </c>
      <c r="C572" s="371">
        <v>118673.1276985782</v>
      </c>
      <c r="D572" s="371">
        <v>120559.80967681478</v>
      </c>
      <c r="E572" s="371">
        <v>126333.76587950344</v>
      </c>
      <c r="F572" s="371">
        <v>143313.53324324655</v>
      </c>
      <c r="G572" s="371">
        <v>508880.23649814294</v>
      </c>
      <c r="H572" s="371">
        <v>145342.92584532965</v>
      </c>
      <c r="I572" s="371">
        <v>145664.72061947663</v>
      </c>
      <c r="J572" s="371">
        <v>148413.46975236689</v>
      </c>
      <c r="K572" s="371">
        <v>152482.37077869297</v>
      </c>
      <c r="L572" s="371">
        <v>591903.48699586606</v>
      </c>
      <c r="M572" s="371">
        <v>155027.17226639672</v>
      </c>
      <c r="N572" s="371">
        <v>156004.0020855027</v>
      </c>
      <c r="O572" s="371">
        <v>160774.00969146111</v>
      </c>
      <c r="P572" s="371">
        <v>163693.49578625854</v>
      </c>
      <c r="Q572" s="371">
        <v>635498.67982961913</v>
      </c>
      <c r="R572" s="371">
        <v>163286.50215636863</v>
      </c>
      <c r="S572" s="371">
        <v>162652.80441554895</v>
      </c>
      <c r="T572" s="371">
        <v>162584.51401232055</v>
      </c>
      <c r="U572" s="371">
        <v>163956.43676219578</v>
      </c>
      <c r="V572" s="379">
        <v>652480.2573464337</v>
      </c>
      <c r="W572" s="371">
        <v>163509.28674958932</v>
      </c>
      <c r="X572" s="371">
        <v>146263.3612670509</v>
      </c>
      <c r="Y572" s="371">
        <v>144991.69391906506</v>
      </c>
      <c r="Z572" s="371">
        <v>152980.14431410184</v>
      </c>
      <c r="AA572" s="371">
        <v>607744.48624980729</v>
      </c>
      <c r="AB572" s="371">
        <v>161411.6794120479</v>
      </c>
      <c r="AC572" s="371">
        <v>170909.42148706803</v>
      </c>
      <c r="AD572" s="371">
        <v>179654.93365868262</v>
      </c>
      <c r="AE572" s="371">
        <v>184608.46386596537</v>
      </c>
      <c r="AF572" s="371">
        <v>696584.49842376402</v>
      </c>
      <c r="AG572" s="371">
        <v>186953.67576452135</v>
      </c>
      <c r="AH572" s="371">
        <v>229952.92522485676</v>
      </c>
      <c r="AI572" s="371">
        <v>250847.39464349722</v>
      </c>
      <c r="AJ572" s="371">
        <v>253578.98389316094</v>
      </c>
      <c r="AK572" s="371">
        <v>921332.9795260363</v>
      </c>
    </row>
    <row r="573" spans="2:37">
      <c r="B573" s="368" t="s">
        <v>1855</v>
      </c>
      <c r="C573" s="371" t="s">
        <v>1178</v>
      </c>
      <c r="D573" s="371" t="s">
        <v>1178</v>
      </c>
      <c r="E573" s="371" t="s">
        <v>1178</v>
      </c>
      <c r="F573" s="371" t="s">
        <v>1178</v>
      </c>
      <c r="G573" s="371" t="s">
        <v>1178</v>
      </c>
      <c r="H573" s="371" t="s">
        <v>1178</v>
      </c>
      <c r="I573" s="371" t="s">
        <v>1178</v>
      </c>
      <c r="J573" s="371" t="s">
        <v>1178</v>
      </c>
      <c r="K573" s="371" t="s">
        <v>1178</v>
      </c>
      <c r="L573" s="371" t="s">
        <v>1178</v>
      </c>
      <c r="M573" s="371" t="s">
        <v>1178</v>
      </c>
      <c r="N573" s="371" t="s">
        <v>1178</v>
      </c>
      <c r="O573" s="371" t="s">
        <v>1178</v>
      </c>
      <c r="P573" s="371" t="s">
        <v>1178</v>
      </c>
      <c r="Q573" s="371" t="s">
        <v>1178</v>
      </c>
      <c r="R573" s="371" t="s">
        <v>1178</v>
      </c>
      <c r="S573" s="371" t="s">
        <v>1178</v>
      </c>
      <c r="T573" s="371" t="s">
        <v>1178</v>
      </c>
      <c r="U573" s="371" t="s">
        <v>1178</v>
      </c>
      <c r="V573" s="379" t="s">
        <v>1178</v>
      </c>
      <c r="W573" s="371" t="s">
        <v>1178</v>
      </c>
      <c r="X573" s="371" t="s">
        <v>1178</v>
      </c>
      <c r="Y573" s="371" t="s">
        <v>1178</v>
      </c>
      <c r="Z573" s="371" t="s">
        <v>1178</v>
      </c>
      <c r="AA573" s="371" t="s">
        <v>1178</v>
      </c>
      <c r="AB573" s="371" t="s">
        <v>1178</v>
      </c>
      <c r="AC573" s="371" t="s">
        <v>1178</v>
      </c>
      <c r="AD573" s="371" t="s">
        <v>1178</v>
      </c>
      <c r="AE573" s="371" t="s">
        <v>1178</v>
      </c>
      <c r="AF573" s="371" t="s">
        <v>1178</v>
      </c>
      <c r="AG573" s="371" t="s">
        <v>1178</v>
      </c>
      <c r="AH573" s="371" t="s">
        <v>1178</v>
      </c>
      <c r="AI573" s="371" t="s">
        <v>1178</v>
      </c>
      <c r="AJ573" s="371" t="s">
        <v>1178</v>
      </c>
      <c r="AK573" s="371" t="s">
        <v>1178</v>
      </c>
    </row>
    <row r="574" spans="2:37">
      <c r="B574" s="370" t="s">
        <v>1815</v>
      </c>
      <c r="C574" s="371">
        <v>2842.9060327334596</v>
      </c>
      <c r="D574" s="371">
        <v>2876.2724817489075</v>
      </c>
      <c r="E574" s="371">
        <v>2878.1277161982057</v>
      </c>
      <c r="F574" s="371">
        <v>2971.15223830789</v>
      </c>
      <c r="G574" s="371">
        <v>11568.458468988461</v>
      </c>
      <c r="H574" s="371">
        <v>3069.0561492254901</v>
      </c>
      <c r="I574" s="371">
        <v>3106.4758779489166</v>
      </c>
      <c r="J574" s="371">
        <v>3115.5662635374993</v>
      </c>
      <c r="K574" s="371">
        <v>3257.0978029970097</v>
      </c>
      <c r="L574" s="371">
        <v>12548.196093708915</v>
      </c>
      <c r="M574" s="371">
        <v>3246.5437101959242</v>
      </c>
      <c r="N574" s="371">
        <v>3388.7717781842061</v>
      </c>
      <c r="O574" s="371">
        <v>3445.3993138873452</v>
      </c>
      <c r="P574" s="371">
        <v>3673.4343023464216</v>
      </c>
      <c r="Q574" s="371">
        <v>13754.149104613896</v>
      </c>
      <c r="R574" s="371">
        <v>3612.2211960356308</v>
      </c>
      <c r="S574" s="371">
        <v>3717.1119071138819</v>
      </c>
      <c r="T574" s="371">
        <v>3861.261362521208</v>
      </c>
      <c r="U574" s="371">
        <v>4122.3173454628541</v>
      </c>
      <c r="V574" s="379">
        <v>15312.911811133574</v>
      </c>
      <c r="W574" s="371">
        <v>4106.4399863860035</v>
      </c>
      <c r="X574" s="371">
        <v>4105.1781530158278</v>
      </c>
      <c r="Y574" s="371">
        <v>4113.4997714175806</v>
      </c>
      <c r="Z574" s="371">
        <v>4210.6107263026634</v>
      </c>
      <c r="AA574" s="371">
        <v>16535.728637122076</v>
      </c>
      <c r="AB574" s="371">
        <v>4260.2578193864147</v>
      </c>
      <c r="AC574" s="371">
        <v>4495.6845224573754</v>
      </c>
      <c r="AD574" s="371">
        <v>4664.5644756641559</v>
      </c>
      <c r="AE574" s="371">
        <v>4664.7384108642245</v>
      </c>
      <c r="AF574" s="371">
        <v>18085.245228372172</v>
      </c>
      <c r="AG574" s="371">
        <v>4473.6932589012531</v>
      </c>
      <c r="AH574" s="371">
        <v>4743.9667909767959</v>
      </c>
      <c r="AI574" s="371">
        <v>5062.4382391812987</v>
      </c>
      <c r="AJ574" s="371">
        <v>5227.3963119779628</v>
      </c>
      <c r="AK574" s="371">
        <v>19507.494601037313</v>
      </c>
    </row>
    <row r="575" spans="2:37">
      <c r="B575" s="370" t="s">
        <v>1816</v>
      </c>
      <c r="C575" s="371">
        <v>3670.7039886354655</v>
      </c>
      <c r="D575" s="371">
        <v>3702.7611680831219</v>
      </c>
      <c r="E575" s="371">
        <v>3984.7974013208113</v>
      </c>
      <c r="F575" s="371">
        <v>5045.2005293815446</v>
      </c>
      <c r="G575" s="371">
        <v>16403.463087420943</v>
      </c>
      <c r="H575" s="371">
        <v>5134.8546711938925</v>
      </c>
      <c r="I575" s="371">
        <v>5071.9057518330756</v>
      </c>
      <c r="J575" s="371">
        <v>5228.4771303512925</v>
      </c>
      <c r="K575" s="371">
        <v>5616.3061159403069</v>
      </c>
      <c r="L575" s="371">
        <v>21051.543669318569</v>
      </c>
      <c r="M575" s="371">
        <v>5578.7967973971636</v>
      </c>
      <c r="N575" s="371">
        <v>5733.6011890115396</v>
      </c>
      <c r="O575" s="371">
        <v>5914.0759238029204</v>
      </c>
      <c r="P575" s="371">
        <v>6234.2489202647657</v>
      </c>
      <c r="Q575" s="371">
        <v>23460.722830476392</v>
      </c>
      <c r="R575" s="371">
        <v>6267.3255983911658</v>
      </c>
      <c r="S575" s="371">
        <v>6526.0701354320072</v>
      </c>
      <c r="T575" s="371">
        <v>6565.5565716387873</v>
      </c>
      <c r="U575" s="371">
        <v>6634.2385770031169</v>
      </c>
      <c r="V575" s="379">
        <v>25993.190882465075</v>
      </c>
      <c r="W575" s="371">
        <v>6763.3510317089558</v>
      </c>
      <c r="X575" s="371">
        <v>6087.7139927603594</v>
      </c>
      <c r="Y575" s="371">
        <v>6202.9302943572748</v>
      </c>
      <c r="Z575" s="371">
        <v>6517.6296618482602</v>
      </c>
      <c r="AA575" s="371">
        <v>25571.624980674853</v>
      </c>
      <c r="AB575" s="371">
        <v>6977.4601393828689</v>
      </c>
      <c r="AC575" s="371">
        <v>7120.7077326987737</v>
      </c>
      <c r="AD575" s="371">
        <v>7424.9698029133924</v>
      </c>
      <c r="AE575" s="371">
        <v>8024.619978548676</v>
      </c>
      <c r="AF575" s="371">
        <v>29547.757653543711</v>
      </c>
      <c r="AG575" s="371">
        <v>8552.6660724863759</v>
      </c>
      <c r="AH575" s="371">
        <v>12296.921863276808</v>
      </c>
      <c r="AI575" s="371">
        <v>14111.050738203878</v>
      </c>
      <c r="AJ575" s="371">
        <v>15566.450871262157</v>
      </c>
      <c r="AK575" s="371">
        <v>50527.089545229217</v>
      </c>
    </row>
    <row r="576" spans="2:37">
      <c r="B576" s="370" t="s">
        <v>1817</v>
      </c>
      <c r="C576" s="371">
        <v>1526.1452589348976</v>
      </c>
      <c r="D576" s="371">
        <v>1672.0469631246049</v>
      </c>
      <c r="E576" s="371">
        <v>1725.1819183308203</v>
      </c>
      <c r="F576" s="371">
        <v>1784.6515430861018</v>
      </c>
      <c r="G576" s="371">
        <v>6708.0256834764259</v>
      </c>
      <c r="H576" s="371">
        <v>1832.3928324603992</v>
      </c>
      <c r="I576" s="371">
        <v>1881.1752553449096</v>
      </c>
      <c r="J576" s="371">
        <v>1945.4955298762886</v>
      </c>
      <c r="K576" s="371">
        <v>2016.827064455209</v>
      </c>
      <c r="L576" s="371">
        <v>7675.8906821368073</v>
      </c>
      <c r="M576" s="371">
        <v>1976.4425150188813</v>
      </c>
      <c r="N576" s="371">
        <v>1944.1698430919403</v>
      </c>
      <c r="O576" s="371">
        <v>2030.8035475840336</v>
      </c>
      <c r="P576" s="371">
        <v>2124.6859506823471</v>
      </c>
      <c r="Q576" s="371">
        <v>8076.1018563772022</v>
      </c>
      <c r="R576" s="371">
        <v>2126.8785077609714</v>
      </c>
      <c r="S576" s="371">
        <v>2156.9585967642597</v>
      </c>
      <c r="T576" s="371">
        <v>2228.2942949639314</v>
      </c>
      <c r="U576" s="371">
        <v>2366.1523597992591</v>
      </c>
      <c r="V576" s="379">
        <v>8878.2837592884225</v>
      </c>
      <c r="W576" s="371">
        <v>2313.8779069291159</v>
      </c>
      <c r="X576" s="371">
        <v>2230.3489107606297</v>
      </c>
      <c r="Y576" s="371">
        <v>2290.7544930013619</v>
      </c>
      <c r="Z576" s="371">
        <v>2374.3877847196959</v>
      </c>
      <c r="AA576" s="371">
        <v>9209.3690954108042</v>
      </c>
      <c r="AB576" s="371">
        <v>2411.5911263871385</v>
      </c>
      <c r="AC576" s="371">
        <v>2428.5346923135717</v>
      </c>
      <c r="AD576" s="371">
        <v>2505.2245146763735</v>
      </c>
      <c r="AE576" s="371">
        <v>2579.5244159259273</v>
      </c>
      <c r="AF576" s="371">
        <v>9924.8747493030132</v>
      </c>
      <c r="AG576" s="371">
        <v>2581.3330826504716</v>
      </c>
      <c r="AH576" s="371">
        <v>2663.0640011615578</v>
      </c>
      <c r="AI576" s="371">
        <v>2725.7755701395645</v>
      </c>
      <c r="AJ576" s="371">
        <v>2810.9774118800078</v>
      </c>
      <c r="AK576" s="371">
        <v>10781.150065831602</v>
      </c>
    </row>
    <row r="577" spans="2:37">
      <c r="B577" s="370" t="s">
        <v>1818</v>
      </c>
      <c r="C577" s="371">
        <v>7.4748880960890993</v>
      </c>
      <c r="D577" s="371">
        <v>8.3350077484996685</v>
      </c>
      <c r="E577" s="371">
        <v>8.507195429765261</v>
      </c>
      <c r="F577" s="371">
        <v>9.0762351955599456</v>
      </c>
      <c r="G577" s="371">
        <v>33.39332646991398</v>
      </c>
      <c r="H577" s="371">
        <v>9.4793869335907548</v>
      </c>
      <c r="I577" s="371">
        <v>9.9590550778454308</v>
      </c>
      <c r="J577" s="371">
        <v>10.568704980104972</v>
      </c>
      <c r="K577" s="371">
        <v>11.14956247261698</v>
      </c>
      <c r="L577" s="371">
        <v>41.156709464158133</v>
      </c>
      <c r="M577" s="371">
        <v>11.393239573344884</v>
      </c>
      <c r="N577" s="371">
        <v>11.671283149946335</v>
      </c>
      <c r="O577" s="371">
        <v>11.761093325028373</v>
      </c>
      <c r="P577" s="371">
        <v>11.801499859216204</v>
      </c>
      <c r="Q577" s="371">
        <v>46.627115907535803</v>
      </c>
      <c r="R577" s="371">
        <v>11.971100417021457</v>
      </c>
      <c r="S577" s="371">
        <v>12.720126541575642</v>
      </c>
      <c r="T577" s="371">
        <v>12.819369420697122</v>
      </c>
      <c r="U577" s="371">
        <v>13.25707980613338</v>
      </c>
      <c r="V577" s="379">
        <v>50.767676185427597</v>
      </c>
      <c r="W577" s="371">
        <v>13.566465476505837</v>
      </c>
      <c r="X577" s="371">
        <v>13.923444579347255</v>
      </c>
      <c r="Y577" s="371">
        <v>15.912837069621222</v>
      </c>
      <c r="Z577" s="371">
        <v>15.312844653590167</v>
      </c>
      <c r="AA577" s="371">
        <v>58.715591779064489</v>
      </c>
      <c r="AB577" s="371">
        <v>14.154202574985632</v>
      </c>
      <c r="AC577" s="371">
        <v>14.783096233964041</v>
      </c>
      <c r="AD577" s="371">
        <v>15.64935877717453</v>
      </c>
      <c r="AE577" s="371">
        <v>16.937013864793705</v>
      </c>
      <c r="AF577" s="371">
        <v>61.523671450917917</v>
      </c>
      <c r="AG577" s="371">
        <v>15.531911728251817</v>
      </c>
      <c r="AH577" s="371">
        <v>16.388048733202137</v>
      </c>
      <c r="AI577" s="371">
        <v>17.649924232978506</v>
      </c>
      <c r="AJ577" s="371">
        <v>19.617043234656212</v>
      </c>
      <c r="AK577" s="371">
        <v>69.186927929088682</v>
      </c>
    </row>
    <row r="578" spans="2:37">
      <c r="B578" s="370" t="s">
        <v>1819</v>
      </c>
      <c r="C578" s="371">
        <v>9.81359169281715</v>
      </c>
      <c r="D578" s="371">
        <v>10.167194359266428</v>
      </c>
      <c r="E578" s="371">
        <v>10.582026782163691</v>
      </c>
      <c r="F578" s="371">
        <v>10.760627912228523</v>
      </c>
      <c r="G578" s="371">
        <v>41.323440746475796</v>
      </c>
      <c r="H578" s="371">
        <v>11.466874851196796</v>
      </c>
      <c r="I578" s="371">
        <v>11.836604488182369</v>
      </c>
      <c r="J578" s="371">
        <v>12.218544299442526</v>
      </c>
      <c r="K578" s="371">
        <v>12.723762930148764</v>
      </c>
      <c r="L578" s="371">
        <v>48.245786568970452</v>
      </c>
      <c r="M578" s="371">
        <v>12.694195673103955</v>
      </c>
      <c r="N578" s="371">
        <v>13.472343675861875</v>
      </c>
      <c r="O578" s="371">
        <v>13.494705168981195</v>
      </c>
      <c r="P578" s="371">
        <v>13.530384447721136</v>
      </c>
      <c r="Q578" s="371">
        <v>53.191628965668158</v>
      </c>
      <c r="R578" s="371">
        <v>13.535446175788408</v>
      </c>
      <c r="S578" s="371">
        <v>14.191593478316632</v>
      </c>
      <c r="T578" s="371">
        <v>14.204720260233806</v>
      </c>
      <c r="U578" s="371">
        <v>14.288587123946881</v>
      </c>
      <c r="V578" s="379">
        <v>56.220347038285723</v>
      </c>
      <c r="W578" s="371">
        <v>14.8315337350547</v>
      </c>
      <c r="X578" s="371">
        <v>14.794724270850701</v>
      </c>
      <c r="Y578" s="371">
        <v>15.760023130678501</v>
      </c>
      <c r="Z578" s="371">
        <v>17.584901860121402</v>
      </c>
      <c r="AA578" s="371">
        <v>62.971182996705302</v>
      </c>
      <c r="AB578" s="371">
        <v>15.926396454151552</v>
      </c>
      <c r="AC578" s="371">
        <v>16.600308685351358</v>
      </c>
      <c r="AD578" s="371">
        <v>17.302736952596618</v>
      </c>
      <c r="AE578" s="371">
        <v>18.0684212467199</v>
      </c>
      <c r="AF578" s="371">
        <v>67.897863338819434</v>
      </c>
      <c r="AG578" s="371">
        <v>17.8069504629511</v>
      </c>
      <c r="AH578" s="371">
        <v>18.124248107449755</v>
      </c>
      <c r="AI578" s="371">
        <v>18.459352702411365</v>
      </c>
      <c r="AJ578" s="371">
        <v>18.806734693699834</v>
      </c>
      <c r="AK578" s="371">
        <v>73.197285966512055</v>
      </c>
    </row>
    <row r="579" spans="2:37">
      <c r="B579" s="370" t="s">
        <v>1820</v>
      </c>
      <c r="C579" s="371">
        <v>2018.9306530962808</v>
      </c>
      <c r="D579" s="371">
        <v>2030.6275333118517</v>
      </c>
      <c r="E579" s="371">
        <v>2226.5410249255497</v>
      </c>
      <c r="F579" s="371">
        <v>2205.7867086511001</v>
      </c>
      <c r="G579" s="371">
        <v>8481.885919984783</v>
      </c>
      <c r="H579" s="371">
        <v>2288.0423445841575</v>
      </c>
      <c r="I579" s="371">
        <v>2309.3447044531367</v>
      </c>
      <c r="J579" s="371">
        <v>2429.7934308563122</v>
      </c>
      <c r="K579" s="371">
        <v>2548.3075617328122</v>
      </c>
      <c r="L579" s="371">
        <v>9575.4880416264186</v>
      </c>
      <c r="M579" s="371">
        <v>2707.6121010019365</v>
      </c>
      <c r="N579" s="371">
        <v>2480.0892030133705</v>
      </c>
      <c r="O579" s="371">
        <v>2755.8935777972106</v>
      </c>
      <c r="P579" s="371">
        <v>3104.3874486209183</v>
      </c>
      <c r="Q579" s="371">
        <v>11047.982330433435</v>
      </c>
      <c r="R579" s="371">
        <v>3080.7224669294046</v>
      </c>
      <c r="S579" s="371">
        <v>3196.0620417466534</v>
      </c>
      <c r="T579" s="371">
        <v>3334.2106635725713</v>
      </c>
      <c r="U579" s="371">
        <v>3649.6251627604679</v>
      </c>
      <c r="V579" s="379">
        <v>13260.620335009096</v>
      </c>
      <c r="W579" s="371">
        <v>3485.0107566626998</v>
      </c>
      <c r="X579" s="371">
        <v>3370.3659213422097</v>
      </c>
      <c r="Y579" s="371">
        <v>3622.0852655755798</v>
      </c>
      <c r="Z579" s="371">
        <v>3851.7917861928699</v>
      </c>
      <c r="AA579" s="371">
        <v>14329.25372977336</v>
      </c>
      <c r="AB579" s="371">
        <v>3697.1372158638601</v>
      </c>
      <c r="AC579" s="371">
        <v>3715.9729219447299</v>
      </c>
      <c r="AD579" s="371">
        <v>3893.3057678474202</v>
      </c>
      <c r="AE579" s="371">
        <v>3828.82928968339</v>
      </c>
      <c r="AF579" s="371">
        <v>15135.245195339401</v>
      </c>
      <c r="AG579" s="371">
        <v>3710.6251337885296</v>
      </c>
      <c r="AH579" s="371">
        <v>3514.6847319583198</v>
      </c>
      <c r="AI579" s="371">
        <v>3790.7389069079099</v>
      </c>
      <c r="AJ579" s="371">
        <v>3998.8930452147802</v>
      </c>
      <c r="AK579" s="371">
        <v>15014.94181786954</v>
      </c>
    </row>
    <row r="580" spans="2:37">
      <c r="B580" s="370" t="s">
        <v>1821</v>
      </c>
      <c r="C580" s="371">
        <v>1788.0462093666997</v>
      </c>
      <c r="D580" s="371">
        <v>1860.9645575353907</v>
      </c>
      <c r="E580" s="371">
        <v>1967.0075591286395</v>
      </c>
      <c r="F580" s="371">
        <v>2018.0981232937158</v>
      </c>
      <c r="G580" s="371">
        <v>7634.116449324446</v>
      </c>
      <c r="H580" s="371">
        <v>2078.3710179347836</v>
      </c>
      <c r="I580" s="371">
        <v>2160.6964870713796</v>
      </c>
      <c r="J580" s="371">
        <v>2203.4249945027568</v>
      </c>
      <c r="K580" s="371">
        <v>2290.673937611592</v>
      </c>
      <c r="L580" s="371">
        <v>8733.1664371205115</v>
      </c>
      <c r="M580" s="371">
        <v>2314.9464471767956</v>
      </c>
      <c r="N580" s="371">
        <v>2462.896398724019</v>
      </c>
      <c r="O580" s="371">
        <v>2553.2709058646506</v>
      </c>
      <c r="P580" s="371">
        <v>2659.0086549666935</v>
      </c>
      <c r="Q580" s="371">
        <v>9990.12240673216</v>
      </c>
      <c r="R580" s="371">
        <v>2704.3473760736692</v>
      </c>
      <c r="S580" s="371">
        <v>2864.0878778905089</v>
      </c>
      <c r="T580" s="371">
        <v>2936.9622065275967</v>
      </c>
      <c r="U580" s="371">
        <v>3082.7841663500476</v>
      </c>
      <c r="V580" s="379">
        <v>11588.181626841822</v>
      </c>
      <c r="W580" s="371">
        <v>3001.9433551625571</v>
      </c>
      <c r="X580" s="371">
        <v>2979.2454022635347</v>
      </c>
      <c r="Y580" s="371">
        <v>3084.295615008708</v>
      </c>
      <c r="Z580" s="371">
        <v>3166.6505648081338</v>
      </c>
      <c r="AA580" s="371">
        <v>12232.134937242934</v>
      </c>
      <c r="AB580" s="371">
        <v>3317.9153916679152</v>
      </c>
      <c r="AC580" s="371">
        <v>3415.8576161905312</v>
      </c>
      <c r="AD580" s="371">
        <v>3513.6728012955996</v>
      </c>
      <c r="AE580" s="371">
        <v>3610.1432608384839</v>
      </c>
      <c r="AF580" s="371">
        <v>13857.589069992529</v>
      </c>
      <c r="AG580" s="371">
        <v>3708.8915827480973</v>
      </c>
      <c r="AH580" s="371">
        <v>3808.7410511256753</v>
      </c>
      <c r="AI580" s="371">
        <v>3855.5524519395854</v>
      </c>
      <c r="AJ580" s="371">
        <v>4035.0995304509192</v>
      </c>
      <c r="AK580" s="371">
        <v>15408.284616264278</v>
      </c>
    </row>
    <row r="581" spans="2:37">
      <c r="B581" s="370" t="s">
        <v>1822</v>
      </c>
      <c r="C581" s="371">
        <v>1062.9162021754591</v>
      </c>
      <c r="D581" s="371">
        <v>1096.19377251529</v>
      </c>
      <c r="E581" s="371">
        <v>1148.2050882709138</v>
      </c>
      <c r="F581" s="371">
        <v>1218.0969146887999</v>
      </c>
      <c r="G581" s="371">
        <v>4525.4119776504631</v>
      </c>
      <c r="H581" s="371">
        <v>1237.5384995186955</v>
      </c>
      <c r="I581" s="371">
        <v>1322.3954968047547</v>
      </c>
      <c r="J581" s="371">
        <v>1377.9480827367147</v>
      </c>
      <c r="K581" s="371">
        <v>1436.7790298570999</v>
      </c>
      <c r="L581" s="371">
        <v>5374.6611089172648</v>
      </c>
      <c r="M581" s="371">
        <v>1436.9417153779166</v>
      </c>
      <c r="N581" s="371">
        <v>1515.2304455111571</v>
      </c>
      <c r="O581" s="371">
        <v>1528.760167417701</v>
      </c>
      <c r="P581" s="371">
        <v>1600.5790056705714</v>
      </c>
      <c r="Q581" s="371">
        <v>6081.5113339773461</v>
      </c>
      <c r="R581" s="371">
        <v>1611.4096944096641</v>
      </c>
      <c r="S581" s="371">
        <v>1674.7805669747079</v>
      </c>
      <c r="T581" s="371">
        <v>1713.9787081604852</v>
      </c>
      <c r="U581" s="371">
        <v>1805.995162961161</v>
      </c>
      <c r="V581" s="379">
        <v>6806.1641325060182</v>
      </c>
      <c r="W581" s="371">
        <v>1786.9069517605292</v>
      </c>
      <c r="X581" s="371">
        <v>1649.8748145120162</v>
      </c>
      <c r="Y581" s="371">
        <v>1678.4835219205643</v>
      </c>
      <c r="Z581" s="371">
        <v>1667.020939649736</v>
      </c>
      <c r="AA581" s="371">
        <v>6782.2862278428447</v>
      </c>
      <c r="AB581" s="371">
        <v>1592.3278859229877</v>
      </c>
      <c r="AC581" s="371">
        <v>1762.4755170713427</v>
      </c>
      <c r="AD581" s="371">
        <v>1747.127300448675</v>
      </c>
      <c r="AE581" s="371">
        <v>1877.9957996379621</v>
      </c>
      <c r="AF581" s="371">
        <v>6979.9265030809674</v>
      </c>
      <c r="AG581" s="371">
        <v>1926.3996966696493</v>
      </c>
      <c r="AH581" s="371">
        <v>2081.8257731876656</v>
      </c>
      <c r="AI581" s="371">
        <v>2213.3971911802</v>
      </c>
      <c r="AJ581" s="371">
        <v>2484.5589575640756</v>
      </c>
      <c r="AK581" s="371">
        <v>8706.1816186015913</v>
      </c>
    </row>
    <row r="582" spans="2:37">
      <c r="B582" s="370" t="s">
        <v>1823</v>
      </c>
      <c r="C582" s="371">
        <v>238.52507958473595</v>
      </c>
      <c r="D582" s="371">
        <v>251.83130403135735</v>
      </c>
      <c r="E582" s="371">
        <v>262.93414023113672</v>
      </c>
      <c r="F582" s="371">
        <v>271.24000400892567</v>
      </c>
      <c r="G582" s="371">
        <v>1024.5305278561555</v>
      </c>
      <c r="H582" s="371">
        <v>275.55609064453586</v>
      </c>
      <c r="I582" s="371">
        <v>293.55599320402399</v>
      </c>
      <c r="J582" s="371">
        <v>312.36194007378566</v>
      </c>
      <c r="K582" s="371">
        <v>326.582338224637</v>
      </c>
      <c r="L582" s="371">
        <v>1208.0563621469826</v>
      </c>
      <c r="M582" s="371">
        <v>329.06608193484283</v>
      </c>
      <c r="N582" s="371">
        <v>347.42790742325599</v>
      </c>
      <c r="O582" s="371">
        <v>352.70794935528272</v>
      </c>
      <c r="P582" s="371">
        <v>370.12334659388409</v>
      </c>
      <c r="Q582" s="371">
        <v>1399.3252853072656</v>
      </c>
      <c r="R582" s="371">
        <v>371.72410004067945</v>
      </c>
      <c r="S582" s="371">
        <v>386.20029861847507</v>
      </c>
      <c r="T582" s="371">
        <v>391.91597807649379</v>
      </c>
      <c r="U582" s="371">
        <v>410.11675025326178</v>
      </c>
      <c r="V582" s="379">
        <v>1559.9571269889102</v>
      </c>
      <c r="W582" s="371">
        <v>414.21218619671697</v>
      </c>
      <c r="X582" s="371">
        <v>362.02990685435464</v>
      </c>
      <c r="Y582" s="371">
        <v>375.71641743726985</v>
      </c>
      <c r="Z582" s="371">
        <v>385.56264661850548</v>
      </c>
      <c r="AA582" s="371">
        <v>1537.5211571068471</v>
      </c>
      <c r="AB582" s="371">
        <v>396.37747090326542</v>
      </c>
      <c r="AC582" s="371">
        <v>407.55213450349299</v>
      </c>
      <c r="AD582" s="371">
        <v>418.96672604196596</v>
      </c>
      <c r="AE582" s="371">
        <v>442.88713280157901</v>
      </c>
      <c r="AF582" s="371">
        <v>1665.7834642503033</v>
      </c>
      <c r="AG582" s="371">
        <v>451.92474190963895</v>
      </c>
      <c r="AH582" s="371">
        <v>465.2732212351313</v>
      </c>
      <c r="AI582" s="371">
        <v>484.32170056062375</v>
      </c>
      <c r="AJ582" s="371">
        <v>502.75544754115111</v>
      </c>
      <c r="AK582" s="371">
        <v>1904.2751112465453</v>
      </c>
    </row>
    <row r="583" spans="2:37">
      <c r="B583" s="370" t="s">
        <v>1824</v>
      </c>
      <c r="C583" s="371">
        <v>362.84487388656453</v>
      </c>
      <c r="D583" s="371">
        <v>372.94572537555575</v>
      </c>
      <c r="E583" s="371">
        <v>386.97480262671866</v>
      </c>
      <c r="F583" s="371">
        <v>397.78047526487967</v>
      </c>
      <c r="G583" s="371">
        <v>1520.5458771537187</v>
      </c>
      <c r="H583" s="371">
        <v>418.19451012474991</v>
      </c>
      <c r="I583" s="371">
        <v>435.13089855705311</v>
      </c>
      <c r="J583" s="371">
        <v>445.08581160232444</v>
      </c>
      <c r="K583" s="371">
        <v>466.07501039220307</v>
      </c>
      <c r="L583" s="371">
        <v>1764.4862306763305</v>
      </c>
      <c r="M583" s="371">
        <v>466.56124968307563</v>
      </c>
      <c r="N583" s="371">
        <v>487.39511703139436</v>
      </c>
      <c r="O583" s="371">
        <v>503.03926437197833</v>
      </c>
      <c r="P583" s="371">
        <v>525.55525612856377</v>
      </c>
      <c r="Q583" s="371">
        <v>1982.5508872150122</v>
      </c>
      <c r="R583" s="371">
        <v>525.79373055725182</v>
      </c>
      <c r="S583" s="371">
        <v>549.10582459970044</v>
      </c>
      <c r="T583" s="371">
        <v>570.03804902918228</v>
      </c>
      <c r="U583" s="371">
        <v>596.98251072412745</v>
      </c>
      <c r="V583" s="379">
        <v>2241.9201149102619</v>
      </c>
      <c r="W583" s="371">
        <v>613.43929575715276</v>
      </c>
      <c r="X583" s="371">
        <v>628.18993484871407</v>
      </c>
      <c r="Y583" s="371">
        <v>647.34296776977794</v>
      </c>
      <c r="Z583" s="371">
        <v>670.53759893339895</v>
      </c>
      <c r="AA583" s="371">
        <v>2559.5097973090437</v>
      </c>
      <c r="AB583" s="371">
        <v>694.95789678757717</v>
      </c>
      <c r="AC583" s="371">
        <v>721.6574728636798</v>
      </c>
      <c r="AD583" s="371">
        <v>749.38281951658814</v>
      </c>
      <c r="AE583" s="371">
        <v>774.89608902993098</v>
      </c>
      <c r="AF583" s="371">
        <v>2940.8942781977762</v>
      </c>
      <c r="AG583" s="371">
        <v>789.25386763679592</v>
      </c>
      <c r="AH583" s="371">
        <v>819.0345398753426</v>
      </c>
      <c r="AI583" s="371">
        <v>846.70521211388905</v>
      </c>
      <c r="AJ583" s="371">
        <v>878.65367817606193</v>
      </c>
      <c r="AK583" s="371">
        <v>3333.6472978020897</v>
      </c>
    </row>
    <row r="584" spans="2:37">
      <c r="B584" s="370" t="s">
        <v>1825</v>
      </c>
      <c r="C584" s="371">
        <v>195.30241671660244</v>
      </c>
      <c r="D584" s="371">
        <v>201.51965218662247</v>
      </c>
      <c r="E584" s="371">
        <v>207.56663208561085</v>
      </c>
      <c r="F584" s="371">
        <v>214.81356825892308</v>
      </c>
      <c r="G584" s="371">
        <v>819.20226924775875</v>
      </c>
      <c r="H584" s="371">
        <v>215.09866371830319</v>
      </c>
      <c r="I584" s="371">
        <v>222.19745076512922</v>
      </c>
      <c r="J584" s="371">
        <v>222.03191262679647</v>
      </c>
      <c r="K584" s="371">
        <v>228.99390812406497</v>
      </c>
      <c r="L584" s="371">
        <v>888.32193523429385</v>
      </c>
      <c r="M584" s="371">
        <v>234.09785331606008</v>
      </c>
      <c r="N584" s="371">
        <v>242.50287677320759</v>
      </c>
      <c r="O584" s="371">
        <v>248.34592730722602</v>
      </c>
      <c r="P584" s="371">
        <v>251.93392127585432</v>
      </c>
      <c r="Q584" s="371">
        <v>976.88057867234795</v>
      </c>
      <c r="R584" s="371">
        <v>258.91619700177529</v>
      </c>
      <c r="S584" s="371">
        <v>253.6775291540485</v>
      </c>
      <c r="T584" s="371">
        <v>264.52861770781379</v>
      </c>
      <c r="U584" s="371">
        <v>281.54459151185637</v>
      </c>
      <c r="V584" s="379">
        <v>1058.6669353754939</v>
      </c>
      <c r="W584" s="371">
        <v>278.69060348685736</v>
      </c>
      <c r="X584" s="371">
        <v>268.02170371429042</v>
      </c>
      <c r="Y584" s="371">
        <v>274.1168728380639</v>
      </c>
      <c r="Z584" s="371">
        <v>299.45093570657451</v>
      </c>
      <c r="AA584" s="371">
        <v>1120.2801157457864</v>
      </c>
      <c r="AB584" s="371">
        <v>302.02503742093268</v>
      </c>
      <c r="AC584" s="371">
        <v>309.03439442005475</v>
      </c>
      <c r="AD584" s="371">
        <v>313.94466729448965</v>
      </c>
      <c r="AE584" s="371">
        <v>323.09942777627509</v>
      </c>
      <c r="AF584" s="371">
        <v>1248.1035269117522</v>
      </c>
      <c r="AG584" s="371">
        <v>329.75890895507939</v>
      </c>
      <c r="AH584" s="371">
        <v>337.48506458620312</v>
      </c>
      <c r="AI584" s="371">
        <v>367.51819867835667</v>
      </c>
      <c r="AJ584" s="371">
        <v>373.66495726515313</v>
      </c>
      <c r="AK584" s="371">
        <v>1408.4271294847924</v>
      </c>
    </row>
    <row r="585" spans="2:37">
      <c r="B585" s="370" t="s">
        <v>1826</v>
      </c>
      <c r="C585" s="371">
        <v>135.81503177939291</v>
      </c>
      <c r="D585" s="371">
        <v>137.34340657225158</v>
      </c>
      <c r="E585" s="371">
        <v>139.60350828796521</v>
      </c>
      <c r="F585" s="371">
        <v>141.9967600106844</v>
      </c>
      <c r="G585" s="371">
        <v>554.75870665029413</v>
      </c>
      <c r="H585" s="371">
        <v>144.55085694353556</v>
      </c>
      <c r="I585" s="371">
        <v>150.14732561106715</v>
      </c>
      <c r="J585" s="371">
        <v>152.34686384102361</v>
      </c>
      <c r="K585" s="371">
        <v>157.77717441802989</v>
      </c>
      <c r="L585" s="371">
        <v>604.82222081365626</v>
      </c>
      <c r="M585" s="371">
        <v>158.47557996602569</v>
      </c>
      <c r="N585" s="371">
        <v>162.91346211101308</v>
      </c>
      <c r="O585" s="371">
        <v>167.60833781016854</v>
      </c>
      <c r="P585" s="371">
        <v>176.91564809581428</v>
      </c>
      <c r="Q585" s="371">
        <v>665.91302798302161</v>
      </c>
      <c r="R585" s="371">
        <v>179.0299402016245</v>
      </c>
      <c r="S585" s="371">
        <v>182.86067400808821</v>
      </c>
      <c r="T585" s="371">
        <v>186.38912342821368</v>
      </c>
      <c r="U585" s="371">
        <v>190.88683553610636</v>
      </c>
      <c r="V585" s="379">
        <v>739.16657317403269</v>
      </c>
      <c r="W585" s="371">
        <v>189.76907016258801</v>
      </c>
      <c r="X585" s="371">
        <v>186.94096955191301</v>
      </c>
      <c r="Y585" s="371">
        <v>191.697562558545</v>
      </c>
      <c r="Z585" s="371">
        <v>197.87692776714999</v>
      </c>
      <c r="AA585" s="371">
        <v>766.28453004019605</v>
      </c>
      <c r="AB585" s="371">
        <v>200.51079798882591</v>
      </c>
      <c r="AC585" s="371">
        <v>203.49009932736627</v>
      </c>
      <c r="AD585" s="371">
        <v>206.45817657460788</v>
      </c>
      <c r="AE585" s="371">
        <v>210.05693265832841</v>
      </c>
      <c r="AF585" s="371">
        <v>820.51600654912841</v>
      </c>
      <c r="AG585" s="371">
        <v>213.92672868437</v>
      </c>
      <c r="AH585" s="371">
        <v>216.97110297514547</v>
      </c>
      <c r="AI585" s="371">
        <v>217.46279041422099</v>
      </c>
      <c r="AJ585" s="371">
        <v>220.55748611872141</v>
      </c>
      <c r="AK585" s="371">
        <v>868.91810819245791</v>
      </c>
    </row>
    <row r="586" spans="2:37">
      <c r="B586" s="370" t="s">
        <v>1827</v>
      </c>
      <c r="C586" s="371">
        <v>42.762042414630429</v>
      </c>
      <c r="D586" s="371">
        <v>42.932963604211423</v>
      </c>
      <c r="E586" s="371">
        <v>44.059023426536605</v>
      </c>
      <c r="F586" s="371">
        <v>44.919821137486728</v>
      </c>
      <c r="G586" s="371">
        <v>174.67385058286519</v>
      </c>
      <c r="H586" s="371">
        <v>45.746770128163227</v>
      </c>
      <c r="I586" s="371">
        <v>46.980295112132914</v>
      </c>
      <c r="J586" s="371">
        <v>47.755902858104172</v>
      </c>
      <c r="K586" s="371">
        <v>48.759045519628948</v>
      </c>
      <c r="L586" s="371">
        <v>189.24201361802923</v>
      </c>
      <c r="M586" s="371">
        <v>49.1014989094854</v>
      </c>
      <c r="N586" s="371">
        <v>50.017416461554305</v>
      </c>
      <c r="O586" s="371">
        <v>50.700338923846992</v>
      </c>
      <c r="P586" s="371">
        <v>51.130558819010041</v>
      </c>
      <c r="Q586" s="371">
        <v>200.94981311389674</v>
      </c>
      <c r="R586" s="371">
        <v>51.192278627471374</v>
      </c>
      <c r="S586" s="371">
        <v>52.973661339618836</v>
      </c>
      <c r="T586" s="371">
        <v>53.572055704203407</v>
      </c>
      <c r="U586" s="371">
        <v>54.251607726151057</v>
      </c>
      <c r="V586" s="379">
        <v>211.98960339744468</v>
      </c>
      <c r="W586" s="371">
        <v>56.4067583229007</v>
      </c>
      <c r="X586" s="371">
        <v>56.002259970917201</v>
      </c>
      <c r="Y586" s="371">
        <v>57.421392863880001</v>
      </c>
      <c r="Z586" s="371">
        <v>57.051077819909601</v>
      </c>
      <c r="AA586" s="371">
        <v>226.88148897760752</v>
      </c>
      <c r="AB586" s="371">
        <v>57.623600110102998</v>
      </c>
      <c r="AC586" s="371">
        <v>60.368909625849554</v>
      </c>
      <c r="AD586" s="371">
        <v>62.399846726697056</v>
      </c>
      <c r="AE586" s="371">
        <v>64.657424119967288</v>
      </c>
      <c r="AF586" s="371">
        <v>245.0497805826169</v>
      </c>
      <c r="AG586" s="371">
        <v>64.932781246201102</v>
      </c>
      <c r="AH586" s="371">
        <v>66.102734993415339</v>
      </c>
      <c r="AI586" s="371">
        <v>67.772688740629604</v>
      </c>
      <c r="AJ586" s="371">
        <v>68.993811717793378</v>
      </c>
      <c r="AK586" s="371">
        <v>267.80201669803938</v>
      </c>
    </row>
    <row r="587" spans="2:37">
      <c r="B587" s="370" t="s">
        <v>1828</v>
      </c>
      <c r="C587" s="371">
        <v>789.95845352423657</v>
      </c>
      <c r="D587" s="371">
        <v>952.3285898940436</v>
      </c>
      <c r="E587" s="371">
        <v>941.29470919087566</v>
      </c>
      <c r="F587" s="371">
        <v>988.15670020077357</v>
      </c>
      <c r="G587" s="371">
        <v>3671.7384528099296</v>
      </c>
      <c r="H587" s="371">
        <v>898.38095482545282</v>
      </c>
      <c r="I587" s="371">
        <v>966.80091623101953</v>
      </c>
      <c r="J587" s="371">
        <v>1043.547273396234</v>
      </c>
      <c r="K587" s="371">
        <v>1107.9376453141167</v>
      </c>
      <c r="L587" s="371">
        <v>4016.6667897668231</v>
      </c>
      <c r="M587" s="371">
        <v>1003.5968277396805</v>
      </c>
      <c r="N587" s="371">
        <v>1088.9923531483512</v>
      </c>
      <c r="O587" s="371">
        <v>1092.075123292854</v>
      </c>
      <c r="P587" s="371">
        <v>1131.9800549178281</v>
      </c>
      <c r="Q587" s="371">
        <v>4316.6443590987137</v>
      </c>
      <c r="R587" s="371">
        <v>1128.0086905431201</v>
      </c>
      <c r="S587" s="371">
        <v>1188.1204224488372</v>
      </c>
      <c r="T587" s="371">
        <v>1211.0201103780919</v>
      </c>
      <c r="U587" s="371">
        <v>1257.2741102657478</v>
      </c>
      <c r="V587" s="379">
        <v>4784.4233336357966</v>
      </c>
      <c r="W587" s="371">
        <v>1160.94896355571</v>
      </c>
      <c r="X587" s="371">
        <v>1209.52133573422</v>
      </c>
      <c r="Y587" s="371">
        <v>1276.6164814818101</v>
      </c>
      <c r="Z587" s="371">
        <v>1330.55706774137</v>
      </c>
      <c r="AA587" s="371">
        <v>4977.6438485131093</v>
      </c>
      <c r="AB587" s="371">
        <v>1167.5954226868118</v>
      </c>
      <c r="AC587" s="371">
        <v>1329.4971667437144</v>
      </c>
      <c r="AD587" s="371">
        <v>1325.7799746850999</v>
      </c>
      <c r="AE587" s="371">
        <v>1369.787662701789</v>
      </c>
      <c r="AF587" s="371">
        <v>5192.6602268174147</v>
      </c>
      <c r="AG587" s="371">
        <v>1188.3023004302202</v>
      </c>
      <c r="AH587" s="371">
        <v>1337.4261513224712</v>
      </c>
      <c r="AI587" s="371">
        <v>1440.2062124979436</v>
      </c>
      <c r="AJ587" s="371">
        <v>1564.7742475612793</v>
      </c>
      <c r="AK587" s="371">
        <v>5530.7089118119147</v>
      </c>
    </row>
    <row r="588" spans="2:37">
      <c r="B588" s="370" t="s">
        <v>1829</v>
      </c>
      <c r="C588" s="371">
        <v>395.61160002612633</v>
      </c>
      <c r="D588" s="371">
        <v>421.41846978661971</v>
      </c>
      <c r="E588" s="371">
        <v>441.66863078709611</v>
      </c>
      <c r="F588" s="371">
        <v>454.31599172189033</v>
      </c>
      <c r="G588" s="371">
        <v>1713.0146923217326</v>
      </c>
      <c r="H588" s="371">
        <v>453.07401479399175</v>
      </c>
      <c r="I588" s="371">
        <v>469.19303145951864</v>
      </c>
      <c r="J588" s="371">
        <v>489.10640460436781</v>
      </c>
      <c r="K588" s="371">
        <v>498.04398611339002</v>
      </c>
      <c r="L588" s="371">
        <v>1909.4174369712682</v>
      </c>
      <c r="M588" s="371">
        <v>497.30433701891468</v>
      </c>
      <c r="N588" s="371">
        <v>511.16567922816279</v>
      </c>
      <c r="O588" s="371">
        <v>523.75438209684228</v>
      </c>
      <c r="P588" s="371">
        <v>549.39386312644706</v>
      </c>
      <c r="Q588" s="371">
        <v>2081.6182614703666</v>
      </c>
      <c r="R588" s="371">
        <v>572.08474946348929</v>
      </c>
      <c r="S588" s="371">
        <v>579.88367763936526</v>
      </c>
      <c r="T588" s="371">
        <v>596.2376125825084</v>
      </c>
      <c r="U588" s="371">
        <v>610.1767132212085</v>
      </c>
      <c r="V588" s="379">
        <v>2358.3827529065716</v>
      </c>
      <c r="W588" s="371">
        <v>645.42501690186396</v>
      </c>
      <c r="X588" s="371">
        <v>631.281624568084</v>
      </c>
      <c r="Y588" s="371">
        <v>646.22469754005897</v>
      </c>
      <c r="Z588" s="371">
        <v>667.31047757534998</v>
      </c>
      <c r="AA588" s="371">
        <v>2590.2418165853569</v>
      </c>
      <c r="AB588" s="371">
        <v>681.18790408977327</v>
      </c>
      <c r="AC588" s="371">
        <v>688.54204731165726</v>
      </c>
      <c r="AD588" s="371">
        <v>711.12351132144966</v>
      </c>
      <c r="AE588" s="371">
        <v>745.12408947068332</v>
      </c>
      <c r="AF588" s="371">
        <v>2825.9775521935635</v>
      </c>
      <c r="AG588" s="371">
        <v>741.12102672316598</v>
      </c>
      <c r="AH588" s="371">
        <v>769.44109859939681</v>
      </c>
      <c r="AI588" s="371">
        <v>787.3629797541704</v>
      </c>
      <c r="AJ588" s="371">
        <v>817.45007130237775</v>
      </c>
      <c r="AK588" s="371">
        <v>3115.3751763791106</v>
      </c>
    </row>
    <row r="589" spans="2:37">
      <c r="B589" s="370" t="s">
        <v>1830</v>
      </c>
      <c r="C589" s="371">
        <v>167.38299323960305</v>
      </c>
      <c r="D589" s="371">
        <v>178.776925926975</v>
      </c>
      <c r="E589" s="371">
        <v>186.190419602601</v>
      </c>
      <c r="F589" s="371">
        <v>190.00566781771579</v>
      </c>
      <c r="G589" s="371">
        <v>722.35600658689486</v>
      </c>
      <c r="H589" s="371">
        <v>189.11997583713202</v>
      </c>
      <c r="I589" s="371">
        <v>196.06196432935238</v>
      </c>
      <c r="J589" s="371">
        <v>201.19982969461273</v>
      </c>
      <c r="K589" s="371">
        <v>203.99116874075438</v>
      </c>
      <c r="L589" s="371">
        <v>790.3729386018515</v>
      </c>
      <c r="M589" s="371">
        <v>204.19970269894793</v>
      </c>
      <c r="N589" s="371">
        <v>210.67595742034564</v>
      </c>
      <c r="O589" s="371">
        <v>216.69008034751153</v>
      </c>
      <c r="P589" s="371">
        <v>226.76537479943408</v>
      </c>
      <c r="Q589" s="371">
        <v>858.33111526623918</v>
      </c>
      <c r="R589" s="371">
        <v>231.99733484968601</v>
      </c>
      <c r="S589" s="371">
        <v>241.97929364310454</v>
      </c>
      <c r="T589" s="371">
        <v>245.48957861553973</v>
      </c>
      <c r="U589" s="371">
        <v>258.853372145278</v>
      </c>
      <c r="V589" s="379">
        <v>978.31957925360837</v>
      </c>
      <c r="W589" s="371">
        <v>271.686395387662</v>
      </c>
      <c r="X589" s="371">
        <v>281.58381386835401</v>
      </c>
      <c r="Y589" s="371">
        <v>289.17196507797598</v>
      </c>
      <c r="Z589" s="371">
        <v>296.90389830761404</v>
      </c>
      <c r="AA589" s="371">
        <v>1139.346072641606</v>
      </c>
      <c r="AB589" s="371">
        <v>303.99616468217602</v>
      </c>
      <c r="AC589" s="371">
        <v>311.36790045091499</v>
      </c>
      <c r="AD589" s="371">
        <v>318.85075854932001</v>
      </c>
      <c r="AE589" s="371">
        <v>327.63411547831595</v>
      </c>
      <c r="AF589" s="371">
        <v>1261.848939160727</v>
      </c>
      <c r="AG589" s="371">
        <v>330.85750045712297</v>
      </c>
      <c r="AH589" s="371">
        <v>312.68725181090394</v>
      </c>
      <c r="AI589" s="371">
        <v>322.77571418695391</v>
      </c>
      <c r="AJ589" s="371">
        <v>337.274364866079</v>
      </c>
      <c r="AK589" s="371">
        <v>1303.5948313210599</v>
      </c>
    </row>
    <row r="590" spans="2:37">
      <c r="B590" s="370" t="s">
        <v>1831</v>
      </c>
      <c r="C590" s="371">
        <v>101.80030843203708</v>
      </c>
      <c r="D590" s="371">
        <v>108.47409649940036</v>
      </c>
      <c r="E590" s="371">
        <v>113.78970199058757</v>
      </c>
      <c r="F590" s="371">
        <v>120.85040033249163</v>
      </c>
      <c r="G590" s="371">
        <v>444.91450725451665</v>
      </c>
      <c r="H590" s="371">
        <v>122.20438590305658</v>
      </c>
      <c r="I590" s="371">
        <v>125.94617295205575</v>
      </c>
      <c r="J590" s="371">
        <v>127.89462546268075</v>
      </c>
      <c r="K590" s="371">
        <v>131.78739710463964</v>
      </c>
      <c r="L590" s="371">
        <v>507.83258142243267</v>
      </c>
      <c r="M590" s="371">
        <v>131.05208388961677</v>
      </c>
      <c r="N590" s="371">
        <v>137.05280025152905</v>
      </c>
      <c r="O590" s="371">
        <v>141.81967570477079</v>
      </c>
      <c r="P590" s="371">
        <v>146.39618945786577</v>
      </c>
      <c r="Q590" s="371">
        <v>556.32074930378235</v>
      </c>
      <c r="R590" s="371">
        <v>151.09146939063552</v>
      </c>
      <c r="S590" s="371">
        <v>157.43230704617235</v>
      </c>
      <c r="T590" s="371">
        <v>159.11208667585166</v>
      </c>
      <c r="U590" s="371">
        <v>163.1271179074871</v>
      </c>
      <c r="V590" s="379">
        <v>630.76298102014664</v>
      </c>
      <c r="W590" s="371">
        <v>173.949795709401</v>
      </c>
      <c r="X590" s="371">
        <v>178.539765411242</v>
      </c>
      <c r="Y590" s="371">
        <v>183.240251603677</v>
      </c>
      <c r="Z590" s="371">
        <v>187.68653961329701</v>
      </c>
      <c r="AA590" s="371">
        <v>723.41635233761701</v>
      </c>
      <c r="AB590" s="371">
        <v>194.05454834192699</v>
      </c>
      <c r="AC590" s="371">
        <v>199.0543259219944</v>
      </c>
      <c r="AD590" s="371">
        <v>204.5577897000849</v>
      </c>
      <c r="AE590" s="371">
        <v>210.38126152483306</v>
      </c>
      <c r="AF590" s="371">
        <v>808.04792548883938</v>
      </c>
      <c r="AG590" s="371">
        <v>215.25376074058502</v>
      </c>
      <c r="AH590" s="371">
        <v>222.20793363578528</v>
      </c>
      <c r="AI590" s="371">
        <v>226.56266485789524</v>
      </c>
      <c r="AJ590" s="371">
        <v>233.8821929237389</v>
      </c>
      <c r="AK590" s="371">
        <v>897.90655215800439</v>
      </c>
    </row>
    <row r="591" spans="2:37">
      <c r="B591" s="370" t="s">
        <v>1832</v>
      </c>
      <c r="C591" s="371">
        <v>15356.939624335098</v>
      </c>
      <c r="D591" s="371">
        <v>15924.939812303968</v>
      </c>
      <c r="E591" s="371">
        <v>16673.031498615997</v>
      </c>
      <c r="F591" s="371">
        <v>18086.90230927071</v>
      </c>
      <c r="G591" s="371">
        <v>66041.81324452578</v>
      </c>
      <c r="H591" s="371">
        <v>18423.127999621127</v>
      </c>
      <c r="I591" s="371">
        <v>18779.803281243552</v>
      </c>
      <c r="J591" s="371">
        <v>19364.82324530034</v>
      </c>
      <c r="K591" s="371">
        <v>20359.812511948265</v>
      </c>
      <c r="L591" s="371">
        <v>76927.56703811328</v>
      </c>
      <c r="M591" s="371">
        <v>20358.825936571717</v>
      </c>
      <c r="N591" s="371">
        <v>20788.046054210852</v>
      </c>
      <c r="O591" s="371">
        <v>21550.200314058351</v>
      </c>
      <c r="P591" s="371">
        <v>22851.87038007336</v>
      </c>
      <c r="Q591" s="371">
        <v>85548.942684914291</v>
      </c>
      <c r="R591" s="371">
        <v>22898.249876869049</v>
      </c>
      <c r="S591" s="371">
        <v>23754.216534439318</v>
      </c>
      <c r="T591" s="371">
        <v>24345.591109263412</v>
      </c>
      <c r="U591" s="371">
        <v>25511.872050558213</v>
      </c>
      <c r="V591" s="379">
        <v>96509.929571129993</v>
      </c>
      <c r="W591" s="371">
        <v>25290.456073302277</v>
      </c>
      <c r="X591" s="371">
        <v>24253.556678026871</v>
      </c>
      <c r="Y591" s="371">
        <v>24965.270430652428</v>
      </c>
      <c r="Z591" s="371">
        <v>25913.926380118239</v>
      </c>
      <c r="AA591" s="371">
        <v>100423.20956209982</v>
      </c>
      <c r="AB591" s="371">
        <v>26285.099020651713</v>
      </c>
      <c r="AC591" s="371">
        <v>27201.180858764365</v>
      </c>
      <c r="AD591" s="371">
        <v>28093.281028985686</v>
      </c>
      <c r="AE591" s="371">
        <v>29089.380726171879</v>
      </c>
      <c r="AF591" s="371">
        <v>110668.94163457365</v>
      </c>
      <c r="AG591" s="371">
        <v>29312.279306218759</v>
      </c>
      <c r="AH591" s="371">
        <v>33690.345607561278</v>
      </c>
      <c r="AI591" s="371">
        <v>36555.750536292508</v>
      </c>
      <c r="AJ591" s="371">
        <v>39159.806163750611</v>
      </c>
      <c r="AK591" s="371">
        <v>138718.18161382317</v>
      </c>
    </row>
    <row r="592" spans="2:37">
      <c r="B592" s="368" t="s">
        <v>1856</v>
      </c>
      <c r="C592" s="371" t="s">
        <v>1178</v>
      </c>
      <c r="D592" s="371" t="s">
        <v>1178</v>
      </c>
      <c r="E592" s="371" t="s">
        <v>1178</v>
      </c>
      <c r="F592" s="371" t="s">
        <v>1178</v>
      </c>
      <c r="G592" s="371" t="s">
        <v>1178</v>
      </c>
      <c r="H592" s="371" t="s">
        <v>1178</v>
      </c>
      <c r="I592" s="371" t="s">
        <v>1178</v>
      </c>
      <c r="J592" s="371" t="s">
        <v>1178</v>
      </c>
      <c r="K592" s="371" t="s">
        <v>1178</v>
      </c>
      <c r="L592" s="371" t="s">
        <v>1178</v>
      </c>
      <c r="M592" s="371" t="s">
        <v>1178</v>
      </c>
      <c r="N592" s="371" t="s">
        <v>1178</v>
      </c>
      <c r="O592" s="371" t="s">
        <v>1178</v>
      </c>
      <c r="P592" s="371" t="s">
        <v>1178</v>
      </c>
      <c r="Q592" s="371" t="s">
        <v>1178</v>
      </c>
      <c r="R592" s="371" t="s">
        <v>1178</v>
      </c>
      <c r="S592" s="371" t="s">
        <v>1178</v>
      </c>
      <c r="T592" s="371" t="s">
        <v>1178</v>
      </c>
      <c r="U592" s="371" t="s">
        <v>1178</v>
      </c>
      <c r="V592" s="379" t="s">
        <v>1178</v>
      </c>
      <c r="W592" s="371" t="s">
        <v>1178</v>
      </c>
      <c r="X592" s="371" t="s">
        <v>1178</v>
      </c>
      <c r="Y592" s="371" t="s">
        <v>1178</v>
      </c>
      <c r="Z592" s="371" t="s">
        <v>1178</v>
      </c>
      <c r="AA592" s="371" t="s">
        <v>1178</v>
      </c>
      <c r="AB592" s="371" t="s">
        <v>1178</v>
      </c>
      <c r="AC592" s="371" t="s">
        <v>1178</v>
      </c>
      <c r="AD592" s="371" t="s">
        <v>1178</v>
      </c>
      <c r="AE592" s="371" t="s">
        <v>1178</v>
      </c>
      <c r="AF592" s="371" t="s">
        <v>1178</v>
      </c>
      <c r="AG592" s="371" t="s">
        <v>1178</v>
      </c>
      <c r="AH592" s="371" t="s">
        <v>1178</v>
      </c>
      <c r="AI592" s="371" t="s">
        <v>1178</v>
      </c>
      <c r="AJ592" s="371" t="s">
        <v>1178</v>
      </c>
      <c r="AK592" s="371" t="s">
        <v>1178</v>
      </c>
    </row>
    <row r="593" spans="2:37">
      <c r="B593" s="370" t="s">
        <v>1815</v>
      </c>
      <c r="C593" s="371">
        <v>4759.2149454051914</v>
      </c>
      <c r="D593" s="371">
        <v>5355.0940713149039</v>
      </c>
      <c r="E593" s="371">
        <v>5716.3014281748547</v>
      </c>
      <c r="F593" s="371">
        <v>5997.8307254424062</v>
      </c>
      <c r="G593" s="371">
        <v>21828.441170337355</v>
      </c>
      <c r="H593" s="371">
        <v>5170.8258010515628</v>
      </c>
      <c r="I593" s="371">
        <v>5855.6162495982462</v>
      </c>
      <c r="J593" s="371">
        <v>6192.9428204140086</v>
      </c>
      <c r="K593" s="371">
        <v>6493.7878636631158</v>
      </c>
      <c r="L593" s="371">
        <v>23713.172734726937</v>
      </c>
      <c r="M593" s="371">
        <v>5557.2197018087472</v>
      </c>
      <c r="N593" s="371">
        <v>5977.6651469494827</v>
      </c>
      <c r="O593" s="371">
        <v>6478.7171824166526</v>
      </c>
      <c r="P593" s="371">
        <v>7023.5656513171261</v>
      </c>
      <c r="Q593" s="371">
        <v>25037.167682492007</v>
      </c>
      <c r="R593" s="371">
        <v>6304.67972148226</v>
      </c>
      <c r="S593" s="371">
        <v>6533.724085457502</v>
      </c>
      <c r="T593" s="371">
        <v>6793.6331019438394</v>
      </c>
      <c r="U593" s="371">
        <v>7469.9483750140416</v>
      </c>
      <c r="V593" s="379">
        <v>27101.98528389764</v>
      </c>
      <c r="W593" s="371">
        <v>6765.8713755410927</v>
      </c>
      <c r="X593" s="371">
        <v>6793.6761754005556</v>
      </c>
      <c r="Y593" s="371">
        <v>7206.9188061467912</v>
      </c>
      <c r="Z593" s="371">
        <v>7682.3662922183221</v>
      </c>
      <c r="AA593" s="371">
        <v>28448.832649306765</v>
      </c>
      <c r="AB593" s="371">
        <v>7039.5740740935489</v>
      </c>
      <c r="AC593" s="371">
        <v>7248.1407978289999</v>
      </c>
      <c r="AD593" s="371">
        <v>7714.3500645633758</v>
      </c>
      <c r="AE593" s="371">
        <v>8078.352649672137</v>
      </c>
      <c r="AF593" s="371">
        <v>30080.417586158059</v>
      </c>
      <c r="AG593" s="371">
        <v>7800.0461989182695</v>
      </c>
      <c r="AH593" s="371">
        <v>7976.425976618053</v>
      </c>
      <c r="AI593" s="371">
        <v>8276.0959864947345</v>
      </c>
      <c r="AJ593" s="371">
        <v>8767.7071579151561</v>
      </c>
      <c r="AK593" s="371">
        <v>32820.275319946217</v>
      </c>
    </row>
    <row r="594" spans="2:37">
      <c r="B594" s="370" t="s">
        <v>1816</v>
      </c>
      <c r="C594" s="371">
        <v>1093.354495356517</v>
      </c>
      <c r="D594" s="371">
        <v>1184.5730934917322</v>
      </c>
      <c r="E594" s="371">
        <v>1252.565378500716</v>
      </c>
      <c r="F594" s="371">
        <v>1316.112396566383</v>
      </c>
      <c r="G594" s="371">
        <v>4846.6053639153488</v>
      </c>
      <c r="H594" s="371">
        <v>1237.8386327103008</v>
      </c>
      <c r="I594" s="371">
        <v>1307.9985712766738</v>
      </c>
      <c r="J594" s="371">
        <v>1383.0292100570332</v>
      </c>
      <c r="K594" s="371">
        <v>1400.5930647053135</v>
      </c>
      <c r="L594" s="371">
        <v>5329.4594787493215</v>
      </c>
      <c r="M594" s="371">
        <v>1331.5669207414489</v>
      </c>
      <c r="N594" s="371">
        <v>1442.0293270754673</v>
      </c>
      <c r="O594" s="371">
        <v>1544.9250096804924</v>
      </c>
      <c r="P594" s="371">
        <v>1613.6211569569414</v>
      </c>
      <c r="Q594" s="371">
        <v>5932.1424144543498</v>
      </c>
      <c r="R594" s="371">
        <v>1488.4215297218514</v>
      </c>
      <c r="S594" s="371">
        <v>1579.9111756564746</v>
      </c>
      <c r="T594" s="371">
        <v>1705.1020816860694</v>
      </c>
      <c r="U594" s="371">
        <v>1797.9938381428742</v>
      </c>
      <c r="V594" s="379">
        <v>6571.4286252072698</v>
      </c>
      <c r="W594" s="371">
        <v>1703.8470096653612</v>
      </c>
      <c r="X594" s="371">
        <v>1663.6061217480096</v>
      </c>
      <c r="Y594" s="371">
        <v>1836.3446602356864</v>
      </c>
      <c r="Z594" s="371">
        <v>1954.9958460273588</v>
      </c>
      <c r="AA594" s="371">
        <v>7158.7936376764155</v>
      </c>
      <c r="AB594" s="371">
        <v>1919.9459493348963</v>
      </c>
      <c r="AC594" s="371">
        <v>1865.9885996672881</v>
      </c>
      <c r="AD594" s="371">
        <v>1959.6065751108999</v>
      </c>
      <c r="AE594" s="371">
        <v>1993.4441036786823</v>
      </c>
      <c r="AF594" s="371">
        <v>7738.9852277917662</v>
      </c>
      <c r="AG594" s="371">
        <v>1926.7902861782522</v>
      </c>
      <c r="AH594" s="371">
        <v>2048.6660601368048</v>
      </c>
      <c r="AI594" s="371">
        <v>2061.7063605100566</v>
      </c>
      <c r="AJ594" s="371">
        <v>2139.1058689112988</v>
      </c>
      <c r="AK594" s="371">
        <v>8176.2685757364125</v>
      </c>
    </row>
    <row r="595" spans="2:37">
      <c r="B595" s="370" t="s">
        <v>1817</v>
      </c>
      <c r="C595" s="371">
        <v>2121.5058265317975</v>
      </c>
      <c r="D595" s="371">
        <v>2183.0553163001628</v>
      </c>
      <c r="E595" s="371">
        <v>2274.6600486996949</v>
      </c>
      <c r="F595" s="371">
        <v>2464.9604359746218</v>
      </c>
      <c r="G595" s="371">
        <v>9044.1816275062774</v>
      </c>
      <c r="H595" s="371">
        <v>2391.7913760094589</v>
      </c>
      <c r="I595" s="371">
        <v>2485.5265377744981</v>
      </c>
      <c r="J595" s="371">
        <v>2601.6818401468049</v>
      </c>
      <c r="K595" s="371">
        <v>2831.6066362394763</v>
      </c>
      <c r="L595" s="371">
        <v>10310.606390170238</v>
      </c>
      <c r="M595" s="371">
        <v>2548.345546270335</v>
      </c>
      <c r="N595" s="371">
        <v>2713.4706117076908</v>
      </c>
      <c r="O595" s="371">
        <v>2670.8473698219127</v>
      </c>
      <c r="P595" s="371">
        <v>3006.5304552558464</v>
      </c>
      <c r="Q595" s="371">
        <v>10939.193983055788</v>
      </c>
      <c r="R595" s="371">
        <v>2667.0097164220924</v>
      </c>
      <c r="S595" s="371">
        <v>2677.0887642482089</v>
      </c>
      <c r="T595" s="371">
        <v>2737.9055293650554</v>
      </c>
      <c r="U595" s="371">
        <v>3252.0913356363762</v>
      </c>
      <c r="V595" s="379">
        <v>11334.095345671736</v>
      </c>
      <c r="W595" s="371">
        <v>2990.7165250086546</v>
      </c>
      <c r="X595" s="371">
        <v>2993.4806033546611</v>
      </c>
      <c r="Y595" s="371">
        <v>3080.2039019598005</v>
      </c>
      <c r="Z595" s="371">
        <v>3559.9452959725118</v>
      </c>
      <c r="AA595" s="371">
        <v>12624.346326295621</v>
      </c>
      <c r="AB595" s="371">
        <v>3627.7773069883424</v>
      </c>
      <c r="AC595" s="371">
        <v>3464.2260401829967</v>
      </c>
      <c r="AD595" s="371">
        <v>3733.1395051615655</v>
      </c>
      <c r="AE595" s="371">
        <v>4060.8462639237569</v>
      </c>
      <c r="AF595" s="371">
        <v>14885.989116256662</v>
      </c>
      <c r="AG595" s="371">
        <v>4117.0892797356801</v>
      </c>
      <c r="AH595" s="371">
        <v>3983.8030586799955</v>
      </c>
      <c r="AI595" s="371">
        <v>4186.70923669268</v>
      </c>
      <c r="AJ595" s="371">
        <v>4467.7333364375318</v>
      </c>
      <c r="AK595" s="371">
        <v>16755.334911545888</v>
      </c>
    </row>
    <row r="596" spans="2:37">
      <c r="B596" s="370" t="s">
        <v>1818</v>
      </c>
      <c r="C596" s="371">
        <v>20.837753462523594</v>
      </c>
      <c r="D596" s="371">
        <v>21.344509840409451</v>
      </c>
      <c r="E596" s="371">
        <v>22.595487869822101</v>
      </c>
      <c r="F596" s="371">
        <v>23.119092667699853</v>
      </c>
      <c r="G596" s="371">
        <v>87.896843840454991</v>
      </c>
      <c r="H596" s="371">
        <v>24.150723671649551</v>
      </c>
      <c r="I596" s="371">
        <v>25.648952383331963</v>
      </c>
      <c r="J596" s="371">
        <v>26.98713550397736</v>
      </c>
      <c r="K596" s="371">
        <v>27.834872203926498</v>
      </c>
      <c r="L596" s="371">
        <v>104.62168376288537</v>
      </c>
      <c r="M596" s="371">
        <v>26.351026900649284</v>
      </c>
      <c r="N596" s="371">
        <v>27.134314560719218</v>
      </c>
      <c r="O596" s="371">
        <v>27.36136778355867</v>
      </c>
      <c r="P596" s="371">
        <v>28.857036597035211</v>
      </c>
      <c r="Q596" s="371">
        <v>109.70374584196239</v>
      </c>
      <c r="R596" s="371">
        <v>28.208846486346488</v>
      </c>
      <c r="S596" s="371">
        <v>29.757530345560667</v>
      </c>
      <c r="T596" s="371">
        <v>30.383921281195654</v>
      </c>
      <c r="U596" s="371">
        <v>32.310329483300293</v>
      </c>
      <c r="V596" s="379">
        <v>120.66062759640309</v>
      </c>
      <c r="W596" s="371">
        <v>30.613098402514471</v>
      </c>
      <c r="X596" s="371">
        <v>32.851906088146627</v>
      </c>
      <c r="Y596" s="371">
        <v>34.826906397121832</v>
      </c>
      <c r="Z596" s="371">
        <v>35.278021623538869</v>
      </c>
      <c r="AA596" s="371">
        <v>133.56993251132181</v>
      </c>
      <c r="AB596" s="371">
        <v>34.796566288272629</v>
      </c>
      <c r="AC596" s="371">
        <v>33.433690279663992</v>
      </c>
      <c r="AD596" s="371">
        <v>36.464106127822753</v>
      </c>
      <c r="AE596" s="371">
        <v>37.572111673118947</v>
      </c>
      <c r="AF596" s="371">
        <v>142.26647436887828</v>
      </c>
      <c r="AG596" s="371">
        <v>37.472159608730401</v>
      </c>
      <c r="AH596" s="371">
        <v>37.547554323953548</v>
      </c>
      <c r="AI596" s="371">
        <v>42.289346716144308</v>
      </c>
      <c r="AJ596" s="371">
        <v>43.136313408359506</v>
      </c>
      <c r="AK596" s="371">
        <v>160.44537405718776</v>
      </c>
    </row>
    <row r="597" spans="2:37">
      <c r="B597" s="370" t="s">
        <v>1819</v>
      </c>
      <c r="C597" s="371">
        <v>31.221481550603109</v>
      </c>
      <c r="D597" s="371">
        <v>32.467110724015711</v>
      </c>
      <c r="E597" s="371">
        <v>33.665251809796835</v>
      </c>
      <c r="F597" s="371">
        <v>33.263617234659421</v>
      </c>
      <c r="G597" s="371">
        <v>130.61746131907506</v>
      </c>
      <c r="H597" s="371">
        <v>33.249050297224528</v>
      </c>
      <c r="I597" s="371">
        <v>34.166273511448225</v>
      </c>
      <c r="J597" s="371">
        <v>33.832627713397208</v>
      </c>
      <c r="K597" s="371">
        <v>34.200410230153906</v>
      </c>
      <c r="L597" s="371">
        <v>135.44836175222386</v>
      </c>
      <c r="M597" s="371">
        <v>33.184079479291945</v>
      </c>
      <c r="N597" s="371">
        <v>34.242757140054103</v>
      </c>
      <c r="O597" s="371">
        <v>36.539725676541515</v>
      </c>
      <c r="P597" s="371">
        <v>36.766578909431757</v>
      </c>
      <c r="Q597" s="371">
        <v>140.73314120531933</v>
      </c>
      <c r="R597" s="371">
        <v>37.385072539134654</v>
      </c>
      <c r="S597" s="371">
        <v>37.171437785214124</v>
      </c>
      <c r="T597" s="371">
        <v>36.015290095208073</v>
      </c>
      <c r="U597" s="371">
        <v>37.581477291450057</v>
      </c>
      <c r="V597" s="379">
        <v>148.15327771100689</v>
      </c>
      <c r="W597" s="371">
        <v>38.431767234723665</v>
      </c>
      <c r="X597" s="371">
        <v>39.557727315730396</v>
      </c>
      <c r="Y597" s="371">
        <v>39.64358103363282</v>
      </c>
      <c r="Z597" s="371">
        <v>39.84567608102607</v>
      </c>
      <c r="AA597" s="371">
        <v>157.47875166511295</v>
      </c>
      <c r="AB597" s="371">
        <v>41.130400013419901</v>
      </c>
      <c r="AC597" s="371">
        <v>40.8012263268472</v>
      </c>
      <c r="AD597" s="371">
        <v>41.597784095319895</v>
      </c>
      <c r="AE597" s="371">
        <v>38.813779924874503</v>
      </c>
      <c r="AF597" s="371">
        <v>162.34319036046148</v>
      </c>
      <c r="AG597" s="371">
        <v>39.587968894563225</v>
      </c>
      <c r="AH597" s="371">
        <v>40.720793464554504</v>
      </c>
      <c r="AI597" s="371">
        <v>41.943293579966493</v>
      </c>
      <c r="AJ597" s="371">
        <v>43.029289337338987</v>
      </c>
      <c r="AK597" s="371">
        <v>165.2813452764232</v>
      </c>
    </row>
    <row r="598" spans="2:37">
      <c r="B598" s="370" t="s">
        <v>1820</v>
      </c>
      <c r="C598" s="371">
        <v>2515.8837376934744</v>
      </c>
      <c r="D598" s="371">
        <v>2748.2825649190199</v>
      </c>
      <c r="E598" s="371">
        <v>2909.3003718783702</v>
      </c>
      <c r="F598" s="371">
        <v>3277.6929970185301</v>
      </c>
      <c r="G598" s="371">
        <v>11451.159671509397</v>
      </c>
      <c r="H598" s="371">
        <v>2742.9593953189901</v>
      </c>
      <c r="I598" s="371">
        <v>3009.044325392611</v>
      </c>
      <c r="J598" s="371">
        <v>3231.0211664485892</v>
      </c>
      <c r="K598" s="371">
        <v>3652.5165493851332</v>
      </c>
      <c r="L598" s="371">
        <v>12635.541436545323</v>
      </c>
      <c r="M598" s="371">
        <v>2991.8962542448439</v>
      </c>
      <c r="N598" s="371">
        <v>3277.9525022768826</v>
      </c>
      <c r="O598" s="371">
        <v>3691.3785907687256</v>
      </c>
      <c r="P598" s="371">
        <v>4116.2085960595259</v>
      </c>
      <c r="Q598" s="371">
        <v>14077.435943349979</v>
      </c>
      <c r="R598" s="371">
        <v>3330.5991174396004</v>
      </c>
      <c r="S598" s="371">
        <v>3563.0346925184199</v>
      </c>
      <c r="T598" s="371">
        <v>4013.4881241545099</v>
      </c>
      <c r="U598" s="371">
        <v>4489.2693845838003</v>
      </c>
      <c r="V598" s="379">
        <v>15396.391318696331</v>
      </c>
      <c r="W598" s="371">
        <v>3493.3004712244501</v>
      </c>
      <c r="X598" s="371">
        <v>3309.8798890396956</v>
      </c>
      <c r="Y598" s="371">
        <v>3839.6190490387385</v>
      </c>
      <c r="Z598" s="371">
        <v>4334.9471846504557</v>
      </c>
      <c r="AA598" s="371">
        <v>14977.746593953341</v>
      </c>
      <c r="AB598" s="371">
        <v>3932.95069200343</v>
      </c>
      <c r="AC598" s="371">
        <v>4091.3531646030001</v>
      </c>
      <c r="AD598" s="371">
        <v>4230.56538856312</v>
      </c>
      <c r="AE598" s="371">
        <v>4526.4460416616903</v>
      </c>
      <c r="AF598" s="371">
        <v>16781.315286831243</v>
      </c>
      <c r="AG598" s="371">
        <v>3975.4498433400654</v>
      </c>
      <c r="AH598" s="371">
        <v>4248.88635113902</v>
      </c>
      <c r="AI598" s="371">
        <v>4619.9007180513536</v>
      </c>
      <c r="AJ598" s="371">
        <v>5121.9643861724553</v>
      </c>
      <c r="AK598" s="371">
        <v>17966.201298702894</v>
      </c>
    </row>
    <row r="599" spans="2:37">
      <c r="B599" s="370" t="s">
        <v>1821</v>
      </c>
      <c r="C599" s="371">
        <v>2805.2233873240375</v>
      </c>
      <c r="D599" s="371">
        <v>2927.9255526499719</v>
      </c>
      <c r="E599" s="371">
        <v>3066.2192084925332</v>
      </c>
      <c r="F599" s="371">
        <v>3377.5964081632178</v>
      </c>
      <c r="G599" s="371">
        <v>12176.964556629762</v>
      </c>
      <c r="H599" s="371">
        <v>3062.4430324844307</v>
      </c>
      <c r="I599" s="371">
        <v>3210.3492142546802</v>
      </c>
      <c r="J599" s="371">
        <v>3364.8422773131579</v>
      </c>
      <c r="K599" s="371">
        <v>3678.6438576293094</v>
      </c>
      <c r="L599" s="371">
        <v>13316.278381681577</v>
      </c>
      <c r="M599" s="371">
        <v>3368.9059296878963</v>
      </c>
      <c r="N599" s="371">
        <v>3532.2551262065285</v>
      </c>
      <c r="O599" s="371">
        <v>3633.4150538924609</v>
      </c>
      <c r="P599" s="371">
        <v>3980.1203576392022</v>
      </c>
      <c r="Q599" s="371">
        <v>14514.696467426087</v>
      </c>
      <c r="R599" s="371">
        <v>3718.8398663668399</v>
      </c>
      <c r="S599" s="371">
        <v>4014.3247272439485</v>
      </c>
      <c r="T599" s="371">
        <v>4165.1293115266053</v>
      </c>
      <c r="U599" s="371">
        <v>4696.6217825013682</v>
      </c>
      <c r="V599" s="379">
        <v>16594.915687638761</v>
      </c>
      <c r="W599" s="371">
        <v>4234.9859563610571</v>
      </c>
      <c r="X599" s="371">
        <v>4220.4071353614199</v>
      </c>
      <c r="Y599" s="371">
        <v>4305.890795490368</v>
      </c>
      <c r="Z599" s="371">
        <v>4490.6340959597364</v>
      </c>
      <c r="AA599" s="371">
        <v>17251.917983172581</v>
      </c>
      <c r="AB599" s="371">
        <v>4359.7826944317021</v>
      </c>
      <c r="AC599" s="371">
        <v>4593.540624544401</v>
      </c>
      <c r="AD599" s="371">
        <v>4726.2056140878722</v>
      </c>
      <c r="AE599" s="371">
        <v>4987.4576203394008</v>
      </c>
      <c r="AF599" s="371">
        <v>18666.986553403378</v>
      </c>
      <c r="AG599" s="371">
        <v>4724.1558171969255</v>
      </c>
      <c r="AH599" s="371">
        <v>5126.9514421077074</v>
      </c>
      <c r="AI599" s="371">
        <v>5270.4022211283991</v>
      </c>
      <c r="AJ599" s="371">
        <v>5793.5913484639359</v>
      </c>
      <c r="AK599" s="371">
        <v>20915.100828896968</v>
      </c>
    </row>
    <row r="600" spans="2:37">
      <c r="B600" s="370" t="s">
        <v>1822</v>
      </c>
      <c r="C600" s="371">
        <v>2500.2393702198415</v>
      </c>
      <c r="D600" s="371">
        <v>2618.8934262494204</v>
      </c>
      <c r="E600" s="371">
        <v>2875.436820979186</v>
      </c>
      <c r="F600" s="371">
        <v>3078.9368560904045</v>
      </c>
      <c r="G600" s="371">
        <v>11073.506473538853</v>
      </c>
      <c r="H600" s="371">
        <v>2789.0986193154622</v>
      </c>
      <c r="I600" s="371">
        <v>2928.2252462343404</v>
      </c>
      <c r="J600" s="371">
        <v>3021.1791210315273</v>
      </c>
      <c r="K600" s="371">
        <v>3247.3996973773615</v>
      </c>
      <c r="L600" s="371">
        <v>11985.902683958691</v>
      </c>
      <c r="M600" s="371">
        <v>3099.3610665179986</v>
      </c>
      <c r="N600" s="371">
        <v>3253.5621635168191</v>
      </c>
      <c r="O600" s="371">
        <v>3358.6877104716564</v>
      </c>
      <c r="P600" s="371">
        <v>3672.1986451781931</v>
      </c>
      <c r="Q600" s="371">
        <v>13383.809585684667</v>
      </c>
      <c r="R600" s="371">
        <v>3272.6361749736325</v>
      </c>
      <c r="S600" s="371">
        <v>3591.3057614670529</v>
      </c>
      <c r="T600" s="371">
        <v>3728.6038763043862</v>
      </c>
      <c r="U600" s="371">
        <v>3989.1793298179923</v>
      </c>
      <c r="V600" s="379">
        <v>14581.725142563064</v>
      </c>
      <c r="W600" s="371">
        <v>3204.5201147239045</v>
      </c>
      <c r="X600" s="371">
        <v>2375.7057193072164</v>
      </c>
      <c r="Y600" s="371">
        <v>3060.6599792024745</v>
      </c>
      <c r="Z600" s="371">
        <v>3769.1289434966211</v>
      </c>
      <c r="AA600" s="371">
        <v>12410.014756730217</v>
      </c>
      <c r="AB600" s="371">
        <v>2904.9643268307827</v>
      </c>
      <c r="AC600" s="371">
        <v>2990.2073823153328</v>
      </c>
      <c r="AD600" s="371">
        <v>2872.7053009300839</v>
      </c>
      <c r="AE600" s="371">
        <v>4066.1487062637584</v>
      </c>
      <c r="AF600" s="371">
        <v>12834.025716339956</v>
      </c>
      <c r="AG600" s="371">
        <v>3260.9025202363132</v>
      </c>
      <c r="AH600" s="371">
        <v>3987.038971748641</v>
      </c>
      <c r="AI600" s="371">
        <v>4157.5386821095944</v>
      </c>
      <c r="AJ600" s="371">
        <v>4767.0058485135514</v>
      </c>
      <c r="AK600" s="371">
        <v>16172.486022608102</v>
      </c>
    </row>
    <row r="601" spans="2:37">
      <c r="B601" s="370" t="s">
        <v>1823</v>
      </c>
      <c r="C601" s="371">
        <v>498.68251747782762</v>
      </c>
      <c r="D601" s="371">
        <v>515.99875900879101</v>
      </c>
      <c r="E601" s="371">
        <v>603.44372404409808</v>
      </c>
      <c r="F601" s="371">
        <v>641.42271404407109</v>
      </c>
      <c r="G601" s="371">
        <v>2259.5477145747877</v>
      </c>
      <c r="H601" s="371">
        <v>536.53560223979923</v>
      </c>
      <c r="I601" s="371">
        <v>592.72135750176449</v>
      </c>
      <c r="J601" s="371">
        <v>629.13289435657543</v>
      </c>
      <c r="K601" s="371">
        <v>686.6909516674541</v>
      </c>
      <c r="L601" s="371">
        <v>2445.0808057655931</v>
      </c>
      <c r="M601" s="371">
        <v>615.21053610070805</v>
      </c>
      <c r="N601" s="371">
        <v>646.62274276086237</v>
      </c>
      <c r="O601" s="371">
        <v>679.31762786531885</v>
      </c>
      <c r="P601" s="371">
        <v>673.0083079048751</v>
      </c>
      <c r="Q601" s="371">
        <v>2614.1592146317644</v>
      </c>
      <c r="R601" s="371">
        <v>654.9227278998643</v>
      </c>
      <c r="S601" s="371">
        <v>687.45798676777349</v>
      </c>
      <c r="T601" s="371">
        <v>676.70173275174591</v>
      </c>
      <c r="U601" s="371">
        <v>683.09900133253473</v>
      </c>
      <c r="V601" s="379">
        <v>2702.1814487519182</v>
      </c>
      <c r="W601" s="371">
        <v>544.75060864507691</v>
      </c>
      <c r="X601" s="371">
        <v>339.3957579088447</v>
      </c>
      <c r="Y601" s="371">
        <v>452.2814014447132</v>
      </c>
      <c r="Z601" s="371">
        <v>645.54342840547099</v>
      </c>
      <c r="AA601" s="371">
        <v>1981.9711964041057</v>
      </c>
      <c r="AB601" s="371">
        <v>556.71752739383089</v>
      </c>
      <c r="AC601" s="371">
        <v>576.07359328720599</v>
      </c>
      <c r="AD601" s="371">
        <v>452.779141712247</v>
      </c>
      <c r="AE601" s="371">
        <v>662.84751219159295</v>
      </c>
      <c r="AF601" s="371">
        <v>2248.417774584877</v>
      </c>
      <c r="AG601" s="371">
        <v>598.69507660938109</v>
      </c>
      <c r="AH601" s="371">
        <v>637.13224605797291</v>
      </c>
      <c r="AI601" s="371">
        <v>640.8676880132125</v>
      </c>
      <c r="AJ601" s="371">
        <v>703.68576157095356</v>
      </c>
      <c r="AK601" s="371">
        <v>2580.3807722515198</v>
      </c>
    </row>
    <row r="602" spans="2:37">
      <c r="B602" s="370" t="s">
        <v>1824</v>
      </c>
      <c r="C602" s="371">
        <v>868.48642562904877</v>
      </c>
      <c r="D602" s="371">
        <v>924.50907081776995</v>
      </c>
      <c r="E602" s="371">
        <v>1003.6931475636612</v>
      </c>
      <c r="F602" s="371">
        <v>1082.5131456136701</v>
      </c>
      <c r="G602" s="371">
        <v>3879.20178962415</v>
      </c>
      <c r="H602" s="371">
        <v>999.95083571374312</v>
      </c>
      <c r="I602" s="371">
        <v>1056.8920205694701</v>
      </c>
      <c r="J602" s="371">
        <v>1081.34035762501</v>
      </c>
      <c r="K602" s="371">
        <v>1183.18232488227</v>
      </c>
      <c r="L602" s="371">
        <v>4321.3655387904937</v>
      </c>
      <c r="M602" s="371">
        <v>1073.15063387437</v>
      </c>
      <c r="N602" s="371">
        <v>1141.5922633264699</v>
      </c>
      <c r="O602" s="371">
        <v>1202.22265389775</v>
      </c>
      <c r="P602" s="371">
        <v>1311.3370954541101</v>
      </c>
      <c r="Q602" s="371">
        <v>4728.3026465527</v>
      </c>
      <c r="R602" s="371">
        <v>1181.7608089693108</v>
      </c>
      <c r="S602" s="371">
        <v>1258.9835126413827</v>
      </c>
      <c r="T602" s="371">
        <v>1282.5889499100031</v>
      </c>
      <c r="U602" s="371">
        <v>1471.2491397922417</v>
      </c>
      <c r="V602" s="379">
        <v>5194.5824113129383</v>
      </c>
      <c r="W602" s="371">
        <v>1434.2803613890001</v>
      </c>
      <c r="X602" s="371">
        <v>1441.7114444629615</v>
      </c>
      <c r="Y602" s="371">
        <v>1397.6223946942678</v>
      </c>
      <c r="Z602" s="371">
        <v>1463.6163352150659</v>
      </c>
      <c r="AA602" s="371">
        <v>5737.230535761295</v>
      </c>
      <c r="AB602" s="371">
        <v>1360.51907924846</v>
      </c>
      <c r="AC602" s="371">
        <v>1457.7655015027499</v>
      </c>
      <c r="AD602" s="371">
        <v>1513.11730840777</v>
      </c>
      <c r="AE602" s="371">
        <v>1594.3725055543998</v>
      </c>
      <c r="AF602" s="371">
        <v>5925.7743947133795</v>
      </c>
      <c r="AG602" s="371">
        <v>1454.1268395678394</v>
      </c>
      <c r="AH602" s="371">
        <v>1543.0000249086697</v>
      </c>
      <c r="AI602" s="371">
        <v>1618.1700639521405</v>
      </c>
      <c r="AJ602" s="371">
        <v>1717.6297542139143</v>
      </c>
      <c r="AK602" s="371">
        <v>6332.9266826425646</v>
      </c>
    </row>
    <row r="603" spans="2:37">
      <c r="B603" s="370" t="s">
        <v>1825</v>
      </c>
      <c r="C603" s="371">
        <v>934.62103092307632</v>
      </c>
      <c r="D603" s="371">
        <v>965.516785463838</v>
      </c>
      <c r="E603" s="371">
        <v>996.24300533319797</v>
      </c>
      <c r="F603" s="371">
        <v>1084.2871430754769</v>
      </c>
      <c r="G603" s="371">
        <v>3980.6679647955893</v>
      </c>
      <c r="H603" s="371">
        <v>1062.0938251824405</v>
      </c>
      <c r="I603" s="371">
        <v>1084.0858018759404</v>
      </c>
      <c r="J603" s="371">
        <v>1104.010635671279</v>
      </c>
      <c r="K603" s="371">
        <v>1165.1878590037161</v>
      </c>
      <c r="L603" s="371">
        <v>4415.3781217333762</v>
      </c>
      <c r="M603" s="371">
        <v>1145.0476099107111</v>
      </c>
      <c r="N603" s="371">
        <v>1157.441200625871</v>
      </c>
      <c r="O603" s="371">
        <v>1130.1057084776398</v>
      </c>
      <c r="P603" s="371">
        <v>1133.8635598681524</v>
      </c>
      <c r="Q603" s="371">
        <v>4566.458078882375</v>
      </c>
      <c r="R603" s="371">
        <v>1173.0376746566842</v>
      </c>
      <c r="S603" s="371">
        <v>1088.8272231629614</v>
      </c>
      <c r="T603" s="371">
        <v>1245.8933898266075</v>
      </c>
      <c r="U603" s="371">
        <v>1352.5360628919993</v>
      </c>
      <c r="V603" s="379">
        <v>4860.2943505382527</v>
      </c>
      <c r="W603" s="371">
        <v>1252.6288758956621</v>
      </c>
      <c r="X603" s="371">
        <v>1231.9369254109822</v>
      </c>
      <c r="Y603" s="371">
        <v>1299.31732628753</v>
      </c>
      <c r="Z603" s="371">
        <v>1410.4466457675528</v>
      </c>
      <c r="AA603" s="371">
        <v>5194.3297733617283</v>
      </c>
      <c r="AB603" s="371">
        <v>1353.8373989970535</v>
      </c>
      <c r="AC603" s="371">
        <v>1416.2805286412095</v>
      </c>
      <c r="AD603" s="371">
        <v>1439.6087855964486</v>
      </c>
      <c r="AE603" s="371">
        <v>1530.0075612050534</v>
      </c>
      <c r="AF603" s="371">
        <v>5739.7342744397638</v>
      </c>
      <c r="AG603" s="371">
        <v>1516.160254527646</v>
      </c>
      <c r="AH603" s="371">
        <v>1474.5438066732781</v>
      </c>
      <c r="AI603" s="371">
        <v>1505.5061195860496</v>
      </c>
      <c r="AJ603" s="371">
        <v>1444.8054624067379</v>
      </c>
      <c r="AK603" s="371">
        <v>5941.0156431937112</v>
      </c>
    </row>
    <row r="604" spans="2:37">
      <c r="B604" s="370" t="s">
        <v>1826</v>
      </c>
      <c r="C604" s="371">
        <v>797.18141619800747</v>
      </c>
      <c r="D604" s="371">
        <v>850.15110060303925</v>
      </c>
      <c r="E604" s="371">
        <v>888.98882549111227</v>
      </c>
      <c r="F604" s="371">
        <v>946.97210726811318</v>
      </c>
      <c r="G604" s="371">
        <v>3483.2934495602722</v>
      </c>
      <c r="H604" s="371">
        <v>877.04965853310955</v>
      </c>
      <c r="I604" s="371">
        <v>927.10021243623316</v>
      </c>
      <c r="J604" s="371">
        <v>969.61239426567363</v>
      </c>
      <c r="K604" s="371">
        <v>1029.5344328801641</v>
      </c>
      <c r="L604" s="371">
        <v>3803.2966981151803</v>
      </c>
      <c r="M604" s="371">
        <v>958.14607391098752</v>
      </c>
      <c r="N604" s="371">
        <v>1030.6783065936934</v>
      </c>
      <c r="O604" s="371">
        <v>1067.3876102960412</v>
      </c>
      <c r="P604" s="371">
        <v>1129.7248612962678</v>
      </c>
      <c r="Q604" s="371">
        <v>4185.9368520969902</v>
      </c>
      <c r="R604" s="371">
        <v>1054.1967562063298</v>
      </c>
      <c r="S604" s="371">
        <v>1092.1747741872684</v>
      </c>
      <c r="T604" s="371">
        <v>1137.113642966867</v>
      </c>
      <c r="U604" s="371">
        <v>1217.77159427673</v>
      </c>
      <c r="V604" s="379">
        <v>4501.2567676371955</v>
      </c>
      <c r="W604" s="371">
        <v>1100.30273117618</v>
      </c>
      <c r="X604" s="371">
        <v>1091.873041152</v>
      </c>
      <c r="Y604" s="371">
        <v>1174.44362223299</v>
      </c>
      <c r="Z604" s="371">
        <v>1122.53432572572</v>
      </c>
      <c r="AA604" s="371">
        <v>4489.1537202868913</v>
      </c>
      <c r="AB604" s="371">
        <v>1037.9950944259201</v>
      </c>
      <c r="AC604" s="371">
        <v>1095.0417084626399</v>
      </c>
      <c r="AD604" s="371">
        <v>1194.66679823296</v>
      </c>
      <c r="AE604" s="371">
        <v>1234.6106108956701</v>
      </c>
      <c r="AF604" s="371">
        <v>4562.3142120171897</v>
      </c>
      <c r="AG604" s="371">
        <v>1112.1150573643022</v>
      </c>
      <c r="AH604" s="371">
        <v>1126.188641288677</v>
      </c>
      <c r="AI604" s="371">
        <v>1217.5940530759106</v>
      </c>
      <c r="AJ604" s="371">
        <v>1269.1414452302031</v>
      </c>
      <c r="AK604" s="371">
        <v>4725.0391969590919</v>
      </c>
    </row>
    <row r="605" spans="2:37">
      <c r="B605" s="370" t="s">
        <v>1827</v>
      </c>
      <c r="C605" s="371">
        <v>19.876254238871528</v>
      </c>
      <c r="D605" s="371">
        <v>21.215771812715644</v>
      </c>
      <c r="E605" s="371">
        <v>22.65661369808635</v>
      </c>
      <c r="F605" s="371">
        <v>24.467252074305989</v>
      </c>
      <c r="G605" s="371">
        <v>88.215891823979504</v>
      </c>
      <c r="H605" s="371">
        <v>22.657241007167684</v>
      </c>
      <c r="I605" s="371">
        <v>23.799708040367914</v>
      </c>
      <c r="J605" s="371">
        <v>26.870181432215212</v>
      </c>
      <c r="K605" s="371">
        <v>28.85599304028274</v>
      </c>
      <c r="L605" s="371">
        <v>102.18312352003355</v>
      </c>
      <c r="M605" s="371">
        <v>26.563155817934014</v>
      </c>
      <c r="N605" s="371">
        <v>28.145103801798854</v>
      </c>
      <c r="O605" s="371">
        <v>30.542569524203834</v>
      </c>
      <c r="P605" s="371">
        <v>33.93708301894214</v>
      </c>
      <c r="Q605" s="371">
        <v>119.18791216287885</v>
      </c>
      <c r="R605" s="371">
        <v>29.89623184073093</v>
      </c>
      <c r="S605" s="371">
        <v>31.862886691040188</v>
      </c>
      <c r="T605" s="371">
        <v>32.699896047815791</v>
      </c>
      <c r="U605" s="371">
        <v>38.693322654856544</v>
      </c>
      <c r="V605" s="379">
        <v>133.15233723444345</v>
      </c>
      <c r="W605" s="371">
        <v>29.82052123901455</v>
      </c>
      <c r="X605" s="371">
        <v>28.810787952679082</v>
      </c>
      <c r="Y605" s="371">
        <v>33.895792109335495</v>
      </c>
      <c r="Z605" s="371">
        <v>37.493981955932185</v>
      </c>
      <c r="AA605" s="371">
        <v>130.0210832569613</v>
      </c>
      <c r="AB605" s="371">
        <v>32.114262563194913</v>
      </c>
      <c r="AC605" s="371">
        <v>32.903120937708906</v>
      </c>
      <c r="AD605" s="371">
        <v>35.000089480062584</v>
      </c>
      <c r="AE605" s="371">
        <v>39.553913610363431</v>
      </c>
      <c r="AF605" s="371">
        <v>139.57138659132983</v>
      </c>
      <c r="AG605" s="371">
        <v>34.204565719744622</v>
      </c>
      <c r="AH605" s="371">
        <v>35.72510652637277</v>
      </c>
      <c r="AI605" s="371">
        <v>37.414884059010554</v>
      </c>
      <c r="AJ605" s="371">
        <v>41.084977383150211</v>
      </c>
      <c r="AK605" s="371">
        <v>148.42953368827818</v>
      </c>
    </row>
    <row r="606" spans="2:37">
      <c r="B606" s="370" t="s">
        <v>1828</v>
      </c>
      <c r="C606" s="371">
        <v>1828.6931712175713</v>
      </c>
      <c r="D606" s="371">
        <v>2003.4287811520064</v>
      </c>
      <c r="E606" s="371">
        <v>2080.3324948662994</v>
      </c>
      <c r="F606" s="371">
        <v>2388.323253138748</v>
      </c>
      <c r="G606" s="371">
        <v>8300.7777003746251</v>
      </c>
      <c r="H606" s="371">
        <v>1933.4474009389803</v>
      </c>
      <c r="I606" s="371">
        <v>2005.2086596942252</v>
      </c>
      <c r="J606" s="371">
        <v>2323.6036533046281</v>
      </c>
      <c r="K606" s="371">
        <v>2662.275789858897</v>
      </c>
      <c r="L606" s="371">
        <v>8924.5355037967311</v>
      </c>
      <c r="M606" s="371">
        <v>2137.2302607961542</v>
      </c>
      <c r="N606" s="371">
        <v>2276.4237984575002</v>
      </c>
      <c r="O606" s="371">
        <v>2494.2624913445475</v>
      </c>
      <c r="P606" s="371">
        <v>2644.937800183051</v>
      </c>
      <c r="Q606" s="371">
        <v>9552.8543507812519</v>
      </c>
      <c r="R606" s="371">
        <v>2099.4955417997198</v>
      </c>
      <c r="S606" s="371">
        <v>2616.9305044994917</v>
      </c>
      <c r="T606" s="371">
        <v>2569.9753160324722</v>
      </c>
      <c r="U606" s="371">
        <v>2580.7416622244205</v>
      </c>
      <c r="V606" s="379">
        <v>9867.1430245561041</v>
      </c>
      <c r="W606" s="371">
        <v>2256.51986390611</v>
      </c>
      <c r="X606" s="371">
        <v>2542.1903350071702</v>
      </c>
      <c r="Y606" s="371">
        <v>2579.1552353028201</v>
      </c>
      <c r="Z606" s="371">
        <v>2537.6732035250598</v>
      </c>
      <c r="AA606" s="371">
        <v>9915.5386377411596</v>
      </c>
      <c r="AB606" s="371">
        <v>2353.6896771296597</v>
      </c>
      <c r="AC606" s="371">
        <v>2873.3352129202699</v>
      </c>
      <c r="AD606" s="371">
        <v>2398.4199248012001</v>
      </c>
      <c r="AE606" s="371">
        <v>2620.45381570175</v>
      </c>
      <c r="AF606" s="371">
        <v>10245.89863055288</v>
      </c>
      <c r="AG606" s="371">
        <v>2399.4947893207418</v>
      </c>
      <c r="AH606" s="371">
        <v>2896.6963937487312</v>
      </c>
      <c r="AI606" s="371">
        <v>2733.7560502771125</v>
      </c>
      <c r="AJ606" s="371">
        <v>2690.4296135014515</v>
      </c>
      <c r="AK606" s="371">
        <v>10720.376846848038</v>
      </c>
    </row>
    <row r="607" spans="2:37">
      <c r="B607" s="370" t="s">
        <v>1829</v>
      </c>
      <c r="C607" s="371">
        <v>661.46280189557717</v>
      </c>
      <c r="D607" s="371">
        <v>712.43610177769892</v>
      </c>
      <c r="E607" s="371">
        <v>734.20383296691909</v>
      </c>
      <c r="F607" s="371">
        <v>720.34843208072198</v>
      </c>
      <c r="G607" s="371">
        <v>2828.4511687209174</v>
      </c>
      <c r="H607" s="371">
        <v>692.89487598345556</v>
      </c>
      <c r="I607" s="371">
        <v>744.00740871705727</v>
      </c>
      <c r="J607" s="371">
        <v>792.08777462566195</v>
      </c>
      <c r="K607" s="371">
        <v>784.6110908162284</v>
      </c>
      <c r="L607" s="371">
        <v>3013.6011501424032</v>
      </c>
      <c r="M607" s="371">
        <v>753.06582932123899</v>
      </c>
      <c r="N607" s="371">
        <v>809.89709654116496</v>
      </c>
      <c r="O607" s="371">
        <v>884.95970470328393</v>
      </c>
      <c r="P607" s="371">
        <v>884.18759924233939</v>
      </c>
      <c r="Q607" s="371">
        <v>3332.1102298080273</v>
      </c>
      <c r="R607" s="371">
        <v>832.98151020581497</v>
      </c>
      <c r="S607" s="371">
        <v>945.52086578782689</v>
      </c>
      <c r="T607" s="371">
        <v>999.59596914162</v>
      </c>
      <c r="U607" s="371">
        <v>1009.2531051116499</v>
      </c>
      <c r="V607" s="379">
        <v>3787.3514502469125</v>
      </c>
      <c r="W607" s="371">
        <v>928.256541589422</v>
      </c>
      <c r="X607" s="371">
        <v>982.16627550730595</v>
      </c>
      <c r="Y607" s="371">
        <v>1048.91293374052</v>
      </c>
      <c r="Z607" s="371">
        <v>1057.632987502137</v>
      </c>
      <c r="AA607" s="371">
        <v>4016.9687383393848</v>
      </c>
      <c r="AB607" s="371">
        <v>947.58574405149875</v>
      </c>
      <c r="AC607" s="371">
        <v>1066.9177523823405</v>
      </c>
      <c r="AD607" s="371">
        <v>1056.1150607709842</v>
      </c>
      <c r="AE607" s="371">
        <v>1079.8678869107096</v>
      </c>
      <c r="AF607" s="371">
        <v>4150.4864441155332</v>
      </c>
      <c r="AG607" s="371">
        <v>983.71132088771708</v>
      </c>
      <c r="AH607" s="371">
        <v>1124.3065005823296</v>
      </c>
      <c r="AI607" s="371">
        <v>1183.3380447494296</v>
      </c>
      <c r="AJ607" s="371">
        <v>1226.0738840672398</v>
      </c>
      <c r="AK607" s="371">
        <v>4517.4297502867166</v>
      </c>
    </row>
    <row r="608" spans="2:37">
      <c r="B608" s="370" t="s">
        <v>1830</v>
      </c>
      <c r="C608" s="371">
        <v>786.10441251491409</v>
      </c>
      <c r="D608" s="371">
        <v>852.40608312961149</v>
      </c>
      <c r="E608" s="371">
        <v>888.42898590545576</v>
      </c>
      <c r="F608" s="371">
        <v>984.40498927392446</v>
      </c>
      <c r="G608" s="371">
        <v>3511.3444708239058</v>
      </c>
      <c r="H608" s="371">
        <v>873.53392388058717</v>
      </c>
      <c r="I608" s="371">
        <v>947.62021110470403</v>
      </c>
      <c r="J608" s="371">
        <v>960.93574845974138</v>
      </c>
      <c r="K608" s="371">
        <v>1058.1748527919683</v>
      </c>
      <c r="L608" s="371">
        <v>3840.2647362370012</v>
      </c>
      <c r="M608" s="371">
        <v>988.95633416530495</v>
      </c>
      <c r="N608" s="371">
        <v>1049.2664121072548</v>
      </c>
      <c r="O608" s="371">
        <v>1070.6955044945396</v>
      </c>
      <c r="P608" s="371">
        <v>1162.8297409052852</v>
      </c>
      <c r="Q608" s="371">
        <v>4271.7479916723851</v>
      </c>
      <c r="R608" s="371">
        <v>1066.52722606259</v>
      </c>
      <c r="S608" s="371">
        <v>1164.7330652438313</v>
      </c>
      <c r="T608" s="371">
        <v>1320.2206432362032</v>
      </c>
      <c r="U608" s="371">
        <v>1226.6494242497542</v>
      </c>
      <c r="V608" s="379">
        <v>4778.1303587923785</v>
      </c>
      <c r="W608" s="371">
        <v>1271.3713095593598</v>
      </c>
      <c r="X608" s="371">
        <v>1236.7738831269101</v>
      </c>
      <c r="Y608" s="371">
        <v>1340.6297548534501</v>
      </c>
      <c r="Z608" s="371">
        <v>1475.94060286373</v>
      </c>
      <c r="AA608" s="371">
        <v>5324.7155504034499</v>
      </c>
      <c r="AB608" s="371">
        <v>1330.17496138466</v>
      </c>
      <c r="AC608" s="371">
        <v>1368.33944409266</v>
      </c>
      <c r="AD608" s="371">
        <v>1571.5949481325301</v>
      </c>
      <c r="AE608" s="371">
        <v>1646.84189619056</v>
      </c>
      <c r="AF608" s="371">
        <v>5916.9512498004106</v>
      </c>
      <c r="AG608" s="371">
        <v>1467.4237641977786</v>
      </c>
      <c r="AH608" s="371">
        <v>1471.1532907083802</v>
      </c>
      <c r="AI608" s="371">
        <v>1589.2884479117586</v>
      </c>
      <c r="AJ608" s="371">
        <v>1823.2308174428383</v>
      </c>
      <c r="AK608" s="371">
        <v>6351.0963202607554</v>
      </c>
    </row>
    <row r="609" spans="2:37">
      <c r="B609" s="370" t="s">
        <v>1831</v>
      </c>
      <c r="C609" s="371">
        <v>348.13388880671903</v>
      </c>
      <c r="D609" s="371">
        <v>376.07060308855557</v>
      </c>
      <c r="E609" s="371">
        <v>393.69879604126379</v>
      </c>
      <c r="F609" s="371">
        <v>425.06629250494655</v>
      </c>
      <c r="G609" s="371">
        <v>1542.9695804414848</v>
      </c>
      <c r="H609" s="371">
        <v>388.53127914185427</v>
      </c>
      <c r="I609" s="371">
        <v>416.72607173299764</v>
      </c>
      <c r="J609" s="371">
        <v>435.63448484232947</v>
      </c>
      <c r="K609" s="371">
        <v>479.10317376964758</v>
      </c>
      <c r="L609" s="371">
        <v>1719.9950094868288</v>
      </c>
      <c r="M609" s="371">
        <v>456.09331667127861</v>
      </c>
      <c r="N609" s="371">
        <v>487.8636801046186</v>
      </c>
      <c r="O609" s="371">
        <v>519.06194773907214</v>
      </c>
      <c r="P609" s="371">
        <v>544.02478671420101</v>
      </c>
      <c r="Q609" s="371">
        <v>2007.0437312291701</v>
      </c>
      <c r="R609" s="371">
        <v>529.87272875788801</v>
      </c>
      <c r="S609" s="371">
        <v>560.57477822900103</v>
      </c>
      <c r="T609" s="371">
        <v>664.12624243038101</v>
      </c>
      <c r="U609" s="371">
        <v>698.48882866704798</v>
      </c>
      <c r="V609" s="379">
        <v>2453.0625780843179</v>
      </c>
      <c r="W609" s="371">
        <v>522.27837489187095</v>
      </c>
      <c r="X609" s="371">
        <v>503.61831867036199</v>
      </c>
      <c r="Y609" s="371">
        <v>571.931402485592</v>
      </c>
      <c r="Z609" s="371">
        <v>679.59890988630002</v>
      </c>
      <c r="AA609" s="371">
        <v>2277.4270059341252</v>
      </c>
      <c r="AB609" s="371">
        <v>551.62752471264298</v>
      </c>
      <c r="AC609" s="371">
        <v>555.36038912012691</v>
      </c>
      <c r="AD609" s="371">
        <v>591.93817677481798</v>
      </c>
      <c r="AE609" s="371">
        <v>694.61598349204496</v>
      </c>
      <c r="AF609" s="371">
        <v>2393.5420740996328</v>
      </c>
      <c r="AG609" s="371">
        <v>587.13134970832357</v>
      </c>
      <c r="AH609" s="371">
        <v>590.52335355537264</v>
      </c>
      <c r="AI609" s="371">
        <v>636.5064544388681</v>
      </c>
      <c r="AJ609" s="371">
        <v>766.10650111697692</v>
      </c>
      <c r="AK609" s="371">
        <v>2580.2676588195413</v>
      </c>
    </row>
    <row r="610" spans="2:37">
      <c r="B610" s="370" t="s">
        <v>1832</v>
      </c>
      <c r="C610" s="371">
        <v>22590.722916445597</v>
      </c>
      <c r="D610" s="371">
        <v>24293.368702343665</v>
      </c>
      <c r="E610" s="371">
        <v>25762.433422315065</v>
      </c>
      <c r="F610" s="371">
        <v>27867.317858231898</v>
      </c>
      <c r="G610" s="371">
        <v>100513.84289933625</v>
      </c>
      <c r="H610" s="371">
        <v>24839.051273480214</v>
      </c>
      <c r="I610" s="371">
        <v>26654.736822098592</v>
      </c>
      <c r="J610" s="371">
        <v>28178.744323211609</v>
      </c>
      <c r="K610" s="371">
        <v>30444.199420144418</v>
      </c>
      <c r="L610" s="371">
        <v>110116.73183893482</v>
      </c>
      <c r="M610" s="371">
        <v>27110.294276219898</v>
      </c>
      <c r="N610" s="371">
        <v>28886.242553752876</v>
      </c>
      <c r="O610" s="371">
        <v>30520.427828854394</v>
      </c>
      <c r="P610" s="371">
        <v>32995.719312500529</v>
      </c>
      <c r="Q610" s="371">
        <v>119512.6839713277</v>
      </c>
      <c r="R610" s="371">
        <v>29470.471251830699</v>
      </c>
      <c r="S610" s="371">
        <v>31473.38377193296</v>
      </c>
      <c r="T610" s="371">
        <v>33139.177018700582</v>
      </c>
      <c r="U610" s="371">
        <v>36043.477993672437</v>
      </c>
      <c r="V610" s="379">
        <v>130126.51003613669</v>
      </c>
      <c r="W610" s="371">
        <v>31802.495506453462</v>
      </c>
      <c r="X610" s="371">
        <v>30827.642046814657</v>
      </c>
      <c r="Y610" s="371">
        <v>33302.297542655833</v>
      </c>
      <c r="Z610" s="371">
        <v>36297.621776876549</v>
      </c>
      <c r="AA610" s="371">
        <v>132230.05687280046</v>
      </c>
      <c r="AB610" s="371">
        <v>33385.183279891316</v>
      </c>
      <c r="AC610" s="371">
        <v>34769.708777095439</v>
      </c>
      <c r="AD610" s="371">
        <v>35567.874572549081</v>
      </c>
      <c r="AE610" s="371">
        <v>38892.252962889565</v>
      </c>
      <c r="AF610" s="371">
        <v>142615.01959242541</v>
      </c>
      <c r="AG610" s="371">
        <v>36034.55709201227</v>
      </c>
      <c r="AH610" s="371">
        <v>38349.309572268518</v>
      </c>
      <c r="AI610" s="371">
        <v>39819.027651346412</v>
      </c>
      <c r="AJ610" s="371">
        <v>42825.461766093089</v>
      </c>
      <c r="AK610" s="371">
        <v>157028.35608172033</v>
      </c>
    </row>
    <row r="611" spans="2:37">
      <c r="B611" s="368" t="s">
        <v>1857</v>
      </c>
      <c r="C611" s="371" t="s">
        <v>1178</v>
      </c>
      <c r="D611" s="371" t="s">
        <v>1178</v>
      </c>
      <c r="E611" s="371" t="s">
        <v>1178</v>
      </c>
      <c r="F611" s="371" t="s">
        <v>1178</v>
      </c>
      <c r="G611" s="371" t="s">
        <v>1178</v>
      </c>
      <c r="H611" s="371" t="s">
        <v>1178</v>
      </c>
      <c r="I611" s="371" t="s">
        <v>1178</v>
      </c>
      <c r="J611" s="371" t="s">
        <v>1178</v>
      </c>
      <c r="K611" s="371" t="s">
        <v>1178</v>
      </c>
      <c r="L611" s="371" t="s">
        <v>1178</v>
      </c>
      <c r="M611" s="371" t="s">
        <v>1178</v>
      </c>
      <c r="N611" s="371" t="s">
        <v>1178</v>
      </c>
      <c r="O611" s="371" t="s">
        <v>1178</v>
      </c>
      <c r="P611" s="371" t="s">
        <v>1178</v>
      </c>
      <c r="Q611" s="371" t="s">
        <v>1178</v>
      </c>
      <c r="R611" s="371" t="s">
        <v>1178</v>
      </c>
      <c r="S611" s="371" t="s">
        <v>1178</v>
      </c>
      <c r="T611" s="371" t="s">
        <v>1178</v>
      </c>
      <c r="U611" s="371" t="s">
        <v>1178</v>
      </c>
      <c r="V611" s="379" t="s">
        <v>1178</v>
      </c>
      <c r="W611" s="371" t="s">
        <v>1178</v>
      </c>
      <c r="X611" s="371" t="s">
        <v>1178</v>
      </c>
      <c r="Y611" s="371" t="s">
        <v>1178</v>
      </c>
      <c r="Z611" s="371" t="s">
        <v>1178</v>
      </c>
      <c r="AA611" s="371" t="s">
        <v>1178</v>
      </c>
      <c r="AB611" s="371" t="s">
        <v>1178</v>
      </c>
      <c r="AC611" s="371" t="s">
        <v>1178</v>
      </c>
      <c r="AD611" s="371" t="s">
        <v>1178</v>
      </c>
      <c r="AE611" s="371" t="s">
        <v>1178</v>
      </c>
      <c r="AF611" s="371" t="s">
        <v>1178</v>
      </c>
      <c r="AG611" s="371" t="s">
        <v>1178</v>
      </c>
      <c r="AH611" s="371" t="s">
        <v>1178</v>
      </c>
      <c r="AI611" s="371" t="s">
        <v>1178</v>
      </c>
      <c r="AJ611" s="371" t="s">
        <v>1178</v>
      </c>
      <c r="AK611" s="371" t="s">
        <v>1178</v>
      </c>
    </row>
    <row r="612" spans="2:37">
      <c r="B612" s="370" t="s">
        <v>1815</v>
      </c>
      <c r="C612" s="371">
        <v>8721.95009526793</v>
      </c>
      <c r="D612" s="371">
        <v>8897.091716600291</v>
      </c>
      <c r="E612" s="371">
        <v>8754.6251530138725</v>
      </c>
      <c r="F612" s="371">
        <v>9164.6114933077297</v>
      </c>
      <c r="G612" s="371">
        <v>35538.278458189816</v>
      </c>
      <c r="H612" s="371">
        <v>9442.6709408732895</v>
      </c>
      <c r="I612" s="371">
        <v>9811.6881244733941</v>
      </c>
      <c r="J612" s="371">
        <v>9643.8775619513763</v>
      </c>
      <c r="K612" s="371">
        <v>9924.3134500988381</v>
      </c>
      <c r="L612" s="371">
        <v>38822.550077396896</v>
      </c>
      <c r="M612" s="371">
        <v>10040.061959999999</v>
      </c>
      <c r="N612" s="371">
        <v>10799.939550000001</v>
      </c>
      <c r="O612" s="371">
        <v>10549.93058</v>
      </c>
      <c r="P612" s="371">
        <v>10332.898929999999</v>
      </c>
      <c r="Q612" s="371">
        <v>41722.831019999998</v>
      </c>
      <c r="R612" s="371">
        <v>10441.252909999999</v>
      </c>
      <c r="S612" s="371">
        <v>11235.88495</v>
      </c>
      <c r="T612" s="371">
        <v>10628.52918</v>
      </c>
      <c r="U612" s="371">
        <v>10786.32344</v>
      </c>
      <c r="V612" s="379">
        <v>43091.990480000008</v>
      </c>
      <c r="W612" s="371">
        <v>10660.89738</v>
      </c>
      <c r="X612" s="371">
        <v>10994.881640000001</v>
      </c>
      <c r="Y612" s="371">
        <v>10594.721460000001</v>
      </c>
      <c r="Z612" s="371">
        <v>10711.189920000001</v>
      </c>
      <c r="AA612" s="371">
        <v>42961.690399999999</v>
      </c>
      <c r="AB612" s="371">
        <v>10982.35427</v>
      </c>
      <c r="AC612" s="371">
        <v>11498.832829999998</v>
      </c>
      <c r="AD612" s="371">
        <v>11403.083369999998</v>
      </c>
      <c r="AE612" s="371">
        <v>12615.785940000002</v>
      </c>
      <c r="AF612" s="371">
        <v>46500.056409999997</v>
      </c>
      <c r="AG612" s="371">
        <v>12465.568519999999</v>
      </c>
      <c r="AH612" s="371">
        <v>12752.689400000001</v>
      </c>
      <c r="AI612" s="371">
        <v>12524.537289999998</v>
      </c>
      <c r="AJ612" s="371">
        <v>13463.845449999999</v>
      </c>
      <c r="AK612" s="371">
        <v>51206.640659999997</v>
      </c>
    </row>
    <row r="613" spans="2:37">
      <c r="B613" s="370" t="s">
        <v>1816</v>
      </c>
      <c r="C613" s="371">
        <v>3294.9062610359783</v>
      </c>
      <c r="D613" s="371">
        <v>3681.1400447719516</v>
      </c>
      <c r="E613" s="371">
        <v>3554.9018032852773</v>
      </c>
      <c r="F613" s="371">
        <v>3634.6264185530963</v>
      </c>
      <c r="G613" s="371">
        <v>14165.574527646304</v>
      </c>
      <c r="H613" s="371">
        <v>3669.8448291923851</v>
      </c>
      <c r="I613" s="371">
        <v>4406.1390459444428</v>
      </c>
      <c r="J613" s="371">
        <v>4459.5063117679892</v>
      </c>
      <c r="K613" s="371">
        <v>4656.7555600908909</v>
      </c>
      <c r="L613" s="371">
        <v>17192.245746995704</v>
      </c>
      <c r="M613" s="371">
        <v>5127.6112699999994</v>
      </c>
      <c r="N613" s="371">
        <v>5236.6087500000003</v>
      </c>
      <c r="O613" s="371">
        <v>5634.0014499999997</v>
      </c>
      <c r="P613" s="371">
        <v>5470.0681699999996</v>
      </c>
      <c r="Q613" s="371">
        <v>21468.289639999999</v>
      </c>
      <c r="R613" s="371">
        <v>5676.1119500000004</v>
      </c>
      <c r="S613" s="371">
        <v>5835.54882</v>
      </c>
      <c r="T613" s="371">
        <v>6715.1870699999999</v>
      </c>
      <c r="U613" s="371">
        <v>6636.4617300000009</v>
      </c>
      <c r="V613" s="379">
        <v>24863.309570000005</v>
      </c>
      <c r="W613" s="371">
        <v>6002.0940700000001</v>
      </c>
      <c r="X613" s="371">
        <v>6409.9557700000005</v>
      </c>
      <c r="Y613" s="371">
        <v>6918.0325199999997</v>
      </c>
      <c r="Z613" s="371">
        <v>7126.3998899999997</v>
      </c>
      <c r="AA613" s="371">
        <v>26456.482250000001</v>
      </c>
      <c r="AB613" s="371">
        <v>7212.6835999999994</v>
      </c>
      <c r="AC613" s="371">
        <v>8330.5499099999997</v>
      </c>
      <c r="AD613" s="371">
        <v>9133.0995000000003</v>
      </c>
      <c r="AE613" s="371">
        <v>10249.59734</v>
      </c>
      <c r="AF613" s="371">
        <v>34925.930349999995</v>
      </c>
      <c r="AG613" s="371">
        <v>10789.12883</v>
      </c>
      <c r="AH613" s="371">
        <v>12698.855700000002</v>
      </c>
      <c r="AI613" s="371">
        <v>12592.082239999998</v>
      </c>
      <c r="AJ613" s="371">
        <v>13657.12572</v>
      </c>
      <c r="AK613" s="371">
        <v>49737.192490000001</v>
      </c>
    </row>
    <row r="614" spans="2:37">
      <c r="B614" s="370" t="s">
        <v>1817</v>
      </c>
      <c r="C614" s="371">
        <v>3365.0249395836422</v>
      </c>
      <c r="D614" s="371">
        <v>3684.8207808239445</v>
      </c>
      <c r="E614" s="371">
        <v>3589.4146148603932</v>
      </c>
      <c r="F614" s="371">
        <v>3614.2659009796948</v>
      </c>
      <c r="G614" s="371">
        <v>14253.526236247675</v>
      </c>
      <c r="H614" s="371">
        <v>3724.0024348010638</v>
      </c>
      <c r="I614" s="371">
        <v>4159.4124518572926</v>
      </c>
      <c r="J614" s="371">
        <v>4229.3231214352418</v>
      </c>
      <c r="K614" s="371">
        <v>4428.2829979122043</v>
      </c>
      <c r="L614" s="371">
        <v>16541.021006005802</v>
      </c>
      <c r="M614" s="371">
        <v>7893.3516200000004</v>
      </c>
      <c r="N614" s="371">
        <v>7951.0788300000013</v>
      </c>
      <c r="O614" s="371">
        <v>9121.4116799999993</v>
      </c>
      <c r="P614" s="371">
        <v>9953.8254399999969</v>
      </c>
      <c r="Q614" s="371">
        <v>34919.667569999998</v>
      </c>
      <c r="R614" s="371">
        <v>9356.8228299999973</v>
      </c>
      <c r="S614" s="371">
        <v>9312.747519999999</v>
      </c>
      <c r="T614" s="371">
        <v>11281.061390000001</v>
      </c>
      <c r="U614" s="371">
        <v>11692.85282</v>
      </c>
      <c r="V614" s="379">
        <v>41643.484560000004</v>
      </c>
      <c r="W614" s="371">
        <v>12716.012589999998</v>
      </c>
      <c r="X614" s="371">
        <v>12439.164490000001</v>
      </c>
      <c r="Y614" s="371">
        <v>13920.851520000002</v>
      </c>
      <c r="Z614" s="371">
        <v>15441.148699999998</v>
      </c>
      <c r="AA614" s="371">
        <v>54517.177300000003</v>
      </c>
      <c r="AB614" s="371">
        <v>15691.654389999998</v>
      </c>
      <c r="AC614" s="371">
        <v>20912.149600000001</v>
      </c>
      <c r="AD614" s="371">
        <v>22656.40265</v>
      </c>
      <c r="AE614" s="371">
        <v>24286.166490000003</v>
      </c>
      <c r="AF614" s="371">
        <v>83546.373129999978</v>
      </c>
      <c r="AG614" s="371">
        <v>26168.299890000002</v>
      </c>
      <c r="AH614" s="371">
        <v>35101.540060000007</v>
      </c>
      <c r="AI614" s="371">
        <v>33949.907149999999</v>
      </c>
      <c r="AJ614" s="371">
        <v>35138.416830000009</v>
      </c>
      <c r="AK614" s="371">
        <v>130358.16393000001</v>
      </c>
    </row>
    <row r="615" spans="2:37">
      <c r="B615" s="370" t="s">
        <v>1818</v>
      </c>
      <c r="C615" s="371">
        <v>8.0736126337474499</v>
      </c>
      <c r="D615" s="371">
        <v>8.6399441871491049</v>
      </c>
      <c r="E615" s="371">
        <v>9.4642396832360944</v>
      </c>
      <c r="F615" s="371">
        <v>9.7479091205857635</v>
      </c>
      <c r="G615" s="371">
        <v>35.925705624718418</v>
      </c>
      <c r="H615" s="371">
        <v>10.432615034012525</v>
      </c>
      <c r="I615" s="371">
        <v>10.806200526598669</v>
      </c>
      <c r="J615" s="371">
        <v>11.096141688191802</v>
      </c>
      <c r="K615" s="371">
        <v>11.740859499278683</v>
      </c>
      <c r="L615" s="371">
        <v>44.075816748081678</v>
      </c>
      <c r="M615" s="371">
        <v>12.022740000000001</v>
      </c>
      <c r="N615" s="371">
        <v>12.862210000000001</v>
      </c>
      <c r="O615" s="371">
        <v>13.13411</v>
      </c>
      <c r="P615" s="371">
        <v>11.977309999999999</v>
      </c>
      <c r="Q615" s="371">
        <v>49.996369999999999</v>
      </c>
      <c r="R615" s="371">
        <v>12.616580000000001</v>
      </c>
      <c r="S615" s="371">
        <v>12.766650000000002</v>
      </c>
      <c r="T615" s="371">
        <v>12.974500000000001</v>
      </c>
      <c r="U615" s="371">
        <v>13.45021</v>
      </c>
      <c r="V615" s="379">
        <v>51.807940000000002</v>
      </c>
      <c r="W615" s="371">
        <v>13.09314</v>
      </c>
      <c r="X615" s="371">
        <v>13.003909999999999</v>
      </c>
      <c r="Y615" s="371">
        <v>13.690479999999999</v>
      </c>
      <c r="Z615" s="371">
        <v>13.7386</v>
      </c>
      <c r="AA615" s="371">
        <v>53.526130000000002</v>
      </c>
      <c r="AB615" s="371">
        <v>13.963659999999999</v>
      </c>
      <c r="AC615" s="371">
        <v>13.615210000000001</v>
      </c>
      <c r="AD615" s="371">
        <v>14.111040000000001</v>
      </c>
      <c r="AE615" s="371">
        <v>14.606590000000001</v>
      </c>
      <c r="AF615" s="371">
        <v>56.296500000000009</v>
      </c>
      <c r="AG615" s="371">
        <v>15.14916</v>
      </c>
      <c r="AH615" s="371">
        <v>15.258149999999999</v>
      </c>
      <c r="AI615" s="371">
        <v>15.784660000000001</v>
      </c>
      <c r="AJ615" s="371">
        <v>16.437674766967898</v>
      </c>
      <c r="AK615" s="371">
        <v>62.6296447669679</v>
      </c>
    </row>
    <row r="616" spans="2:37">
      <c r="B616" s="370" t="s">
        <v>1819</v>
      </c>
      <c r="C616" s="371">
        <v>39.546964907733631</v>
      </c>
      <c r="D616" s="371">
        <v>40.910384420728832</v>
      </c>
      <c r="E616" s="371">
        <v>40.204204840809425</v>
      </c>
      <c r="F616" s="371">
        <v>41.763815973105267</v>
      </c>
      <c r="G616" s="371">
        <v>162.42537014237715</v>
      </c>
      <c r="H616" s="371">
        <v>42.636759014105365</v>
      </c>
      <c r="I616" s="371">
        <v>43.508979058329523</v>
      </c>
      <c r="J616" s="371">
        <v>44.790160280227425</v>
      </c>
      <c r="K616" s="371">
        <v>45.658274196496009</v>
      </c>
      <c r="L616" s="371">
        <v>176.59417254915834</v>
      </c>
      <c r="M616" s="371">
        <v>46.404000000000003</v>
      </c>
      <c r="N616" s="371">
        <v>48.010739999999998</v>
      </c>
      <c r="O616" s="371">
        <v>49.167079999999999</v>
      </c>
      <c r="P616" s="371">
        <v>47.310699999999997</v>
      </c>
      <c r="Q616" s="371">
        <v>190.89252000000002</v>
      </c>
      <c r="R616" s="371">
        <v>49.903730000000003</v>
      </c>
      <c r="S616" s="371">
        <v>47.502940000000002</v>
      </c>
      <c r="T616" s="371">
        <v>50.546419999999998</v>
      </c>
      <c r="U616" s="371">
        <v>48.669710000000002</v>
      </c>
      <c r="V616" s="379">
        <v>196.62280000000001</v>
      </c>
      <c r="W616" s="371">
        <v>51.245019999999997</v>
      </c>
      <c r="X616" s="371">
        <v>46.899980000000006</v>
      </c>
      <c r="Y616" s="371">
        <v>50.649760000000001</v>
      </c>
      <c r="Z616" s="371">
        <v>51.324199999999998</v>
      </c>
      <c r="AA616" s="371">
        <v>200.11896000000002</v>
      </c>
      <c r="AB616" s="371">
        <v>51.932589999999998</v>
      </c>
      <c r="AC616" s="371">
        <v>52.77749</v>
      </c>
      <c r="AD616" s="371">
        <v>53.807010000000005</v>
      </c>
      <c r="AE616" s="371">
        <v>54.850699999999996</v>
      </c>
      <c r="AF616" s="371">
        <v>213.36778999999999</v>
      </c>
      <c r="AG616" s="371">
        <v>54.967400000000005</v>
      </c>
      <c r="AH616" s="371">
        <v>55.270420000000001</v>
      </c>
      <c r="AI616" s="371">
        <v>58.099980000000002</v>
      </c>
      <c r="AJ616" s="371">
        <v>58.948680000000003</v>
      </c>
      <c r="AK616" s="371">
        <v>227.28648000000001</v>
      </c>
    </row>
    <row r="617" spans="2:37">
      <c r="B617" s="370" t="s">
        <v>1820</v>
      </c>
      <c r="C617" s="371">
        <v>3843.1952415341716</v>
      </c>
      <c r="D617" s="371">
        <v>3887.0094660936065</v>
      </c>
      <c r="E617" s="371">
        <v>3853.1356697165115</v>
      </c>
      <c r="F617" s="371">
        <v>3917.7215766106651</v>
      </c>
      <c r="G617" s="371">
        <v>15501.061953954955</v>
      </c>
      <c r="H617" s="371">
        <v>3943.256888448916</v>
      </c>
      <c r="I617" s="371">
        <v>4163.7791453930458</v>
      </c>
      <c r="J617" s="371">
        <v>4259.3230961038425</v>
      </c>
      <c r="K617" s="371">
        <v>4419.1113949376495</v>
      </c>
      <c r="L617" s="371">
        <v>16785.470524883454</v>
      </c>
      <c r="M617" s="371">
        <v>4204.4721200000004</v>
      </c>
      <c r="N617" s="371">
        <v>4426.3500300000005</v>
      </c>
      <c r="O617" s="371">
        <v>4627.1592899999996</v>
      </c>
      <c r="P617" s="371">
        <v>5042.5322300000007</v>
      </c>
      <c r="Q617" s="371">
        <v>18300.51367</v>
      </c>
      <c r="R617" s="371">
        <v>4316.7251100000003</v>
      </c>
      <c r="S617" s="371">
        <v>5054.3269700000001</v>
      </c>
      <c r="T617" s="371">
        <v>5276.4136600000002</v>
      </c>
      <c r="U617" s="371">
        <v>6374.4507599999997</v>
      </c>
      <c r="V617" s="379">
        <v>21021.916499999999</v>
      </c>
      <c r="W617" s="371">
        <v>4802.5988299999999</v>
      </c>
      <c r="X617" s="371">
        <v>4899.68037</v>
      </c>
      <c r="Y617" s="371">
        <v>4672.7182699999994</v>
      </c>
      <c r="Z617" s="371">
        <v>5652.9762899999996</v>
      </c>
      <c r="AA617" s="371">
        <v>20027.973759999997</v>
      </c>
      <c r="AB617" s="371">
        <v>5775.2154099999998</v>
      </c>
      <c r="AC617" s="371">
        <v>5787.6628799999999</v>
      </c>
      <c r="AD617" s="371">
        <v>5792.3807000000006</v>
      </c>
      <c r="AE617" s="371">
        <v>6675.9547999999995</v>
      </c>
      <c r="AF617" s="371">
        <v>24031.213789999998</v>
      </c>
      <c r="AG617" s="371">
        <v>6545.6629000000003</v>
      </c>
      <c r="AH617" s="371">
        <v>6273.7901400000001</v>
      </c>
      <c r="AI617" s="371">
        <v>6696.1586299999999</v>
      </c>
      <c r="AJ617" s="371">
        <v>7695.7581</v>
      </c>
      <c r="AK617" s="371">
        <v>27211.369769999998</v>
      </c>
    </row>
    <row r="618" spans="2:37">
      <c r="B618" s="370" t="s">
        <v>1821</v>
      </c>
      <c r="C618" s="371">
        <v>2665.2076966852583</v>
      </c>
      <c r="D618" s="371">
        <v>2697.9828719725647</v>
      </c>
      <c r="E618" s="371">
        <v>2714.0370408800882</v>
      </c>
      <c r="F618" s="371">
        <v>2806.1297050198154</v>
      </c>
      <c r="G618" s="371">
        <v>10883.357314557727</v>
      </c>
      <c r="H618" s="371">
        <v>2813.5496740806707</v>
      </c>
      <c r="I618" s="371">
        <v>2917.6702539137946</v>
      </c>
      <c r="J618" s="371">
        <v>2944.2816292869047</v>
      </c>
      <c r="K618" s="371">
        <v>3124.5996120046193</v>
      </c>
      <c r="L618" s="371">
        <v>11800.10116928599</v>
      </c>
      <c r="M618" s="371">
        <v>3139.16329</v>
      </c>
      <c r="N618" s="371">
        <v>3373.5877099999998</v>
      </c>
      <c r="O618" s="371">
        <v>3430.7756399999998</v>
      </c>
      <c r="P618" s="371">
        <v>3404.11033</v>
      </c>
      <c r="Q618" s="371">
        <v>13347.63697</v>
      </c>
      <c r="R618" s="371">
        <v>3431.9040399999999</v>
      </c>
      <c r="S618" s="371">
        <v>3676.8705499999996</v>
      </c>
      <c r="T618" s="371">
        <v>3746.4327899999998</v>
      </c>
      <c r="U618" s="371">
        <v>3753.4665599999994</v>
      </c>
      <c r="V618" s="379">
        <v>14608.673939999999</v>
      </c>
      <c r="W618" s="371">
        <v>3615.8087199999995</v>
      </c>
      <c r="X618" s="371">
        <v>3509.5944000000004</v>
      </c>
      <c r="Y618" s="371">
        <v>3416.1070100000002</v>
      </c>
      <c r="Z618" s="371">
        <v>3430.3753600000005</v>
      </c>
      <c r="AA618" s="371">
        <v>13971.885490000002</v>
      </c>
      <c r="AB618" s="371">
        <v>3577.6469200000001</v>
      </c>
      <c r="AC618" s="371">
        <v>3780.7504300000001</v>
      </c>
      <c r="AD618" s="371">
        <v>4058.0299399999999</v>
      </c>
      <c r="AE618" s="371">
        <v>4430.3262100000002</v>
      </c>
      <c r="AF618" s="371">
        <v>15846.753500000001</v>
      </c>
      <c r="AG618" s="371">
        <v>4285.85718</v>
      </c>
      <c r="AH618" s="371">
        <v>4460.2839299999996</v>
      </c>
      <c r="AI618" s="371">
        <v>4545.80933</v>
      </c>
      <c r="AJ618" s="371">
        <v>5171.7691099999993</v>
      </c>
      <c r="AK618" s="371">
        <v>18463.719550000002</v>
      </c>
    </row>
    <row r="619" spans="2:37">
      <c r="B619" s="370" t="s">
        <v>1822</v>
      </c>
      <c r="C619" s="371">
        <v>1135.3758862075001</v>
      </c>
      <c r="D619" s="371">
        <v>1157.172861682302</v>
      </c>
      <c r="E619" s="371">
        <v>1176.9079718372295</v>
      </c>
      <c r="F619" s="371">
        <v>1194.3236643981754</v>
      </c>
      <c r="G619" s="371">
        <v>4663.7803841252062</v>
      </c>
      <c r="H619" s="371">
        <v>1196.2326107254066</v>
      </c>
      <c r="I619" s="371">
        <v>1294.9943660519464</v>
      </c>
      <c r="J619" s="371">
        <v>1335.5609910727853</v>
      </c>
      <c r="K619" s="371">
        <v>1368.6363212644151</v>
      </c>
      <c r="L619" s="371">
        <v>5195.4242891145532</v>
      </c>
      <c r="M619" s="371">
        <v>1345.5037999999997</v>
      </c>
      <c r="N619" s="371">
        <v>1468.9707000000001</v>
      </c>
      <c r="O619" s="371">
        <v>1510.9044300000003</v>
      </c>
      <c r="P619" s="371">
        <v>1632.64336</v>
      </c>
      <c r="Q619" s="371">
        <v>5958.0222899999999</v>
      </c>
      <c r="R619" s="371">
        <v>1569.0417600000001</v>
      </c>
      <c r="S619" s="371">
        <v>1601.0862099999999</v>
      </c>
      <c r="T619" s="371">
        <v>1667.0953999999999</v>
      </c>
      <c r="U619" s="371">
        <v>1720.0099400000004</v>
      </c>
      <c r="V619" s="379">
        <v>6557.2333099999987</v>
      </c>
      <c r="W619" s="371">
        <v>1515.9304300000001</v>
      </c>
      <c r="X619" s="371">
        <v>772.52840999999989</v>
      </c>
      <c r="Y619" s="371">
        <v>1055.4643299999998</v>
      </c>
      <c r="Z619" s="371">
        <v>1117.6720600000001</v>
      </c>
      <c r="AA619" s="371">
        <v>4461.5952299999999</v>
      </c>
      <c r="AB619" s="371">
        <v>1112.44623</v>
      </c>
      <c r="AC619" s="371">
        <v>1106.16777</v>
      </c>
      <c r="AD619" s="371">
        <v>1110.1896099999999</v>
      </c>
      <c r="AE619" s="371">
        <v>1494.5970499999999</v>
      </c>
      <c r="AF619" s="371">
        <v>4823.4006600000002</v>
      </c>
      <c r="AG619" s="371">
        <v>1534.2685899999999</v>
      </c>
      <c r="AH619" s="371">
        <v>1647.8929500000002</v>
      </c>
      <c r="AI619" s="371">
        <v>1725.9749300000001</v>
      </c>
      <c r="AJ619" s="371">
        <v>1798.4338999999998</v>
      </c>
      <c r="AK619" s="371">
        <v>6706.5703699999995</v>
      </c>
    </row>
    <row r="620" spans="2:37">
      <c r="B620" s="370" t="s">
        <v>1823</v>
      </c>
      <c r="C620" s="371">
        <v>154.94763229298374</v>
      </c>
      <c r="D620" s="371">
        <v>158.07538180122793</v>
      </c>
      <c r="E620" s="371">
        <v>158.70811445520039</v>
      </c>
      <c r="F620" s="371">
        <v>165.01421791829432</v>
      </c>
      <c r="G620" s="371">
        <v>636.74534646770633</v>
      </c>
      <c r="H620" s="371">
        <v>167.85234776362111</v>
      </c>
      <c r="I620" s="371">
        <v>174.86160784982366</v>
      </c>
      <c r="J620" s="371">
        <v>185.26026038419579</v>
      </c>
      <c r="K620" s="371">
        <v>191.16890056045207</v>
      </c>
      <c r="L620" s="371">
        <v>719.14311655809263</v>
      </c>
      <c r="M620" s="371">
        <v>193.54473000000002</v>
      </c>
      <c r="N620" s="371">
        <v>200.51838000000001</v>
      </c>
      <c r="O620" s="371">
        <v>212.4487</v>
      </c>
      <c r="P620" s="371">
        <v>192.93894</v>
      </c>
      <c r="Q620" s="371">
        <v>799.45074999999997</v>
      </c>
      <c r="R620" s="371">
        <v>200.78172999999998</v>
      </c>
      <c r="S620" s="371">
        <v>203.6464</v>
      </c>
      <c r="T620" s="371">
        <v>211.90516</v>
      </c>
      <c r="U620" s="371">
        <v>215.38115999999997</v>
      </c>
      <c r="V620" s="379">
        <v>831.71444999999994</v>
      </c>
      <c r="W620" s="371">
        <v>219.82288</v>
      </c>
      <c r="X620" s="371">
        <v>131.54249999999999</v>
      </c>
      <c r="Y620" s="371">
        <v>193.49653999999998</v>
      </c>
      <c r="Z620" s="371">
        <v>208.73907</v>
      </c>
      <c r="AA620" s="371">
        <v>753.60099000000002</v>
      </c>
      <c r="AB620" s="371">
        <v>211.90255999999999</v>
      </c>
      <c r="AC620" s="371">
        <v>214.79004</v>
      </c>
      <c r="AD620" s="371">
        <v>212.15245000000002</v>
      </c>
      <c r="AE620" s="371">
        <v>226.37947</v>
      </c>
      <c r="AF620" s="371">
        <v>865.22451999999998</v>
      </c>
      <c r="AG620" s="371">
        <v>230.43063000000001</v>
      </c>
      <c r="AH620" s="371">
        <v>244.06059999999997</v>
      </c>
      <c r="AI620" s="371">
        <v>248.04443000000001</v>
      </c>
      <c r="AJ620" s="371">
        <v>262.10259000000002</v>
      </c>
      <c r="AK620" s="371">
        <v>984.63824999999997</v>
      </c>
    </row>
    <row r="621" spans="2:37">
      <c r="B621" s="370" t="s">
        <v>1824</v>
      </c>
      <c r="C621" s="371">
        <v>937.35893876570924</v>
      </c>
      <c r="D621" s="371">
        <v>948.77191632497465</v>
      </c>
      <c r="E621" s="371">
        <v>963.14405750395895</v>
      </c>
      <c r="F621" s="371">
        <v>974.56541200818606</v>
      </c>
      <c r="G621" s="371">
        <v>3823.8403246028283</v>
      </c>
      <c r="H621" s="371">
        <v>992.4149643749729</v>
      </c>
      <c r="I621" s="371">
        <v>1057.6667174312872</v>
      </c>
      <c r="J621" s="371">
        <v>1104.5431430267508</v>
      </c>
      <c r="K621" s="371">
        <v>1136.4112182075567</v>
      </c>
      <c r="L621" s="371">
        <v>4291.0360430405681</v>
      </c>
      <c r="M621" s="371">
        <v>1152.1632099999999</v>
      </c>
      <c r="N621" s="371">
        <v>1239.76513</v>
      </c>
      <c r="O621" s="371">
        <v>1316.5626499999998</v>
      </c>
      <c r="P621" s="371">
        <v>1366.62069</v>
      </c>
      <c r="Q621" s="371">
        <v>5075.11168</v>
      </c>
      <c r="R621" s="371">
        <v>1393.4836</v>
      </c>
      <c r="S621" s="371">
        <v>1393.1760900000002</v>
      </c>
      <c r="T621" s="371">
        <v>1409.43508</v>
      </c>
      <c r="U621" s="371">
        <v>1466.70715</v>
      </c>
      <c r="V621" s="379">
        <v>5662.8019199999999</v>
      </c>
      <c r="W621" s="371">
        <v>1464.1624899999999</v>
      </c>
      <c r="X621" s="371">
        <v>1535.5649099999998</v>
      </c>
      <c r="Y621" s="371">
        <v>1529.76261</v>
      </c>
      <c r="Z621" s="371">
        <v>1530.18471</v>
      </c>
      <c r="AA621" s="371">
        <v>6059.67472</v>
      </c>
      <c r="AB621" s="371">
        <v>1591.9941100000001</v>
      </c>
      <c r="AC621" s="371">
        <v>1629.96406</v>
      </c>
      <c r="AD621" s="371">
        <v>1688.81384</v>
      </c>
      <c r="AE621" s="371">
        <v>1724.9885300000001</v>
      </c>
      <c r="AF621" s="371">
        <v>6635.7605400000002</v>
      </c>
      <c r="AG621" s="371">
        <v>1732.7000600000001</v>
      </c>
      <c r="AH621" s="371">
        <v>1739.1126100000001</v>
      </c>
      <c r="AI621" s="371">
        <v>1728.6803300000001</v>
      </c>
      <c r="AJ621" s="371">
        <v>1766.7386999999999</v>
      </c>
      <c r="AK621" s="371">
        <v>6967.2317000000003</v>
      </c>
    </row>
    <row r="622" spans="2:37">
      <c r="B622" s="370" t="s">
        <v>1825</v>
      </c>
      <c r="C622" s="371">
        <v>652.92171700080235</v>
      </c>
      <c r="D622" s="371">
        <v>690.55262076634006</v>
      </c>
      <c r="E622" s="371">
        <v>713.24142794873489</v>
      </c>
      <c r="F622" s="371">
        <v>783.30708834340612</v>
      </c>
      <c r="G622" s="371">
        <v>2840.022854059283</v>
      </c>
      <c r="H622" s="371">
        <v>767.16767420905296</v>
      </c>
      <c r="I622" s="371">
        <v>776.24132111469373</v>
      </c>
      <c r="J622" s="371">
        <v>782.82264237419884</v>
      </c>
      <c r="K622" s="371">
        <v>834.75525139281797</v>
      </c>
      <c r="L622" s="371">
        <v>3160.9868890907637</v>
      </c>
      <c r="M622" s="371">
        <v>844.48451</v>
      </c>
      <c r="N622" s="371">
        <v>860.91989999999987</v>
      </c>
      <c r="O622" s="371">
        <v>835.51634000000001</v>
      </c>
      <c r="P622" s="371">
        <v>791.44174999999984</v>
      </c>
      <c r="Q622" s="371">
        <v>3332.3625000000002</v>
      </c>
      <c r="R622" s="371">
        <v>814.90643999999998</v>
      </c>
      <c r="S622" s="371">
        <v>833.68922000000009</v>
      </c>
      <c r="T622" s="371">
        <v>844.2048299999999</v>
      </c>
      <c r="U622" s="371">
        <v>877.75711999999987</v>
      </c>
      <c r="V622" s="379">
        <v>3370.5576099999998</v>
      </c>
      <c r="W622" s="371">
        <v>896.93704000000002</v>
      </c>
      <c r="X622" s="371">
        <v>864.16707999999994</v>
      </c>
      <c r="Y622" s="371">
        <v>940.61837000000003</v>
      </c>
      <c r="Z622" s="371">
        <v>986.45972000000006</v>
      </c>
      <c r="AA622" s="371">
        <v>3688.1822100000004</v>
      </c>
      <c r="AB622" s="371">
        <v>1023.1920799999999</v>
      </c>
      <c r="AC622" s="371">
        <v>1056.6478200000001</v>
      </c>
      <c r="AD622" s="371">
        <v>1082.19064</v>
      </c>
      <c r="AE622" s="371">
        <v>1116.7887900000001</v>
      </c>
      <c r="AF622" s="371">
        <v>4278.8193300000003</v>
      </c>
      <c r="AG622" s="371">
        <v>1134.2229399999999</v>
      </c>
      <c r="AH622" s="371">
        <v>1133.4098000000001</v>
      </c>
      <c r="AI622" s="371">
        <v>1211.0127400000001</v>
      </c>
      <c r="AJ622" s="371">
        <v>1120.3956700000001</v>
      </c>
      <c r="AK622" s="371">
        <v>4599.0411499999991</v>
      </c>
    </row>
    <row r="623" spans="2:37">
      <c r="B623" s="370" t="s">
        <v>1826</v>
      </c>
      <c r="C623" s="371">
        <v>546.17045210283254</v>
      </c>
      <c r="D623" s="371">
        <v>546.48891205059681</v>
      </c>
      <c r="E623" s="371">
        <v>550.19066044473857</v>
      </c>
      <c r="F623" s="371">
        <v>586.359936570944</v>
      </c>
      <c r="G623" s="371">
        <v>2229.2099611691119</v>
      </c>
      <c r="H623" s="371">
        <v>592.69334252849501</v>
      </c>
      <c r="I623" s="371">
        <v>600.54826544232503</v>
      </c>
      <c r="J623" s="371">
        <v>612.27346008388895</v>
      </c>
      <c r="K623" s="371">
        <v>630.27103889125203</v>
      </c>
      <c r="L623" s="371">
        <v>2435.7861069459614</v>
      </c>
      <c r="M623" s="371">
        <v>657.25043999999991</v>
      </c>
      <c r="N623" s="371">
        <v>679.87526000000003</v>
      </c>
      <c r="O623" s="371">
        <v>687.44871999999998</v>
      </c>
      <c r="P623" s="371">
        <v>671.72739000000001</v>
      </c>
      <c r="Q623" s="371">
        <v>2696.3018099999999</v>
      </c>
      <c r="R623" s="371">
        <v>650.80889999999999</v>
      </c>
      <c r="S623" s="371">
        <v>698.93899999999996</v>
      </c>
      <c r="T623" s="371">
        <v>713.40942000000007</v>
      </c>
      <c r="U623" s="371">
        <v>734.89003000000002</v>
      </c>
      <c r="V623" s="379">
        <v>2798.0473499999998</v>
      </c>
      <c r="W623" s="371">
        <v>707.87968000000001</v>
      </c>
      <c r="X623" s="371">
        <v>706.25155000000007</v>
      </c>
      <c r="Y623" s="371">
        <v>723.61116000000004</v>
      </c>
      <c r="Z623" s="371">
        <v>724.75821999999994</v>
      </c>
      <c r="AA623" s="371">
        <v>2862.5006100000005</v>
      </c>
      <c r="AB623" s="371">
        <v>714.93232</v>
      </c>
      <c r="AC623" s="371">
        <v>716.00472000000002</v>
      </c>
      <c r="AD623" s="371">
        <v>729.25081</v>
      </c>
      <c r="AE623" s="371">
        <v>794.22705000000008</v>
      </c>
      <c r="AF623" s="371">
        <v>2954.4149000000002</v>
      </c>
      <c r="AG623" s="371">
        <v>791.59816000000001</v>
      </c>
      <c r="AH623" s="371">
        <v>807.50927999999999</v>
      </c>
      <c r="AI623" s="371">
        <v>827.13175999999999</v>
      </c>
      <c r="AJ623" s="371">
        <v>875.85808999999995</v>
      </c>
      <c r="AK623" s="371">
        <v>3302.0972900000002</v>
      </c>
    </row>
    <row r="624" spans="2:37">
      <c r="B624" s="370" t="s">
        <v>1827</v>
      </c>
      <c r="C624" s="371">
        <v>75.868683028930548</v>
      </c>
      <c r="D624" s="371">
        <v>76.677521714982603</v>
      </c>
      <c r="E624" s="371">
        <v>78.419233257842521</v>
      </c>
      <c r="F624" s="371">
        <v>79.878436128627357</v>
      </c>
      <c r="G624" s="371">
        <v>310.84387413038303</v>
      </c>
      <c r="H624" s="371">
        <v>80.44181322867081</v>
      </c>
      <c r="I624" s="371">
        <v>82.354669056369048</v>
      </c>
      <c r="J624" s="371">
        <v>84.679389583426342</v>
      </c>
      <c r="K624" s="371">
        <v>87.598812796546909</v>
      </c>
      <c r="L624" s="371">
        <v>335.07468466501308</v>
      </c>
      <c r="M624" s="371">
        <v>88.792820000000006</v>
      </c>
      <c r="N624" s="371">
        <v>92.16649000000001</v>
      </c>
      <c r="O624" s="371">
        <v>94.226590000000002</v>
      </c>
      <c r="P624" s="371">
        <v>95.579509999999999</v>
      </c>
      <c r="Q624" s="371">
        <v>370.76541000000003</v>
      </c>
      <c r="R624" s="371">
        <v>93.869600000000005</v>
      </c>
      <c r="S624" s="371">
        <v>97.634100000000004</v>
      </c>
      <c r="T624" s="371">
        <v>99.54061999999999</v>
      </c>
      <c r="U624" s="371">
        <v>104.06733</v>
      </c>
      <c r="V624" s="379">
        <v>395.11165</v>
      </c>
      <c r="W624" s="371">
        <v>97.576390000000004</v>
      </c>
      <c r="X624" s="371">
        <v>94.91798</v>
      </c>
      <c r="Y624" s="371">
        <v>97.42671</v>
      </c>
      <c r="Z624" s="371">
        <v>102.15983</v>
      </c>
      <c r="AA624" s="371">
        <v>392.08091000000002</v>
      </c>
      <c r="AB624" s="371">
        <v>99.05980000000001</v>
      </c>
      <c r="AC624" s="371">
        <v>99.381600000000006</v>
      </c>
      <c r="AD624" s="371">
        <v>99.889499999999998</v>
      </c>
      <c r="AE624" s="371">
        <v>109.0793</v>
      </c>
      <c r="AF624" s="371">
        <v>407.41020000000003</v>
      </c>
      <c r="AG624" s="371">
        <v>109.89194000000001</v>
      </c>
      <c r="AH624" s="371">
        <v>110.97986999999999</v>
      </c>
      <c r="AI624" s="371">
        <v>111.53477000000001</v>
      </c>
      <c r="AJ624" s="371">
        <v>119.53888000000001</v>
      </c>
      <c r="AK624" s="371">
        <v>451.94546000000003</v>
      </c>
    </row>
    <row r="625" spans="2:37">
      <c r="B625" s="370" t="s">
        <v>1828</v>
      </c>
      <c r="C625" s="371">
        <v>1775.4309644255832</v>
      </c>
      <c r="D625" s="371">
        <v>1924.1880712037803</v>
      </c>
      <c r="E625" s="371">
        <v>1904.7708961179876</v>
      </c>
      <c r="F625" s="371">
        <v>1913.6391019389209</v>
      </c>
      <c r="G625" s="371">
        <v>7518.0290336862718</v>
      </c>
      <c r="H625" s="371">
        <v>1871.5353289007355</v>
      </c>
      <c r="I625" s="371">
        <v>2079.9107643249886</v>
      </c>
      <c r="J625" s="371">
        <v>2143.9573509881375</v>
      </c>
      <c r="K625" s="371">
        <v>2195.4016332350425</v>
      </c>
      <c r="L625" s="371">
        <v>8290.8050774489038</v>
      </c>
      <c r="M625" s="371">
        <v>2115.5941400000002</v>
      </c>
      <c r="N625" s="371">
        <v>2506.29693</v>
      </c>
      <c r="O625" s="371">
        <v>2451.23902</v>
      </c>
      <c r="P625" s="371">
        <v>2675.4393700000001</v>
      </c>
      <c r="Q625" s="371">
        <v>9748.5694600000006</v>
      </c>
      <c r="R625" s="371">
        <v>2290.3562400000001</v>
      </c>
      <c r="S625" s="371">
        <v>2819.3539599999999</v>
      </c>
      <c r="T625" s="371">
        <v>2711.3051399999999</v>
      </c>
      <c r="U625" s="371">
        <v>2929.04457</v>
      </c>
      <c r="V625" s="379">
        <v>10750.05991</v>
      </c>
      <c r="W625" s="371">
        <v>2489.04952</v>
      </c>
      <c r="X625" s="371">
        <v>2843.8729399999997</v>
      </c>
      <c r="Y625" s="371">
        <v>2765.8207299999999</v>
      </c>
      <c r="Z625" s="371">
        <v>2862.26235</v>
      </c>
      <c r="AA625" s="371">
        <v>10961.005539999998</v>
      </c>
      <c r="AB625" s="371">
        <v>2301.5801000000001</v>
      </c>
      <c r="AC625" s="371">
        <v>3602.1602400000002</v>
      </c>
      <c r="AD625" s="371">
        <v>2705.4038500000001</v>
      </c>
      <c r="AE625" s="371">
        <v>3098.2868599999997</v>
      </c>
      <c r="AF625" s="371">
        <v>11707.431049999999</v>
      </c>
      <c r="AG625" s="371">
        <v>2363.64687</v>
      </c>
      <c r="AH625" s="371">
        <v>3326.11049</v>
      </c>
      <c r="AI625" s="371">
        <v>2919.5568800000001</v>
      </c>
      <c r="AJ625" s="371">
        <v>3550.01091</v>
      </c>
      <c r="AK625" s="371">
        <v>12159.325150000001</v>
      </c>
    </row>
    <row r="626" spans="2:37">
      <c r="B626" s="370" t="s">
        <v>1829</v>
      </c>
      <c r="C626" s="371">
        <v>1155.3842191491819</v>
      </c>
      <c r="D626" s="371">
        <v>1182.8774515768766</v>
      </c>
      <c r="E626" s="371">
        <v>1220.3733833765239</v>
      </c>
      <c r="F626" s="371">
        <v>1192.1826164825065</v>
      </c>
      <c r="G626" s="371">
        <v>4750.8176705850883</v>
      </c>
      <c r="H626" s="371">
        <v>1202.3160282091114</v>
      </c>
      <c r="I626" s="371">
        <v>1254.6870328409721</v>
      </c>
      <c r="J626" s="371">
        <v>1354.3284377207713</v>
      </c>
      <c r="K626" s="371">
        <v>1354.1431159076817</v>
      </c>
      <c r="L626" s="371">
        <v>5165.4746146785355</v>
      </c>
      <c r="M626" s="371">
        <v>1373.4438799999998</v>
      </c>
      <c r="N626" s="371">
        <v>1436.24854</v>
      </c>
      <c r="O626" s="371">
        <v>1517.73161</v>
      </c>
      <c r="P626" s="371">
        <v>1409.2030199999999</v>
      </c>
      <c r="Q626" s="371">
        <v>5736.627050000001</v>
      </c>
      <c r="R626" s="371">
        <v>1458.6415</v>
      </c>
      <c r="S626" s="371">
        <v>1520.7881</v>
      </c>
      <c r="T626" s="371">
        <v>1580.80295</v>
      </c>
      <c r="U626" s="371">
        <v>1585.7922100000001</v>
      </c>
      <c r="V626" s="379">
        <v>6146.0247599999993</v>
      </c>
      <c r="W626" s="371">
        <v>1496.5676799999999</v>
      </c>
      <c r="X626" s="371">
        <v>1470.7873300000001</v>
      </c>
      <c r="Y626" s="371">
        <v>1570.90786</v>
      </c>
      <c r="Z626" s="371">
        <v>1586.8366299999998</v>
      </c>
      <c r="AA626" s="371">
        <v>6125.0995000000003</v>
      </c>
      <c r="AB626" s="371">
        <v>1503.8067900000001</v>
      </c>
      <c r="AC626" s="371">
        <v>1503.35302</v>
      </c>
      <c r="AD626" s="371">
        <v>1602.1854900000001</v>
      </c>
      <c r="AE626" s="371">
        <v>1625.49854</v>
      </c>
      <c r="AF626" s="371">
        <v>6234.8438399999995</v>
      </c>
      <c r="AG626" s="371">
        <v>1544.54955</v>
      </c>
      <c r="AH626" s="371">
        <v>1579.15679</v>
      </c>
      <c r="AI626" s="371">
        <v>1657.6651200000001</v>
      </c>
      <c r="AJ626" s="371">
        <v>1773.9291499999999</v>
      </c>
      <c r="AK626" s="371">
        <v>6555.3006099999993</v>
      </c>
    </row>
    <row r="627" spans="2:37">
      <c r="B627" s="370" t="s">
        <v>1830</v>
      </c>
      <c r="C627" s="371">
        <v>391.217568390162</v>
      </c>
      <c r="D627" s="371">
        <v>401.42030441384293</v>
      </c>
      <c r="E627" s="371">
        <v>409.55552130245053</v>
      </c>
      <c r="F627" s="371">
        <v>423.47379715402337</v>
      </c>
      <c r="G627" s="371">
        <v>1625.6671912604786</v>
      </c>
      <c r="H627" s="371">
        <v>434.22239493190153</v>
      </c>
      <c r="I627" s="371">
        <v>444.75058297615175</v>
      </c>
      <c r="J627" s="371">
        <v>464.06649124631508</v>
      </c>
      <c r="K627" s="371">
        <v>475.74002686536647</v>
      </c>
      <c r="L627" s="371">
        <v>1818.7794960197346</v>
      </c>
      <c r="M627" s="371">
        <v>486.60115000000002</v>
      </c>
      <c r="N627" s="371">
        <v>507.89609000000002</v>
      </c>
      <c r="O627" s="371">
        <v>527.83212000000003</v>
      </c>
      <c r="P627" s="371">
        <v>612.49367000000007</v>
      </c>
      <c r="Q627" s="371">
        <v>2134.82303</v>
      </c>
      <c r="R627" s="371">
        <v>568.60019999999997</v>
      </c>
      <c r="S627" s="371">
        <v>598.66930000000002</v>
      </c>
      <c r="T627" s="371">
        <v>609.75639999999999</v>
      </c>
      <c r="U627" s="371">
        <v>620.66181000000006</v>
      </c>
      <c r="V627" s="379">
        <v>2397.6877100000002</v>
      </c>
      <c r="W627" s="371">
        <v>626.12363000000005</v>
      </c>
      <c r="X627" s="371">
        <v>627.06281999999999</v>
      </c>
      <c r="Y627" s="371">
        <v>660.12169999999992</v>
      </c>
      <c r="Z627" s="371">
        <v>676.01331000000005</v>
      </c>
      <c r="AA627" s="371">
        <v>2589.3214600000001</v>
      </c>
      <c r="AB627" s="371">
        <v>663.28899999999999</v>
      </c>
      <c r="AC627" s="371">
        <v>716.29552999999999</v>
      </c>
      <c r="AD627" s="371">
        <v>740.00813000000005</v>
      </c>
      <c r="AE627" s="371">
        <v>774.90228999999999</v>
      </c>
      <c r="AF627" s="371">
        <v>2894.4949500000002</v>
      </c>
      <c r="AG627" s="371">
        <v>703.04302000000007</v>
      </c>
      <c r="AH627" s="371">
        <v>747.63562999999999</v>
      </c>
      <c r="AI627" s="371">
        <v>806.77078000000006</v>
      </c>
      <c r="AJ627" s="371">
        <v>839.72933</v>
      </c>
      <c r="AK627" s="371">
        <v>3097.1787599999998</v>
      </c>
    </row>
    <row r="628" spans="2:37">
      <c r="B628" s="370" t="s">
        <v>1831</v>
      </c>
      <c r="C628" s="371">
        <v>260.59422018985998</v>
      </c>
      <c r="D628" s="371">
        <v>271.76237156620886</v>
      </c>
      <c r="E628" s="371">
        <v>275.59003063367527</v>
      </c>
      <c r="F628" s="371">
        <v>282.95392422439795</v>
      </c>
      <c r="G628" s="371">
        <v>1090.9005466141421</v>
      </c>
      <c r="H628" s="371">
        <v>284.84684245670178</v>
      </c>
      <c r="I628" s="371">
        <v>286.24090345821168</v>
      </c>
      <c r="J628" s="371">
        <v>294.52415624001242</v>
      </c>
      <c r="K628" s="371">
        <v>310.9762377071151</v>
      </c>
      <c r="L628" s="371">
        <v>1176.5881398620411</v>
      </c>
      <c r="M628" s="371">
        <v>314.00395000000003</v>
      </c>
      <c r="N628" s="371">
        <v>320.29703999999998</v>
      </c>
      <c r="O628" s="371">
        <v>327.99745000000001</v>
      </c>
      <c r="P628" s="371">
        <v>321.60863000000001</v>
      </c>
      <c r="Q628" s="371">
        <v>1283.9070699999997</v>
      </c>
      <c r="R628" s="371">
        <v>327.19549999999998</v>
      </c>
      <c r="S628" s="371">
        <v>341.71040000000005</v>
      </c>
      <c r="T628" s="371">
        <v>341.99346000000003</v>
      </c>
      <c r="U628" s="371">
        <v>342.14339000000001</v>
      </c>
      <c r="V628" s="379">
        <v>1353.0427500000001</v>
      </c>
      <c r="W628" s="371">
        <v>341.97232000000002</v>
      </c>
      <c r="X628" s="371">
        <v>336.22431</v>
      </c>
      <c r="Y628" s="371">
        <v>339.35120000000001</v>
      </c>
      <c r="Z628" s="371">
        <v>341.31943000000001</v>
      </c>
      <c r="AA628" s="371">
        <v>1358.86726</v>
      </c>
      <c r="AB628" s="371">
        <v>343.01351</v>
      </c>
      <c r="AC628" s="371">
        <v>348.29818999999998</v>
      </c>
      <c r="AD628" s="371">
        <v>354.17359999999996</v>
      </c>
      <c r="AE628" s="371">
        <v>361.11781000000002</v>
      </c>
      <c r="AF628" s="371">
        <v>1406.6031099999998</v>
      </c>
      <c r="AG628" s="371">
        <v>362.93246999999997</v>
      </c>
      <c r="AH628" s="371">
        <v>370.55404999999996</v>
      </c>
      <c r="AI628" s="371">
        <v>389.08175</v>
      </c>
      <c r="AJ628" s="371">
        <v>404.25594000000001</v>
      </c>
      <c r="AK628" s="371">
        <v>1526.82421</v>
      </c>
    </row>
    <row r="629" spans="2:37">
      <c r="B629" s="370" t="s">
        <v>1832</v>
      </c>
      <c r="C629" s="371">
        <v>29023.175093202011</v>
      </c>
      <c r="D629" s="371">
        <v>30255.582621971367</v>
      </c>
      <c r="E629" s="371">
        <v>29966.684023158527</v>
      </c>
      <c r="F629" s="371">
        <v>30784.565014732176</v>
      </c>
      <c r="G629" s="371">
        <v>120030.00675306408</v>
      </c>
      <c r="H629" s="371">
        <v>31236.117488773114</v>
      </c>
      <c r="I629" s="371">
        <v>33565.260431713665</v>
      </c>
      <c r="J629" s="371">
        <v>33954.214345234257</v>
      </c>
      <c r="K629" s="371">
        <v>35195.564705568228</v>
      </c>
      <c r="L629" s="371">
        <v>133951.15697128925</v>
      </c>
      <c r="M629" s="371">
        <v>39034.46963</v>
      </c>
      <c r="N629" s="371">
        <v>41161.39228</v>
      </c>
      <c r="O629" s="371">
        <v>42907.487459999997</v>
      </c>
      <c r="P629" s="371">
        <v>44032.419439999998</v>
      </c>
      <c r="Q629" s="371">
        <v>167135.76881000001</v>
      </c>
      <c r="R629" s="371">
        <v>42653.022619999996</v>
      </c>
      <c r="S629" s="371">
        <v>45284.341179999996</v>
      </c>
      <c r="T629" s="371">
        <v>47900.593470000007</v>
      </c>
      <c r="U629" s="371">
        <v>49902.129939999999</v>
      </c>
      <c r="V629" s="379">
        <v>185740.08720999997</v>
      </c>
      <c r="W629" s="371">
        <v>47717.771810000006</v>
      </c>
      <c r="X629" s="371">
        <v>47696.100390000007</v>
      </c>
      <c r="Y629" s="371">
        <v>49463.352229999997</v>
      </c>
      <c r="Z629" s="371">
        <v>52563.558290000001</v>
      </c>
      <c r="AA629" s="371">
        <v>197440.78271999999</v>
      </c>
      <c r="AB629" s="371">
        <v>52870.66734</v>
      </c>
      <c r="AC629" s="371">
        <v>61369.401339999989</v>
      </c>
      <c r="AD629" s="371">
        <v>63435.172129999992</v>
      </c>
      <c r="AE629" s="371">
        <v>69653.153760000001</v>
      </c>
      <c r="AF629" s="371">
        <v>247328.39456999997</v>
      </c>
      <c r="AG629" s="371">
        <v>70831.918109999999</v>
      </c>
      <c r="AH629" s="371">
        <v>83064.109870000015</v>
      </c>
      <c r="AI629" s="371">
        <v>82007.832769999979</v>
      </c>
      <c r="AJ629" s="371">
        <v>87713.294724766965</v>
      </c>
      <c r="AK629" s="371">
        <v>323617.15547476697</v>
      </c>
    </row>
    <row r="630" spans="2:37">
      <c r="B630" s="368" t="s">
        <v>1858</v>
      </c>
      <c r="C630" s="371" t="s">
        <v>1178</v>
      </c>
      <c r="D630" s="371" t="s">
        <v>1178</v>
      </c>
      <c r="E630" s="371" t="s">
        <v>1178</v>
      </c>
      <c r="F630" s="371" t="s">
        <v>1178</v>
      </c>
      <c r="G630" s="371" t="s">
        <v>1178</v>
      </c>
      <c r="H630" s="371" t="s">
        <v>1178</v>
      </c>
      <c r="I630" s="371" t="s">
        <v>1178</v>
      </c>
      <c r="J630" s="371" t="s">
        <v>1178</v>
      </c>
      <c r="K630" s="371" t="s">
        <v>1178</v>
      </c>
      <c r="L630" s="371" t="s">
        <v>1178</v>
      </c>
      <c r="M630" s="371" t="s">
        <v>1178</v>
      </c>
      <c r="N630" s="371" t="s">
        <v>1178</v>
      </c>
      <c r="O630" s="371" t="s">
        <v>1178</v>
      </c>
      <c r="P630" s="371" t="s">
        <v>1178</v>
      </c>
      <c r="Q630" s="371" t="s">
        <v>1178</v>
      </c>
      <c r="R630" s="371" t="s">
        <v>1178</v>
      </c>
      <c r="S630" s="371" t="s">
        <v>1178</v>
      </c>
      <c r="T630" s="371" t="s">
        <v>1178</v>
      </c>
      <c r="U630" s="371" t="s">
        <v>1178</v>
      </c>
      <c r="V630" s="379" t="s">
        <v>1178</v>
      </c>
      <c r="W630" s="371" t="s">
        <v>1178</v>
      </c>
      <c r="X630" s="371" t="s">
        <v>1178</v>
      </c>
      <c r="Y630" s="371" t="s">
        <v>1178</v>
      </c>
      <c r="Z630" s="371" t="s">
        <v>1178</v>
      </c>
      <c r="AA630" s="371" t="s">
        <v>1178</v>
      </c>
      <c r="AB630" s="371" t="s">
        <v>1178</v>
      </c>
      <c r="AC630" s="371" t="s">
        <v>1178</v>
      </c>
      <c r="AD630" s="371" t="s">
        <v>1178</v>
      </c>
      <c r="AE630" s="371" t="s">
        <v>1178</v>
      </c>
      <c r="AF630" s="371" t="s">
        <v>1178</v>
      </c>
      <c r="AG630" s="371" t="s">
        <v>1178</v>
      </c>
      <c r="AH630" s="371" t="s">
        <v>1178</v>
      </c>
      <c r="AI630" s="371" t="s">
        <v>1178</v>
      </c>
      <c r="AJ630" s="371" t="s">
        <v>1178</v>
      </c>
      <c r="AK630" s="371" t="s">
        <v>1178</v>
      </c>
    </row>
    <row r="631" spans="2:37">
      <c r="B631" s="370" t="s">
        <v>1815</v>
      </c>
      <c r="C631" s="371">
        <v>19466.019125489787</v>
      </c>
      <c r="D631" s="371">
        <v>22692.496846934569</v>
      </c>
      <c r="E631" s="371">
        <v>25452.154556045836</v>
      </c>
      <c r="F631" s="371">
        <v>20734.283995450765</v>
      </c>
      <c r="G631" s="371">
        <v>88344.954523920955</v>
      </c>
      <c r="H631" s="371">
        <v>22849.293159721368</v>
      </c>
      <c r="I631" s="371">
        <v>24595.907057710094</v>
      </c>
      <c r="J631" s="371">
        <v>27112.053313785673</v>
      </c>
      <c r="K631" s="371">
        <v>21552.617377756542</v>
      </c>
      <c r="L631" s="371">
        <v>96109.87090897368</v>
      </c>
      <c r="M631" s="371">
        <v>25071.78768911702</v>
      </c>
      <c r="N631" s="371">
        <v>27734.583747759156</v>
      </c>
      <c r="O631" s="371">
        <v>29181.883217144881</v>
      </c>
      <c r="P631" s="371">
        <v>22108.812905797226</v>
      </c>
      <c r="Q631" s="371">
        <v>104097.06755981829</v>
      </c>
      <c r="R631" s="371">
        <v>25687.944545030594</v>
      </c>
      <c r="S631" s="371">
        <v>29064.934474529848</v>
      </c>
      <c r="T631" s="371">
        <v>30513.281306467859</v>
      </c>
      <c r="U631" s="371">
        <v>22388.920998169924</v>
      </c>
      <c r="V631" s="379">
        <v>107655.08132419823</v>
      </c>
      <c r="W631" s="371">
        <v>26640.429831936468</v>
      </c>
      <c r="X631" s="371">
        <v>29518.548833465175</v>
      </c>
      <c r="Y631" s="371">
        <v>30287.638130770854</v>
      </c>
      <c r="Z631" s="371">
        <v>23013.466225972006</v>
      </c>
      <c r="AA631" s="371">
        <v>109460.08302214449</v>
      </c>
      <c r="AB631" s="371">
        <v>29294.095821831805</v>
      </c>
      <c r="AC631" s="371">
        <v>32392.972622612586</v>
      </c>
      <c r="AD631" s="371">
        <v>34593.184965950306</v>
      </c>
      <c r="AE631" s="371">
        <v>26650.382378211358</v>
      </c>
      <c r="AF631" s="371">
        <v>122930.63578860604</v>
      </c>
      <c r="AG631" s="371">
        <v>32010.899472869514</v>
      </c>
      <c r="AH631" s="371">
        <v>34745.806642797339</v>
      </c>
      <c r="AI631" s="371">
        <v>36935.101477795244</v>
      </c>
      <c r="AJ631" s="371">
        <v>30026.331523689587</v>
      </c>
      <c r="AK631" s="371">
        <v>133718.1391171517</v>
      </c>
    </row>
    <row r="632" spans="2:37">
      <c r="B632" s="370" t="s">
        <v>1816</v>
      </c>
      <c r="C632" s="371">
        <v>4264.5534088776631</v>
      </c>
      <c r="D632" s="371">
        <v>4723.9691997991058</v>
      </c>
      <c r="E632" s="371">
        <v>5335.4478082810137</v>
      </c>
      <c r="F632" s="371">
        <v>5240.2876226053049</v>
      </c>
      <c r="G632" s="371">
        <v>19564.25803956309</v>
      </c>
      <c r="H632" s="371">
        <v>4920.2384562939515</v>
      </c>
      <c r="I632" s="371">
        <v>4973.4687386757805</v>
      </c>
      <c r="J632" s="371">
        <v>5201.050418120054</v>
      </c>
      <c r="K632" s="371">
        <v>5311.1015345277128</v>
      </c>
      <c r="L632" s="371">
        <v>20405.859147617495</v>
      </c>
      <c r="M632" s="371">
        <v>5212.3141719348641</v>
      </c>
      <c r="N632" s="371">
        <v>5682.5601219631817</v>
      </c>
      <c r="O632" s="371">
        <v>5735.4090123429505</v>
      </c>
      <c r="P632" s="371">
        <v>5536.4024666119312</v>
      </c>
      <c r="Q632" s="371">
        <v>22166.685772852928</v>
      </c>
      <c r="R632" s="371">
        <v>4991.5412708129288</v>
      </c>
      <c r="S632" s="371">
        <v>5646.470477473521</v>
      </c>
      <c r="T632" s="371">
        <v>6142.512271386232</v>
      </c>
      <c r="U632" s="371">
        <v>6521.1998165794603</v>
      </c>
      <c r="V632" s="379">
        <v>23301.723836252138</v>
      </c>
      <c r="W632" s="371">
        <v>6012.7399001667818</v>
      </c>
      <c r="X632" s="371">
        <v>5704.330299215123</v>
      </c>
      <c r="Y632" s="371">
        <v>6064.5233448145555</v>
      </c>
      <c r="Z632" s="371">
        <v>5759.4978650411567</v>
      </c>
      <c r="AA632" s="371">
        <v>23541.091409237615</v>
      </c>
      <c r="AB632" s="371">
        <v>5806.4223536301442</v>
      </c>
      <c r="AC632" s="371">
        <v>5942.0878695327492</v>
      </c>
      <c r="AD632" s="371">
        <v>7054.6396589488377</v>
      </c>
      <c r="AE632" s="371">
        <v>7101.7691496725811</v>
      </c>
      <c r="AF632" s="371">
        <v>25904.919031784309</v>
      </c>
      <c r="AG632" s="371">
        <v>6611.6044202795219</v>
      </c>
      <c r="AH632" s="371">
        <v>7648.6973185896422</v>
      </c>
      <c r="AI632" s="371">
        <v>8174.3917929565696</v>
      </c>
      <c r="AJ632" s="371">
        <v>8440.5317209595923</v>
      </c>
      <c r="AK632" s="371">
        <v>30875.225252785323</v>
      </c>
    </row>
    <row r="633" spans="2:37">
      <c r="B633" s="370" t="s">
        <v>1817</v>
      </c>
      <c r="C633" s="371">
        <v>12566.745174720852</v>
      </c>
      <c r="D633" s="371">
        <v>12954.081534878223</v>
      </c>
      <c r="E633" s="371">
        <v>13506.414807287163</v>
      </c>
      <c r="F633" s="371">
        <v>13990.231972664185</v>
      </c>
      <c r="G633" s="371">
        <v>53017.473489550415</v>
      </c>
      <c r="H633" s="371">
        <v>13670.023754144393</v>
      </c>
      <c r="I633" s="371">
        <v>13915.623371384929</v>
      </c>
      <c r="J633" s="371">
        <v>14634.683990598212</v>
      </c>
      <c r="K633" s="371">
        <v>15228.999222193486</v>
      </c>
      <c r="L633" s="371">
        <v>57449.330338321022</v>
      </c>
      <c r="M633" s="371">
        <v>14482.307679593396</v>
      </c>
      <c r="N633" s="371">
        <v>14135.702936074331</v>
      </c>
      <c r="O633" s="371">
        <v>14990.717587796018</v>
      </c>
      <c r="P633" s="371">
        <v>15834.371684675038</v>
      </c>
      <c r="Q633" s="371">
        <v>59443.099888138786</v>
      </c>
      <c r="R633" s="371">
        <v>15954.11390930979</v>
      </c>
      <c r="S633" s="371">
        <v>16101.696586593354</v>
      </c>
      <c r="T633" s="371">
        <v>16873.840677519187</v>
      </c>
      <c r="U633" s="371">
        <v>17497.278263886725</v>
      </c>
      <c r="V633" s="379">
        <v>66426.929437309067</v>
      </c>
      <c r="W633" s="371">
        <v>15695.857595216028</v>
      </c>
      <c r="X633" s="371">
        <v>14955.592247574798</v>
      </c>
      <c r="Y633" s="371">
        <v>16826.096231938966</v>
      </c>
      <c r="Z633" s="371">
        <v>16839.034997800256</v>
      </c>
      <c r="AA633" s="371">
        <v>64316.581072530047</v>
      </c>
      <c r="AB633" s="371">
        <v>15731.773013113718</v>
      </c>
      <c r="AC633" s="371">
        <v>15995.685600880359</v>
      </c>
      <c r="AD633" s="371">
        <v>17565.394858533731</v>
      </c>
      <c r="AE633" s="371">
        <v>18799.687242563919</v>
      </c>
      <c r="AF633" s="371">
        <v>68092.540715091716</v>
      </c>
      <c r="AG633" s="371">
        <v>17878.840562639984</v>
      </c>
      <c r="AH633" s="371">
        <v>18924.485655928762</v>
      </c>
      <c r="AI633" s="371">
        <v>20158.100741602528</v>
      </c>
      <c r="AJ633" s="371">
        <v>21131.278847021695</v>
      </c>
      <c r="AK633" s="371">
        <v>78092.705807192993</v>
      </c>
    </row>
    <row r="634" spans="2:37">
      <c r="B634" s="370" t="s">
        <v>1818</v>
      </c>
      <c r="C634" s="371">
        <v>49.336769249134001</v>
      </c>
      <c r="D634" s="371">
        <v>52.802534132717732</v>
      </c>
      <c r="E634" s="371">
        <v>58.215310974797454</v>
      </c>
      <c r="F634" s="371">
        <v>59.508991311845264</v>
      </c>
      <c r="G634" s="371">
        <v>219.86360566849447</v>
      </c>
      <c r="H634" s="371">
        <v>62.845449145268766</v>
      </c>
      <c r="I634" s="371">
        <v>65.168993085427317</v>
      </c>
      <c r="J634" s="371">
        <v>68.412430933024723</v>
      </c>
      <c r="K634" s="371">
        <v>72.278646336082886</v>
      </c>
      <c r="L634" s="371">
        <v>268.70551949980364</v>
      </c>
      <c r="M634" s="371">
        <v>67.823066414862737</v>
      </c>
      <c r="N634" s="371">
        <v>73.528608202069378</v>
      </c>
      <c r="O634" s="371">
        <v>78.193440005181529</v>
      </c>
      <c r="P634" s="371">
        <v>80.545328144210245</v>
      </c>
      <c r="Q634" s="371">
        <v>300.09044276632392</v>
      </c>
      <c r="R634" s="371">
        <v>75.24194510482198</v>
      </c>
      <c r="S634" s="371">
        <v>77.80478407268977</v>
      </c>
      <c r="T634" s="371">
        <v>78.251173125185019</v>
      </c>
      <c r="U634" s="371">
        <v>87.315153091954471</v>
      </c>
      <c r="V634" s="379">
        <v>318.61305539465121</v>
      </c>
      <c r="W634" s="371">
        <v>78.786353310963008</v>
      </c>
      <c r="X634" s="371">
        <v>82.823615077468929</v>
      </c>
      <c r="Y634" s="371">
        <v>78.911716852618667</v>
      </c>
      <c r="Z634" s="371">
        <v>82.124316465273751</v>
      </c>
      <c r="AA634" s="371">
        <v>322.64600170632434</v>
      </c>
      <c r="AB634" s="371">
        <v>80.670480294474046</v>
      </c>
      <c r="AC634" s="371">
        <v>90.41355975611306</v>
      </c>
      <c r="AD634" s="371">
        <v>89.249100620512877</v>
      </c>
      <c r="AE634" s="371">
        <v>107.27200494185919</v>
      </c>
      <c r="AF634" s="371">
        <v>367.60514561295923</v>
      </c>
      <c r="AG634" s="371">
        <v>97.932792492331373</v>
      </c>
      <c r="AH634" s="371">
        <v>102.99281275728855</v>
      </c>
      <c r="AI634" s="371">
        <v>112.09011810092781</v>
      </c>
      <c r="AJ634" s="371">
        <v>115.36652502998412</v>
      </c>
      <c r="AK634" s="371">
        <v>428.38224838053185</v>
      </c>
    </row>
    <row r="635" spans="2:37">
      <c r="B635" s="370" t="s">
        <v>1819</v>
      </c>
      <c r="C635" s="371">
        <v>95.246643673924993</v>
      </c>
      <c r="D635" s="371">
        <v>100.12671702588635</v>
      </c>
      <c r="E635" s="371">
        <v>97.871952129363265</v>
      </c>
      <c r="F635" s="371">
        <v>100.75810661613035</v>
      </c>
      <c r="G635" s="371">
        <v>394.00341944530498</v>
      </c>
      <c r="H635" s="371">
        <v>102.42656519159594</v>
      </c>
      <c r="I635" s="371">
        <v>108.11726458221595</v>
      </c>
      <c r="J635" s="371">
        <v>110.70418983883491</v>
      </c>
      <c r="K635" s="371">
        <v>109.51815084057714</v>
      </c>
      <c r="L635" s="371">
        <v>430.76617045322399</v>
      </c>
      <c r="M635" s="371">
        <v>112.69939400750579</v>
      </c>
      <c r="N635" s="371">
        <v>117.9908044073732</v>
      </c>
      <c r="O635" s="371">
        <v>117.18251484709238</v>
      </c>
      <c r="P635" s="371">
        <v>114.83106045024668</v>
      </c>
      <c r="Q635" s="371">
        <v>462.70377371221804</v>
      </c>
      <c r="R635" s="371">
        <v>117.22870537405188</v>
      </c>
      <c r="S635" s="371">
        <v>121.51344648137685</v>
      </c>
      <c r="T635" s="371">
        <v>118.90579096017494</v>
      </c>
      <c r="U635" s="371">
        <v>118.71314069780843</v>
      </c>
      <c r="V635" s="379">
        <v>476.3610835134121</v>
      </c>
      <c r="W635" s="371">
        <v>125.93661281592185</v>
      </c>
      <c r="X635" s="371">
        <v>125.63857627156902</v>
      </c>
      <c r="Y635" s="371">
        <v>127.91853587924886</v>
      </c>
      <c r="Z635" s="371">
        <v>130.595906659702</v>
      </c>
      <c r="AA635" s="371">
        <v>510.0896316264417</v>
      </c>
      <c r="AB635" s="371">
        <v>128.80069314727632</v>
      </c>
      <c r="AC635" s="371">
        <v>132.43830922715577</v>
      </c>
      <c r="AD635" s="371">
        <v>139.01357619719849</v>
      </c>
      <c r="AE635" s="371">
        <v>141.19091196398472</v>
      </c>
      <c r="AF635" s="371">
        <v>541.4434905356153</v>
      </c>
      <c r="AG635" s="371">
        <v>131.97538365591029</v>
      </c>
      <c r="AH635" s="371">
        <v>144.60984904037562</v>
      </c>
      <c r="AI635" s="371">
        <v>156.37317689621369</v>
      </c>
      <c r="AJ635" s="371">
        <v>159.27164776983633</v>
      </c>
      <c r="AK635" s="371">
        <v>592.23005736233597</v>
      </c>
    </row>
    <row r="636" spans="2:37">
      <c r="B636" s="370" t="s">
        <v>1820</v>
      </c>
      <c r="C636" s="371">
        <v>11221.511033946008</v>
      </c>
      <c r="D636" s="371">
        <v>11708.785531568443</v>
      </c>
      <c r="E636" s="371">
        <v>12209.620305503415</v>
      </c>
      <c r="F636" s="371">
        <v>12481.258163310355</v>
      </c>
      <c r="G636" s="371">
        <v>47621.175034328226</v>
      </c>
      <c r="H636" s="371">
        <v>12334.720653592194</v>
      </c>
      <c r="I636" s="371">
        <v>13187.788417671127</v>
      </c>
      <c r="J636" s="371">
        <v>13661.785573381692</v>
      </c>
      <c r="K636" s="371">
        <v>14379.672883010202</v>
      </c>
      <c r="L636" s="371">
        <v>53563.967527655215</v>
      </c>
      <c r="M636" s="371">
        <v>13888.649283919411</v>
      </c>
      <c r="N636" s="371">
        <v>14975.877331810047</v>
      </c>
      <c r="O636" s="371">
        <v>16421.51846627854</v>
      </c>
      <c r="P636" s="371">
        <v>17282.906220340359</v>
      </c>
      <c r="Q636" s="371">
        <v>62568.95130234836</v>
      </c>
      <c r="R636" s="371">
        <v>16184.49930862976</v>
      </c>
      <c r="S636" s="371">
        <v>17105.242856613695</v>
      </c>
      <c r="T636" s="371">
        <v>18909.061518189472</v>
      </c>
      <c r="U636" s="371">
        <v>18965.379012305766</v>
      </c>
      <c r="V636" s="379">
        <v>71164.182695738695</v>
      </c>
      <c r="W636" s="371">
        <v>17072.546163266696</v>
      </c>
      <c r="X636" s="371">
        <v>16255.286274671291</v>
      </c>
      <c r="Y636" s="371">
        <v>19066.872904971708</v>
      </c>
      <c r="Z636" s="371">
        <v>20020.859944784257</v>
      </c>
      <c r="AA636" s="371">
        <v>72415.565287693942</v>
      </c>
      <c r="AB636" s="371">
        <v>17147.143768502829</v>
      </c>
      <c r="AC636" s="371">
        <v>18164.841531447193</v>
      </c>
      <c r="AD636" s="371">
        <v>20860.786831241556</v>
      </c>
      <c r="AE636" s="371">
        <v>22387.982004165995</v>
      </c>
      <c r="AF636" s="371">
        <v>78560.75413535758</v>
      </c>
      <c r="AG636" s="371">
        <v>18068.727781908437</v>
      </c>
      <c r="AH636" s="371">
        <v>19794.802503054842</v>
      </c>
      <c r="AI636" s="371">
        <v>22206.509187551004</v>
      </c>
      <c r="AJ636" s="371">
        <v>24655.027305547064</v>
      </c>
      <c r="AK636" s="371">
        <v>84725.066778061358</v>
      </c>
    </row>
    <row r="637" spans="2:37">
      <c r="B637" s="370" t="s">
        <v>1821</v>
      </c>
      <c r="C637" s="371">
        <v>11563.440300781711</v>
      </c>
      <c r="D637" s="371">
        <v>12443.257955516861</v>
      </c>
      <c r="E637" s="371">
        <v>13487.678980675513</v>
      </c>
      <c r="F637" s="371">
        <v>12563.910800458665</v>
      </c>
      <c r="G637" s="371">
        <v>50058.288037432743</v>
      </c>
      <c r="H637" s="371">
        <v>12706.350117782262</v>
      </c>
      <c r="I637" s="371">
        <v>14069.79697062565</v>
      </c>
      <c r="J637" s="371">
        <v>15125.0539248803</v>
      </c>
      <c r="K637" s="371">
        <v>15076.087734497487</v>
      </c>
      <c r="L637" s="371">
        <v>56977.2887477857</v>
      </c>
      <c r="M637" s="371">
        <v>14948.556169825706</v>
      </c>
      <c r="N637" s="371">
        <v>16736.94370552585</v>
      </c>
      <c r="O637" s="371">
        <v>17841.335652809099</v>
      </c>
      <c r="P637" s="371">
        <v>16891.48361629538</v>
      </c>
      <c r="Q637" s="371">
        <v>66418.319144456051</v>
      </c>
      <c r="R637" s="371">
        <v>16884.027217629922</v>
      </c>
      <c r="S637" s="371">
        <v>18998.723394282581</v>
      </c>
      <c r="T637" s="371">
        <v>19934.200596807819</v>
      </c>
      <c r="U637" s="371">
        <v>18807.453182473986</v>
      </c>
      <c r="V637" s="379">
        <v>74624.404391194301</v>
      </c>
      <c r="W637" s="371">
        <v>16900.775994229658</v>
      </c>
      <c r="X637" s="371">
        <v>18188.351522189692</v>
      </c>
      <c r="Y637" s="371">
        <v>19783.486660213177</v>
      </c>
      <c r="Z637" s="371">
        <v>18110.344365362354</v>
      </c>
      <c r="AA637" s="371">
        <v>72982.958541994871</v>
      </c>
      <c r="AB637" s="371">
        <v>16466.22256780008</v>
      </c>
      <c r="AC637" s="371">
        <v>20033.865957779391</v>
      </c>
      <c r="AD637" s="371">
        <v>21053.819734472425</v>
      </c>
      <c r="AE637" s="371">
        <v>21936.60499891964</v>
      </c>
      <c r="AF637" s="371">
        <v>79490.513258971536</v>
      </c>
      <c r="AG637" s="371">
        <v>18356.79590651211</v>
      </c>
      <c r="AH637" s="371">
        <v>22754.993235346465</v>
      </c>
      <c r="AI637" s="371">
        <v>23652.696964740993</v>
      </c>
      <c r="AJ637" s="371">
        <v>23832.22885806713</v>
      </c>
      <c r="AK637" s="371">
        <v>88596.714964666695</v>
      </c>
    </row>
    <row r="638" spans="2:37">
      <c r="B638" s="370" t="s">
        <v>1822</v>
      </c>
      <c r="C638" s="371">
        <v>3857.8740444774944</v>
      </c>
      <c r="D638" s="371">
        <v>3920.1298776735161</v>
      </c>
      <c r="E638" s="371">
        <v>4425.8354448816572</v>
      </c>
      <c r="F638" s="371">
        <v>3966.6212734927753</v>
      </c>
      <c r="G638" s="371">
        <v>16170.460640525444</v>
      </c>
      <c r="H638" s="371">
        <v>3955.2088644048881</v>
      </c>
      <c r="I638" s="371">
        <v>4262.7603848381077</v>
      </c>
      <c r="J638" s="371">
        <v>4687.4251537559494</v>
      </c>
      <c r="K638" s="371">
        <v>4608.690086154249</v>
      </c>
      <c r="L638" s="371">
        <v>17514.084489153196</v>
      </c>
      <c r="M638" s="371">
        <v>4491.4435421561475</v>
      </c>
      <c r="N638" s="371">
        <v>4933.4384382079525</v>
      </c>
      <c r="O638" s="371">
        <v>5211.1084987423383</v>
      </c>
      <c r="P638" s="371">
        <v>5063.789934905637</v>
      </c>
      <c r="Q638" s="371">
        <v>19699.780414012079</v>
      </c>
      <c r="R638" s="371">
        <v>5219.7962506684562</v>
      </c>
      <c r="S638" s="371">
        <v>5315.0986661251627</v>
      </c>
      <c r="T638" s="371">
        <v>5449.996745110011</v>
      </c>
      <c r="U638" s="371">
        <v>5226.5762472540919</v>
      </c>
      <c r="V638" s="379">
        <v>21211.46790915772</v>
      </c>
      <c r="W638" s="371">
        <v>4945.8035075605248</v>
      </c>
      <c r="X638" s="371">
        <v>2292.5717261102736</v>
      </c>
      <c r="Y638" s="371">
        <v>3719.0432473817623</v>
      </c>
      <c r="Z638" s="371">
        <v>4525.7573999681608</v>
      </c>
      <c r="AA638" s="371">
        <v>15483.175881020723</v>
      </c>
      <c r="AB638" s="371">
        <v>4003.1645287879883</v>
      </c>
      <c r="AC638" s="371">
        <v>4240.5981348113082</v>
      </c>
      <c r="AD638" s="371">
        <v>3670.7057773590836</v>
      </c>
      <c r="AE638" s="371">
        <v>4850.2954846786351</v>
      </c>
      <c r="AF638" s="371">
        <v>16764.763925637017</v>
      </c>
      <c r="AG638" s="371">
        <v>4964.6815410737699</v>
      </c>
      <c r="AH638" s="371">
        <v>5954.431342320644</v>
      </c>
      <c r="AI638" s="371">
        <v>6298.0423218812357</v>
      </c>
      <c r="AJ638" s="371">
        <v>6914.6039106762628</v>
      </c>
      <c r="AK638" s="371">
        <v>24131.759115951911</v>
      </c>
    </row>
    <row r="639" spans="2:37">
      <c r="B639" s="370" t="s">
        <v>1823</v>
      </c>
      <c r="C639" s="371">
        <v>1207.0698107539361</v>
      </c>
      <c r="D639" s="371">
        <v>1230.5517354728863</v>
      </c>
      <c r="E639" s="371">
        <v>1263.5194477167729</v>
      </c>
      <c r="F639" s="371">
        <v>1290.2839933825665</v>
      </c>
      <c r="G639" s="371">
        <v>4991.4249873261615</v>
      </c>
      <c r="H639" s="371">
        <v>1322.5623862348041</v>
      </c>
      <c r="I639" s="371">
        <v>1400.2691726220037</v>
      </c>
      <c r="J639" s="371">
        <v>1470.7219438906106</v>
      </c>
      <c r="K639" s="371">
        <v>1517.1002146709623</v>
      </c>
      <c r="L639" s="371">
        <v>5710.6537174183804</v>
      </c>
      <c r="M639" s="371">
        <v>1526.4416732456432</v>
      </c>
      <c r="N639" s="371">
        <v>1620.333010130254</v>
      </c>
      <c r="O639" s="371">
        <v>1684.7408470485832</v>
      </c>
      <c r="P639" s="371">
        <v>1701.2291195075106</v>
      </c>
      <c r="Q639" s="371">
        <v>6532.7446499319904</v>
      </c>
      <c r="R639" s="371">
        <v>1651.1303867041956</v>
      </c>
      <c r="S639" s="371">
        <v>1751.0552166895088</v>
      </c>
      <c r="T639" s="371">
        <v>1820.0199821494118</v>
      </c>
      <c r="U639" s="371">
        <v>1907.4971549331738</v>
      </c>
      <c r="V639" s="379">
        <v>7129.7027404762894</v>
      </c>
      <c r="W639" s="371">
        <v>1723.6309596600038</v>
      </c>
      <c r="X639" s="371">
        <v>1243.2948575495391</v>
      </c>
      <c r="Y639" s="371">
        <v>1637.0253577178735</v>
      </c>
      <c r="Z639" s="371">
        <v>1698.0526557037188</v>
      </c>
      <c r="AA639" s="371">
        <v>6302.0038306311353</v>
      </c>
      <c r="AB639" s="371">
        <v>1564.9460893922376</v>
      </c>
      <c r="AC639" s="371">
        <v>1586.0625143553636</v>
      </c>
      <c r="AD639" s="371">
        <v>1546.4532863598256</v>
      </c>
      <c r="AE639" s="371">
        <v>1868.7909389907702</v>
      </c>
      <c r="AF639" s="371">
        <v>6566.2528290981963</v>
      </c>
      <c r="AG639" s="371">
        <v>1811.3517241656882</v>
      </c>
      <c r="AH639" s="371">
        <v>1893.7919652398102</v>
      </c>
      <c r="AI639" s="371">
        <v>2063.9101195784797</v>
      </c>
      <c r="AJ639" s="371">
        <v>2222.7527751811808</v>
      </c>
      <c r="AK639" s="371">
        <v>7991.8065841651587</v>
      </c>
    </row>
    <row r="640" spans="2:37">
      <c r="B640" s="370" t="s">
        <v>1824</v>
      </c>
      <c r="C640" s="371">
        <v>4146.9179403077915</v>
      </c>
      <c r="D640" s="371">
        <v>4267.9050826803586</v>
      </c>
      <c r="E640" s="371">
        <v>4542.9797209435474</v>
      </c>
      <c r="F640" s="371">
        <v>4615.9947020759846</v>
      </c>
      <c r="G640" s="371">
        <v>17573.797446007684</v>
      </c>
      <c r="H640" s="371">
        <v>4704.7421636326162</v>
      </c>
      <c r="I640" s="371">
        <v>4914.1989320826351</v>
      </c>
      <c r="J640" s="371">
        <v>5088.2558707653834</v>
      </c>
      <c r="K640" s="371">
        <v>5225.8171326785805</v>
      </c>
      <c r="L640" s="371">
        <v>19933.014099159216</v>
      </c>
      <c r="M640" s="371">
        <v>5329.5173439149639</v>
      </c>
      <c r="N640" s="371">
        <v>5468.1037064632064</v>
      </c>
      <c r="O640" s="371">
        <v>5906.17708560752</v>
      </c>
      <c r="P640" s="371">
        <v>6076.0488865254438</v>
      </c>
      <c r="Q640" s="371">
        <v>22779.847022511134</v>
      </c>
      <c r="R640" s="371">
        <v>6129.7235969532012</v>
      </c>
      <c r="S640" s="371">
        <v>6283.1833674731115</v>
      </c>
      <c r="T640" s="371">
        <v>6460.5820975791221</v>
      </c>
      <c r="U640" s="371">
        <v>6612.1334880429376</v>
      </c>
      <c r="V640" s="379">
        <v>25485.622550048374</v>
      </c>
      <c r="W640" s="371">
        <v>6750.4017787717121</v>
      </c>
      <c r="X640" s="371">
        <v>6948.5341722440071</v>
      </c>
      <c r="Y640" s="371">
        <v>7249.6480379962968</v>
      </c>
      <c r="Z640" s="371">
        <v>7361.0845410235952</v>
      </c>
      <c r="AA640" s="371">
        <v>28309.668530035608</v>
      </c>
      <c r="AB640" s="371">
        <v>7369.5592386658536</v>
      </c>
      <c r="AC640" s="371">
        <v>7459.5340119750545</v>
      </c>
      <c r="AD640" s="371">
        <v>7664.7058558908066</v>
      </c>
      <c r="AE640" s="371">
        <v>7803.3327729597768</v>
      </c>
      <c r="AF640" s="371">
        <v>30297.131879491491</v>
      </c>
      <c r="AG640" s="371">
        <v>7737.2319157312095</v>
      </c>
      <c r="AH640" s="371">
        <v>7950.587763226994</v>
      </c>
      <c r="AI640" s="371">
        <v>8246.9998336374538</v>
      </c>
      <c r="AJ640" s="371">
        <v>8410.7555118720848</v>
      </c>
      <c r="AK640" s="371">
        <v>32345.575024467744</v>
      </c>
    </row>
    <row r="641" spans="2:37">
      <c r="B641" s="370" t="s">
        <v>1825</v>
      </c>
      <c r="C641" s="371">
        <v>3382.6235288343073</v>
      </c>
      <c r="D641" s="371">
        <v>3530.3834308670143</v>
      </c>
      <c r="E641" s="371">
        <v>3603.9564128677953</v>
      </c>
      <c r="F641" s="371">
        <v>3846.1301694562849</v>
      </c>
      <c r="G641" s="371">
        <v>14363.093542025403</v>
      </c>
      <c r="H641" s="371">
        <v>3680.1803518137203</v>
      </c>
      <c r="I641" s="371">
        <v>3934.2032621565486</v>
      </c>
      <c r="J641" s="371">
        <v>3988.1723084118075</v>
      </c>
      <c r="K641" s="371">
        <v>4194.6812755685933</v>
      </c>
      <c r="L641" s="371">
        <v>15797.237197950668</v>
      </c>
      <c r="M641" s="371">
        <v>4239.2603485383434</v>
      </c>
      <c r="N641" s="371">
        <v>4448.7380165547711</v>
      </c>
      <c r="O641" s="371">
        <v>4292.1977656326417</v>
      </c>
      <c r="P641" s="371">
        <v>4298.4208089462645</v>
      </c>
      <c r="Q641" s="371">
        <v>17278.616939672018</v>
      </c>
      <c r="R641" s="371">
        <v>4322.9237173570691</v>
      </c>
      <c r="S641" s="371">
        <v>4476.9196807310091</v>
      </c>
      <c r="T641" s="371">
        <v>4740.68315322532</v>
      </c>
      <c r="U641" s="371">
        <v>4889.4153991697685</v>
      </c>
      <c r="V641" s="379">
        <v>18429.94195048316</v>
      </c>
      <c r="W641" s="371">
        <v>4885.1309033852685</v>
      </c>
      <c r="X641" s="371">
        <v>4535.0626736149725</v>
      </c>
      <c r="Y641" s="371">
        <v>4712.8648090738525</v>
      </c>
      <c r="Z641" s="371">
        <v>4781.5650783815518</v>
      </c>
      <c r="AA641" s="371">
        <v>18914.623464455643</v>
      </c>
      <c r="AB641" s="371">
        <v>4817.249632177316</v>
      </c>
      <c r="AC641" s="371">
        <v>4999.062778106274</v>
      </c>
      <c r="AD641" s="371">
        <v>4975.6967010935705</v>
      </c>
      <c r="AE641" s="371">
        <v>5001.4239018502394</v>
      </c>
      <c r="AF641" s="371">
        <v>19793.433013227401</v>
      </c>
      <c r="AG641" s="371">
        <v>5306.9830284637983</v>
      </c>
      <c r="AH641" s="371">
        <v>5568.3885816833663</v>
      </c>
      <c r="AI641" s="371">
        <v>5488.925161578808</v>
      </c>
      <c r="AJ641" s="371">
        <v>5316.7036701753659</v>
      </c>
      <c r="AK641" s="371">
        <v>21681.000441901342</v>
      </c>
    </row>
    <row r="642" spans="2:37">
      <c r="B642" s="370" t="s">
        <v>1826</v>
      </c>
      <c r="C642" s="371">
        <v>3654.8396708876103</v>
      </c>
      <c r="D642" s="371">
        <v>3709.7230687453502</v>
      </c>
      <c r="E642" s="371">
        <v>3722.1229719441044</v>
      </c>
      <c r="F642" s="371">
        <v>3792.5210876724409</v>
      </c>
      <c r="G642" s="371">
        <v>14879.206799249505</v>
      </c>
      <c r="H642" s="371">
        <v>3856.2013346301765</v>
      </c>
      <c r="I642" s="371">
        <v>3945.4763854230282</v>
      </c>
      <c r="J642" s="371">
        <v>3991.435261379333</v>
      </c>
      <c r="K642" s="371">
        <v>4081.6022537745744</v>
      </c>
      <c r="L642" s="371">
        <v>15874.715235207112</v>
      </c>
      <c r="M642" s="371">
        <v>4157.1455352913454</v>
      </c>
      <c r="N642" s="371">
        <v>4220.5929350813367</v>
      </c>
      <c r="O642" s="371">
        <v>4338.1713467969694</v>
      </c>
      <c r="P642" s="371">
        <v>4428.4806388887127</v>
      </c>
      <c r="Q642" s="371">
        <v>17144.390456058365</v>
      </c>
      <c r="R642" s="371">
        <v>4456.1993572801848</v>
      </c>
      <c r="S642" s="371">
        <v>4525.1577089251168</v>
      </c>
      <c r="T642" s="371">
        <v>4679.7346024082144</v>
      </c>
      <c r="U642" s="371">
        <v>4746.4993994330989</v>
      </c>
      <c r="V642" s="379">
        <v>18407.591068046615</v>
      </c>
      <c r="W642" s="371">
        <v>4744.3763459079137</v>
      </c>
      <c r="X642" s="371">
        <v>4752.7862362466649</v>
      </c>
      <c r="Y642" s="371">
        <v>4904.232545012087</v>
      </c>
      <c r="Z642" s="371">
        <v>4812.8775249966866</v>
      </c>
      <c r="AA642" s="371">
        <v>19214.272652163352</v>
      </c>
      <c r="AB642" s="371">
        <v>4802.5506582504813</v>
      </c>
      <c r="AC642" s="371">
        <v>4890.3725330192274</v>
      </c>
      <c r="AD642" s="371">
        <v>5017.6693288751667</v>
      </c>
      <c r="AE642" s="371">
        <v>5036.9535817148599</v>
      </c>
      <c r="AF642" s="371">
        <v>19747.546101859734</v>
      </c>
      <c r="AG642" s="371">
        <v>5159.7926059995498</v>
      </c>
      <c r="AH642" s="371">
        <v>5216.0663823253553</v>
      </c>
      <c r="AI642" s="371">
        <v>5253.7180166088165</v>
      </c>
      <c r="AJ642" s="371">
        <v>5492.3535244830455</v>
      </c>
      <c r="AK642" s="371">
        <v>21121.930529416768</v>
      </c>
    </row>
    <row r="643" spans="2:37">
      <c r="B643" s="370" t="s">
        <v>1827</v>
      </c>
      <c r="C643" s="371">
        <v>396.43723979506211</v>
      </c>
      <c r="D643" s="371">
        <v>403.09898335027981</v>
      </c>
      <c r="E643" s="371">
        <v>422.8365390687627</v>
      </c>
      <c r="F643" s="371">
        <v>430.2057195097633</v>
      </c>
      <c r="G643" s="371">
        <v>1652.5784817238678</v>
      </c>
      <c r="H643" s="371">
        <v>434.88246767004262</v>
      </c>
      <c r="I643" s="371">
        <v>453.21103029694865</v>
      </c>
      <c r="J643" s="371">
        <v>471.71607752738515</v>
      </c>
      <c r="K643" s="371">
        <v>485.44041372627606</v>
      </c>
      <c r="L643" s="371">
        <v>1845.2499892206524</v>
      </c>
      <c r="M643" s="371">
        <v>498.97431240605414</v>
      </c>
      <c r="N643" s="371">
        <v>514.17676058825043</v>
      </c>
      <c r="O643" s="371">
        <v>538.74370106587298</v>
      </c>
      <c r="P643" s="371">
        <v>554.40622906921863</v>
      </c>
      <c r="Q643" s="371">
        <v>2106.3010031293961</v>
      </c>
      <c r="R643" s="371">
        <v>540.36247361569337</v>
      </c>
      <c r="S643" s="371">
        <v>572.25966844015613</v>
      </c>
      <c r="T643" s="371">
        <v>601.41477636484058</v>
      </c>
      <c r="U643" s="371">
        <v>656.71791538864795</v>
      </c>
      <c r="V643" s="379">
        <v>2370.7548338093379</v>
      </c>
      <c r="W643" s="371">
        <v>575.57957171945293</v>
      </c>
      <c r="X643" s="371">
        <v>426.34017538995113</v>
      </c>
      <c r="Y643" s="371">
        <v>561.67989510495363</v>
      </c>
      <c r="Z643" s="371">
        <v>613.01483905684142</v>
      </c>
      <c r="AA643" s="371">
        <v>2176.6144812711996</v>
      </c>
      <c r="AB643" s="371">
        <v>557.06875580759993</v>
      </c>
      <c r="AC643" s="371">
        <v>562.67276764365567</v>
      </c>
      <c r="AD643" s="371">
        <v>553.94422797886295</v>
      </c>
      <c r="AE643" s="371">
        <v>681.07111657570135</v>
      </c>
      <c r="AF643" s="371">
        <v>2354.7568680058198</v>
      </c>
      <c r="AG643" s="371">
        <v>632.95493671240513</v>
      </c>
      <c r="AH643" s="371">
        <v>654.0886900068358</v>
      </c>
      <c r="AI643" s="371">
        <v>703.69168099409251</v>
      </c>
      <c r="AJ643" s="371">
        <v>817.81589563466514</v>
      </c>
      <c r="AK643" s="371">
        <v>2808.5512033479986</v>
      </c>
    </row>
    <row r="644" spans="2:37">
      <c r="B644" s="370" t="s">
        <v>1828</v>
      </c>
      <c r="C644" s="371">
        <v>4193.9921070551227</v>
      </c>
      <c r="D644" s="371">
        <v>4424.8349701513425</v>
      </c>
      <c r="E644" s="371">
        <v>4034.5356251295593</v>
      </c>
      <c r="F644" s="371">
        <v>4188.4466866413968</v>
      </c>
      <c r="G644" s="371">
        <v>16841.809388977425</v>
      </c>
      <c r="H644" s="371">
        <v>4331.789577232862</v>
      </c>
      <c r="I644" s="371">
        <v>4547.8385859270065</v>
      </c>
      <c r="J644" s="371">
        <v>4625.9413566421281</v>
      </c>
      <c r="K644" s="371">
        <v>4689.2535728351813</v>
      </c>
      <c r="L644" s="371">
        <v>18194.823092637176</v>
      </c>
      <c r="M644" s="371">
        <v>4612.0164067812311</v>
      </c>
      <c r="N644" s="371">
        <v>5116.5533424581799</v>
      </c>
      <c r="O644" s="371">
        <v>5342.4669240474996</v>
      </c>
      <c r="P644" s="371">
        <v>5583.2093713830654</v>
      </c>
      <c r="Q644" s="371">
        <v>20654.246044669977</v>
      </c>
      <c r="R644" s="371">
        <v>5348.1420163087078</v>
      </c>
      <c r="S644" s="371">
        <v>6025.1357776004425</v>
      </c>
      <c r="T644" s="371">
        <v>6050.866908004451</v>
      </c>
      <c r="U644" s="371">
        <v>5904.3855552890509</v>
      </c>
      <c r="V644" s="379">
        <v>23328.530257202656</v>
      </c>
      <c r="W644" s="371">
        <v>5779.1384571538701</v>
      </c>
      <c r="X644" s="371">
        <v>6045.5331344163296</v>
      </c>
      <c r="Y644" s="371">
        <v>5973.2804149516905</v>
      </c>
      <c r="Z644" s="371">
        <v>5951.4371313936736</v>
      </c>
      <c r="AA644" s="371">
        <v>23749.389137915561</v>
      </c>
      <c r="AB644" s="371">
        <v>5849.2150603535038</v>
      </c>
      <c r="AC644" s="371">
        <v>7170.3282905493725</v>
      </c>
      <c r="AD644" s="371">
        <v>5411.6423902001497</v>
      </c>
      <c r="AE644" s="371">
        <v>6242.8457951258379</v>
      </c>
      <c r="AF644" s="371">
        <v>24674.031536228864</v>
      </c>
      <c r="AG644" s="371">
        <v>5623.2219929337843</v>
      </c>
      <c r="AH644" s="371">
        <v>6807.2017126303799</v>
      </c>
      <c r="AI644" s="371">
        <v>6470.4860956382563</v>
      </c>
      <c r="AJ644" s="371">
        <v>6429.4103132666987</v>
      </c>
      <c r="AK644" s="371">
        <v>25330.320114469119</v>
      </c>
    </row>
    <row r="645" spans="2:37">
      <c r="B645" s="370" t="s">
        <v>1829</v>
      </c>
      <c r="C645" s="371">
        <v>4538.1054405810382</v>
      </c>
      <c r="D645" s="371">
        <v>4641.5377825812429</v>
      </c>
      <c r="E645" s="371">
        <v>4946.7182754410824</v>
      </c>
      <c r="F645" s="371">
        <v>5004.5388179472866</v>
      </c>
      <c r="G645" s="371">
        <v>19130.900316550651</v>
      </c>
      <c r="H645" s="371">
        <v>4943.4379871214815</v>
      </c>
      <c r="I645" s="371">
        <v>5219.8714452457334</v>
      </c>
      <c r="J645" s="371">
        <v>5715.2737998484854</v>
      </c>
      <c r="K645" s="371">
        <v>5877.862971689211</v>
      </c>
      <c r="L645" s="371">
        <v>21756.44620390491</v>
      </c>
      <c r="M645" s="371">
        <v>5491.6248382045851</v>
      </c>
      <c r="N645" s="371">
        <v>5918.0086809403983</v>
      </c>
      <c r="O645" s="371">
        <v>6314.7993696244239</v>
      </c>
      <c r="P645" s="371">
        <v>6701.5203366354017</v>
      </c>
      <c r="Q645" s="371">
        <v>24425.953225404806</v>
      </c>
      <c r="R645" s="371">
        <v>6271.7464989548371</v>
      </c>
      <c r="S645" s="371">
        <v>6369.3170002430334</v>
      </c>
      <c r="T645" s="371">
        <v>6670.1387741633143</v>
      </c>
      <c r="U645" s="371">
        <v>7227.2505470929136</v>
      </c>
      <c r="V645" s="379">
        <v>26538.452820454098</v>
      </c>
      <c r="W645" s="371">
        <v>6818.6743943078854</v>
      </c>
      <c r="X645" s="371">
        <v>6869.6733421723666</v>
      </c>
      <c r="Y645" s="371">
        <v>7024.3957219737049</v>
      </c>
      <c r="Z645" s="371">
        <v>7525.4017961132731</v>
      </c>
      <c r="AA645" s="371">
        <v>28238.145254567229</v>
      </c>
      <c r="AB645" s="371">
        <v>6843.8042728251003</v>
      </c>
      <c r="AC645" s="371">
        <v>7704.9747669997032</v>
      </c>
      <c r="AD645" s="371">
        <v>6939.7754046953651</v>
      </c>
      <c r="AE645" s="371">
        <v>7726.1400003010604</v>
      </c>
      <c r="AF645" s="371">
        <v>29214.694444821227</v>
      </c>
      <c r="AG645" s="371">
        <v>7035.2538473595505</v>
      </c>
      <c r="AH645" s="371">
        <v>7635.8168630982473</v>
      </c>
      <c r="AI645" s="371">
        <v>7695.1419868856428</v>
      </c>
      <c r="AJ645" s="371">
        <v>8240.6075438421121</v>
      </c>
      <c r="AK645" s="371">
        <v>30606.820241185553</v>
      </c>
    </row>
    <row r="646" spans="2:37">
      <c r="B646" s="370" t="s">
        <v>1830</v>
      </c>
      <c r="C646" s="371">
        <v>1730.323893883404</v>
      </c>
      <c r="D646" s="371">
        <v>1769.0314057889925</v>
      </c>
      <c r="E646" s="371">
        <v>1856.9976230694315</v>
      </c>
      <c r="F646" s="371">
        <v>1973.1852358031899</v>
      </c>
      <c r="G646" s="371">
        <v>7329.5381585450177</v>
      </c>
      <c r="H646" s="371">
        <v>1902.9411594350638</v>
      </c>
      <c r="I646" s="371">
        <v>1990.7719370858829</v>
      </c>
      <c r="J646" s="371">
        <v>2093.1152316500743</v>
      </c>
      <c r="K646" s="371">
        <v>2201.7862380913302</v>
      </c>
      <c r="L646" s="371">
        <v>8188.6145662623512</v>
      </c>
      <c r="M646" s="371">
        <v>2171.7617273326628</v>
      </c>
      <c r="N646" s="371">
        <v>2273.8898745538604</v>
      </c>
      <c r="O646" s="371">
        <v>2356.0364429141237</v>
      </c>
      <c r="P646" s="371">
        <v>2385.8972508002448</v>
      </c>
      <c r="Q646" s="371">
        <v>9187.585295600893</v>
      </c>
      <c r="R646" s="371">
        <v>2447.0844817832726</v>
      </c>
      <c r="S646" s="371">
        <v>2505.6843003480462</v>
      </c>
      <c r="T646" s="371">
        <v>2549.4536590637508</v>
      </c>
      <c r="U646" s="371">
        <v>2660.8741126805285</v>
      </c>
      <c r="V646" s="379">
        <v>10163.096553875599</v>
      </c>
      <c r="W646" s="371">
        <v>2758.3417094640631</v>
      </c>
      <c r="X646" s="371">
        <v>2595.9614619816002</v>
      </c>
      <c r="Y646" s="371">
        <v>2873.1845844845961</v>
      </c>
      <c r="Z646" s="371">
        <v>3407.6077388236868</v>
      </c>
      <c r="AA646" s="371">
        <v>11635.095494753945</v>
      </c>
      <c r="AB646" s="371">
        <v>2916.8251164158651</v>
      </c>
      <c r="AC646" s="371">
        <v>3054.5755721251899</v>
      </c>
      <c r="AD646" s="371">
        <v>3150.4428714046762</v>
      </c>
      <c r="AE646" s="371">
        <v>3680.1501585901019</v>
      </c>
      <c r="AF646" s="371">
        <v>12801.993718535832</v>
      </c>
      <c r="AG646" s="371">
        <v>3202.1609679395542</v>
      </c>
      <c r="AH646" s="371">
        <v>3420.9507657898475</v>
      </c>
      <c r="AI646" s="371">
        <v>3461.4213645637437</v>
      </c>
      <c r="AJ646" s="371">
        <v>3960.9620969137254</v>
      </c>
      <c r="AK646" s="371">
        <v>14045.49519520687</v>
      </c>
    </row>
    <row r="647" spans="2:37">
      <c r="B647" s="370" t="s">
        <v>1831</v>
      </c>
      <c r="C647" s="371">
        <v>1180.5236739508593</v>
      </c>
      <c r="D647" s="371">
        <v>1214.5940090599452</v>
      </c>
      <c r="E647" s="371">
        <v>1256.3289182862691</v>
      </c>
      <c r="F647" s="371">
        <v>1304.6340257896716</v>
      </c>
      <c r="G647" s="371">
        <v>4956.0806270867452</v>
      </c>
      <c r="H647" s="371">
        <v>1293.7377387652682</v>
      </c>
      <c r="I647" s="371">
        <v>1366.1488912800896</v>
      </c>
      <c r="J647" s="371">
        <v>1436.807094808416</v>
      </c>
      <c r="K647" s="371">
        <v>1470.880308857189</v>
      </c>
      <c r="L647" s="371">
        <v>5567.5740337109628</v>
      </c>
      <c r="M647" s="371">
        <v>1477.6097770878389</v>
      </c>
      <c r="N647" s="371">
        <v>1587.5791281455149</v>
      </c>
      <c r="O647" s="371">
        <v>1651.6330188969828</v>
      </c>
      <c r="P647" s="371">
        <v>1791.5309231242184</v>
      </c>
      <c r="Q647" s="371">
        <v>6508.3528472545549</v>
      </c>
      <c r="R647" s="371">
        <v>1703.7427130877484</v>
      </c>
      <c r="S647" s="371">
        <v>1794.4613062462458</v>
      </c>
      <c r="T647" s="371">
        <v>1838.5106748989031</v>
      </c>
      <c r="U647" s="371">
        <v>1951.5539019687428</v>
      </c>
      <c r="V647" s="379">
        <v>7288.2685962016394</v>
      </c>
      <c r="W647" s="371">
        <v>1747.310097801445</v>
      </c>
      <c r="X647" s="371">
        <v>1314.3048900207639</v>
      </c>
      <c r="Y647" s="371">
        <v>1637.7525180786117</v>
      </c>
      <c r="Z647" s="371">
        <v>1781.1553566081568</v>
      </c>
      <c r="AA647" s="371">
        <v>6480.5228625089776</v>
      </c>
      <c r="AB647" s="371">
        <v>1674.9517524557943</v>
      </c>
      <c r="AC647" s="371">
        <v>1698.2922644794369</v>
      </c>
      <c r="AD647" s="371">
        <v>1673.3933204174223</v>
      </c>
      <c r="AE647" s="371">
        <v>2023.0224672105151</v>
      </c>
      <c r="AF647" s="371">
        <v>7069.659804563169</v>
      </c>
      <c r="AG647" s="371">
        <v>1876.1887559700324</v>
      </c>
      <c r="AH647" s="371">
        <v>1952.9623658269284</v>
      </c>
      <c r="AI647" s="371">
        <v>2068.5149161367904</v>
      </c>
      <c r="AJ647" s="371">
        <v>2155.2880986695891</v>
      </c>
      <c r="AK647" s="371">
        <v>8052.9541366033409</v>
      </c>
    </row>
    <row r="648" spans="2:37">
      <c r="B648" s="370" t="s">
        <v>1832</v>
      </c>
      <c r="C648" s="371">
        <v>87515.559807265716</v>
      </c>
      <c r="D648" s="371">
        <v>93787.310666226724</v>
      </c>
      <c r="E648" s="371">
        <v>100223.2347002461</v>
      </c>
      <c r="F648" s="371">
        <v>95582.801364188621</v>
      </c>
      <c r="G648" s="371">
        <v>377108.90653792711</v>
      </c>
      <c r="H648" s="371">
        <v>97071.582186811953</v>
      </c>
      <c r="I648" s="371">
        <v>102950.62084069323</v>
      </c>
      <c r="J648" s="371">
        <v>109482.60794021736</v>
      </c>
      <c r="K648" s="371">
        <v>106083.39001720825</v>
      </c>
      <c r="L648" s="371">
        <v>415588.20098493074</v>
      </c>
      <c r="M648" s="371">
        <v>107779.93295977157</v>
      </c>
      <c r="N648" s="371">
        <v>115558.60114886572</v>
      </c>
      <c r="O648" s="371">
        <v>122002.31489160072</v>
      </c>
      <c r="P648" s="371">
        <v>116433.8867821001</v>
      </c>
      <c r="Q648" s="371">
        <v>461774.73578233813</v>
      </c>
      <c r="R648" s="371">
        <v>117985.44839460524</v>
      </c>
      <c r="S648" s="371">
        <v>126734.65871286891</v>
      </c>
      <c r="T648" s="371">
        <v>133431.45470742328</v>
      </c>
      <c r="U648" s="371">
        <v>126169.16328845859</v>
      </c>
      <c r="V648" s="379">
        <v>504320.725103356</v>
      </c>
      <c r="W648" s="371">
        <v>123255.46017667462</v>
      </c>
      <c r="X648" s="371">
        <v>121854.63403821157</v>
      </c>
      <c r="Y648" s="371">
        <v>132528.55465721656</v>
      </c>
      <c r="Z648" s="371">
        <v>126413.87768415436</v>
      </c>
      <c r="AA648" s="371">
        <v>504052.52655625704</v>
      </c>
      <c r="AB648" s="371">
        <v>125054.46380345208</v>
      </c>
      <c r="AC648" s="371">
        <v>136118.77908530011</v>
      </c>
      <c r="AD648" s="371">
        <v>141960.51789023948</v>
      </c>
      <c r="AE648" s="371">
        <v>142038.91490843683</v>
      </c>
      <c r="AF648" s="371">
        <v>545172.67568742845</v>
      </c>
      <c r="AG648" s="371">
        <v>136506.59763670713</v>
      </c>
      <c r="AH648" s="371">
        <v>151170.67444966311</v>
      </c>
      <c r="AI648" s="371">
        <v>159146.11495714678</v>
      </c>
      <c r="AJ648" s="371">
        <v>158321.28976879964</v>
      </c>
      <c r="AK648" s="371">
        <v>605144.67681231676</v>
      </c>
    </row>
    <row r="649" spans="2:37">
      <c r="B649" s="368" t="s">
        <v>1859</v>
      </c>
      <c r="C649" s="371" t="s">
        <v>1178</v>
      </c>
      <c r="D649" s="371" t="s">
        <v>1178</v>
      </c>
      <c r="E649" s="371" t="s">
        <v>1178</v>
      </c>
      <c r="F649" s="371" t="s">
        <v>1178</v>
      </c>
      <c r="G649" s="371" t="s">
        <v>1178</v>
      </c>
      <c r="H649" s="371" t="s">
        <v>1178</v>
      </c>
      <c r="I649" s="371" t="s">
        <v>1178</v>
      </c>
      <c r="J649" s="371" t="s">
        <v>1178</v>
      </c>
      <c r="K649" s="371" t="s">
        <v>1178</v>
      </c>
      <c r="L649" s="371" t="s">
        <v>1178</v>
      </c>
      <c r="M649" s="371" t="s">
        <v>1178</v>
      </c>
      <c r="N649" s="371" t="s">
        <v>1178</v>
      </c>
      <c r="O649" s="371" t="s">
        <v>1178</v>
      </c>
      <c r="P649" s="371" t="s">
        <v>1178</v>
      </c>
      <c r="Q649" s="371" t="s">
        <v>1178</v>
      </c>
      <c r="R649" s="371" t="s">
        <v>1178</v>
      </c>
      <c r="S649" s="371" t="s">
        <v>1178</v>
      </c>
      <c r="T649" s="371" t="s">
        <v>1178</v>
      </c>
      <c r="U649" s="371" t="s">
        <v>1178</v>
      </c>
      <c r="V649" s="379" t="s">
        <v>1178</v>
      </c>
      <c r="W649" s="371" t="s">
        <v>1178</v>
      </c>
      <c r="X649" s="371" t="s">
        <v>1178</v>
      </c>
      <c r="Y649" s="371" t="s">
        <v>1178</v>
      </c>
      <c r="Z649" s="371" t="s">
        <v>1178</v>
      </c>
      <c r="AA649" s="371" t="s">
        <v>1178</v>
      </c>
      <c r="AB649" s="371" t="s">
        <v>1178</v>
      </c>
      <c r="AC649" s="371" t="s">
        <v>1178</v>
      </c>
      <c r="AD649" s="371" t="s">
        <v>1178</v>
      </c>
      <c r="AE649" s="371" t="s">
        <v>1178</v>
      </c>
      <c r="AF649" s="371" t="s">
        <v>1178</v>
      </c>
      <c r="AG649" s="371" t="s">
        <v>1178</v>
      </c>
      <c r="AH649" s="371" t="s">
        <v>1178</v>
      </c>
      <c r="AI649" s="371" t="s">
        <v>1178</v>
      </c>
      <c r="AJ649" s="371" t="s">
        <v>1178</v>
      </c>
      <c r="AK649" s="371" t="s">
        <v>1178</v>
      </c>
    </row>
    <row r="650" spans="2:37">
      <c r="B650" s="370" t="s">
        <v>1815</v>
      </c>
      <c r="C650" s="371">
        <v>5648.9506166010433</v>
      </c>
      <c r="D650" s="371">
        <v>5774.0614967852207</v>
      </c>
      <c r="E650" s="371">
        <v>5958.1402587301227</v>
      </c>
      <c r="F650" s="371">
        <v>6199.9898354745037</v>
      </c>
      <c r="G650" s="371">
        <v>23581.142207590885</v>
      </c>
      <c r="H650" s="371">
        <v>6154.2405572524203</v>
      </c>
      <c r="I650" s="371">
        <v>6401.6248439113415</v>
      </c>
      <c r="J650" s="371">
        <v>6509.1709452770774</v>
      </c>
      <c r="K650" s="371">
        <v>6804.1015091823356</v>
      </c>
      <c r="L650" s="371">
        <v>25869.137855623179</v>
      </c>
      <c r="M650" s="371">
        <v>6696.6814998018081</v>
      </c>
      <c r="N650" s="371">
        <v>6999.1207001867269</v>
      </c>
      <c r="O650" s="371">
        <v>7212.109628636852</v>
      </c>
      <c r="P650" s="371">
        <v>7385.4314371615956</v>
      </c>
      <c r="Q650" s="371">
        <v>28293.343265786982</v>
      </c>
      <c r="R650" s="371">
        <v>7278.6407821475414</v>
      </c>
      <c r="S650" s="371">
        <v>7705.1936725190872</v>
      </c>
      <c r="T650" s="371">
        <v>7608.5599433269017</v>
      </c>
      <c r="U650" s="371">
        <v>8068.5071408222766</v>
      </c>
      <c r="V650" s="379">
        <v>30660.901538815804</v>
      </c>
      <c r="W650" s="371">
        <v>7846.740008282196</v>
      </c>
      <c r="X650" s="371">
        <v>7815.2541543786447</v>
      </c>
      <c r="Y650" s="371">
        <v>7742.1835005782059</v>
      </c>
      <c r="Z650" s="371">
        <v>7991.2000751725973</v>
      </c>
      <c r="AA650" s="371">
        <v>31395.377738411644</v>
      </c>
      <c r="AB650" s="371">
        <v>7968.7939425801751</v>
      </c>
      <c r="AC650" s="371">
        <v>8177.7764618296414</v>
      </c>
      <c r="AD650" s="371">
        <v>7959.3930454211277</v>
      </c>
      <c r="AE650" s="371">
        <v>8809.9437390176499</v>
      </c>
      <c r="AF650" s="371">
        <v>32915.9071888486</v>
      </c>
      <c r="AG650" s="371">
        <v>8720.7999254965962</v>
      </c>
      <c r="AH650" s="371">
        <v>9253.5038943071995</v>
      </c>
      <c r="AI650" s="371">
        <v>9227.7749113713198</v>
      </c>
      <c r="AJ650" s="371">
        <v>9715.0463225706189</v>
      </c>
      <c r="AK650" s="371">
        <v>36917.125053745738</v>
      </c>
    </row>
    <row r="651" spans="2:37">
      <c r="B651" s="370" t="s">
        <v>1816</v>
      </c>
      <c r="C651" s="371">
        <v>4177.7877906455806</v>
      </c>
      <c r="D651" s="371">
        <v>4789.2129180199172</v>
      </c>
      <c r="E651" s="371">
        <v>4719.252512993502</v>
      </c>
      <c r="F651" s="371">
        <v>5111.0529413244913</v>
      </c>
      <c r="G651" s="371">
        <v>18797.306162983492</v>
      </c>
      <c r="H651" s="371">
        <v>4895.8752981050984</v>
      </c>
      <c r="I651" s="371">
        <v>5573.2462951112911</v>
      </c>
      <c r="J651" s="371">
        <v>5809.7827249010688</v>
      </c>
      <c r="K651" s="371">
        <v>5934.5159796538555</v>
      </c>
      <c r="L651" s="371">
        <v>22213.420297771314</v>
      </c>
      <c r="M651" s="371">
        <v>5518.1135409688286</v>
      </c>
      <c r="N651" s="371">
        <v>6119.6203780059459</v>
      </c>
      <c r="O651" s="371">
        <v>6454.4617630868197</v>
      </c>
      <c r="P651" s="371">
        <v>6503.7474861594756</v>
      </c>
      <c r="Q651" s="371">
        <v>24595.943168221071</v>
      </c>
      <c r="R651" s="371">
        <v>6027.2675409791273</v>
      </c>
      <c r="S651" s="371">
        <v>6661.2828829379396</v>
      </c>
      <c r="T651" s="371">
        <v>7236.4036681760545</v>
      </c>
      <c r="U651" s="371">
        <v>7264.8317364649693</v>
      </c>
      <c r="V651" s="379">
        <v>27189.785828558088</v>
      </c>
      <c r="W651" s="371">
        <v>6349.9475094645204</v>
      </c>
      <c r="X651" s="371">
        <v>6160.0732812358701</v>
      </c>
      <c r="Y651" s="371">
        <v>6554.6295233853998</v>
      </c>
      <c r="Z651" s="371">
        <v>6684.1956856126808</v>
      </c>
      <c r="AA651" s="371">
        <v>25748.845999698471</v>
      </c>
      <c r="AB651" s="371">
        <v>6250.4029537720398</v>
      </c>
      <c r="AC651" s="371">
        <v>6457.9981127806504</v>
      </c>
      <c r="AD651" s="371">
        <v>7016.3002739707608</v>
      </c>
      <c r="AE651" s="371">
        <v>7263.9177695872295</v>
      </c>
      <c r="AF651" s="371">
        <v>26988.619110110682</v>
      </c>
      <c r="AG651" s="371">
        <v>6926.4587259323898</v>
      </c>
      <c r="AH651" s="371">
        <v>7704.5671494620201</v>
      </c>
      <c r="AI651" s="371">
        <v>8075.1785129949094</v>
      </c>
      <c r="AJ651" s="371">
        <v>9467.2403248135597</v>
      </c>
      <c r="AK651" s="371">
        <v>32173.44471320288</v>
      </c>
    </row>
    <row r="652" spans="2:37">
      <c r="B652" s="370" t="s">
        <v>1817</v>
      </c>
      <c r="C652" s="371">
        <v>1402.9201395011046</v>
      </c>
      <c r="D652" s="371">
        <v>1458.4222120496981</v>
      </c>
      <c r="E652" s="371">
        <v>1526.2854697704947</v>
      </c>
      <c r="F652" s="371">
        <v>1536.9325608490151</v>
      </c>
      <c r="G652" s="371">
        <v>5924.5603821703126</v>
      </c>
      <c r="H652" s="371">
        <v>1571.6919852088647</v>
      </c>
      <c r="I652" s="371">
        <v>1641.4273766474196</v>
      </c>
      <c r="J652" s="371">
        <v>1672.3340805061305</v>
      </c>
      <c r="K652" s="371">
        <v>1706.184260047876</v>
      </c>
      <c r="L652" s="371">
        <v>6591.6377024102912</v>
      </c>
      <c r="M652" s="371">
        <v>1835.3228860047077</v>
      </c>
      <c r="N652" s="371">
        <v>1747.0934524994814</v>
      </c>
      <c r="O652" s="371">
        <v>1913.8213417397501</v>
      </c>
      <c r="P652" s="371">
        <v>1782.8397925898382</v>
      </c>
      <c r="Q652" s="371">
        <v>7279.0774728337765</v>
      </c>
      <c r="R652" s="371">
        <v>1912.2547456684883</v>
      </c>
      <c r="S652" s="371">
        <v>2074.5204889211282</v>
      </c>
      <c r="T652" s="371">
        <v>2216.6106909166992</v>
      </c>
      <c r="U652" s="371">
        <v>2070.0908576146976</v>
      </c>
      <c r="V652" s="379">
        <v>8273.476783121012</v>
      </c>
      <c r="W652" s="371">
        <v>2260.0825109674884</v>
      </c>
      <c r="X652" s="371">
        <v>2237.110689448677</v>
      </c>
      <c r="Y652" s="371">
        <v>2438.5053268125648</v>
      </c>
      <c r="Z652" s="371">
        <v>2494.5559924846666</v>
      </c>
      <c r="AA652" s="371">
        <v>9430.2545197133986</v>
      </c>
      <c r="AB652" s="371">
        <v>2369.781075670056</v>
      </c>
      <c r="AC652" s="371">
        <v>2649.2009073624336</v>
      </c>
      <c r="AD652" s="371">
        <v>2611.9511769098135</v>
      </c>
      <c r="AE652" s="371">
        <v>3004.6261718535566</v>
      </c>
      <c r="AF652" s="371">
        <v>10635.559331795859</v>
      </c>
      <c r="AG652" s="371">
        <v>2726.036814842972</v>
      </c>
      <c r="AH652" s="371">
        <v>3538.2026107493139</v>
      </c>
      <c r="AI652" s="371">
        <v>3471.0956229019403</v>
      </c>
      <c r="AJ652" s="371">
        <v>3533.6965702241055</v>
      </c>
      <c r="AK652" s="371">
        <v>13269.031618718334</v>
      </c>
    </row>
    <row r="653" spans="2:37">
      <c r="B653" s="370" t="s">
        <v>1818</v>
      </c>
      <c r="C653" s="371">
        <v>8.9060270003218491</v>
      </c>
      <c r="D653" s="371">
        <v>9.0690831802204226</v>
      </c>
      <c r="E653" s="371">
        <v>9.5658379251711008</v>
      </c>
      <c r="F653" s="371">
        <v>9.7320334014918721</v>
      </c>
      <c r="G653" s="371">
        <v>37.272981507205238</v>
      </c>
      <c r="H653" s="371">
        <v>10.6424307510395</v>
      </c>
      <c r="I653" s="371">
        <v>11.14677447192771</v>
      </c>
      <c r="J653" s="371">
        <v>11.397482321463476</v>
      </c>
      <c r="K653" s="371">
        <v>11.595490539638067</v>
      </c>
      <c r="L653" s="371">
        <v>44.782178084068747</v>
      </c>
      <c r="M653" s="371">
        <v>10.941362493494106</v>
      </c>
      <c r="N653" s="371">
        <v>11.524584421652976</v>
      </c>
      <c r="O653" s="371">
        <v>11.804258011274419</v>
      </c>
      <c r="P653" s="371">
        <v>11.8495224143385</v>
      </c>
      <c r="Q653" s="371">
        <v>46.119727340760001</v>
      </c>
      <c r="R653" s="371">
        <v>11.866584970901467</v>
      </c>
      <c r="S653" s="371">
        <v>12.568557793711097</v>
      </c>
      <c r="T653" s="371">
        <v>12.558167264599726</v>
      </c>
      <c r="U653" s="371">
        <v>13.129128396210204</v>
      </c>
      <c r="V653" s="379">
        <v>50.122438425422501</v>
      </c>
      <c r="W653" s="371">
        <v>12.991180046782423</v>
      </c>
      <c r="X653" s="371">
        <v>12.257800910391818</v>
      </c>
      <c r="Y653" s="371">
        <v>12.206224215130311</v>
      </c>
      <c r="Z653" s="371">
        <v>13.961199751332115</v>
      </c>
      <c r="AA653" s="371">
        <v>51.416404923636669</v>
      </c>
      <c r="AB653" s="371">
        <v>13.692999241326271</v>
      </c>
      <c r="AC653" s="371">
        <v>14.447788213328801</v>
      </c>
      <c r="AD653" s="371">
        <v>13.199246656800756</v>
      </c>
      <c r="AE653" s="371">
        <v>15.103677791755398</v>
      </c>
      <c r="AF653" s="371">
        <v>56.443711903211231</v>
      </c>
      <c r="AG653" s="371">
        <v>15.119399602407601</v>
      </c>
      <c r="AH653" s="371">
        <v>16.5282776604619</v>
      </c>
      <c r="AI653" s="371">
        <v>15.9760506288579</v>
      </c>
      <c r="AJ653" s="371">
        <v>16.515506884692901</v>
      </c>
      <c r="AK653" s="371">
        <v>64.139234776420295</v>
      </c>
    </row>
    <row r="654" spans="2:37">
      <c r="B654" s="370" t="s">
        <v>1819</v>
      </c>
      <c r="C654" s="371">
        <v>47.138620183257785</v>
      </c>
      <c r="D654" s="371">
        <v>45.768759901787824</v>
      </c>
      <c r="E654" s="371">
        <v>49.670639674124736</v>
      </c>
      <c r="F654" s="371">
        <v>48.321494095406436</v>
      </c>
      <c r="G654" s="371">
        <v>190.89951385457681</v>
      </c>
      <c r="H654" s="371">
        <v>48.180446554283037</v>
      </c>
      <c r="I654" s="371">
        <v>48.559536355386697</v>
      </c>
      <c r="J654" s="371">
        <v>48.868200679080132</v>
      </c>
      <c r="K654" s="371">
        <v>49.2044813791453</v>
      </c>
      <c r="L654" s="371">
        <v>194.81266496789516</v>
      </c>
      <c r="M654" s="371">
        <v>48.677128319499879</v>
      </c>
      <c r="N654" s="371">
        <v>50.313926815592353</v>
      </c>
      <c r="O654" s="371">
        <v>53.543864535524492</v>
      </c>
      <c r="P654" s="371">
        <v>54.099437152893607</v>
      </c>
      <c r="Q654" s="371">
        <v>206.6343568235103</v>
      </c>
      <c r="R654" s="371">
        <v>52.084907245636387</v>
      </c>
      <c r="S654" s="371">
        <v>53.119424438581866</v>
      </c>
      <c r="T654" s="371">
        <v>54.807730993612097</v>
      </c>
      <c r="U654" s="371">
        <v>55.557965018421207</v>
      </c>
      <c r="V654" s="379">
        <v>215.57002769625154</v>
      </c>
      <c r="W654" s="371">
        <v>55.414101400476802</v>
      </c>
      <c r="X654" s="371">
        <v>56.345816116372397</v>
      </c>
      <c r="Y654" s="371">
        <v>56.221248073935399</v>
      </c>
      <c r="Z654" s="371">
        <v>56.414859875854802</v>
      </c>
      <c r="AA654" s="371">
        <v>224.3960254666394</v>
      </c>
      <c r="AB654" s="371">
        <v>56.357592701294401</v>
      </c>
      <c r="AC654" s="371">
        <v>58.577677757734399</v>
      </c>
      <c r="AD654" s="371">
        <v>58.843739441286601</v>
      </c>
      <c r="AE654" s="371">
        <v>57.468613134205398</v>
      </c>
      <c r="AF654" s="371">
        <v>231.24762303452081</v>
      </c>
      <c r="AG654" s="371">
        <v>60.317339377191601</v>
      </c>
      <c r="AH654" s="371">
        <v>59.655876788720398</v>
      </c>
      <c r="AI654" s="371">
        <v>59.051592806139503</v>
      </c>
      <c r="AJ654" s="371">
        <v>56.682453366251906</v>
      </c>
      <c r="AK654" s="371">
        <v>235.70726233830339</v>
      </c>
    </row>
    <row r="655" spans="2:37">
      <c r="B655" s="370" t="s">
        <v>1820</v>
      </c>
      <c r="C655" s="371">
        <v>2826.9278915907075</v>
      </c>
      <c r="D655" s="371">
        <v>3273.9186657507353</v>
      </c>
      <c r="E655" s="371">
        <v>3601.1198183135052</v>
      </c>
      <c r="F655" s="371">
        <v>3894.3038361242011</v>
      </c>
      <c r="G655" s="371">
        <v>13596.27021177915</v>
      </c>
      <c r="H655" s="371">
        <v>3171.2802656229142</v>
      </c>
      <c r="I655" s="371">
        <v>3413.7547187100772</v>
      </c>
      <c r="J655" s="371">
        <v>3693.1304047130616</v>
      </c>
      <c r="K655" s="371">
        <v>4067.7054342097122</v>
      </c>
      <c r="L655" s="371">
        <v>14345.870823255766</v>
      </c>
      <c r="M655" s="371">
        <v>3341.1334861009313</v>
      </c>
      <c r="N655" s="371">
        <v>3859.2324873322723</v>
      </c>
      <c r="O655" s="371">
        <v>4214.9777895467851</v>
      </c>
      <c r="P655" s="371">
        <v>4510.1347343421403</v>
      </c>
      <c r="Q655" s="371">
        <v>15925.478497322127</v>
      </c>
      <c r="R655" s="371">
        <v>3864.5865332377721</v>
      </c>
      <c r="S655" s="371">
        <v>4242.4036668504004</v>
      </c>
      <c r="T655" s="371">
        <v>4715.9972473281605</v>
      </c>
      <c r="U655" s="371">
        <v>4871.586364743227</v>
      </c>
      <c r="V655" s="379">
        <v>17694.57381215956</v>
      </c>
      <c r="W655" s="371">
        <v>3956.7497321406399</v>
      </c>
      <c r="X655" s="371">
        <v>4136.4157946282403</v>
      </c>
      <c r="Y655" s="371">
        <v>4734.5946561044002</v>
      </c>
      <c r="Z655" s="371">
        <v>4840.5016445103502</v>
      </c>
      <c r="AA655" s="371">
        <v>17668.261827383631</v>
      </c>
      <c r="AB655" s="371">
        <v>4110.9281051390999</v>
      </c>
      <c r="AC655" s="371">
        <v>4443.4658359368796</v>
      </c>
      <c r="AD655" s="371">
        <v>5581.7963181118903</v>
      </c>
      <c r="AE655" s="371">
        <v>6101.9295876075594</v>
      </c>
      <c r="AF655" s="371">
        <v>20238.119846795427</v>
      </c>
      <c r="AG655" s="371">
        <v>4674.4597743979093</v>
      </c>
      <c r="AH655" s="371">
        <v>4687.5258617871896</v>
      </c>
      <c r="AI655" s="371">
        <v>5662.3994361854702</v>
      </c>
      <c r="AJ655" s="371">
        <v>6482.51027319693</v>
      </c>
      <c r="AK655" s="371">
        <v>21506.8953455675</v>
      </c>
    </row>
    <row r="656" spans="2:37">
      <c r="B656" s="370" t="s">
        <v>1821</v>
      </c>
      <c r="C656" s="371">
        <v>2649.5242797238907</v>
      </c>
      <c r="D656" s="371">
        <v>2918.9352498214412</v>
      </c>
      <c r="E656" s="371">
        <v>3256.1773531666095</v>
      </c>
      <c r="F656" s="371">
        <v>3188.8601942210989</v>
      </c>
      <c r="G656" s="371">
        <v>12013.497076933041</v>
      </c>
      <c r="H656" s="371">
        <v>2925.2815549592947</v>
      </c>
      <c r="I656" s="371">
        <v>3340.4267591008329</v>
      </c>
      <c r="J656" s="371">
        <v>3595.2265510274096</v>
      </c>
      <c r="K656" s="371">
        <v>3620.6889520447212</v>
      </c>
      <c r="L656" s="371">
        <v>13481.623817132258</v>
      </c>
      <c r="M656" s="371">
        <v>3327.3250541721309</v>
      </c>
      <c r="N656" s="371">
        <v>3706.7322547506969</v>
      </c>
      <c r="O656" s="371">
        <v>3852.7617920942334</v>
      </c>
      <c r="P656" s="371">
        <v>4032.9379160083699</v>
      </c>
      <c r="Q656" s="371">
        <v>14919.757017025431</v>
      </c>
      <c r="R656" s="371">
        <v>3707.8667059508221</v>
      </c>
      <c r="S656" s="371">
        <v>4131.3388515873676</v>
      </c>
      <c r="T656" s="371">
        <v>4246.2223782636493</v>
      </c>
      <c r="U656" s="371">
        <v>4413.6282196138027</v>
      </c>
      <c r="V656" s="379">
        <v>16499.056155415641</v>
      </c>
      <c r="W656" s="371">
        <v>3997.711039121411</v>
      </c>
      <c r="X656" s="371">
        <v>3981.9240067163546</v>
      </c>
      <c r="Y656" s="371">
        <v>4168.8646106075303</v>
      </c>
      <c r="Z656" s="371">
        <v>4170.1175616784458</v>
      </c>
      <c r="AA656" s="371">
        <v>16318.617218123742</v>
      </c>
      <c r="AB656" s="371">
        <v>4087.7746236970379</v>
      </c>
      <c r="AC656" s="371">
        <v>4233.6610222453692</v>
      </c>
      <c r="AD656" s="371">
        <v>4632.3363538553986</v>
      </c>
      <c r="AE656" s="371">
        <v>4868.6717453913052</v>
      </c>
      <c r="AF656" s="371">
        <v>17822.443745189106</v>
      </c>
      <c r="AG656" s="371">
        <v>4437.130736878863</v>
      </c>
      <c r="AH656" s="371">
        <v>4882.4088270691136</v>
      </c>
      <c r="AI656" s="371">
        <v>5378.6464012846236</v>
      </c>
      <c r="AJ656" s="371">
        <v>5641.0265838746318</v>
      </c>
      <c r="AK656" s="371">
        <v>20339.212549107233</v>
      </c>
    </row>
    <row r="657" spans="2:37">
      <c r="B657" s="370" t="s">
        <v>1822</v>
      </c>
      <c r="C657" s="371">
        <v>993.49739442081739</v>
      </c>
      <c r="D657" s="371">
        <v>1057.3458130824622</v>
      </c>
      <c r="E657" s="371">
        <v>1169.7227147898564</v>
      </c>
      <c r="F657" s="371">
        <v>1142.2993242131388</v>
      </c>
      <c r="G657" s="371">
        <v>4362.8652465062751</v>
      </c>
      <c r="H657" s="371">
        <v>1117.5505365171814</v>
      </c>
      <c r="I657" s="371">
        <v>1219.1330548320293</v>
      </c>
      <c r="J657" s="371">
        <v>1257.8788280950653</v>
      </c>
      <c r="K657" s="371">
        <v>1255.0587345269848</v>
      </c>
      <c r="L657" s="371">
        <v>4849.6211539712604</v>
      </c>
      <c r="M657" s="371">
        <v>1231.9336953942766</v>
      </c>
      <c r="N657" s="371">
        <v>1362.4737830121298</v>
      </c>
      <c r="O657" s="371">
        <v>1406.0475100482922</v>
      </c>
      <c r="P657" s="371">
        <v>1415.3343846014718</v>
      </c>
      <c r="Q657" s="371">
        <v>5415.78937305617</v>
      </c>
      <c r="R657" s="371">
        <v>1291.183905424582</v>
      </c>
      <c r="S657" s="371">
        <v>1413.367414046907</v>
      </c>
      <c r="T657" s="371">
        <v>1480.8291221458551</v>
      </c>
      <c r="U657" s="371">
        <v>1545.4508976405784</v>
      </c>
      <c r="V657" s="379">
        <v>5730.831339257923</v>
      </c>
      <c r="W657" s="371">
        <v>1295.4012684328284</v>
      </c>
      <c r="X657" s="371">
        <v>1177.9552516115373</v>
      </c>
      <c r="Y657" s="371">
        <v>1369.320319384906</v>
      </c>
      <c r="Z657" s="371">
        <v>1456.486026232106</v>
      </c>
      <c r="AA657" s="371">
        <v>5299.1628656613775</v>
      </c>
      <c r="AB657" s="371">
        <v>1287.6294168526103</v>
      </c>
      <c r="AC657" s="371">
        <v>1319.0300844275989</v>
      </c>
      <c r="AD657" s="371">
        <v>1311.1260393599807</v>
      </c>
      <c r="AE657" s="371">
        <v>1410.2890156234328</v>
      </c>
      <c r="AF657" s="371">
        <v>5328.0745562636221</v>
      </c>
      <c r="AG657" s="371">
        <v>1432.8802594193326</v>
      </c>
      <c r="AH657" s="371">
        <v>1708.6772369548535</v>
      </c>
      <c r="AI657" s="371">
        <v>1821.9554331884492</v>
      </c>
      <c r="AJ657" s="371">
        <v>1918.9342854670883</v>
      </c>
      <c r="AK657" s="371">
        <v>6882.4472150297242</v>
      </c>
    </row>
    <row r="658" spans="2:37">
      <c r="B658" s="370" t="s">
        <v>1823</v>
      </c>
      <c r="C658" s="371">
        <v>132.09824889703899</v>
      </c>
      <c r="D658" s="371">
        <v>141.49272131808169</v>
      </c>
      <c r="E658" s="371">
        <v>144.98134515711467</v>
      </c>
      <c r="F658" s="371">
        <v>150.38571253753361</v>
      </c>
      <c r="G658" s="371">
        <v>568.95802790976893</v>
      </c>
      <c r="H658" s="371">
        <v>143.40381373929668</v>
      </c>
      <c r="I658" s="371">
        <v>152.91963393559419</v>
      </c>
      <c r="J658" s="371">
        <v>160.71240173819359</v>
      </c>
      <c r="K658" s="371">
        <v>164.64185315579161</v>
      </c>
      <c r="L658" s="371">
        <v>621.67770256887604</v>
      </c>
      <c r="M658" s="371">
        <v>157.5074212022956</v>
      </c>
      <c r="N658" s="371">
        <v>166.57090726509114</v>
      </c>
      <c r="O658" s="371">
        <v>175.95022372289998</v>
      </c>
      <c r="P658" s="371">
        <v>179.32690012686962</v>
      </c>
      <c r="Q658" s="371">
        <v>679.35545231715639</v>
      </c>
      <c r="R658" s="371">
        <v>170.92129069816963</v>
      </c>
      <c r="S658" s="371">
        <v>173.46244205169123</v>
      </c>
      <c r="T658" s="371">
        <v>185.92360164089041</v>
      </c>
      <c r="U658" s="371">
        <v>194.99583624646397</v>
      </c>
      <c r="V658" s="379">
        <v>725.3031706372152</v>
      </c>
      <c r="W658" s="371">
        <v>180.69457599949561</v>
      </c>
      <c r="X658" s="371">
        <v>159.10359766308611</v>
      </c>
      <c r="Y658" s="371">
        <v>180.21625021562849</v>
      </c>
      <c r="Z658" s="371">
        <v>190.16938346613517</v>
      </c>
      <c r="AA658" s="371">
        <v>710.18380734434538</v>
      </c>
      <c r="AB658" s="371">
        <v>185.10122026400194</v>
      </c>
      <c r="AC658" s="371">
        <v>176.85797160866372</v>
      </c>
      <c r="AD658" s="371">
        <v>185.73272473790661</v>
      </c>
      <c r="AE658" s="371">
        <v>197.28063584391771</v>
      </c>
      <c r="AF658" s="371">
        <v>744.97255245449003</v>
      </c>
      <c r="AG658" s="371">
        <v>200.12688397757358</v>
      </c>
      <c r="AH658" s="371">
        <v>199.24109406384932</v>
      </c>
      <c r="AI658" s="371">
        <v>209.0323404572126</v>
      </c>
      <c r="AJ658" s="371">
        <v>219.15960495793399</v>
      </c>
      <c r="AK658" s="371">
        <v>827.55992345656944</v>
      </c>
    </row>
    <row r="659" spans="2:37">
      <c r="B659" s="370" t="s">
        <v>1824</v>
      </c>
      <c r="C659" s="371">
        <v>425.23878658693968</v>
      </c>
      <c r="D659" s="371">
        <v>437.40765588045701</v>
      </c>
      <c r="E659" s="371">
        <v>455.46711035121371</v>
      </c>
      <c r="F659" s="371">
        <v>474.57210847359806</v>
      </c>
      <c r="G659" s="371">
        <v>1792.6856612922084</v>
      </c>
      <c r="H659" s="371">
        <v>482.9803745370964</v>
      </c>
      <c r="I659" s="371">
        <v>489.74815719796209</v>
      </c>
      <c r="J659" s="371">
        <v>502.56345599714001</v>
      </c>
      <c r="K659" s="371">
        <v>509.14587981022032</v>
      </c>
      <c r="L659" s="371">
        <v>1984.4378675424189</v>
      </c>
      <c r="M659" s="371">
        <v>529.8653072686277</v>
      </c>
      <c r="N659" s="371">
        <v>529.85229095990769</v>
      </c>
      <c r="O659" s="371">
        <v>537.38607801296519</v>
      </c>
      <c r="P659" s="371">
        <v>553.39448847958454</v>
      </c>
      <c r="Q659" s="371">
        <v>2150.4981647210852</v>
      </c>
      <c r="R659" s="371">
        <v>570.56147219118429</v>
      </c>
      <c r="S659" s="371">
        <v>566.73920221664309</v>
      </c>
      <c r="T659" s="371">
        <v>575.18320510558578</v>
      </c>
      <c r="U659" s="371">
        <v>601.49967267961711</v>
      </c>
      <c r="V659" s="379">
        <v>2313.9835521930304</v>
      </c>
      <c r="W659" s="371">
        <v>615.11593656194998</v>
      </c>
      <c r="X659" s="371">
        <v>617.81274213636596</v>
      </c>
      <c r="Y659" s="371">
        <v>617.61525718761595</v>
      </c>
      <c r="Z659" s="371">
        <v>618.21513661773508</v>
      </c>
      <c r="AA659" s="371">
        <v>2468.7590725036671</v>
      </c>
      <c r="AB659" s="371">
        <v>591.18192198848396</v>
      </c>
      <c r="AC659" s="371">
        <v>596.621535661856</v>
      </c>
      <c r="AD659" s="371">
        <v>624.49761984480403</v>
      </c>
      <c r="AE659" s="371">
        <v>645.55761552859008</v>
      </c>
      <c r="AF659" s="371">
        <v>2457.8586930237338</v>
      </c>
      <c r="AG659" s="371">
        <v>646.93480765726997</v>
      </c>
      <c r="AH659" s="371">
        <v>650.47304550956699</v>
      </c>
      <c r="AI659" s="371">
        <v>682.42788927262905</v>
      </c>
      <c r="AJ659" s="371">
        <v>703.49433675303294</v>
      </c>
      <c r="AK659" s="371">
        <v>2683.3300791924989</v>
      </c>
    </row>
    <row r="660" spans="2:37">
      <c r="B660" s="370" t="s">
        <v>1825</v>
      </c>
      <c r="C660" s="371">
        <v>566.92769413120186</v>
      </c>
      <c r="D660" s="371">
        <v>601.95613137542432</v>
      </c>
      <c r="E660" s="371">
        <v>611.86305034874238</v>
      </c>
      <c r="F660" s="371">
        <v>638.81092200140574</v>
      </c>
      <c r="G660" s="371">
        <v>2419.557797856774</v>
      </c>
      <c r="H660" s="371">
        <v>632.40136856437357</v>
      </c>
      <c r="I660" s="371">
        <v>648.81751049000809</v>
      </c>
      <c r="J660" s="371">
        <v>658.00218345059875</v>
      </c>
      <c r="K660" s="371">
        <v>690.65451449108321</v>
      </c>
      <c r="L660" s="371">
        <v>2629.8755769960635</v>
      </c>
      <c r="M660" s="371">
        <v>685.48867310607636</v>
      </c>
      <c r="N660" s="371">
        <v>698.78868700427051</v>
      </c>
      <c r="O660" s="371">
        <v>693.9886766273263</v>
      </c>
      <c r="P660" s="371">
        <v>695.20460269967293</v>
      </c>
      <c r="Q660" s="371">
        <v>2773.4706394373461</v>
      </c>
      <c r="R660" s="371">
        <v>711.90089642127111</v>
      </c>
      <c r="S660" s="371">
        <v>741.42328241539644</v>
      </c>
      <c r="T660" s="371">
        <v>754.07347166118768</v>
      </c>
      <c r="U660" s="371">
        <v>815.66615847164053</v>
      </c>
      <c r="V660" s="379">
        <v>3023.0638089694958</v>
      </c>
      <c r="W660" s="371">
        <v>785.81763258327783</v>
      </c>
      <c r="X660" s="371">
        <v>729.9013443685393</v>
      </c>
      <c r="Y660" s="371">
        <v>770.26532848113879</v>
      </c>
      <c r="Z660" s="371">
        <v>828.18972577467252</v>
      </c>
      <c r="AA660" s="371">
        <v>3114.174031207629</v>
      </c>
      <c r="AB660" s="371">
        <v>827.13817222756859</v>
      </c>
      <c r="AC660" s="371">
        <v>849.4774366357891</v>
      </c>
      <c r="AD660" s="371">
        <v>886.13387253183589</v>
      </c>
      <c r="AE660" s="371">
        <v>926.07411661014498</v>
      </c>
      <c r="AF660" s="371">
        <v>3488.8235980053387</v>
      </c>
      <c r="AG660" s="371">
        <v>932.30590080383399</v>
      </c>
      <c r="AH660" s="371">
        <v>941.99383499395697</v>
      </c>
      <c r="AI660" s="371">
        <v>982.28961019502515</v>
      </c>
      <c r="AJ660" s="371">
        <v>992.32121169774086</v>
      </c>
      <c r="AK660" s="371">
        <v>3848.9105576905572</v>
      </c>
    </row>
    <row r="661" spans="2:37">
      <c r="B661" s="370" t="s">
        <v>1826</v>
      </c>
      <c r="C661" s="371">
        <v>362.46781003692058</v>
      </c>
      <c r="D661" s="371">
        <v>377.44543930303729</v>
      </c>
      <c r="E661" s="371">
        <v>363.17713684752107</v>
      </c>
      <c r="F661" s="371">
        <v>397.44678791095004</v>
      </c>
      <c r="G661" s="371">
        <v>1500.5371740984287</v>
      </c>
      <c r="H661" s="371">
        <v>379.32077773224694</v>
      </c>
      <c r="I661" s="371">
        <v>405.87186016727804</v>
      </c>
      <c r="J661" s="371">
        <v>406.87767878443765</v>
      </c>
      <c r="K661" s="371">
        <v>409.66773457698105</v>
      </c>
      <c r="L661" s="371">
        <v>1601.7380512609438</v>
      </c>
      <c r="M661" s="371">
        <v>395.09911501161059</v>
      </c>
      <c r="N661" s="371">
        <v>419.55165401658007</v>
      </c>
      <c r="O661" s="371">
        <v>416.90471001488692</v>
      </c>
      <c r="P661" s="371">
        <v>425.36892028224958</v>
      </c>
      <c r="Q661" s="371">
        <v>1656.9243993253272</v>
      </c>
      <c r="R661" s="371">
        <v>409.636618813388</v>
      </c>
      <c r="S661" s="371">
        <v>430.44358156420134</v>
      </c>
      <c r="T661" s="371">
        <v>439.76182893289661</v>
      </c>
      <c r="U661" s="371">
        <v>457.13099283683653</v>
      </c>
      <c r="V661" s="379">
        <v>1736.9730221473224</v>
      </c>
      <c r="W661" s="371">
        <v>443.32478676564801</v>
      </c>
      <c r="X661" s="371">
        <v>437.60329105891901</v>
      </c>
      <c r="Y661" s="371">
        <v>433.466869214371</v>
      </c>
      <c r="Z661" s="371">
        <v>434.65498184747702</v>
      </c>
      <c r="AA661" s="371">
        <v>1749.049928886415</v>
      </c>
      <c r="AB661" s="371">
        <v>445.18886762203499</v>
      </c>
      <c r="AC661" s="371">
        <v>454.80148174038402</v>
      </c>
      <c r="AD661" s="371">
        <v>454.36204838123399</v>
      </c>
      <c r="AE661" s="371">
        <v>455.90994519961498</v>
      </c>
      <c r="AF661" s="371">
        <v>1810.2623429432679</v>
      </c>
      <c r="AG661" s="371">
        <v>446.33120252549298</v>
      </c>
      <c r="AH661" s="371">
        <v>486.22254855842596</v>
      </c>
      <c r="AI661" s="371">
        <v>523.55169506734001</v>
      </c>
      <c r="AJ661" s="371">
        <v>479.43039371953898</v>
      </c>
      <c r="AK661" s="371">
        <v>1935.5358398707979</v>
      </c>
    </row>
    <row r="662" spans="2:37">
      <c r="B662" s="370" t="s">
        <v>1827</v>
      </c>
      <c r="C662" s="371">
        <v>48.2030037034285</v>
      </c>
      <c r="D662" s="371">
        <v>49.919607587722965</v>
      </c>
      <c r="E662" s="371">
        <v>50.980162413012792</v>
      </c>
      <c r="F662" s="371">
        <v>52.254165980845428</v>
      </c>
      <c r="G662" s="371">
        <v>201.35693968500968</v>
      </c>
      <c r="H662" s="371">
        <v>51.208624382178108</v>
      </c>
      <c r="I662" s="371">
        <v>54.633112383774147</v>
      </c>
      <c r="J662" s="371">
        <v>56.024951089847228</v>
      </c>
      <c r="K662" s="371">
        <v>57.486150218637562</v>
      </c>
      <c r="L662" s="371">
        <v>219.35283807443705</v>
      </c>
      <c r="M662" s="371">
        <v>55.347361493304312</v>
      </c>
      <c r="N662" s="371">
        <v>60.171026738739279</v>
      </c>
      <c r="O662" s="371">
        <v>61.447986626657716</v>
      </c>
      <c r="P662" s="371">
        <v>62.537154370794198</v>
      </c>
      <c r="Q662" s="371">
        <v>239.50352922949551</v>
      </c>
      <c r="R662" s="371">
        <v>59.675421044655273</v>
      </c>
      <c r="S662" s="371">
        <v>65.205589379325772</v>
      </c>
      <c r="T662" s="371">
        <v>66.675984820667466</v>
      </c>
      <c r="U662" s="371">
        <v>68.84402806161232</v>
      </c>
      <c r="V662" s="379">
        <v>260.40102330626081</v>
      </c>
      <c r="W662" s="371">
        <v>62.862291628446101</v>
      </c>
      <c r="X662" s="371">
        <v>60.848664036489303</v>
      </c>
      <c r="Y662" s="371">
        <v>66.990837170703799</v>
      </c>
      <c r="Z662" s="371">
        <v>67.218708447241596</v>
      </c>
      <c r="AA662" s="371">
        <v>257.92050128288082</v>
      </c>
      <c r="AB662" s="371">
        <v>63.687593529855299</v>
      </c>
      <c r="AC662" s="371">
        <v>65.98530013541361</v>
      </c>
      <c r="AD662" s="371">
        <v>66.872220253174987</v>
      </c>
      <c r="AE662" s="371">
        <v>71.062396877975303</v>
      </c>
      <c r="AF662" s="371">
        <v>267.60751079641921</v>
      </c>
      <c r="AG662" s="371">
        <v>72.281058953454007</v>
      </c>
      <c r="AH662" s="371">
        <v>76.878133932639898</v>
      </c>
      <c r="AI662" s="371">
        <v>82.686646962053899</v>
      </c>
      <c r="AJ662" s="371">
        <v>85.261753489952895</v>
      </c>
      <c r="AK662" s="371">
        <v>317.10759333810068</v>
      </c>
    </row>
    <row r="663" spans="2:37">
      <c r="B663" s="370" t="s">
        <v>1828</v>
      </c>
      <c r="C663" s="371">
        <v>1218.2149325593973</v>
      </c>
      <c r="D663" s="371">
        <v>1367.663381286889</v>
      </c>
      <c r="E663" s="371">
        <v>1309.7156642902755</v>
      </c>
      <c r="F663" s="371">
        <v>1310.6967054325025</v>
      </c>
      <c r="G663" s="371">
        <v>5206.2906835690646</v>
      </c>
      <c r="H663" s="371">
        <v>1230.9537691308196</v>
      </c>
      <c r="I663" s="371">
        <v>1403.3211964918298</v>
      </c>
      <c r="J663" s="371">
        <v>1436.8503745723597</v>
      </c>
      <c r="K663" s="371">
        <v>1461.0351410027999</v>
      </c>
      <c r="L663" s="371">
        <v>5532.1604811978095</v>
      </c>
      <c r="M663" s="371">
        <v>1312.8980532367132</v>
      </c>
      <c r="N663" s="371">
        <v>1520.3796937859654</v>
      </c>
      <c r="O663" s="371">
        <v>1576.6834972233057</v>
      </c>
      <c r="P663" s="371">
        <v>1599.069897593143</v>
      </c>
      <c r="Q663" s="371">
        <v>6009.0311418391284</v>
      </c>
      <c r="R663" s="371">
        <v>1442.416498372867</v>
      </c>
      <c r="S663" s="371">
        <v>1603.7199741589925</v>
      </c>
      <c r="T663" s="371">
        <v>1591.5532076501981</v>
      </c>
      <c r="U663" s="371">
        <v>1684.8659592472782</v>
      </c>
      <c r="V663" s="379">
        <v>6322.5556394293362</v>
      </c>
      <c r="W663" s="371">
        <v>1511.3124624862</v>
      </c>
      <c r="X663" s="371">
        <v>1680.5428947544401</v>
      </c>
      <c r="Y663" s="371">
        <v>1710.6016648488401</v>
      </c>
      <c r="Z663" s="371">
        <v>1835.0109960903198</v>
      </c>
      <c r="AA663" s="371">
        <v>6737.4680181798003</v>
      </c>
      <c r="AB663" s="371">
        <v>1576.55522058003</v>
      </c>
      <c r="AC663" s="371">
        <v>1954.88995422874</v>
      </c>
      <c r="AD663" s="371">
        <v>1674.9340621373299</v>
      </c>
      <c r="AE663" s="371">
        <v>1748.16763223517</v>
      </c>
      <c r="AF663" s="371">
        <v>6954.5468691812703</v>
      </c>
      <c r="AG663" s="371">
        <v>1618.8106547913401</v>
      </c>
      <c r="AH663" s="371">
        <v>1865.1752039262599</v>
      </c>
      <c r="AI663" s="371">
        <v>1871.0087481635499</v>
      </c>
      <c r="AJ663" s="371">
        <v>1969.1330422118001</v>
      </c>
      <c r="AK663" s="371">
        <v>7324.1276490929504</v>
      </c>
    </row>
    <row r="664" spans="2:37">
      <c r="B664" s="370" t="s">
        <v>1829</v>
      </c>
      <c r="C664" s="371">
        <v>1097.6401055749743</v>
      </c>
      <c r="D664" s="371">
        <v>1103.2781717110099</v>
      </c>
      <c r="E664" s="371">
        <v>1192.97657454828</v>
      </c>
      <c r="F664" s="371">
        <v>1163.46269219702</v>
      </c>
      <c r="G664" s="371">
        <v>4557.3575440312843</v>
      </c>
      <c r="H664" s="371">
        <v>1183.6874812656899</v>
      </c>
      <c r="I664" s="371">
        <v>1195.5626492279</v>
      </c>
      <c r="J664" s="371">
        <v>1261.0511466894573</v>
      </c>
      <c r="K664" s="371">
        <v>1235.0734930676545</v>
      </c>
      <c r="L664" s="371">
        <v>4875.3747702507017</v>
      </c>
      <c r="M664" s="371">
        <v>1243.1736680729748</v>
      </c>
      <c r="N664" s="371">
        <v>1292.0005802839103</v>
      </c>
      <c r="O664" s="371">
        <v>1407.6081479764784</v>
      </c>
      <c r="P664" s="371">
        <v>1382.6243700866314</v>
      </c>
      <c r="Q664" s="371">
        <v>5325.4067664199956</v>
      </c>
      <c r="R664" s="371">
        <v>1391.9729511344262</v>
      </c>
      <c r="S664" s="371">
        <v>1398.4392682876373</v>
      </c>
      <c r="T664" s="371">
        <v>1511.2291984626079</v>
      </c>
      <c r="U664" s="371">
        <v>1481.3908308400999</v>
      </c>
      <c r="V664" s="379">
        <v>5783.0322487247713</v>
      </c>
      <c r="W664" s="371">
        <v>1486.04522839221</v>
      </c>
      <c r="X664" s="371">
        <v>1506.7506252032299</v>
      </c>
      <c r="Y664" s="371">
        <v>1562.4168461623599</v>
      </c>
      <c r="Z664" s="371">
        <v>1515.8135027896401</v>
      </c>
      <c r="AA664" s="371">
        <v>6071.0262025474403</v>
      </c>
      <c r="AB664" s="371">
        <v>1523.18132603513</v>
      </c>
      <c r="AC664" s="371">
        <v>1577.1524524374099</v>
      </c>
      <c r="AD664" s="371">
        <v>1693.74892895107</v>
      </c>
      <c r="AE664" s="371">
        <v>1671.1409722695901</v>
      </c>
      <c r="AF664" s="371">
        <v>6465.2236796931993</v>
      </c>
      <c r="AG664" s="371">
        <v>1637.23321531283</v>
      </c>
      <c r="AH664" s="371">
        <v>1702.12898796686</v>
      </c>
      <c r="AI664" s="371">
        <v>1915.6377586624899</v>
      </c>
      <c r="AJ664" s="371">
        <v>1900.86022827078</v>
      </c>
      <c r="AK664" s="371">
        <v>7155.8601902129603</v>
      </c>
    </row>
    <row r="665" spans="2:37">
      <c r="B665" s="370" t="s">
        <v>1830</v>
      </c>
      <c r="C665" s="371">
        <v>225.042370781231</v>
      </c>
      <c r="D665" s="371">
        <v>222.52198424833719</v>
      </c>
      <c r="E665" s="371">
        <v>234.19866015779238</v>
      </c>
      <c r="F665" s="371">
        <v>233.488066103932</v>
      </c>
      <c r="G665" s="371">
        <v>915.25108129129251</v>
      </c>
      <c r="H665" s="371">
        <v>235.46724825067801</v>
      </c>
      <c r="I665" s="371">
        <v>243.85912352073103</v>
      </c>
      <c r="J665" s="371">
        <v>246.72124089291523</v>
      </c>
      <c r="K665" s="371">
        <v>246.02763639154242</v>
      </c>
      <c r="L665" s="371">
        <v>972.07524905586661</v>
      </c>
      <c r="M665" s="371">
        <v>253.55418205690748</v>
      </c>
      <c r="N665" s="371">
        <v>264.08485822939696</v>
      </c>
      <c r="O665" s="371">
        <v>269.36442540139063</v>
      </c>
      <c r="P665" s="371">
        <v>275.11589515299096</v>
      </c>
      <c r="Q665" s="371">
        <v>1062.1193608406861</v>
      </c>
      <c r="R665" s="371">
        <v>281.54641846849881</v>
      </c>
      <c r="S665" s="371">
        <v>289.52026313963916</v>
      </c>
      <c r="T665" s="371">
        <v>297.45835837807118</v>
      </c>
      <c r="U665" s="371">
        <v>305.6147649350678</v>
      </c>
      <c r="V665" s="379">
        <v>1174.1398049212769</v>
      </c>
      <c r="W665" s="371">
        <v>314.53069066477997</v>
      </c>
      <c r="X665" s="371">
        <v>314.89192755360904</v>
      </c>
      <c r="Y665" s="371">
        <v>335.912865180175</v>
      </c>
      <c r="Z665" s="371">
        <v>337.748844306183</v>
      </c>
      <c r="AA665" s="371">
        <v>1303.084327704747</v>
      </c>
      <c r="AB665" s="371">
        <v>329.11228266829801</v>
      </c>
      <c r="AC665" s="371">
        <v>339.89172855487698</v>
      </c>
      <c r="AD665" s="371">
        <v>385.66830651385698</v>
      </c>
      <c r="AE665" s="371">
        <v>366.67149120250798</v>
      </c>
      <c r="AF665" s="371">
        <v>1421.3438089395399</v>
      </c>
      <c r="AG665" s="371">
        <v>364.66130181096901</v>
      </c>
      <c r="AH665" s="371">
        <v>367.05387183988</v>
      </c>
      <c r="AI665" s="371">
        <v>389.93561339194201</v>
      </c>
      <c r="AJ665" s="371">
        <v>353.80825412235504</v>
      </c>
      <c r="AK665" s="371">
        <v>1475.4590411651461</v>
      </c>
    </row>
    <row r="666" spans="2:37">
      <c r="B666" s="370" t="s">
        <v>1831</v>
      </c>
      <c r="C666" s="371">
        <v>318.24561816172456</v>
      </c>
      <c r="D666" s="371">
        <v>334.77893045325078</v>
      </c>
      <c r="E666" s="371">
        <v>332.35334997020391</v>
      </c>
      <c r="F666" s="371">
        <v>343.57392454009681</v>
      </c>
      <c r="G666" s="371">
        <v>1328.951823125276</v>
      </c>
      <c r="H666" s="371">
        <v>331.05875739259329</v>
      </c>
      <c r="I666" s="371">
        <v>342.15736747660759</v>
      </c>
      <c r="J666" s="371">
        <v>355.39400922805527</v>
      </c>
      <c r="K666" s="371">
        <v>367.23866010158616</v>
      </c>
      <c r="L666" s="371">
        <v>1395.8487941988421</v>
      </c>
      <c r="M666" s="371">
        <v>362.40285061712751</v>
      </c>
      <c r="N666" s="371">
        <v>367.58400516627006</v>
      </c>
      <c r="O666" s="371">
        <v>371.75339137520882</v>
      </c>
      <c r="P666" s="371">
        <v>386.41413913852</v>
      </c>
      <c r="Q666" s="371">
        <v>1488.1543862971264</v>
      </c>
      <c r="R666" s="371">
        <v>383.32426740200066</v>
      </c>
      <c r="S666" s="371">
        <v>391.68431047287481</v>
      </c>
      <c r="T666" s="371">
        <v>394.57338009489882</v>
      </c>
      <c r="U666" s="371">
        <v>401.79534545594151</v>
      </c>
      <c r="V666" s="379">
        <v>1571.3773034257158</v>
      </c>
      <c r="W666" s="371">
        <v>388.13135959066102</v>
      </c>
      <c r="X666" s="371">
        <v>372.14150320639197</v>
      </c>
      <c r="Y666" s="371">
        <v>395.99564384615002</v>
      </c>
      <c r="Z666" s="371">
        <v>403.00308081633898</v>
      </c>
      <c r="AA666" s="371">
        <v>1559.2715874595422</v>
      </c>
      <c r="AB666" s="371">
        <v>394.99056401401896</v>
      </c>
      <c r="AC666" s="371">
        <v>397.270359871631</v>
      </c>
      <c r="AD666" s="371">
        <v>411.54844630026901</v>
      </c>
      <c r="AE666" s="371">
        <v>432.76505273819998</v>
      </c>
      <c r="AF666" s="371">
        <v>1636.5744229241191</v>
      </c>
      <c r="AG666" s="371">
        <v>434.90945305859299</v>
      </c>
      <c r="AH666" s="371">
        <v>408.87377650908002</v>
      </c>
      <c r="AI666" s="371">
        <v>458.69881880237097</v>
      </c>
      <c r="AJ666" s="371">
        <v>502.75830026568201</v>
      </c>
      <c r="AK666" s="371">
        <v>1805.2403486357259</v>
      </c>
    </row>
    <row r="667" spans="2:37">
      <c r="B667" s="370" t="s">
        <v>1832</v>
      </c>
      <c r="C667" s="371">
        <v>22149.731330099577</v>
      </c>
      <c r="D667" s="371">
        <v>23963.198221755691</v>
      </c>
      <c r="E667" s="371">
        <v>24985.647659447543</v>
      </c>
      <c r="F667" s="371">
        <v>25896.18330488123</v>
      </c>
      <c r="G667" s="371">
        <v>96994.760516184033</v>
      </c>
      <c r="H667" s="371">
        <v>24565.225289966071</v>
      </c>
      <c r="I667" s="371">
        <v>26586.209970031992</v>
      </c>
      <c r="J667" s="371">
        <v>27681.986659963357</v>
      </c>
      <c r="K667" s="371">
        <v>28590.025904400565</v>
      </c>
      <c r="L667" s="371">
        <v>107423.44782436198</v>
      </c>
      <c r="M667" s="371">
        <v>27005.465285321316</v>
      </c>
      <c r="N667" s="371">
        <v>29175.095270474627</v>
      </c>
      <c r="O667" s="371">
        <v>30630.615084680645</v>
      </c>
      <c r="P667" s="371">
        <v>31255.43107836058</v>
      </c>
      <c r="Q667" s="371">
        <v>118066.60671883717</v>
      </c>
      <c r="R667" s="371">
        <v>29567.70754017133</v>
      </c>
      <c r="S667" s="371">
        <v>31954.432872781523</v>
      </c>
      <c r="T667" s="371">
        <v>33388.421185162537</v>
      </c>
      <c r="U667" s="371">
        <v>34314.585899088743</v>
      </c>
      <c r="V667" s="379">
        <v>129225.14749720412</v>
      </c>
      <c r="W667" s="371">
        <v>31562.87231452901</v>
      </c>
      <c r="X667" s="371">
        <v>31456.933385027158</v>
      </c>
      <c r="Y667" s="371">
        <v>33150.006971469054</v>
      </c>
      <c r="Z667" s="371">
        <v>33937.457405473775</v>
      </c>
      <c r="AA667" s="371">
        <v>130107.27007649901</v>
      </c>
      <c r="AB667" s="371">
        <v>32081.497878583061</v>
      </c>
      <c r="AC667" s="371">
        <v>33767.106111428402</v>
      </c>
      <c r="AD667" s="371">
        <v>35568.44442337854</v>
      </c>
      <c r="AE667" s="371">
        <v>38046.580178512406</v>
      </c>
      <c r="AF667" s="371">
        <v>139463.62859190241</v>
      </c>
      <c r="AG667" s="371">
        <v>35346.797454839019</v>
      </c>
      <c r="AH667" s="371">
        <v>38549.110232079387</v>
      </c>
      <c r="AI667" s="371">
        <v>40827.347082336324</v>
      </c>
      <c r="AJ667" s="371">
        <v>44037.879445886698</v>
      </c>
      <c r="AK667" s="371">
        <v>158761.13421514144</v>
      </c>
    </row>
    <row r="668" spans="2:37">
      <c r="B668" s="368" t="s">
        <v>1860</v>
      </c>
      <c r="C668" s="371" t="s">
        <v>1178</v>
      </c>
      <c r="D668" s="371" t="s">
        <v>1178</v>
      </c>
      <c r="E668" s="371" t="s">
        <v>1178</v>
      </c>
      <c r="F668" s="371" t="s">
        <v>1178</v>
      </c>
      <c r="G668" s="371" t="s">
        <v>1178</v>
      </c>
      <c r="H668" s="371" t="s">
        <v>1178</v>
      </c>
      <c r="I668" s="371" t="s">
        <v>1178</v>
      </c>
      <c r="J668" s="371" t="s">
        <v>1178</v>
      </c>
      <c r="K668" s="371" t="s">
        <v>1178</v>
      </c>
      <c r="L668" s="371" t="s">
        <v>1178</v>
      </c>
      <c r="M668" s="371" t="s">
        <v>1178</v>
      </c>
      <c r="N668" s="371" t="s">
        <v>1178</v>
      </c>
      <c r="O668" s="371" t="s">
        <v>1178</v>
      </c>
      <c r="P668" s="371" t="s">
        <v>1178</v>
      </c>
      <c r="Q668" s="371" t="s">
        <v>1178</v>
      </c>
      <c r="R668" s="371" t="s">
        <v>1178</v>
      </c>
      <c r="S668" s="371" t="s">
        <v>1178</v>
      </c>
      <c r="T668" s="371" t="s">
        <v>1178</v>
      </c>
      <c r="U668" s="371" t="s">
        <v>1178</v>
      </c>
      <c r="V668" s="379" t="s">
        <v>1178</v>
      </c>
      <c r="W668" s="371" t="s">
        <v>1178</v>
      </c>
      <c r="X668" s="371" t="s">
        <v>1178</v>
      </c>
      <c r="Y668" s="371" t="s">
        <v>1178</v>
      </c>
      <c r="Z668" s="371" t="s">
        <v>1178</v>
      </c>
      <c r="AA668" s="371" t="s">
        <v>1178</v>
      </c>
      <c r="AB668" s="371" t="s">
        <v>1178</v>
      </c>
      <c r="AC668" s="371" t="s">
        <v>1178</v>
      </c>
      <c r="AD668" s="371" t="s">
        <v>1178</v>
      </c>
      <c r="AE668" s="371" t="s">
        <v>1178</v>
      </c>
      <c r="AF668" s="371" t="s">
        <v>1178</v>
      </c>
      <c r="AG668" s="371" t="s">
        <v>1178</v>
      </c>
      <c r="AH668" s="371" t="s">
        <v>1178</v>
      </c>
      <c r="AI668" s="371" t="s">
        <v>1178</v>
      </c>
      <c r="AJ668" s="371" t="s">
        <v>1178</v>
      </c>
      <c r="AK668" s="371" t="s">
        <v>1178</v>
      </c>
    </row>
    <row r="669" spans="2:37">
      <c r="B669" s="370" t="s">
        <v>1815</v>
      </c>
      <c r="C669" s="371">
        <v>2921.8713663640433</v>
      </c>
      <c r="D669" s="371">
        <v>2725.1289418181277</v>
      </c>
      <c r="E669" s="371">
        <v>3275.7709118439179</v>
      </c>
      <c r="F669" s="371">
        <v>2876.540386527136</v>
      </c>
      <c r="G669" s="371">
        <v>11799.311606553225</v>
      </c>
      <c r="H669" s="371">
        <v>3334.660667405336</v>
      </c>
      <c r="I669" s="371">
        <v>3060.6450268457916</v>
      </c>
      <c r="J669" s="371">
        <v>3492.7644638673478</v>
      </c>
      <c r="K669" s="371">
        <v>3239.1976372912281</v>
      </c>
      <c r="L669" s="371">
        <v>13127.267795409705</v>
      </c>
      <c r="M669" s="371">
        <v>3602.73462852888</v>
      </c>
      <c r="N669" s="371">
        <v>3605.3087255330711</v>
      </c>
      <c r="O669" s="371">
        <v>3816.1614125940182</v>
      </c>
      <c r="P669" s="371">
        <v>3555.819548257894</v>
      </c>
      <c r="Q669" s="371">
        <v>14580.024314913866</v>
      </c>
      <c r="R669" s="371">
        <v>3864.9472217636567</v>
      </c>
      <c r="S669" s="371">
        <v>3892.0397241066348</v>
      </c>
      <c r="T669" s="371">
        <v>4144.593038035795</v>
      </c>
      <c r="U669" s="371">
        <v>4116.5530734929616</v>
      </c>
      <c r="V669" s="379">
        <v>16018.133057399049</v>
      </c>
      <c r="W669" s="371">
        <v>4082.7975243684359</v>
      </c>
      <c r="X669" s="371">
        <v>3942.707346423329</v>
      </c>
      <c r="Y669" s="371">
        <v>4150.5205439639531</v>
      </c>
      <c r="Z669" s="371">
        <v>4012.1710706369586</v>
      </c>
      <c r="AA669" s="371">
        <v>16188.196485392677</v>
      </c>
      <c r="AB669" s="371">
        <v>4146.5587897162395</v>
      </c>
      <c r="AC669" s="371">
        <v>4214.6727237967125</v>
      </c>
      <c r="AD669" s="371">
        <v>4404.6710772246979</v>
      </c>
      <c r="AE669" s="371">
        <v>4319.561721448832</v>
      </c>
      <c r="AF669" s="371">
        <v>17085.464312186479</v>
      </c>
      <c r="AG669" s="371">
        <v>4273.1337950732304</v>
      </c>
      <c r="AH669" s="371">
        <v>4558.5850242459928</v>
      </c>
      <c r="AI669" s="371">
        <v>4645.5668357622008</v>
      </c>
      <c r="AJ669" s="371">
        <v>4596.3960982474246</v>
      </c>
      <c r="AK669" s="371">
        <v>18073.681753328849</v>
      </c>
    </row>
    <row r="670" spans="2:37">
      <c r="B670" s="370" t="s">
        <v>1816</v>
      </c>
      <c r="C670" s="371">
        <v>90.925444607753846</v>
      </c>
      <c r="D670" s="371">
        <v>92.387998116572888</v>
      </c>
      <c r="E670" s="371">
        <v>95.517672249269154</v>
      </c>
      <c r="F670" s="371">
        <v>102.13005361132213</v>
      </c>
      <c r="G670" s="371">
        <v>380.96116858491803</v>
      </c>
      <c r="H670" s="371">
        <v>96.325208613913276</v>
      </c>
      <c r="I670" s="371">
        <v>95.633570158702582</v>
      </c>
      <c r="J670" s="371">
        <v>101.36006471594243</v>
      </c>
      <c r="K670" s="371">
        <v>106.66065521462369</v>
      </c>
      <c r="L670" s="371">
        <v>399.979498703182</v>
      </c>
      <c r="M670" s="371">
        <v>101.29656078026284</v>
      </c>
      <c r="N670" s="371">
        <v>101.2575925993885</v>
      </c>
      <c r="O670" s="371">
        <v>104.42928543752855</v>
      </c>
      <c r="P670" s="371">
        <v>113.37265005969807</v>
      </c>
      <c r="Q670" s="371">
        <v>420.35608887687795</v>
      </c>
      <c r="R670" s="371">
        <v>105.67666308389022</v>
      </c>
      <c r="S670" s="371">
        <v>108.63516732779594</v>
      </c>
      <c r="T670" s="371">
        <v>114.18047187955945</v>
      </c>
      <c r="U670" s="371">
        <v>122.05139966853963</v>
      </c>
      <c r="V670" s="379">
        <v>450.54370195978527</v>
      </c>
      <c r="W670" s="371">
        <v>117.1134731269085</v>
      </c>
      <c r="X670" s="371">
        <v>118.37408389267716</v>
      </c>
      <c r="Y670" s="371">
        <v>120.01500497934985</v>
      </c>
      <c r="Z670" s="371">
        <v>112.6971764436486</v>
      </c>
      <c r="AA670" s="371">
        <v>468.19973844258413</v>
      </c>
      <c r="AB670" s="371">
        <v>113.19805924717473</v>
      </c>
      <c r="AC670" s="371">
        <v>119.02353505709326</v>
      </c>
      <c r="AD670" s="371">
        <v>124.60776488050954</v>
      </c>
      <c r="AE670" s="371">
        <v>126.40445358692524</v>
      </c>
      <c r="AF670" s="371">
        <v>483.23381277170279</v>
      </c>
      <c r="AG670" s="371">
        <v>118.5788878522946</v>
      </c>
      <c r="AH670" s="371">
        <v>126.52329597017807</v>
      </c>
      <c r="AI670" s="371">
        <v>132.58605406897593</v>
      </c>
      <c r="AJ670" s="371">
        <v>141.59513355546716</v>
      </c>
      <c r="AK670" s="371">
        <v>519.28337144691579</v>
      </c>
    </row>
    <row r="671" spans="2:37">
      <c r="B671" s="370" t="s">
        <v>1817</v>
      </c>
      <c r="C671" s="371">
        <v>319.73068673400587</v>
      </c>
      <c r="D671" s="371">
        <v>336.35613420254947</v>
      </c>
      <c r="E671" s="371">
        <v>340.45273473303126</v>
      </c>
      <c r="F671" s="371">
        <v>337.39710701509659</v>
      </c>
      <c r="G671" s="371">
        <v>1333.9366626846831</v>
      </c>
      <c r="H671" s="371">
        <v>332.92534060838477</v>
      </c>
      <c r="I671" s="371">
        <v>347.02711739937286</v>
      </c>
      <c r="J671" s="371">
        <v>359.16199525093265</v>
      </c>
      <c r="K671" s="371">
        <v>373.97692136521692</v>
      </c>
      <c r="L671" s="371">
        <v>1413.0913746239071</v>
      </c>
      <c r="M671" s="371">
        <v>380.64368037813904</v>
      </c>
      <c r="N671" s="371">
        <v>388.11441170911962</v>
      </c>
      <c r="O671" s="371">
        <v>389.56024089947618</v>
      </c>
      <c r="P671" s="371">
        <v>392.10523992318195</v>
      </c>
      <c r="Q671" s="371">
        <v>1550.4235729099169</v>
      </c>
      <c r="R671" s="371">
        <v>426.79326027345144</v>
      </c>
      <c r="S671" s="371">
        <v>426.92877471510292</v>
      </c>
      <c r="T671" s="371">
        <v>451.54166200047848</v>
      </c>
      <c r="U671" s="371">
        <v>449.93738444932535</v>
      </c>
      <c r="V671" s="379">
        <v>1755.201081438358</v>
      </c>
      <c r="W671" s="371">
        <v>477.15203550009204</v>
      </c>
      <c r="X671" s="371">
        <v>426.55064484907791</v>
      </c>
      <c r="Y671" s="371">
        <v>462.0978146495417</v>
      </c>
      <c r="Z671" s="371">
        <v>434.05979391342993</v>
      </c>
      <c r="AA671" s="371">
        <v>1799.8602889121412</v>
      </c>
      <c r="AB671" s="371">
        <v>486.46027080787678</v>
      </c>
      <c r="AC671" s="371">
        <v>489.98452842753255</v>
      </c>
      <c r="AD671" s="371">
        <v>496.71014914572379</v>
      </c>
      <c r="AE671" s="371">
        <v>462.91314894864882</v>
      </c>
      <c r="AF671" s="371">
        <v>1936.0680973297822</v>
      </c>
      <c r="AG671" s="371">
        <v>502.55099405174832</v>
      </c>
      <c r="AH671" s="371">
        <v>559.67280081224067</v>
      </c>
      <c r="AI671" s="371">
        <v>566.99202608010648</v>
      </c>
      <c r="AJ671" s="371">
        <v>540.72183014188579</v>
      </c>
      <c r="AK671" s="371">
        <v>2169.9376510859806</v>
      </c>
    </row>
    <row r="672" spans="2:37">
      <c r="B672" s="370" t="s">
        <v>1818</v>
      </c>
      <c r="C672" s="371">
        <v>2.7181888311435802</v>
      </c>
      <c r="D672" s="371">
        <v>2.7667178170303726</v>
      </c>
      <c r="E672" s="371">
        <v>3.6623629288804143</v>
      </c>
      <c r="F672" s="371">
        <v>3.8394243928798493</v>
      </c>
      <c r="G672" s="371">
        <v>12.986693969934217</v>
      </c>
      <c r="H672" s="371">
        <v>3.7643556055871645</v>
      </c>
      <c r="I672" s="371">
        <v>3.8383575662001483</v>
      </c>
      <c r="J672" s="371">
        <v>3.8603880343173818</v>
      </c>
      <c r="K672" s="371">
        <v>4.3355146621199729</v>
      </c>
      <c r="L672" s="371">
        <v>15.798615868224669</v>
      </c>
      <c r="M672" s="371">
        <v>4.2525478741044758</v>
      </c>
      <c r="N672" s="371">
        <v>4.3776952781188436</v>
      </c>
      <c r="O672" s="371">
        <v>4.4204811864764073</v>
      </c>
      <c r="P672" s="371">
        <v>4.609940876043825</v>
      </c>
      <c r="Q672" s="371">
        <v>17.660665214743553</v>
      </c>
      <c r="R672" s="371">
        <v>4.4170485270941597</v>
      </c>
      <c r="S672" s="371">
        <v>4.7136249775387435</v>
      </c>
      <c r="T672" s="371">
        <v>4.9382308133572455</v>
      </c>
      <c r="U672" s="371">
        <v>5.3757556387137271</v>
      </c>
      <c r="V672" s="379">
        <v>19.444659956703877</v>
      </c>
      <c r="W672" s="371">
        <v>5.1801645426435972</v>
      </c>
      <c r="X672" s="371">
        <v>5.3850248986811389</v>
      </c>
      <c r="Y672" s="371">
        <v>5.1964904866509025</v>
      </c>
      <c r="Z672" s="371">
        <v>5.6745176129097743</v>
      </c>
      <c r="AA672" s="371">
        <v>21.436197540885416</v>
      </c>
      <c r="AB672" s="371">
        <v>5.961343891940011</v>
      </c>
      <c r="AC672" s="371">
        <v>5.0915595578046826</v>
      </c>
      <c r="AD672" s="371">
        <v>5.136448765584622</v>
      </c>
      <c r="AE672" s="371">
        <v>5.8131805589588605</v>
      </c>
      <c r="AF672" s="371">
        <v>22.002532774288177</v>
      </c>
      <c r="AG672" s="371">
        <v>5.461571227198732</v>
      </c>
      <c r="AH672" s="371">
        <v>5.870138799897898</v>
      </c>
      <c r="AI672" s="371">
        <v>6.2603179883458644</v>
      </c>
      <c r="AJ672" s="371">
        <v>6.364029745048712</v>
      </c>
      <c r="AK672" s="371">
        <v>23.956057760491205</v>
      </c>
    </row>
    <row r="673" spans="2:37">
      <c r="B673" s="370" t="s">
        <v>1819</v>
      </c>
      <c r="C673" s="371">
        <v>3.8324690854710957</v>
      </c>
      <c r="D673" s="371">
        <v>4.0742099458249363</v>
      </c>
      <c r="E673" s="371">
        <v>4.4799767157590038</v>
      </c>
      <c r="F673" s="371">
        <v>4.5552695535277241</v>
      </c>
      <c r="G673" s="371">
        <v>16.94192530058276</v>
      </c>
      <c r="H673" s="371">
        <v>4.5759706632478405</v>
      </c>
      <c r="I673" s="371">
        <v>4.7974229433743512</v>
      </c>
      <c r="J673" s="371">
        <v>5.250916220047281</v>
      </c>
      <c r="K673" s="371">
        <v>5.3103065807621084</v>
      </c>
      <c r="L673" s="371">
        <v>19.934616407431584</v>
      </c>
      <c r="M673" s="371">
        <v>5.234354311283</v>
      </c>
      <c r="N673" s="371">
        <v>5.5291732744330115</v>
      </c>
      <c r="O673" s="371">
        <v>5.4677629655674238</v>
      </c>
      <c r="P673" s="371">
        <v>6.3817884590610623</v>
      </c>
      <c r="Q673" s="371">
        <v>22.613079010344499</v>
      </c>
      <c r="R673" s="371">
        <v>6.3837090727142094</v>
      </c>
      <c r="S673" s="371">
        <v>6.452863661384046</v>
      </c>
      <c r="T673" s="371">
        <v>6.5045981456163489</v>
      </c>
      <c r="U673" s="371">
        <v>6.36624270035772</v>
      </c>
      <c r="V673" s="379">
        <v>25.707413580072327</v>
      </c>
      <c r="W673" s="371">
        <v>6.4174365874651622</v>
      </c>
      <c r="X673" s="371">
        <v>6.9148524576947468</v>
      </c>
      <c r="Y673" s="371">
        <v>6.5062617384313839</v>
      </c>
      <c r="Z673" s="371">
        <v>6.3437521657857898</v>
      </c>
      <c r="AA673" s="371">
        <v>26.182302949377085</v>
      </c>
      <c r="AB673" s="371">
        <v>6.4410172223437323</v>
      </c>
      <c r="AC673" s="371">
        <v>6.8172448788141171</v>
      </c>
      <c r="AD673" s="371">
        <v>7.1780264309706281</v>
      </c>
      <c r="AE673" s="371">
        <v>6.4430393627194116</v>
      </c>
      <c r="AF673" s="371">
        <v>26.87932789484789</v>
      </c>
      <c r="AG673" s="371">
        <v>6.5244263609637123</v>
      </c>
      <c r="AH673" s="371">
        <v>6.9954480622802215</v>
      </c>
      <c r="AI673" s="371">
        <v>7.0612748386399486</v>
      </c>
      <c r="AJ673" s="371">
        <v>7.1762724122946659</v>
      </c>
      <c r="AK673" s="371">
        <v>27.757421674178548</v>
      </c>
    </row>
    <row r="674" spans="2:37">
      <c r="B674" s="370" t="s">
        <v>1820</v>
      </c>
      <c r="C674" s="371">
        <v>908.52953094651093</v>
      </c>
      <c r="D674" s="371">
        <v>938.77202992004595</v>
      </c>
      <c r="E674" s="371">
        <v>963.59860453926206</v>
      </c>
      <c r="F674" s="371">
        <v>1009.3834916175997</v>
      </c>
      <c r="G674" s="371">
        <v>3820.2836570234185</v>
      </c>
      <c r="H674" s="371">
        <v>921.15072315754139</v>
      </c>
      <c r="I674" s="371">
        <v>967.12474287613315</v>
      </c>
      <c r="J674" s="371">
        <v>1005.9688194692687</v>
      </c>
      <c r="K674" s="371">
        <v>1084.6206621074327</v>
      </c>
      <c r="L674" s="371">
        <v>3978.864947610376</v>
      </c>
      <c r="M674" s="371">
        <v>989.04470732008815</v>
      </c>
      <c r="N674" s="371">
        <v>999.80610662012373</v>
      </c>
      <c r="O674" s="371">
        <v>1059.6904353614084</v>
      </c>
      <c r="P674" s="371">
        <v>1146.9403893583933</v>
      </c>
      <c r="Q674" s="371">
        <v>4195.4816386600132</v>
      </c>
      <c r="R674" s="371">
        <v>1070.4286354809003</v>
      </c>
      <c r="S674" s="371">
        <v>1103.888353032369</v>
      </c>
      <c r="T674" s="371">
        <v>1106.2480303538514</v>
      </c>
      <c r="U674" s="371">
        <v>1110.6435531073912</v>
      </c>
      <c r="V674" s="379">
        <v>4391.2085719745119</v>
      </c>
      <c r="W674" s="371">
        <v>1076.2862641001288</v>
      </c>
      <c r="X674" s="371">
        <v>1106.8695942755905</v>
      </c>
      <c r="Y674" s="371">
        <v>1106.1520721556544</v>
      </c>
      <c r="Z674" s="371">
        <v>1110.0492597954346</v>
      </c>
      <c r="AA674" s="371">
        <v>4399.3571903268084</v>
      </c>
      <c r="AB674" s="371">
        <v>1082.255039348277</v>
      </c>
      <c r="AC674" s="371">
        <v>1137.0425546582712</v>
      </c>
      <c r="AD674" s="371">
        <v>1163.1587383814533</v>
      </c>
      <c r="AE674" s="371">
        <v>1214.7988168796653</v>
      </c>
      <c r="AF674" s="371">
        <v>4597.2551492676666</v>
      </c>
      <c r="AG674" s="371">
        <v>1205.3757122557627</v>
      </c>
      <c r="AH674" s="371">
        <v>1266.0074681702383</v>
      </c>
      <c r="AI674" s="371">
        <v>1343.4905495412763</v>
      </c>
      <c r="AJ674" s="371">
        <v>1374.8690952870572</v>
      </c>
      <c r="AK674" s="371">
        <v>5189.742825254335</v>
      </c>
    </row>
    <row r="675" spans="2:37">
      <c r="B675" s="370" t="s">
        <v>1821</v>
      </c>
      <c r="C675" s="371">
        <v>812.57569665838753</v>
      </c>
      <c r="D675" s="371">
        <v>870.44129751902437</v>
      </c>
      <c r="E675" s="371">
        <v>902.46994173824442</v>
      </c>
      <c r="F675" s="371">
        <v>895.67239193066973</v>
      </c>
      <c r="G675" s="371">
        <v>3481.1593278463261</v>
      </c>
      <c r="H675" s="371">
        <v>902.92801244623513</v>
      </c>
      <c r="I675" s="371">
        <v>990.37622414333225</v>
      </c>
      <c r="J675" s="371">
        <v>1025.6240348039494</v>
      </c>
      <c r="K675" s="371">
        <v>1019.4967189596905</v>
      </c>
      <c r="L675" s="371">
        <v>3938.4249903532077</v>
      </c>
      <c r="M675" s="371">
        <v>1040.1197346206081</v>
      </c>
      <c r="N675" s="371">
        <v>1058.8833102631809</v>
      </c>
      <c r="O675" s="371">
        <v>1124.3312307139126</v>
      </c>
      <c r="P675" s="371">
        <v>1242.1054548039394</v>
      </c>
      <c r="Q675" s="371">
        <v>4465.439730401642</v>
      </c>
      <c r="R675" s="371">
        <v>1250.6578587101703</v>
      </c>
      <c r="S675" s="371">
        <v>1224.173926481543</v>
      </c>
      <c r="T675" s="371">
        <v>1264.0595271453162</v>
      </c>
      <c r="U675" s="371">
        <v>1363.4468323444491</v>
      </c>
      <c r="V675" s="379">
        <v>5102.3381446814792</v>
      </c>
      <c r="W675" s="371">
        <v>1397.3639986978365</v>
      </c>
      <c r="X675" s="371">
        <v>1238.1803079772972</v>
      </c>
      <c r="Y675" s="371">
        <v>1251.9161740418067</v>
      </c>
      <c r="Z675" s="371">
        <v>1212.8408456092318</v>
      </c>
      <c r="AA675" s="371">
        <v>5100.3013263261719</v>
      </c>
      <c r="AB675" s="371">
        <v>1268.1726583971692</v>
      </c>
      <c r="AC675" s="371">
        <v>1316.9598803393988</v>
      </c>
      <c r="AD675" s="371">
        <v>1394.133518301916</v>
      </c>
      <c r="AE675" s="371">
        <v>1407.5933623042085</v>
      </c>
      <c r="AF675" s="371">
        <v>5386.8594193426925</v>
      </c>
      <c r="AG675" s="371">
        <v>1426.7491549709571</v>
      </c>
      <c r="AH675" s="371">
        <v>1492.4565216340409</v>
      </c>
      <c r="AI675" s="371">
        <v>1584.7739191981586</v>
      </c>
      <c r="AJ675" s="371">
        <v>1717.6336377369112</v>
      </c>
      <c r="AK675" s="371">
        <v>6221.613233540068</v>
      </c>
    </row>
    <row r="676" spans="2:37">
      <c r="B676" s="370" t="s">
        <v>1822</v>
      </c>
      <c r="C676" s="371">
        <v>462.57271684371995</v>
      </c>
      <c r="D676" s="371">
        <v>497.23537809362875</v>
      </c>
      <c r="E676" s="371">
        <v>509.92416152856129</v>
      </c>
      <c r="F676" s="371">
        <v>503.67384886487747</v>
      </c>
      <c r="G676" s="371">
        <v>1973.4061053307876</v>
      </c>
      <c r="H676" s="371">
        <v>492.73270013899463</v>
      </c>
      <c r="I676" s="371">
        <v>532.45146338683151</v>
      </c>
      <c r="J676" s="371">
        <v>533.96738988902973</v>
      </c>
      <c r="K676" s="371">
        <v>533.27073027756626</v>
      </c>
      <c r="L676" s="371">
        <v>2092.4222836924223</v>
      </c>
      <c r="M676" s="371">
        <v>529.19697784239213</v>
      </c>
      <c r="N676" s="371">
        <v>541.31574029421495</v>
      </c>
      <c r="O676" s="371">
        <v>550.70967609447746</v>
      </c>
      <c r="P676" s="371">
        <v>587.76339804635836</v>
      </c>
      <c r="Q676" s="371">
        <v>2208.9857922774431</v>
      </c>
      <c r="R676" s="371">
        <v>587.16852420347527</v>
      </c>
      <c r="S676" s="371">
        <v>600.67906463312704</v>
      </c>
      <c r="T676" s="371">
        <v>589.83585984231047</v>
      </c>
      <c r="U676" s="371">
        <v>589.02895922998266</v>
      </c>
      <c r="V676" s="379">
        <v>2366.7124079088949</v>
      </c>
      <c r="W676" s="371">
        <v>577.22089978367057</v>
      </c>
      <c r="X676" s="371">
        <v>529.65348886142556</v>
      </c>
      <c r="Y676" s="371">
        <v>562.27813400810157</v>
      </c>
      <c r="Z676" s="371">
        <v>576.74693692159235</v>
      </c>
      <c r="AA676" s="371">
        <v>2245.8994595747899</v>
      </c>
      <c r="AB676" s="371">
        <v>572.49283788830655</v>
      </c>
      <c r="AC676" s="371">
        <v>580.85541367335259</v>
      </c>
      <c r="AD676" s="371">
        <v>580.84868514291861</v>
      </c>
      <c r="AE676" s="371">
        <v>591.12277577761677</v>
      </c>
      <c r="AF676" s="371">
        <v>2325.3197124821945</v>
      </c>
      <c r="AG676" s="371">
        <v>605.40122882551145</v>
      </c>
      <c r="AH676" s="371">
        <v>655.38413848796802</v>
      </c>
      <c r="AI676" s="371">
        <v>693.27275000515704</v>
      </c>
      <c r="AJ676" s="371">
        <v>714.58847282432316</v>
      </c>
      <c r="AK676" s="371">
        <v>2668.6465901429601</v>
      </c>
    </row>
    <row r="677" spans="2:37">
      <c r="B677" s="370" t="s">
        <v>1823</v>
      </c>
      <c r="C677" s="371">
        <v>167.35827278448221</v>
      </c>
      <c r="D677" s="371">
        <v>180.03475107858773</v>
      </c>
      <c r="E677" s="371">
        <v>184.06614636086954</v>
      </c>
      <c r="F677" s="371">
        <v>188.67030404387279</v>
      </c>
      <c r="G677" s="371">
        <v>720.12947426781216</v>
      </c>
      <c r="H677" s="371">
        <v>188.74760344220789</v>
      </c>
      <c r="I677" s="371">
        <v>205.18620854109508</v>
      </c>
      <c r="J677" s="371">
        <v>208.70893981068795</v>
      </c>
      <c r="K677" s="371">
        <v>211.64052118389927</v>
      </c>
      <c r="L677" s="371">
        <v>814.28327297789019</v>
      </c>
      <c r="M677" s="371">
        <v>211.92279934981752</v>
      </c>
      <c r="N677" s="371">
        <v>213.71673458469277</v>
      </c>
      <c r="O677" s="371">
        <v>223.12322722493786</v>
      </c>
      <c r="P677" s="371">
        <v>245.62823067678494</v>
      </c>
      <c r="Q677" s="371">
        <v>894.39099183623318</v>
      </c>
      <c r="R677" s="371">
        <v>238.84411240136302</v>
      </c>
      <c r="S677" s="371">
        <v>236.68293958945077</v>
      </c>
      <c r="T677" s="371">
        <v>242.76686623624389</v>
      </c>
      <c r="U677" s="371">
        <v>250.74632964455222</v>
      </c>
      <c r="V677" s="379">
        <v>969.04024787160995</v>
      </c>
      <c r="W677" s="371">
        <v>251.07003015418462</v>
      </c>
      <c r="X677" s="371">
        <v>231.36853526351968</v>
      </c>
      <c r="Y677" s="371">
        <v>240.74131178544735</v>
      </c>
      <c r="Z677" s="371">
        <v>241.23509009919377</v>
      </c>
      <c r="AA677" s="371">
        <v>964.4149673023453</v>
      </c>
      <c r="AB677" s="371">
        <v>241.3826825056926</v>
      </c>
      <c r="AC677" s="371">
        <v>251.83857776459314</v>
      </c>
      <c r="AD677" s="371">
        <v>254.22084073813775</v>
      </c>
      <c r="AE677" s="371">
        <v>261.49838818899224</v>
      </c>
      <c r="AF677" s="371">
        <v>1008.9404891974158</v>
      </c>
      <c r="AG677" s="371">
        <v>253.88173300709695</v>
      </c>
      <c r="AH677" s="371">
        <v>262.27723053311104</v>
      </c>
      <c r="AI677" s="371">
        <v>273.34503091229055</v>
      </c>
      <c r="AJ677" s="371">
        <v>286.71487315255018</v>
      </c>
      <c r="AK677" s="371">
        <v>1076.2188676050487</v>
      </c>
    </row>
    <row r="678" spans="2:37">
      <c r="B678" s="370" t="s">
        <v>1824</v>
      </c>
      <c r="C678" s="371">
        <v>197.68621816794084</v>
      </c>
      <c r="D678" s="371">
        <v>204.01217714931494</v>
      </c>
      <c r="E678" s="371">
        <v>211.46884778512</v>
      </c>
      <c r="F678" s="371">
        <v>215.3909139959257</v>
      </c>
      <c r="G678" s="371">
        <v>828.55815709830142</v>
      </c>
      <c r="H678" s="371">
        <v>222.05518593924248</v>
      </c>
      <c r="I678" s="371">
        <v>231.8463610810677</v>
      </c>
      <c r="J678" s="371">
        <v>233.05950367294673</v>
      </c>
      <c r="K678" s="371">
        <v>235.00435565498015</v>
      </c>
      <c r="L678" s="371">
        <v>921.96540634823702</v>
      </c>
      <c r="M678" s="371">
        <v>238.21051155107833</v>
      </c>
      <c r="N678" s="371">
        <v>239.29480861632032</v>
      </c>
      <c r="O678" s="371">
        <v>256.92859479915643</v>
      </c>
      <c r="P678" s="371">
        <v>281.88692378861106</v>
      </c>
      <c r="Q678" s="371">
        <v>1016.3208387551662</v>
      </c>
      <c r="R678" s="371">
        <v>265.78131083253328</v>
      </c>
      <c r="S678" s="371">
        <v>271.16540808589195</v>
      </c>
      <c r="T678" s="371">
        <v>268.64100275408401</v>
      </c>
      <c r="U678" s="371">
        <v>294.52209545606797</v>
      </c>
      <c r="V678" s="379">
        <v>1100.1098171285773</v>
      </c>
      <c r="W678" s="371">
        <v>277.84714370190443</v>
      </c>
      <c r="X678" s="371">
        <v>285.23771814557085</v>
      </c>
      <c r="Y678" s="371">
        <v>285.668331489276</v>
      </c>
      <c r="Z678" s="371">
        <v>296.2460374680586</v>
      </c>
      <c r="AA678" s="371">
        <v>1144.9992308048099</v>
      </c>
      <c r="AB678" s="371">
        <v>283.98311619144278</v>
      </c>
      <c r="AC678" s="371">
        <v>287.6946989675555</v>
      </c>
      <c r="AD678" s="371">
        <v>300.52709305911537</v>
      </c>
      <c r="AE678" s="371">
        <v>311.79736799366958</v>
      </c>
      <c r="AF678" s="371">
        <v>1184.0022762117833</v>
      </c>
      <c r="AG678" s="371">
        <v>303.7781325496174</v>
      </c>
      <c r="AH678" s="371">
        <v>316.03809337409558</v>
      </c>
      <c r="AI678" s="371">
        <v>326.09950768016989</v>
      </c>
      <c r="AJ678" s="371">
        <v>340.16287867459295</v>
      </c>
      <c r="AK678" s="371">
        <v>1286.0786122784759</v>
      </c>
    </row>
    <row r="679" spans="2:37">
      <c r="B679" s="370" t="s">
        <v>1825</v>
      </c>
      <c r="C679" s="371">
        <v>305.54082512433132</v>
      </c>
      <c r="D679" s="371">
        <v>322.08345460407685</v>
      </c>
      <c r="E679" s="371">
        <v>329.96317239767797</v>
      </c>
      <c r="F679" s="371">
        <v>356.26966229370714</v>
      </c>
      <c r="G679" s="371">
        <v>1313.8571144197933</v>
      </c>
      <c r="H679" s="371">
        <v>353.47306367198149</v>
      </c>
      <c r="I679" s="371">
        <v>363.00278021071415</v>
      </c>
      <c r="J679" s="371">
        <v>368.01279217162426</v>
      </c>
      <c r="K679" s="371">
        <v>408.90814492842924</v>
      </c>
      <c r="L679" s="371">
        <v>1493.3967809827493</v>
      </c>
      <c r="M679" s="371">
        <v>412.29812839645933</v>
      </c>
      <c r="N679" s="371">
        <v>415.5082067042697</v>
      </c>
      <c r="O679" s="371">
        <v>379.90831089485653</v>
      </c>
      <c r="P679" s="371">
        <v>392.60913229350899</v>
      </c>
      <c r="Q679" s="371">
        <v>1600.3237782890947</v>
      </c>
      <c r="R679" s="371">
        <v>392.54210865096059</v>
      </c>
      <c r="S679" s="371">
        <v>393.19793709442831</v>
      </c>
      <c r="T679" s="371">
        <v>412.98138570908594</v>
      </c>
      <c r="U679" s="371">
        <v>437.0261372030559</v>
      </c>
      <c r="V679" s="379">
        <v>1635.747568657531</v>
      </c>
      <c r="W679" s="371">
        <v>452.76295769824645</v>
      </c>
      <c r="X679" s="371">
        <v>445.16093899625315</v>
      </c>
      <c r="Y679" s="371">
        <v>473.0333054842493</v>
      </c>
      <c r="Z679" s="371">
        <v>498.87176680991428</v>
      </c>
      <c r="AA679" s="371">
        <v>1869.8289689886631</v>
      </c>
      <c r="AB679" s="371">
        <v>512.5452531812</v>
      </c>
      <c r="AC679" s="371">
        <v>525.08024003015737</v>
      </c>
      <c r="AD679" s="371">
        <v>543.65551276399287</v>
      </c>
      <c r="AE679" s="371">
        <v>559.26527882482503</v>
      </c>
      <c r="AF679" s="371">
        <v>2140.5462848001753</v>
      </c>
      <c r="AG679" s="371">
        <v>565.59981828073626</v>
      </c>
      <c r="AH679" s="371">
        <v>549.16192611126542</v>
      </c>
      <c r="AI679" s="371">
        <v>554.69994750410547</v>
      </c>
      <c r="AJ679" s="371">
        <v>522.71909761340544</v>
      </c>
      <c r="AK679" s="371">
        <v>2192.1807895095126</v>
      </c>
    </row>
    <row r="680" spans="2:37">
      <c r="B680" s="370" t="s">
        <v>1826</v>
      </c>
      <c r="C680" s="371">
        <v>148.84502078181995</v>
      </c>
      <c r="D680" s="371">
        <v>153.74353392419042</v>
      </c>
      <c r="E680" s="371">
        <v>155.58243719938656</v>
      </c>
      <c r="F680" s="371">
        <v>159.3503517153801</v>
      </c>
      <c r="G680" s="371">
        <v>617.52134362077697</v>
      </c>
      <c r="H680" s="371">
        <v>161.97777459710736</v>
      </c>
      <c r="I680" s="371">
        <v>164.49895536477487</v>
      </c>
      <c r="J680" s="371">
        <v>166.03411157529177</v>
      </c>
      <c r="K680" s="371">
        <v>169.06873247591233</v>
      </c>
      <c r="L680" s="371">
        <v>661.57957401308624</v>
      </c>
      <c r="M680" s="371">
        <v>171.52766729859488</v>
      </c>
      <c r="N680" s="371">
        <v>171.62740606877483</v>
      </c>
      <c r="O680" s="371">
        <v>175.18019351956656</v>
      </c>
      <c r="P680" s="371">
        <v>187.49176538745036</v>
      </c>
      <c r="Q680" s="371">
        <v>705.82703227438662</v>
      </c>
      <c r="R680" s="371">
        <v>190.30899014108709</v>
      </c>
      <c r="S680" s="371">
        <v>189.85659389870864</v>
      </c>
      <c r="T680" s="371">
        <v>192.7844950837071</v>
      </c>
      <c r="U680" s="371">
        <v>198.4880659935738</v>
      </c>
      <c r="V680" s="379">
        <v>771.4381451170766</v>
      </c>
      <c r="W680" s="371">
        <v>199.22949091254986</v>
      </c>
      <c r="X680" s="371">
        <v>198.80929558376036</v>
      </c>
      <c r="Y680" s="371">
        <v>198.99872330606036</v>
      </c>
      <c r="Z680" s="371">
        <v>181.93341304851575</v>
      </c>
      <c r="AA680" s="371">
        <v>778.97092285088638</v>
      </c>
      <c r="AB680" s="371">
        <v>182.19054176383349</v>
      </c>
      <c r="AC680" s="371">
        <v>182.41916192058716</v>
      </c>
      <c r="AD680" s="371">
        <v>190.96415351953189</v>
      </c>
      <c r="AE680" s="371">
        <v>200.89423887575944</v>
      </c>
      <c r="AF680" s="371">
        <v>756.46809607971193</v>
      </c>
      <c r="AG680" s="371">
        <v>201.64963621820672</v>
      </c>
      <c r="AH680" s="371">
        <v>205.04817188881748</v>
      </c>
      <c r="AI680" s="371">
        <v>206.91772714525823</v>
      </c>
      <c r="AJ680" s="371">
        <v>207.09840384459056</v>
      </c>
      <c r="AK680" s="371">
        <v>820.71393909687288</v>
      </c>
    </row>
    <row r="681" spans="2:37">
      <c r="B681" s="370" t="s">
        <v>1827</v>
      </c>
      <c r="C681" s="371">
        <v>7.5197960483523287</v>
      </c>
      <c r="D681" s="371">
        <v>7.7068900206156359</v>
      </c>
      <c r="E681" s="371">
        <v>7.9527516230817055</v>
      </c>
      <c r="F681" s="371">
        <v>8.0221077612676552</v>
      </c>
      <c r="G681" s="371">
        <v>31.201545453317326</v>
      </c>
      <c r="H681" s="371">
        <v>8.1311575481038485</v>
      </c>
      <c r="I681" s="371">
        <v>8.2443810089432006</v>
      </c>
      <c r="J681" s="371">
        <v>8.4897685376460856</v>
      </c>
      <c r="K681" s="371">
        <v>8.5866036641725074</v>
      </c>
      <c r="L681" s="371">
        <v>33.451910758865644</v>
      </c>
      <c r="M681" s="371">
        <v>8.6911731272623172</v>
      </c>
      <c r="N681" s="371">
        <v>8.7536482314610318</v>
      </c>
      <c r="O681" s="371">
        <v>8.8331493470120765</v>
      </c>
      <c r="P681" s="371">
        <v>9.4563698761517809</v>
      </c>
      <c r="Q681" s="371">
        <v>35.734340581887203</v>
      </c>
      <c r="R681" s="371">
        <v>9.2532179571140514</v>
      </c>
      <c r="S681" s="371">
        <v>9.5171196715628259</v>
      </c>
      <c r="T681" s="371">
        <v>9.7396278646683463</v>
      </c>
      <c r="U681" s="371">
        <v>10.106902857388066</v>
      </c>
      <c r="V681" s="379">
        <v>38.616868350733291</v>
      </c>
      <c r="W681" s="371">
        <v>9.4084325612978645</v>
      </c>
      <c r="X681" s="371">
        <v>8.6907121567255317</v>
      </c>
      <c r="Y681" s="371">
        <v>9.1633425001826101</v>
      </c>
      <c r="Z681" s="371">
        <v>9.2293586421827616</v>
      </c>
      <c r="AA681" s="371">
        <v>36.491845860388771</v>
      </c>
      <c r="AB681" s="371">
        <v>9.1624756042740731</v>
      </c>
      <c r="AC681" s="371">
        <v>9.3527806885178109</v>
      </c>
      <c r="AD681" s="371">
        <v>9.3301219560337483</v>
      </c>
      <c r="AE681" s="371">
        <v>9.6929749410011112</v>
      </c>
      <c r="AF681" s="371">
        <v>37.538353189826744</v>
      </c>
      <c r="AG681" s="371">
        <v>10.156412431043396</v>
      </c>
      <c r="AH681" s="371">
        <v>10.953483458064504</v>
      </c>
      <c r="AI681" s="371">
        <v>10.482891386084336</v>
      </c>
      <c r="AJ681" s="371">
        <v>11.209346152491554</v>
      </c>
      <c r="AK681" s="371">
        <v>42.802133427683792</v>
      </c>
    </row>
    <row r="682" spans="2:37">
      <c r="B682" s="370" t="s">
        <v>1828</v>
      </c>
      <c r="C682" s="371">
        <v>592.61184562601807</v>
      </c>
      <c r="D682" s="371">
        <v>618.09328039286095</v>
      </c>
      <c r="E682" s="371">
        <v>596.70871543442308</v>
      </c>
      <c r="F682" s="371">
        <v>615.08806450781185</v>
      </c>
      <c r="G682" s="371">
        <v>2422.5019059611141</v>
      </c>
      <c r="H682" s="371">
        <v>597.1648871048028</v>
      </c>
      <c r="I682" s="371">
        <v>611.58359561247664</v>
      </c>
      <c r="J682" s="371">
        <v>594.24553495013822</v>
      </c>
      <c r="K682" s="371">
        <v>624.25399552838826</v>
      </c>
      <c r="L682" s="371">
        <v>2427.2480131958059</v>
      </c>
      <c r="M682" s="371">
        <v>611.3267681739045</v>
      </c>
      <c r="N682" s="371">
        <v>620.02549884597192</v>
      </c>
      <c r="O682" s="371">
        <v>628.22132066813674</v>
      </c>
      <c r="P682" s="371">
        <v>629.69781409454583</v>
      </c>
      <c r="Q682" s="371">
        <v>2489.2714017825588</v>
      </c>
      <c r="R682" s="371">
        <v>614.35622433735944</v>
      </c>
      <c r="S682" s="371">
        <v>664.84876872131861</v>
      </c>
      <c r="T682" s="371">
        <v>648.84211693289308</v>
      </c>
      <c r="U682" s="371">
        <v>671.91721169353718</v>
      </c>
      <c r="V682" s="379">
        <v>2599.9643216851082</v>
      </c>
      <c r="W682" s="371">
        <v>648.43725233634132</v>
      </c>
      <c r="X682" s="371">
        <v>663.25537688307406</v>
      </c>
      <c r="Y682" s="371">
        <v>663.37974871404538</v>
      </c>
      <c r="Z682" s="371">
        <v>653.169273351215</v>
      </c>
      <c r="AA682" s="371">
        <v>2628.2416512846758</v>
      </c>
      <c r="AB682" s="371">
        <v>627.33702608160752</v>
      </c>
      <c r="AC682" s="371">
        <v>703.84741096456457</v>
      </c>
      <c r="AD682" s="371">
        <v>657.48234443274271</v>
      </c>
      <c r="AE682" s="371">
        <v>656.32479825431869</v>
      </c>
      <c r="AF682" s="371">
        <v>2644.9915797332333</v>
      </c>
      <c r="AG682" s="371">
        <v>628.55150857607066</v>
      </c>
      <c r="AH682" s="371">
        <v>727.32199999462989</v>
      </c>
      <c r="AI682" s="371">
        <v>720.94870751974986</v>
      </c>
      <c r="AJ682" s="371">
        <v>726.11358021430146</v>
      </c>
      <c r="AK682" s="371">
        <v>2802.9357963047519</v>
      </c>
    </row>
    <row r="683" spans="2:37">
      <c r="B683" s="370" t="s">
        <v>1829</v>
      </c>
      <c r="C683" s="371">
        <v>313.15967187720503</v>
      </c>
      <c r="D683" s="371">
        <v>317.257460385927</v>
      </c>
      <c r="E683" s="371">
        <v>318.99009910682145</v>
      </c>
      <c r="F683" s="371">
        <v>339.23181637891702</v>
      </c>
      <c r="G683" s="371">
        <v>1288.6390477488706</v>
      </c>
      <c r="H683" s="371">
        <v>338.06973794962494</v>
      </c>
      <c r="I683" s="371">
        <v>345.72479586730202</v>
      </c>
      <c r="J683" s="371">
        <v>370.23868073827907</v>
      </c>
      <c r="K683" s="371">
        <v>388.70904568150445</v>
      </c>
      <c r="L683" s="371">
        <v>1442.7422602367105</v>
      </c>
      <c r="M683" s="371">
        <v>388.43922761596252</v>
      </c>
      <c r="N683" s="371">
        <v>388.7331464821122</v>
      </c>
      <c r="O683" s="371">
        <v>416.58561012004742</v>
      </c>
      <c r="P683" s="371">
        <v>433.44408223328401</v>
      </c>
      <c r="Q683" s="371">
        <v>1627.2020664514062</v>
      </c>
      <c r="R683" s="371">
        <v>434.58942623012388</v>
      </c>
      <c r="S683" s="371">
        <v>435.49726648100324</v>
      </c>
      <c r="T683" s="371">
        <v>462.31476829508034</v>
      </c>
      <c r="U683" s="371">
        <v>489.63587319369663</v>
      </c>
      <c r="V683" s="379">
        <v>1822.0373341999041</v>
      </c>
      <c r="W683" s="371">
        <v>490.30681282498068</v>
      </c>
      <c r="X683" s="371">
        <v>489.54539441082278</v>
      </c>
      <c r="Y683" s="371">
        <v>491.02037861480579</v>
      </c>
      <c r="Z683" s="371">
        <v>476.66410845828705</v>
      </c>
      <c r="AA683" s="371">
        <v>1947.5366943088964</v>
      </c>
      <c r="AB683" s="371">
        <v>493.42689878684621</v>
      </c>
      <c r="AC683" s="371">
        <v>506.4950930109103</v>
      </c>
      <c r="AD683" s="371">
        <v>497.10322289067307</v>
      </c>
      <c r="AE683" s="371">
        <v>521.17228358878515</v>
      </c>
      <c r="AF683" s="371">
        <v>2018.1974982772149</v>
      </c>
      <c r="AG683" s="371">
        <v>522.20596345149806</v>
      </c>
      <c r="AH683" s="371">
        <v>534.37757133574507</v>
      </c>
      <c r="AI683" s="371">
        <v>534.37757133574507</v>
      </c>
      <c r="AJ683" s="371">
        <v>534.49485111216916</v>
      </c>
      <c r="AK683" s="371">
        <v>2125.4559572351577</v>
      </c>
    </row>
    <row r="684" spans="2:37">
      <c r="B684" s="370" t="s">
        <v>1830</v>
      </c>
      <c r="C684" s="371">
        <v>274.52827711230702</v>
      </c>
      <c r="D684" s="371">
        <v>287.25847940351952</v>
      </c>
      <c r="E684" s="371">
        <v>289.4602314909871</v>
      </c>
      <c r="F684" s="371">
        <v>290.99011847787682</v>
      </c>
      <c r="G684" s="371">
        <v>1142.2371064846905</v>
      </c>
      <c r="H684" s="371">
        <v>291.27377405364695</v>
      </c>
      <c r="I684" s="371">
        <v>293.85917515544566</v>
      </c>
      <c r="J684" s="371">
        <v>308.43442730450249</v>
      </c>
      <c r="K684" s="371">
        <v>323.19253680331758</v>
      </c>
      <c r="L684" s="371">
        <v>1216.7599133169128</v>
      </c>
      <c r="M684" s="371">
        <v>324.25127429248209</v>
      </c>
      <c r="N684" s="371">
        <v>324.43379342449089</v>
      </c>
      <c r="O684" s="371">
        <v>334.77291167898778</v>
      </c>
      <c r="P684" s="371">
        <v>347.63183972488321</v>
      </c>
      <c r="Q684" s="371">
        <v>1331.0898191208439</v>
      </c>
      <c r="R684" s="371">
        <v>358.23398892794631</v>
      </c>
      <c r="S684" s="371">
        <v>365.94195775578686</v>
      </c>
      <c r="T684" s="371">
        <v>370.61888498982393</v>
      </c>
      <c r="U684" s="371">
        <v>379.10000133716335</v>
      </c>
      <c r="V684" s="379">
        <v>1473.8948330107203</v>
      </c>
      <c r="W684" s="371">
        <v>382.16564776053519</v>
      </c>
      <c r="X684" s="371">
        <v>370.84235109287522</v>
      </c>
      <c r="Y684" s="371">
        <v>377.17177434408512</v>
      </c>
      <c r="Z684" s="371">
        <v>398.71345250572699</v>
      </c>
      <c r="AA684" s="371">
        <v>1528.8932257032225</v>
      </c>
      <c r="AB684" s="371">
        <v>401.17223985805384</v>
      </c>
      <c r="AC684" s="371">
        <v>403.71849587072029</v>
      </c>
      <c r="AD684" s="371">
        <v>418.33162791315897</v>
      </c>
      <c r="AE684" s="371">
        <v>418.97054257191769</v>
      </c>
      <c r="AF684" s="371">
        <v>1642.1929062138506</v>
      </c>
      <c r="AG684" s="371">
        <v>426.14176836323435</v>
      </c>
      <c r="AH684" s="371">
        <v>414.31275094908545</v>
      </c>
      <c r="AI684" s="371">
        <v>438.70406922953902</v>
      </c>
      <c r="AJ684" s="371">
        <v>437.97644505186963</v>
      </c>
      <c r="AK684" s="371">
        <v>1717.1350335937284</v>
      </c>
    </row>
    <row r="685" spans="2:37">
      <c r="B685" s="370" t="s">
        <v>1831</v>
      </c>
      <c r="C685" s="371">
        <v>123.87627708380687</v>
      </c>
      <c r="D685" s="371">
        <v>125.5620225063083</v>
      </c>
      <c r="E685" s="371">
        <v>131.50408795546485</v>
      </c>
      <c r="F685" s="371">
        <v>132.98045941057705</v>
      </c>
      <c r="G685" s="371">
        <v>513.92284695615706</v>
      </c>
      <c r="H685" s="371">
        <v>128.89607851178127</v>
      </c>
      <c r="I685" s="371">
        <v>132.62616626466374</v>
      </c>
      <c r="J685" s="371">
        <v>138.57939486828366</v>
      </c>
      <c r="K685" s="371">
        <v>140.37044383489055</v>
      </c>
      <c r="L685" s="371">
        <v>540.47208347961907</v>
      </c>
      <c r="M685" s="371">
        <v>136.52948701341023</v>
      </c>
      <c r="N685" s="371">
        <v>136.73174772060636</v>
      </c>
      <c r="O685" s="371">
        <v>141.58173396974954</v>
      </c>
      <c r="P685" s="371">
        <v>155.39824662189804</v>
      </c>
      <c r="Q685" s="371">
        <v>570.24121532566414</v>
      </c>
      <c r="R685" s="371">
        <v>151.94005291214427</v>
      </c>
      <c r="S685" s="371">
        <v>149.1012356174862</v>
      </c>
      <c r="T685" s="371">
        <v>150.98371577172185</v>
      </c>
      <c r="U685" s="371">
        <v>153.28673246485511</v>
      </c>
      <c r="V685" s="379">
        <v>605.31173676620745</v>
      </c>
      <c r="W685" s="371">
        <v>148.81593234737014</v>
      </c>
      <c r="X685" s="371">
        <v>139.15681103446556</v>
      </c>
      <c r="Y685" s="371">
        <v>145.1987542608847</v>
      </c>
      <c r="Z685" s="371">
        <v>147.9056131891362</v>
      </c>
      <c r="AA685" s="371">
        <v>581.07711083185654</v>
      </c>
      <c r="AB685" s="371">
        <v>147.12951850633183</v>
      </c>
      <c r="AC685" s="371">
        <v>148.00440915450756</v>
      </c>
      <c r="AD685" s="371">
        <v>149.33512869485295</v>
      </c>
      <c r="AE685" s="371">
        <v>156.05736029106646</v>
      </c>
      <c r="AF685" s="371">
        <v>600.52641664675878</v>
      </c>
      <c r="AG685" s="371">
        <v>149.11129677771316</v>
      </c>
      <c r="AH685" s="371">
        <v>156.02062092408946</v>
      </c>
      <c r="AI685" s="371">
        <v>153.31574336696929</v>
      </c>
      <c r="AJ685" s="371">
        <v>157.8466412111292</v>
      </c>
      <c r="AK685" s="371">
        <v>616.2943022799011</v>
      </c>
    </row>
    <row r="686" spans="2:37">
      <c r="B686" s="370" t="s">
        <v>1832</v>
      </c>
      <c r="C686" s="371">
        <v>7653.8823046773005</v>
      </c>
      <c r="D686" s="371">
        <v>7682.9147568982062</v>
      </c>
      <c r="E686" s="371">
        <v>8321.5728556307567</v>
      </c>
      <c r="F686" s="371">
        <v>8039.1857720984463</v>
      </c>
      <c r="G686" s="371">
        <v>31697.555689304711</v>
      </c>
      <c r="H686" s="371">
        <v>8378.8522414577383</v>
      </c>
      <c r="I686" s="371">
        <v>8358.4663444262205</v>
      </c>
      <c r="J686" s="371">
        <v>8923.7612258802346</v>
      </c>
      <c r="K686" s="371">
        <v>8876.603526214134</v>
      </c>
      <c r="L686" s="371">
        <v>34537.683337978335</v>
      </c>
      <c r="M686" s="371">
        <v>9155.7202284747291</v>
      </c>
      <c r="N686" s="371">
        <v>9223.4177462503503</v>
      </c>
      <c r="O686" s="371">
        <v>9619.905577475316</v>
      </c>
      <c r="P686" s="371">
        <v>9732.3428144816862</v>
      </c>
      <c r="Q686" s="371">
        <v>37731.386366682091</v>
      </c>
      <c r="R686" s="371">
        <v>9972.3223535059842</v>
      </c>
      <c r="S686" s="371">
        <v>10083.320725851134</v>
      </c>
      <c r="T686" s="371">
        <v>10441.574281853593</v>
      </c>
      <c r="U686" s="371">
        <v>10648.232550475612</v>
      </c>
      <c r="V686" s="379">
        <v>41145.449911686323</v>
      </c>
      <c r="W686" s="371">
        <v>10599.575497004591</v>
      </c>
      <c r="X686" s="371">
        <v>10206.70247720284</v>
      </c>
      <c r="Y686" s="371">
        <v>10549.058166522527</v>
      </c>
      <c r="Z686" s="371">
        <v>10374.551466671221</v>
      </c>
      <c r="AA686" s="371">
        <v>41729.887607401179</v>
      </c>
      <c r="AB686" s="371">
        <v>10579.869768998609</v>
      </c>
      <c r="AC686" s="371">
        <v>10888.898308761094</v>
      </c>
      <c r="AD686" s="371">
        <v>11197.394454242014</v>
      </c>
      <c r="AE686" s="371">
        <v>11230.32373239791</v>
      </c>
      <c r="AF686" s="371">
        <v>43896.486264399624</v>
      </c>
      <c r="AG686" s="371">
        <v>11204.852040272885</v>
      </c>
      <c r="AH686" s="371">
        <v>11847.006684751741</v>
      </c>
      <c r="AI686" s="371">
        <v>12198.894923562773</v>
      </c>
      <c r="AJ686" s="371">
        <v>12323.680686977514</v>
      </c>
      <c r="AK686" s="371">
        <v>47574.434335564911</v>
      </c>
    </row>
    <row r="687" spans="2:37">
      <c r="B687" s="368" t="s">
        <v>1861</v>
      </c>
      <c r="C687" s="371" t="s">
        <v>1178</v>
      </c>
      <c r="D687" s="371" t="s">
        <v>1178</v>
      </c>
      <c r="E687" s="371" t="s">
        <v>1178</v>
      </c>
      <c r="F687" s="371" t="s">
        <v>1178</v>
      </c>
      <c r="G687" s="371" t="s">
        <v>1178</v>
      </c>
      <c r="H687" s="371" t="s">
        <v>1178</v>
      </c>
      <c r="I687" s="371" t="s">
        <v>1178</v>
      </c>
      <c r="J687" s="371" t="s">
        <v>1178</v>
      </c>
      <c r="K687" s="371" t="s">
        <v>1178</v>
      </c>
      <c r="L687" s="371" t="s">
        <v>1178</v>
      </c>
      <c r="M687" s="371" t="s">
        <v>1178</v>
      </c>
      <c r="N687" s="371" t="s">
        <v>1178</v>
      </c>
      <c r="O687" s="371" t="s">
        <v>1178</v>
      </c>
      <c r="P687" s="371" t="s">
        <v>1178</v>
      </c>
      <c r="Q687" s="371" t="s">
        <v>1178</v>
      </c>
      <c r="R687" s="371" t="s">
        <v>1178</v>
      </c>
      <c r="S687" s="371" t="s">
        <v>1178</v>
      </c>
      <c r="T687" s="371" t="s">
        <v>1178</v>
      </c>
      <c r="U687" s="371" t="s">
        <v>1178</v>
      </c>
      <c r="V687" s="379" t="s">
        <v>1178</v>
      </c>
      <c r="W687" s="371" t="s">
        <v>1178</v>
      </c>
      <c r="X687" s="371" t="s">
        <v>1178</v>
      </c>
      <c r="Y687" s="371" t="s">
        <v>1178</v>
      </c>
      <c r="Z687" s="371" t="s">
        <v>1178</v>
      </c>
      <c r="AA687" s="371" t="s">
        <v>1178</v>
      </c>
      <c r="AB687" s="371" t="s">
        <v>1178</v>
      </c>
      <c r="AC687" s="371" t="s">
        <v>1178</v>
      </c>
      <c r="AD687" s="371" t="s">
        <v>1178</v>
      </c>
      <c r="AE687" s="371" t="s">
        <v>1178</v>
      </c>
      <c r="AF687" s="371" t="s">
        <v>1178</v>
      </c>
      <c r="AG687" s="371" t="s">
        <v>1178</v>
      </c>
      <c r="AH687" s="371" t="s">
        <v>1178</v>
      </c>
      <c r="AI687" s="371" t="s">
        <v>1178</v>
      </c>
      <c r="AJ687" s="371" t="s">
        <v>1178</v>
      </c>
      <c r="AK687" s="371" t="s">
        <v>1178</v>
      </c>
    </row>
    <row r="688" spans="2:37">
      <c r="B688" s="370" t="s">
        <v>1815</v>
      </c>
      <c r="C688" s="371">
        <v>3421.0390761620724</v>
      </c>
      <c r="D688" s="371">
        <v>3742.4302354888332</v>
      </c>
      <c r="E688" s="371">
        <v>3825.967023952634</v>
      </c>
      <c r="F688" s="371">
        <v>3918.1509024900038</v>
      </c>
      <c r="G688" s="371">
        <v>14907.587238093545</v>
      </c>
      <c r="H688" s="371">
        <v>3830.0191469368638</v>
      </c>
      <c r="I688" s="371">
        <v>4066.9178796284855</v>
      </c>
      <c r="J688" s="371">
        <v>4146.8916931202648</v>
      </c>
      <c r="K688" s="371">
        <v>4356.5405781567561</v>
      </c>
      <c r="L688" s="371">
        <v>16400.369297842371</v>
      </c>
      <c r="M688" s="371">
        <v>4252.9656686169101</v>
      </c>
      <c r="N688" s="371">
        <v>4691.3786184768915</v>
      </c>
      <c r="O688" s="371">
        <v>4695.0685129847316</v>
      </c>
      <c r="P688" s="371">
        <v>4684.6121444388427</v>
      </c>
      <c r="Q688" s="371">
        <v>18324.024944517376</v>
      </c>
      <c r="R688" s="371">
        <v>4478.2086014176793</v>
      </c>
      <c r="S688" s="371">
        <v>4784.3929379297588</v>
      </c>
      <c r="T688" s="371">
        <v>4889.1337606478901</v>
      </c>
      <c r="U688" s="371">
        <v>5089.3646851195381</v>
      </c>
      <c r="V688" s="379">
        <v>19241.099985114866</v>
      </c>
      <c r="W688" s="371">
        <v>4955.6472352393948</v>
      </c>
      <c r="X688" s="371">
        <v>4988.4283429773877</v>
      </c>
      <c r="Y688" s="371">
        <v>4927.2686149918072</v>
      </c>
      <c r="Z688" s="371">
        <v>5079.2259387203649</v>
      </c>
      <c r="AA688" s="371">
        <v>19950.570131928955</v>
      </c>
      <c r="AB688" s="371">
        <v>5203.099035524976</v>
      </c>
      <c r="AC688" s="371">
        <v>5711.0387876344666</v>
      </c>
      <c r="AD688" s="371">
        <v>5624.6847907162228</v>
      </c>
      <c r="AE688" s="371">
        <v>5623.04464471345</v>
      </c>
      <c r="AF688" s="371">
        <v>22161.867258589118</v>
      </c>
      <c r="AG688" s="371">
        <v>5664.2079586634818</v>
      </c>
      <c r="AH688" s="371">
        <v>6108.6512645298244</v>
      </c>
      <c r="AI688" s="371">
        <v>5961.5406378554289</v>
      </c>
      <c r="AJ688" s="371">
        <v>6157.4372331814247</v>
      </c>
      <c r="AK688" s="371">
        <v>23891.837094230159</v>
      </c>
    </row>
    <row r="689" spans="2:37">
      <c r="B689" s="370" t="s">
        <v>1816</v>
      </c>
      <c r="C689" s="371">
        <v>179.58525184011694</v>
      </c>
      <c r="D689" s="371">
        <v>206.16282169826701</v>
      </c>
      <c r="E689" s="371">
        <v>217.77467283078897</v>
      </c>
      <c r="F689" s="371">
        <v>228.97288495871265</v>
      </c>
      <c r="G689" s="371">
        <v>832.49563132788558</v>
      </c>
      <c r="H689" s="371">
        <v>205.0212597730534</v>
      </c>
      <c r="I689" s="371">
        <v>204.73248937531676</v>
      </c>
      <c r="J689" s="371">
        <v>232.91941182127511</v>
      </c>
      <c r="K689" s="371">
        <v>245.22365536086394</v>
      </c>
      <c r="L689" s="371">
        <v>887.8968163305093</v>
      </c>
      <c r="M689" s="371">
        <v>223.97538576812585</v>
      </c>
      <c r="N689" s="371">
        <v>230.48082397518698</v>
      </c>
      <c r="O689" s="371">
        <v>256.50438362273536</v>
      </c>
      <c r="P689" s="371">
        <v>260.15438156973869</v>
      </c>
      <c r="Q689" s="371">
        <v>971.11497493578679</v>
      </c>
      <c r="R689" s="371">
        <v>243.35846894141662</v>
      </c>
      <c r="S689" s="371">
        <v>243.68730960870812</v>
      </c>
      <c r="T689" s="371">
        <v>272.71570816562343</v>
      </c>
      <c r="U689" s="371">
        <v>278.86422281399126</v>
      </c>
      <c r="V689" s="379">
        <v>1038.6257095297394</v>
      </c>
      <c r="W689" s="371">
        <v>260.00549405228799</v>
      </c>
      <c r="X689" s="371">
        <v>241.22438886034598</v>
      </c>
      <c r="Y689" s="371">
        <v>250.62639760768209</v>
      </c>
      <c r="Z689" s="371">
        <v>254.88551996624554</v>
      </c>
      <c r="AA689" s="371">
        <v>1006.7418004865616</v>
      </c>
      <c r="AB689" s="371">
        <v>250.2518879895911</v>
      </c>
      <c r="AC689" s="371">
        <v>259.04680999999999</v>
      </c>
      <c r="AD689" s="371">
        <v>282.596623768754</v>
      </c>
      <c r="AE689" s="371">
        <v>320.596623768754</v>
      </c>
      <c r="AF689" s="371">
        <v>1112.491945527099</v>
      </c>
      <c r="AG689" s="371">
        <v>280.37645576894499</v>
      </c>
      <c r="AH689" s="371">
        <v>266.16410134584004</v>
      </c>
      <c r="AI689" s="371">
        <v>271.93039555074631</v>
      </c>
      <c r="AJ689" s="371">
        <v>342.69599808909811</v>
      </c>
      <c r="AK689" s="371">
        <v>1161.1669507546294</v>
      </c>
    </row>
    <row r="690" spans="2:37">
      <c r="B690" s="370" t="s">
        <v>1817</v>
      </c>
      <c r="C690" s="371">
        <v>804.51926663564916</v>
      </c>
      <c r="D690" s="371">
        <v>807.01068547298723</v>
      </c>
      <c r="E690" s="371">
        <v>837.92366729554806</v>
      </c>
      <c r="F690" s="371">
        <v>976.79075255585713</v>
      </c>
      <c r="G690" s="371">
        <v>3426.244371960041</v>
      </c>
      <c r="H690" s="371">
        <v>1013.2479157499375</v>
      </c>
      <c r="I690" s="371">
        <v>894.34860313652564</v>
      </c>
      <c r="J690" s="371">
        <v>937.51967806953951</v>
      </c>
      <c r="K690" s="371">
        <v>1087.5874790367993</v>
      </c>
      <c r="L690" s="371">
        <v>3932.7036759928023</v>
      </c>
      <c r="M690" s="371">
        <v>1080.0758519421286</v>
      </c>
      <c r="N690" s="371">
        <v>1043.7611161230398</v>
      </c>
      <c r="O690" s="371">
        <v>1078.6075621597715</v>
      </c>
      <c r="P690" s="371">
        <v>1017.1510622340297</v>
      </c>
      <c r="Q690" s="371">
        <v>4219.5955924589707</v>
      </c>
      <c r="R690" s="371">
        <v>1105.0625426796955</v>
      </c>
      <c r="S690" s="371">
        <v>1104.6492511287122</v>
      </c>
      <c r="T690" s="371">
        <v>1106.9911753265819</v>
      </c>
      <c r="U690" s="371">
        <v>1193.7481279084348</v>
      </c>
      <c r="V690" s="379">
        <v>4510.451097043423</v>
      </c>
      <c r="W690" s="371">
        <v>1217.6540003952352</v>
      </c>
      <c r="X690" s="371">
        <v>1185.9259734385464</v>
      </c>
      <c r="Y690" s="371">
        <v>1102.6726883871484</v>
      </c>
      <c r="Z690" s="371">
        <v>1179.3153017224849</v>
      </c>
      <c r="AA690" s="371">
        <v>4685.5679639434156</v>
      </c>
      <c r="AB690" s="371">
        <v>1258.472306232464</v>
      </c>
      <c r="AC690" s="371">
        <v>1419.8378500000001</v>
      </c>
      <c r="AD690" s="371">
        <v>1347.2279913542623</v>
      </c>
      <c r="AE690" s="371">
        <v>1369.4641993807165</v>
      </c>
      <c r="AF690" s="371">
        <v>5395.0023469674425</v>
      </c>
      <c r="AG690" s="371">
        <v>1297.5456762468648</v>
      </c>
      <c r="AH690" s="371">
        <v>1517.3214897718053</v>
      </c>
      <c r="AI690" s="371">
        <v>1644.8044116578058</v>
      </c>
      <c r="AJ690" s="371">
        <v>1445.518477210082</v>
      </c>
      <c r="AK690" s="371">
        <v>5905.1900548865588</v>
      </c>
    </row>
    <row r="691" spans="2:37">
      <c r="B691" s="370" t="s">
        <v>1818</v>
      </c>
      <c r="C691" s="371">
        <v>3.0728006999019497</v>
      </c>
      <c r="D691" s="371">
        <v>3.1347562911055267</v>
      </c>
      <c r="E691" s="371">
        <v>3.3701954366948166</v>
      </c>
      <c r="F691" s="371">
        <v>3.3623907090057674</v>
      </c>
      <c r="G691" s="371">
        <v>12.940143136708061</v>
      </c>
      <c r="H691" s="371">
        <v>3.6967659473933332</v>
      </c>
      <c r="I691" s="371">
        <v>3.7835384674474839</v>
      </c>
      <c r="J691" s="371">
        <v>3.9228693618753878</v>
      </c>
      <c r="K691" s="371">
        <v>4.0320952872855829</v>
      </c>
      <c r="L691" s="371">
        <v>15.435269064001787</v>
      </c>
      <c r="M691" s="371">
        <v>3.9819591701473129</v>
      </c>
      <c r="N691" s="371">
        <v>4.1315000031189095</v>
      </c>
      <c r="O691" s="371">
        <v>4.2691749290794032</v>
      </c>
      <c r="P691" s="371">
        <v>4.1558378286868773</v>
      </c>
      <c r="Q691" s="371">
        <v>16.5384719310325</v>
      </c>
      <c r="R691" s="371">
        <v>4.1363094497532362</v>
      </c>
      <c r="S691" s="371">
        <v>4.2876883037876174</v>
      </c>
      <c r="T691" s="371">
        <v>4.2651920243247208</v>
      </c>
      <c r="U691" s="371">
        <v>4.5161070300791</v>
      </c>
      <c r="V691" s="379">
        <v>17.205296807944674</v>
      </c>
      <c r="W691" s="371">
        <v>4.4907468096408998</v>
      </c>
      <c r="X691" s="371">
        <v>4.5464295904201197</v>
      </c>
      <c r="Y691" s="371">
        <v>4.7077394088131514</v>
      </c>
      <c r="Z691" s="371">
        <v>4.7174668418312802</v>
      </c>
      <c r="AA691" s="371">
        <v>18.46238265070545</v>
      </c>
      <c r="AB691" s="371">
        <v>4.4307967379559585</v>
      </c>
      <c r="AC691" s="371">
        <v>4.6231599999999995</v>
      </c>
      <c r="AD691" s="371">
        <v>4.8409256932650004</v>
      </c>
      <c r="AE691" s="371">
        <v>4.9660456932649994</v>
      </c>
      <c r="AF691" s="371">
        <v>18.860928124485959</v>
      </c>
      <c r="AG691" s="371">
        <v>4.6842254588319499</v>
      </c>
      <c r="AH691" s="371">
        <v>4.939329799127302</v>
      </c>
      <c r="AI691" s="371">
        <v>5.3845709517606934</v>
      </c>
      <c r="AJ691" s="371">
        <v>5.5376154526670867</v>
      </c>
      <c r="AK691" s="371">
        <v>20.545741662387034</v>
      </c>
    </row>
    <row r="692" spans="2:37">
      <c r="B692" s="370" t="s">
        <v>1819</v>
      </c>
      <c r="C692" s="371">
        <v>12.984715909421475</v>
      </c>
      <c r="D692" s="371">
        <v>13.402770727909321</v>
      </c>
      <c r="E692" s="371">
        <v>13.485689477676999</v>
      </c>
      <c r="F692" s="371">
        <v>13.875508320431805</v>
      </c>
      <c r="G692" s="371">
        <v>53.7486844354396</v>
      </c>
      <c r="H692" s="371">
        <v>13.441789929193916</v>
      </c>
      <c r="I692" s="371">
        <v>14.64689622817383</v>
      </c>
      <c r="J692" s="371">
        <v>15.474447561583418</v>
      </c>
      <c r="K692" s="371">
        <v>15.624968558556718</v>
      </c>
      <c r="L692" s="371">
        <v>59.18810227750788</v>
      </c>
      <c r="M692" s="371">
        <v>15.879644723024459</v>
      </c>
      <c r="N692" s="371">
        <v>15.883737481412256</v>
      </c>
      <c r="O692" s="371">
        <v>16.172899300297701</v>
      </c>
      <c r="P692" s="371">
        <v>16.510248135932123</v>
      </c>
      <c r="Q692" s="371">
        <v>64.44652964066654</v>
      </c>
      <c r="R692" s="371">
        <v>16.393427473621013</v>
      </c>
      <c r="S692" s="371">
        <v>17.750922710328428</v>
      </c>
      <c r="T692" s="371">
        <v>18.0757859197141</v>
      </c>
      <c r="U692" s="371">
        <v>18.325638923156152</v>
      </c>
      <c r="V692" s="379">
        <v>70.545775026819697</v>
      </c>
      <c r="W692" s="371">
        <v>17.276145654530801</v>
      </c>
      <c r="X692" s="371">
        <v>17.974414427324426</v>
      </c>
      <c r="Y692" s="371">
        <v>18.095449193988379</v>
      </c>
      <c r="Z692" s="371">
        <v>18.456086073770528</v>
      </c>
      <c r="AA692" s="371">
        <v>71.802095349614135</v>
      </c>
      <c r="AB692" s="371">
        <v>17.310953213229002</v>
      </c>
      <c r="AC692" s="371">
        <v>18.121089999999999</v>
      </c>
      <c r="AD692" s="371">
        <v>18.102825732975003</v>
      </c>
      <c r="AE692" s="371">
        <v>18.041825732975003</v>
      </c>
      <c r="AF692" s="371">
        <v>71.576694679179013</v>
      </c>
      <c r="AG692" s="371">
        <v>18.7970825642</v>
      </c>
      <c r="AH692" s="371">
        <v>18.178024215484001</v>
      </c>
      <c r="AI692" s="371">
        <v>18.774213909706102</v>
      </c>
      <c r="AJ692" s="371">
        <v>15.707788434191226</v>
      </c>
      <c r="AK692" s="371">
        <v>71.457109123581333</v>
      </c>
    </row>
    <row r="693" spans="2:37">
      <c r="B693" s="370" t="s">
        <v>1820</v>
      </c>
      <c r="C693" s="371">
        <v>624.59804877749343</v>
      </c>
      <c r="D693" s="371">
        <v>675.49569938829029</v>
      </c>
      <c r="E693" s="371">
        <v>746.17423091009243</v>
      </c>
      <c r="F693" s="371">
        <v>887.7595429131942</v>
      </c>
      <c r="G693" s="371">
        <v>2934.0275219890705</v>
      </c>
      <c r="H693" s="371">
        <v>691.47883517989669</v>
      </c>
      <c r="I693" s="371">
        <v>745.70727968255585</v>
      </c>
      <c r="J693" s="371">
        <v>823.41736459870197</v>
      </c>
      <c r="K693" s="371">
        <v>968.23379621288041</v>
      </c>
      <c r="L693" s="371">
        <v>3228.837275674035</v>
      </c>
      <c r="M693" s="371">
        <v>744.7195571960707</v>
      </c>
      <c r="N693" s="371">
        <v>823.27953060169341</v>
      </c>
      <c r="O693" s="371">
        <v>910.95104726256602</v>
      </c>
      <c r="P693" s="371">
        <v>1057.6468916466526</v>
      </c>
      <c r="Q693" s="371">
        <v>3536.5970267069833</v>
      </c>
      <c r="R693" s="371">
        <v>856.50039603031996</v>
      </c>
      <c r="S693" s="371">
        <v>934.42188709332322</v>
      </c>
      <c r="T693" s="371">
        <v>1002.5907169451849</v>
      </c>
      <c r="U693" s="371">
        <v>1051.961603944424</v>
      </c>
      <c r="V693" s="379">
        <v>3845.4746040132522</v>
      </c>
      <c r="W693" s="371">
        <v>853.92793394034993</v>
      </c>
      <c r="X693" s="371">
        <v>798.96079437679293</v>
      </c>
      <c r="Y693" s="371">
        <v>839.76458528199134</v>
      </c>
      <c r="Z693" s="371">
        <v>854.44105608767325</v>
      </c>
      <c r="AA693" s="371">
        <v>3347.0943696868076</v>
      </c>
      <c r="AB693" s="371">
        <v>820.04623895456041</v>
      </c>
      <c r="AC693" s="371">
        <v>910.37681000000009</v>
      </c>
      <c r="AD693" s="371">
        <v>1009.75109413695</v>
      </c>
      <c r="AE693" s="371">
        <v>1149.6305141369501</v>
      </c>
      <c r="AF693" s="371">
        <v>3889.8046572284607</v>
      </c>
      <c r="AG693" s="371">
        <v>893.20860181877993</v>
      </c>
      <c r="AH693" s="371">
        <v>913.20860181877993</v>
      </c>
      <c r="AI693" s="371">
        <v>1007.5886560242345</v>
      </c>
      <c r="AJ693" s="371">
        <v>1217.5694518173418</v>
      </c>
      <c r="AK693" s="371">
        <v>4031.5753114791364</v>
      </c>
    </row>
    <row r="694" spans="2:37">
      <c r="B694" s="370" t="s">
        <v>1821</v>
      </c>
      <c r="C694" s="371">
        <v>886.60177008506048</v>
      </c>
      <c r="D694" s="371">
        <v>941.24698110723534</v>
      </c>
      <c r="E694" s="371">
        <v>952.31642406495064</v>
      </c>
      <c r="F694" s="371">
        <v>979.72359332555845</v>
      </c>
      <c r="G694" s="371">
        <v>3759.8887685828049</v>
      </c>
      <c r="H694" s="371">
        <v>957.46542247281945</v>
      </c>
      <c r="I694" s="371">
        <v>1040.8260511006258</v>
      </c>
      <c r="J694" s="371">
        <v>1036.5424290279414</v>
      </c>
      <c r="K694" s="371">
        <v>1070.469812428156</v>
      </c>
      <c r="L694" s="371">
        <v>4105.3037150295431</v>
      </c>
      <c r="M694" s="371">
        <v>1039.4998389107393</v>
      </c>
      <c r="N694" s="371">
        <v>1128.3365382560501</v>
      </c>
      <c r="O694" s="371">
        <v>1150.1907806616466</v>
      </c>
      <c r="P694" s="371">
        <v>1162.5014663808327</v>
      </c>
      <c r="Q694" s="371">
        <v>4480.5286242092679</v>
      </c>
      <c r="R694" s="371">
        <v>1105.0149775831642</v>
      </c>
      <c r="S694" s="371">
        <v>1163.4813550578349</v>
      </c>
      <c r="T694" s="371">
        <v>1218.3059586554791</v>
      </c>
      <c r="U694" s="371">
        <v>1249.4575253703074</v>
      </c>
      <c r="V694" s="379">
        <v>4736.2598166667858</v>
      </c>
      <c r="W694" s="371">
        <v>1161.9169536967252</v>
      </c>
      <c r="X694" s="371">
        <v>1139.675566190142</v>
      </c>
      <c r="Y694" s="371">
        <v>1173.4130435570778</v>
      </c>
      <c r="Z694" s="371">
        <v>1202.3962078077584</v>
      </c>
      <c r="AA694" s="371">
        <v>4677.4017712517034</v>
      </c>
      <c r="AB694" s="371">
        <v>1193.318229900822</v>
      </c>
      <c r="AC694" s="371">
        <v>1266.1064699999999</v>
      </c>
      <c r="AD694" s="371">
        <v>1242.4127386149501</v>
      </c>
      <c r="AE694" s="371">
        <v>1296.6774786149501</v>
      </c>
      <c r="AF694" s="371">
        <v>4998.5149171307221</v>
      </c>
      <c r="AG694" s="371">
        <v>1303.7473284743417</v>
      </c>
      <c r="AH694" s="371">
        <v>1365.1504750438269</v>
      </c>
      <c r="AI694" s="371">
        <v>1335.6618469297155</v>
      </c>
      <c r="AJ694" s="371">
        <v>1355.7344650912521</v>
      </c>
      <c r="AK694" s="371">
        <v>5360.2941155391372</v>
      </c>
    </row>
    <row r="695" spans="2:37">
      <c r="B695" s="370" t="s">
        <v>1822</v>
      </c>
      <c r="C695" s="371">
        <v>121.02311921677284</v>
      </c>
      <c r="D695" s="371">
        <v>133.45514311193716</v>
      </c>
      <c r="E695" s="371">
        <v>139.65984658672252</v>
      </c>
      <c r="F695" s="371">
        <v>140.46209229235154</v>
      </c>
      <c r="G695" s="371">
        <v>534.60020120778404</v>
      </c>
      <c r="H695" s="371">
        <v>125.62518610673743</v>
      </c>
      <c r="I695" s="371">
        <v>137.16688180804059</v>
      </c>
      <c r="J695" s="371">
        <v>144.78996677797306</v>
      </c>
      <c r="K695" s="371">
        <v>151.80900040724538</v>
      </c>
      <c r="L695" s="371">
        <v>559.39103509999632</v>
      </c>
      <c r="M695" s="371">
        <v>142.0318264289439</v>
      </c>
      <c r="N695" s="371">
        <v>155.43689661680216</v>
      </c>
      <c r="O695" s="371">
        <v>148.10589891709947</v>
      </c>
      <c r="P695" s="371">
        <v>152.88234258784286</v>
      </c>
      <c r="Q695" s="371">
        <v>598.45696455068844</v>
      </c>
      <c r="R695" s="371">
        <v>152.87667009955086</v>
      </c>
      <c r="S695" s="371">
        <v>164.61767257330098</v>
      </c>
      <c r="T695" s="371">
        <v>164.1053270182276</v>
      </c>
      <c r="U695" s="371">
        <v>168.6516800203714</v>
      </c>
      <c r="V695" s="379">
        <v>650.25134971145087</v>
      </c>
      <c r="W695" s="371">
        <v>160.50829374793847</v>
      </c>
      <c r="X695" s="371">
        <v>148.69972529154359</v>
      </c>
      <c r="Y695" s="371">
        <v>153.56967088897494</v>
      </c>
      <c r="Z695" s="371">
        <v>157.16962189734988</v>
      </c>
      <c r="AA695" s="371">
        <v>619.94731182580699</v>
      </c>
      <c r="AB695" s="371">
        <v>153.45665710432499</v>
      </c>
      <c r="AC695" s="371">
        <v>159.46688999999998</v>
      </c>
      <c r="AD695" s="371">
        <v>161.62044044944142</v>
      </c>
      <c r="AE695" s="371">
        <v>170.78420044944141</v>
      </c>
      <c r="AF695" s="371">
        <v>645.32818800320774</v>
      </c>
      <c r="AG695" s="371">
        <v>163.56893302042465</v>
      </c>
      <c r="AH695" s="371">
        <v>183.86931168083308</v>
      </c>
      <c r="AI695" s="371">
        <v>196.17043591673809</v>
      </c>
      <c r="AJ695" s="371">
        <v>213.9465979474441</v>
      </c>
      <c r="AK695" s="371">
        <v>757.55527856543983</v>
      </c>
    </row>
    <row r="696" spans="2:37">
      <c r="B696" s="370" t="s">
        <v>1823</v>
      </c>
      <c r="C696" s="371">
        <v>19.31168111120963</v>
      </c>
      <c r="D696" s="371">
        <v>20.920940536450999</v>
      </c>
      <c r="E696" s="371">
        <v>21.837176769682998</v>
      </c>
      <c r="F696" s="371">
        <v>22.76920444657738</v>
      </c>
      <c r="G696" s="371">
        <v>84.83900286392101</v>
      </c>
      <c r="H696" s="371">
        <v>20.959178280974452</v>
      </c>
      <c r="I696" s="371">
        <v>21.976781341927499</v>
      </c>
      <c r="J696" s="371">
        <v>23.3129972088629</v>
      </c>
      <c r="K696" s="371">
        <v>24.54761863828746</v>
      </c>
      <c r="L696" s="371">
        <v>90.796575470052304</v>
      </c>
      <c r="M696" s="371">
        <v>23.358714615186205</v>
      </c>
      <c r="N696" s="371">
        <v>24.647188870639848</v>
      </c>
      <c r="O696" s="371">
        <v>25.885130551731987</v>
      </c>
      <c r="P696" s="371">
        <v>26.943317736479646</v>
      </c>
      <c r="Q696" s="371">
        <v>100.83435177403767</v>
      </c>
      <c r="R696" s="371">
        <v>26.285653544152666</v>
      </c>
      <c r="S696" s="371">
        <v>26.210049735878847</v>
      </c>
      <c r="T696" s="371">
        <v>28.925563648347818</v>
      </c>
      <c r="U696" s="371">
        <v>29.95139287578079</v>
      </c>
      <c r="V696" s="379">
        <v>111.37265980416012</v>
      </c>
      <c r="W696" s="371">
        <v>27.261770041697702</v>
      </c>
      <c r="X696" s="371">
        <v>24.922023860753601</v>
      </c>
      <c r="Y696" s="371">
        <v>26.121068079575309</v>
      </c>
      <c r="Z696" s="371">
        <v>26.53025908294574</v>
      </c>
      <c r="AA696" s="371">
        <v>104.83512106497236</v>
      </c>
      <c r="AB696" s="371">
        <v>24.681030311193961</v>
      </c>
      <c r="AC696" s="371">
        <v>28.592383789091006</v>
      </c>
      <c r="AD696" s="371">
        <v>27.9505515860915</v>
      </c>
      <c r="AE696" s="371">
        <v>29.6545515860915</v>
      </c>
      <c r="AF696" s="371">
        <v>110.87851727246797</v>
      </c>
      <c r="AG696" s="371">
        <v>28.834378422987047</v>
      </c>
      <c r="AH696" s="371">
        <v>32.559065991446829</v>
      </c>
      <c r="AI696" s="371">
        <v>31.430846595878329</v>
      </c>
      <c r="AJ696" s="371">
        <v>33.541114591368853</v>
      </c>
      <c r="AK696" s="371">
        <v>126.36540560168105</v>
      </c>
    </row>
    <row r="697" spans="2:37">
      <c r="B697" s="370" t="s">
        <v>1824</v>
      </c>
      <c r="C697" s="371">
        <v>341.15647497818918</v>
      </c>
      <c r="D697" s="371">
        <v>348.10758338774923</v>
      </c>
      <c r="E697" s="371">
        <v>348.74715878368136</v>
      </c>
      <c r="F697" s="371">
        <v>356.7143172490695</v>
      </c>
      <c r="G697" s="371">
        <v>1394.7255343986892</v>
      </c>
      <c r="H697" s="371">
        <v>355.84210321328521</v>
      </c>
      <c r="I697" s="371">
        <v>396.42605583315503</v>
      </c>
      <c r="J697" s="371">
        <v>405.86706829848015</v>
      </c>
      <c r="K697" s="371">
        <v>413.18138270010576</v>
      </c>
      <c r="L697" s="371">
        <v>1571.316610045026</v>
      </c>
      <c r="M697" s="371">
        <v>410.10642966062471</v>
      </c>
      <c r="N697" s="371">
        <v>418.73788663489501</v>
      </c>
      <c r="O697" s="371">
        <v>441.65163759948712</v>
      </c>
      <c r="P697" s="371">
        <v>463.77741137806095</v>
      </c>
      <c r="Q697" s="371">
        <v>1734.2733652730678</v>
      </c>
      <c r="R697" s="371">
        <v>459.07612188740143</v>
      </c>
      <c r="S697" s="371">
        <v>485.25395746510202</v>
      </c>
      <c r="T697" s="371">
        <v>497.56631368810997</v>
      </c>
      <c r="U697" s="371">
        <v>515.87211829223293</v>
      </c>
      <c r="V697" s="379">
        <v>1957.7685113328462</v>
      </c>
      <c r="W697" s="371">
        <v>490.62846321164011</v>
      </c>
      <c r="X697" s="371">
        <v>516.55723388521528</v>
      </c>
      <c r="Y697" s="371">
        <v>534.97299952944411</v>
      </c>
      <c r="Z697" s="371">
        <v>535.56131330121605</v>
      </c>
      <c r="AA697" s="371">
        <v>2077.7200099275155</v>
      </c>
      <c r="AB697" s="371">
        <v>506.64706092817238</v>
      </c>
      <c r="AC697" s="371">
        <v>527.81002999999998</v>
      </c>
      <c r="AD697" s="371">
        <v>543.93975412794009</v>
      </c>
      <c r="AE697" s="371">
        <v>498.29278412794008</v>
      </c>
      <c r="AF697" s="371">
        <v>2076.6896291840521</v>
      </c>
      <c r="AG697" s="371">
        <v>495.89107691206794</v>
      </c>
      <c r="AH697" s="371">
        <v>562.8088984503089</v>
      </c>
      <c r="AI697" s="371">
        <v>522.87119671190612</v>
      </c>
      <c r="AJ697" s="371">
        <v>547.55317992004461</v>
      </c>
      <c r="AK697" s="371">
        <v>2129.1243519943278</v>
      </c>
    </row>
    <row r="698" spans="2:37">
      <c r="B698" s="370" t="s">
        <v>1825</v>
      </c>
      <c r="C698" s="371">
        <v>180.7999551944016</v>
      </c>
      <c r="D698" s="371">
        <v>206.04647551606735</v>
      </c>
      <c r="E698" s="371">
        <v>199.71799727328337</v>
      </c>
      <c r="F698" s="371">
        <v>193.65998869823662</v>
      </c>
      <c r="G698" s="371">
        <v>780.22441668198883</v>
      </c>
      <c r="H698" s="371">
        <v>207.74542572245485</v>
      </c>
      <c r="I698" s="371">
        <v>222.0110234844314</v>
      </c>
      <c r="J698" s="371">
        <v>218.75597758540533</v>
      </c>
      <c r="K698" s="371">
        <v>233.02749556533047</v>
      </c>
      <c r="L698" s="371">
        <v>881.53992235762212</v>
      </c>
      <c r="M698" s="371">
        <v>232.4265228733228</v>
      </c>
      <c r="N698" s="371">
        <v>234.99669591027265</v>
      </c>
      <c r="O698" s="371">
        <v>243.16828838442805</v>
      </c>
      <c r="P698" s="371">
        <v>241.07654045760054</v>
      </c>
      <c r="Q698" s="371">
        <v>951.6680476256239</v>
      </c>
      <c r="R698" s="371">
        <v>235.31803786972208</v>
      </c>
      <c r="S698" s="371">
        <v>254.35699897200897</v>
      </c>
      <c r="T698" s="371">
        <v>245.42474851356525</v>
      </c>
      <c r="U698" s="371">
        <v>262.20569785009206</v>
      </c>
      <c r="V698" s="379">
        <v>997.30548320538844</v>
      </c>
      <c r="W698" s="371">
        <v>257.36251781702919</v>
      </c>
      <c r="X698" s="371">
        <v>248.04488522102253</v>
      </c>
      <c r="Y698" s="371">
        <v>270.79707559181719</v>
      </c>
      <c r="Z698" s="371">
        <v>289.97823589192626</v>
      </c>
      <c r="AA698" s="371">
        <v>1066.1827145217953</v>
      </c>
      <c r="AB698" s="371">
        <v>287.44202029125933</v>
      </c>
      <c r="AC698" s="371">
        <v>295.04490868090801</v>
      </c>
      <c r="AD698" s="371">
        <v>292.64252015820199</v>
      </c>
      <c r="AE698" s="371">
        <v>314.85320843762736</v>
      </c>
      <c r="AF698" s="371">
        <v>1189.9826575679965</v>
      </c>
      <c r="AG698" s="371">
        <v>317.94770646802363</v>
      </c>
      <c r="AH698" s="371">
        <v>314.49882025111424</v>
      </c>
      <c r="AI698" s="371">
        <v>336.77250541455646</v>
      </c>
      <c r="AJ698" s="371">
        <v>303.57325772697919</v>
      </c>
      <c r="AK698" s="371">
        <v>1272.7922898606737</v>
      </c>
    </row>
    <row r="699" spans="2:37">
      <c r="B699" s="370" t="s">
        <v>1826</v>
      </c>
      <c r="C699" s="371">
        <v>241.7516852897364</v>
      </c>
      <c r="D699" s="371">
        <v>246.12644174251511</v>
      </c>
      <c r="E699" s="371">
        <v>249.93102130905834</v>
      </c>
      <c r="F699" s="371">
        <v>252.58104717142416</v>
      </c>
      <c r="G699" s="371">
        <v>990.39019551273395</v>
      </c>
      <c r="H699" s="371">
        <v>256.74433341094243</v>
      </c>
      <c r="I699" s="371">
        <v>261.52358799196725</v>
      </c>
      <c r="J699" s="371">
        <v>266.83812797656282</v>
      </c>
      <c r="K699" s="371">
        <v>270.77674526774388</v>
      </c>
      <c r="L699" s="371">
        <v>1055.8827946472163</v>
      </c>
      <c r="M699" s="371">
        <v>272.72428588396531</v>
      </c>
      <c r="N699" s="371">
        <v>279.05909221408933</v>
      </c>
      <c r="O699" s="371">
        <v>283.98864500878761</v>
      </c>
      <c r="P699" s="371">
        <v>288.90612324144672</v>
      </c>
      <c r="Q699" s="371">
        <v>1124.6781463482889</v>
      </c>
      <c r="R699" s="371">
        <v>290.59380522433599</v>
      </c>
      <c r="S699" s="371">
        <v>302.03892917005197</v>
      </c>
      <c r="T699" s="371">
        <v>307.13431336322702</v>
      </c>
      <c r="U699" s="371">
        <v>312.50704030488953</v>
      </c>
      <c r="V699" s="379">
        <v>1212.2740880625047</v>
      </c>
      <c r="W699" s="371">
        <v>312.66999579367297</v>
      </c>
      <c r="X699" s="371">
        <v>313.23291425235243</v>
      </c>
      <c r="Y699" s="371">
        <v>308.09347207857303</v>
      </c>
      <c r="Z699" s="371">
        <v>308.53123513313642</v>
      </c>
      <c r="AA699" s="371">
        <v>1242.5276172577348</v>
      </c>
      <c r="AB699" s="371">
        <v>303.58291416614134</v>
      </c>
      <c r="AC699" s="371">
        <v>307.80915000000005</v>
      </c>
      <c r="AD699" s="371">
        <v>310.35621000000003</v>
      </c>
      <c r="AE699" s="371">
        <v>315.44612321</v>
      </c>
      <c r="AF699" s="371">
        <v>1237.1943973761415</v>
      </c>
      <c r="AG699" s="371">
        <v>324.00950690630003</v>
      </c>
      <c r="AH699" s="371">
        <v>336.08969704442598</v>
      </c>
      <c r="AI699" s="371">
        <v>342.80092802222612</v>
      </c>
      <c r="AJ699" s="371">
        <v>343.13418537241222</v>
      </c>
      <c r="AK699" s="371">
        <v>1346.0343173453643</v>
      </c>
    </row>
    <row r="700" spans="2:37">
      <c r="B700" s="370" t="s">
        <v>1827</v>
      </c>
      <c r="C700" s="371">
        <v>6.3080259182861314</v>
      </c>
      <c r="D700" s="371">
        <v>6.3354835563319751</v>
      </c>
      <c r="E700" s="371">
        <v>6.4669239074649232</v>
      </c>
      <c r="F700" s="371">
        <v>6.6083019493706638</v>
      </c>
      <c r="G700" s="371">
        <v>25.718735331453694</v>
      </c>
      <c r="H700" s="371">
        <v>6.3421972744006787</v>
      </c>
      <c r="I700" s="371">
        <v>6.6728057074539739</v>
      </c>
      <c r="J700" s="371">
        <v>7.1140609995477133</v>
      </c>
      <c r="K700" s="371">
        <v>7.3193978070190751</v>
      </c>
      <c r="L700" s="371">
        <v>27.448461788421444</v>
      </c>
      <c r="M700" s="371">
        <v>6.7680096086741326</v>
      </c>
      <c r="N700" s="371">
        <v>7.2377733638456485</v>
      </c>
      <c r="O700" s="371">
        <v>7.3420415486549233</v>
      </c>
      <c r="P700" s="371">
        <v>7.2718030497824273</v>
      </c>
      <c r="Q700" s="371">
        <v>28.619627570957135</v>
      </c>
      <c r="R700" s="371">
        <v>7.164750804195438</v>
      </c>
      <c r="S700" s="371">
        <v>7.5101860772251303</v>
      </c>
      <c r="T700" s="371">
        <v>8.1359175873691001</v>
      </c>
      <c r="U700" s="371">
        <v>8.1923093637073308</v>
      </c>
      <c r="V700" s="379">
        <v>31.003163832496998</v>
      </c>
      <c r="W700" s="371">
        <v>7.5487051088956596</v>
      </c>
      <c r="X700" s="371">
        <v>7.3853081365486837</v>
      </c>
      <c r="Y700" s="371">
        <v>7.3854451684095634</v>
      </c>
      <c r="Z700" s="371">
        <v>7.4077510448728816</v>
      </c>
      <c r="AA700" s="371">
        <v>29.72720945872679</v>
      </c>
      <c r="AB700" s="371">
        <v>7.3064529824998949</v>
      </c>
      <c r="AC700" s="371">
        <v>7.6311499999999999</v>
      </c>
      <c r="AD700" s="371">
        <v>7.3910342189639993</v>
      </c>
      <c r="AE700" s="371">
        <v>8.1846042189639903</v>
      </c>
      <c r="AF700" s="371">
        <v>30.513241420427882</v>
      </c>
      <c r="AG700" s="371">
        <v>7.5909509869209799</v>
      </c>
      <c r="AH700" s="371">
        <v>8.1099700066593989</v>
      </c>
      <c r="AI700" s="371">
        <v>8.3427509623587444</v>
      </c>
      <c r="AJ700" s="371">
        <v>8.627465542831839</v>
      </c>
      <c r="AK700" s="371">
        <v>32.671137498770968</v>
      </c>
    </row>
    <row r="701" spans="2:37">
      <c r="B701" s="370" t="s">
        <v>1828</v>
      </c>
      <c r="C701" s="371">
        <v>621.98977517925061</v>
      </c>
      <c r="D701" s="371">
        <v>715.80745166187432</v>
      </c>
      <c r="E701" s="371">
        <v>836.22416537604261</v>
      </c>
      <c r="F701" s="371">
        <v>910.37214775385098</v>
      </c>
      <c r="G701" s="371">
        <v>3084.3935399710185</v>
      </c>
      <c r="H701" s="371">
        <v>618.17146165482768</v>
      </c>
      <c r="I701" s="371">
        <v>659.63859511397322</v>
      </c>
      <c r="J701" s="371">
        <v>924.50349877579447</v>
      </c>
      <c r="K701" s="371">
        <v>986.78631438370303</v>
      </c>
      <c r="L701" s="371">
        <v>3189.0998699282986</v>
      </c>
      <c r="M701" s="371">
        <v>623.741842144619</v>
      </c>
      <c r="N701" s="371">
        <v>712.80380943086936</v>
      </c>
      <c r="O701" s="371">
        <v>1047.6095292026816</v>
      </c>
      <c r="P701" s="371">
        <v>1122.8234538877186</v>
      </c>
      <c r="Q701" s="371">
        <v>3506.9786346658889</v>
      </c>
      <c r="R701" s="371">
        <v>693.71294709515678</v>
      </c>
      <c r="S701" s="371">
        <v>780.29547109606904</v>
      </c>
      <c r="T701" s="371">
        <v>1083.2459215369799</v>
      </c>
      <c r="U701" s="371">
        <v>1228.1542378694899</v>
      </c>
      <c r="V701" s="379">
        <v>3785.4085775976955</v>
      </c>
      <c r="W701" s="371">
        <v>768.91331305549795</v>
      </c>
      <c r="X701" s="371">
        <v>786.44533459363902</v>
      </c>
      <c r="Y701" s="371">
        <v>983.76165177918801</v>
      </c>
      <c r="Z701" s="371">
        <v>1020.1044058044899</v>
      </c>
      <c r="AA701" s="371">
        <v>3559.2247052328148</v>
      </c>
      <c r="AB701" s="371">
        <v>851.07330000000002</v>
      </c>
      <c r="AC701" s="371">
        <v>891.30640000000005</v>
      </c>
      <c r="AD701" s="371">
        <v>785.73993999999993</v>
      </c>
      <c r="AE701" s="371">
        <v>1044.39751</v>
      </c>
      <c r="AF701" s="371">
        <v>3572.5171500000006</v>
      </c>
      <c r="AG701" s="371">
        <v>911.75460373999999</v>
      </c>
      <c r="AH701" s="371">
        <v>927.88969581480001</v>
      </c>
      <c r="AI701" s="371">
        <v>919.87014863915499</v>
      </c>
      <c r="AJ701" s="371">
        <v>889.83629629907171</v>
      </c>
      <c r="AK701" s="371">
        <v>3649.3507444930274</v>
      </c>
    </row>
    <row r="702" spans="2:37">
      <c r="B702" s="370" t="s">
        <v>1829</v>
      </c>
      <c r="C702" s="371">
        <v>390.58369121088879</v>
      </c>
      <c r="D702" s="371">
        <v>412.06399721108721</v>
      </c>
      <c r="E702" s="371">
        <v>463.21976194430243</v>
      </c>
      <c r="F702" s="371">
        <v>495.01193630505782</v>
      </c>
      <c r="G702" s="371">
        <v>1760.8793866713363</v>
      </c>
      <c r="H702" s="371">
        <v>439.74639195064861</v>
      </c>
      <c r="I702" s="371">
        <v>457.97752675811392</v>
      </c>
      <c r="J702" s="371">
        <v>533.27950565126491</v>
      </c>
      <c r="K702" s="371">
        <v>562.99603055937928</v>
      </c>
      <c r="L702" s="371">
        <v>1993.9994549194066</v>
      </c>
      <c r="M702" s="371">
        <v>499.14931042920244</v>
      </c>
      <c r="N702" s="371">
        <v>504.3348576890528</v>
      </c>
      <c r="O702" s="371">
        <v>581.52100624978777</v>
      </c>
      <c r="P702" s="371">
        <v>606.17194738859644</v>
      </c>
      <c r="Q702" s="371">
        <v>2191.1771217566393</v>
      </c>
      <c r="R702" s="371">
        <v>550.87230242969372</v>
      </c>
      <c r="S702" s="371">
        <v>601.42197530969463</v>
      </c>
      <c r="T702" s="371">
        <v>631.26293772280019</v>
      </c>
      <c r="U702" s="371">
        <v>653.84486253345199</v>
      </c>
      <c r="V702" s="379">
        <v>2437.4020779956409</v>
      </c>
      <c r="W702" s="371">
        <v>589.64077798161293</v>
      </c>
      <c r="X702" s="371">
        <v>546.90884179667398</v>
      </c>
      <c r="Y702" s="371">
        <v>574.60284389239393</v>
      </c>
      <c r="Z702" s="371">
        <v>585.97256525783496</v>
      </c>
      <c r="AA702" s="371">
        <v>2297.1250289285153</v>
      </c>
      <c r="AB702" s="371">
        <v>547.51580346906997</v>
      </c>
      <c r="AC702" s="371">
        <v>567.53172999999992</v>
      </c>
      <c r="AD702" s="371">
        <v>585.10237473894699</v>
      </c>
      <c r="AE702" s="371">
        <v>603.28656473894694</v>
      </c>
      <c r="AF702" s="371">
        <v>2303.4364729469644</v>
      </c>
      <c r="AG702" s="371">
        <v>593.63204786842493</v>
      </c>
      <c r="AH702" s="371">
        <v>595.134688825794</v>
      </c>
      <c r="AI702" s="371">
        <v>597.92332333991885</v>
      </c>
      <c r="AJ702" s="371">
        <v>625.27927923511754</v>
      </c>
      <c r="AK702" s="371">
        <v>2411.9693392692552</v>
      </c>
    </row>
    <row r="703" spans="2:37">
      <c r="B703" s="370" t="s">
        <v>1830</v>
      </c>
      <c r="C703" s="371">
        <v>168.00641769059774</v>
      </c>
      <c r="D703" s="371">
        <v>169.39107286891138</v>
      </c>
      <c r="E703" s="371">
        <v>186.12511917517602</v>
      </c>
      <c r="F703" s="371">
        <v>198.93855503324113</v>
      </c>
      <c r="G703" s="371">
        <v>722.46116476792633</v>
      </c>
      <c r="H703" s="371">
        <v>181.41130443648038</v>
      </c>
      <c r="I703" s="371">
        <v>187.91672275007917</v>
      </c>
      <c r="J703" s="371">
        <v>205.63896764522673</v>
      </c>
      <c r="K703" s="371">
        <v>206.4536874217778</v>
      </c>
      <c r="L703" s="371">
        <v>781.420682253564</v>
      </c>
      <c r="M703" s="371">
        <v>199.45325989980972</v>
      </c>
      <c r="N703" s="371">
        <v>204.17496558273515</v>
      </c>
      <c r="O703" s="371">
        <v>218.23671826958528</v>
      </c>
      <c r="P703" s="371">
        <v>227.55898548942454</v>
      </c>
      <c r="Q703" s="371">
        <v>849.42392924155467</v>
      </c>
      <c r="R703" s="371">
        <v>208.1072058738448</v>
      </c>
      <c r="S703" s="371">
        <v>217.92603464177802</v>
      </c>
      <c r="T703" s="371">
        <v>229.16709062034801</v>
      </c>
      <c r="U703" s="371">
        <v>236.22237310524781</v>
      </c>
      <c r="V703" s="379">
        <v>891.42270424121864</v>
      </c>
      <c r="W703" s="371">
        <v>217.83288663860813</v>
      </c>
      <c r="X703" s="371">
        <v>223.37665265949732</v>
      </c>
      <c r="Y703" s="371">
        <v>233.5480024429713</v>
      </c>
      <c r="Z703" s="371">
        <v>241.15413339901193</v>
      </c>
      <c r="AA703" s="371">
        <v>915.91167514008862</v>
      </c>
      <c r="AB703" s="371">
        <v>224.893826088868</v>
      </c>
      <c r="AC703" s="371">
        <v>230.20464000000001</v>
      </c>
      <c r="AD703" s="371">
        <v>233.95756468126399</v>
      </c>
      <c r="AE703" s="371">
        <v>228.62482468126399</v>
      </c>
      <c r="AF703" s="371">
        <v>917.68085545139593</v>
      </c>
      <c r="AG703" s="371">
        <v>228.89170261064535</v>
      </c>
      <c r="AH703" s="371">
        <v>247.269536662858</v>
      </c>
      <c r="AI703" s="371">
        <v>261.59292624288878</v>
      </c>
      <c r="AJ703" s="371">
        <v>267.1377754721376</v>
      </c>
      <c r="AK703" s="371">
        <v>1004.8919409885297</v>
      </c>
    </row>
    <row r="704" spans="2:37">
      <c r="B704" s="370" t="s">
        <v>1831</v>
      </c>
      <c r="C704" s="371">
        <v>146.3442830098513</v>
      </c>
      <c r="D704" s="371">
        <v>153.27854381895887</v>
      </c>
      <c r="E704" s="371">
        <v>166.89198171704359</v>
      </c>
      <c r="F704" s="371">
        <v>173.52238110294974</v>
      </c>
      <c r="G704" s="371">
        <v>640.03718964880341</v>
      </c>
      <c r="H704" s="371">
        <v>162.02053317519466</v>
      </c>
      <c r="I704" s="371">
        <v>175.84176351422792</v>
      </c>
      <c r="J704" s="371">
        <v>182.64571509569942</v>
      </c>
      <c r="K704" s="371">
        <v>196.26952849195447</v>
      </c>
      <c r="L704" s="371">
        <v>716.77754027707647</v>
      </c>
      <c r="M704" s="371">
        <v>179.9699753984512</v>
      </c>
      <c r="N704" s="371">
        <v>194.49497404505101</v>
      </c>
      <c r="O704" s="371">
        <v>190.67443927230696</v>
      </c>
      <c r="P704" s="371">
        <v>193.73591886117327</v>
      </c>
      <c r="Q704" s="371">
        <v>758.87530757698255</v>
      </c>
      <c r="R704" s="371">
        <v>191.3676341903313</v>
      </c>
      <c r="S704" s="371">
        <v>209.59361197155155</v>
      </c>
      <c r="T704" s="371">
        <v>213.81221577088201</v>
      </c>
      <c r="U704" s="371">
        <v>217.14521133709019</v>
      </c>
      <c r="V704" s="379">
        <v>831.91867326985505</v>
      </c>
      <c r="W704" s="371">
        <v>199.50046081199201</v>
      </c>
      <c r="X704" s="371">
        <v>196.54917936418391</v>
      </c>
      <c r="Y704" s="371">
        <v>198.71781455807294</v>
      </c>
      <c r="Z704" s="371">
        <v>200.30261302193898</v>
      </c>
      <c r="AA704" s="371">
        <v>795.07006775618777</v>
      </c>
      <c r="AB704" s="371">
        <v>201.87283717067365</v>
      </c>
      <c r="AC704" s="371">
        <v>207.9539</v>
      </c>
      <c r="AD704" s="371">
        <v>208.42387461383998</v>
      </c>
      <c r="AE704" s="371">
        <v>214.92430461383998</v>
      </c>
      <c r="AF704" s="371">
        <v>833.17491639835362</v>
      </c>
      <c r="AG704" s="371">
        <v>216.17287635526802</v>
      </c>
      <c r="AH704" s="371">
        <v>213.79633388237301</v>
      </c>
      <c r="AI704" s="371">
        <v>225.40558171035281</v>
      </c>
      <c r="AJ704" s="371">
        <v>242.78474651998903</v>
      </c>
      <c r="AK704" s="371">
        <v>898.15953846798277</v>
      </c>
    </row>
    <row r="705" spans="2:37">
      <c r="B705" s="370" t="s">
        <v>1832</v>
      </c>
      <c r="C705" s="371">
        <v>8169.6760389089004</v>
      </c>
      <c r="D705" s="371">
        <v>8800.4170835865116</v>
      </c>
      <c r="E705" s="371">
        <v>9215.8330568108449</v>
      </c>
      <c r="F705" s="371">
        <v>9759.2755472748959</v>
      </c>
      <c r="G705" s="371">
        <v>35945.201726581152</v>
      </c>
      <c r="H705" s="371">
        <v>9088.9792512151034</v>
      </c>
      <c r="I705" s="371">
        <v>9498.1144819224992</v>
      </c>
      <c r="J705" s="371">
        <v>10109.433779576</v>
      </c>
      <c r="K705" s="371">
        <v>10800.879586283843</v>
      </c>
      <c r="L705" s="371">
        <v>39497.407098997443</v>
      </c>
      <c r="M705" s="371">
        <v>9950.8280832699456</v>
      </c>
      <c r="N705" s="371">
        <v>10673.176005275647</v>
      </c>
      <c r="O705" s="371">
        <v>11299.947695925381</v>
      </c>
      <c r="P705" s="371">
        <v>11533.879876312842</v>
      </c>
      <c r="Q705" s="371">
        <v>43457.831660783813</v>
      </c>
      <c r="R705" s="371">
        <v>10624.049852594035</v>
      </c>
      <c r="S705" s="371">
        <v>11301.896238845115</v>
      </c>
      <c r="T705" s="371">
        <v>11920.858647154655</v>
      </c>
      <c r="U705" s="371">
        <v>12518.984834662284</v>
      </c>
      <c r="V705" s="379">
        <v>46365.789573256094</v>
      </c>
      <c r="W705" s="371">
        <v>11502.78569399675</v>
      </c>
      <c r="X705" s="371">
        <v>11388.858008922389</v>
      </c>
      <c r="Y705" s="371">
        <v>11608.118562437929</v>
      </c>
      <c r="Z705" s="371">
        <v>11966.14971105485</v>
      </c>
      <c r="AA705" s="371">
        <v>46465.911976411924</v>
      </c>
      <c r="AB705" s="371">
        <v>11855.401351065804</v>
      </c>
      <c r="AC705" s="371">
        <v>12812.502160104465</v>
      </c>
      <c r="AD705" s="371">
        <v>12686.741254592069</v>
      </c>
      <c r="AE705" s="371">
        <v>13210.870008105177</v>
      </c>
      <c r="AF705" s="371">
        <v>50565.514773867515</v>
      </c>
      <c r="AG705" s="371">
        <v>12750.861112286508</v>
      </c>
      <c r="AH705" s="371">
        <v>13615.639305135302</v>
      </c>
      <c r="AI705" s="371">
        <v>13688.865376435377</v>
      </c>
      <c r="AJ705" s="371">
        <v>14015.614927903454</v>
      </c>
      <c r="AK705" s="371">
        <v>54070.980721760636</v>
      </c>
    </row>
    <row r="706" spans="2:37">
      <c r="B706" s="368" t="s">
        <v>1862</v>
      </c>
      <c r="C706" s="371" t="s">
        <v>1178</v>
      </c>
      <c r="D706" s="371" t="s">
        <v>1178</v>
      </c>
      <c r="E706" s="371" t="s">
        <v>1178</v>
      </c>
      <c r="F706" s="371" t="s">
        <v>1178</v>
      </c>
      <c r="G706" s="371" t="s">
        <v>1178</v>
      </c>
      <c r="H706" s="371" t="s">
        <v>1178</v>
      </c>
      <c r="I706" s="371" t="s">
        <v>1178</v>
      </c>
      <c r="J706" s="371" t="s">
        <v>1178</v>
      </c>
      <c r="K706" s="371" t="s">
        <v>1178</v>
      </c>
      <c r="L706" s="371" t="s">
        <v>1178</v>
      </c>
      <c r="M706" s="371" t="s">
        <v>1178</v>
      </c>
      <c r="N706" s="371" t="s">
        <v>1178</v>
      </c>
      <c r="O706" s="371" t="s">
        <v>1178</v>
      </c>
      <c r="P706" s="371" t="s">
        <v>1178</v>
      </c>
      <c r="Q706" s="371" t="s">
        <v>1178</v>
      </c>
      <c r="R706" s="371" t="s">
        <v>1178</v>
      </c>
      <c r="S706" s="371" t="s">
        <v>1178</v>
      </c>
      <c r="T706" s="371" t="s">
        <v>1178</v>
      </c>
      <c r="U706" s="371" t="s">
        <v>1178</v>
      </c>
      <c r="V706" s="379" t="s">
        <v>1178</v>
      </c>
      <c r="W706" s="371" t="s">
        <v>1178</v>
      </c>
      <c r="X706" s="371" t="s">
        <v>1178</v>
      </c>
      <c r="Y706" s="371" t="s">
        <v>1178</v>
      </c>
      <c r="Z706" s="371" t="s">
        <v>1178</v>
      </c>
      <c r="AA706" s="371" t="s">
        <v>1178</v>
      </c>
      <c r="AB706" s="371" t="s">
        <v>1178</v>
      </c>
      <c r="AC706" s="371" t="s">
        <v>1178</v>
      </c>
      <c r="AD706" s="371" t="s">
        <v>1178</v>
      </c>
      <c r="AE706" s="371" t="s">
        <v>1178</v>
      </c>
      <c r="AF706" s="371" t="s">
        <v>1178</v>
      </c>
      <c r="AG706" s="371" t="s">
        <v>1178</v>
      </c>
      <c r="AH706" s="371" t="s">
        <v>1178</v>
      </c>
      <c r="AI706" s="371" t="s">
        <v>1178</v>
      </c>
      <c r="AJ706" s="371" t="s">
        <v>1178</v>
      </c>
      <c r="AK706" s="371" t="s">
        <v>1178</v>
      </c>
    </row>
    <row r="707" spans="2:37">
      <c r="B707" s="370" t="s">
        <v>1815</v>
      </c>
      <c r="C707" s="371">
        <v>2141.9078418117547</v>
      </c>
      <c r="D707" s="371">
        <v>2175.2664130105572</v>
      </c>
      <c r="E707" s="371">
        <v>2235.5599846379023</v>
      </c>
      <c r="F707" s="371">
        <v>2292.0527416081836</v>
      </c>
      <c r="G707" s="371">
        <v>8844.7869810683987</v>
      </c>
      <c r="H707" s="371">
        <v>2351.7803090210341</v>
      </c>
      <c r="I707" s="371">
        <v>2342.4675081556643</v>
      </c>
      <c r="J707" s="371">
        <v>2373.5514337839691</v>
      </c>
      <c r="K707" s="371">
        <v>2424.1668667470985</v>
      </c>
      <c r="L707" s="371">
        <v>9491.9661177077669</v>
      </c>
      <c r="M707" s="371">
        <v>2433.538321451932</v>
      </c>
      <c r="N707" s="371">
        <v>2449.6454933894138</v>
      </c>
      <c r="O707" s="371">
        <v>2525.2982859489143</v>
      </c>
      <c r="P707" s="371">
        <v>2636.1523233075168</v>
      </c>
      <c r="Q707" s="371">
        <v>10044.634424097778</v>
      </c>
      <c r="R707" s="371">
        <v>2618.3847628693211</v>
      </c>
      <c r="S707" s="371">
        <v>2630.8814752094177</v>
      </c>
      <c r="T707" s="371">
        <v>2730.9539065914059</v>
      </c>
      <c r="U707" s="371">
        <v>2797.2034057744881</v>
      </c>
      <c r="V707" s="379">
        <v>10777.423550444633</v>
      </c>
      <c r="W707" s="371">
        <v>2774.360750643209</v>
      </c>
      <c r="X707" s="371">
        <v>2733.236020156749</v>
      </c>
      <c r="Y707" s="371">
        <v>2730.0113933465477</v>
      </c>
      <c r="Z707" s="371">
        <v>2865.4529118112641</v>
      </c>
      <c r="AA707" s="371">
        <v>11103.06107595777</v>
      </c>
      <c r="AB707" s="371">
        <v>2759.9237084546212</v>
      </c>
      <c r="AC707" s="371">
        <v>2766.5111499221875</v>
      </c>
      <c r="AD707" s="371">
        <v>2823.1712245310664</v>
      </c>
      <c r="AE707" s="371">
        <v>2931.0724102633058</v>
      </c>
      <c r="AF707" s="371">
        <v>11280.678493171181</v>
      </c>
      <c r="AG707" s="371">
        <v>2997.1612198123476</v>
      </c>
      <c r="AH707" s="371">
        <v>3053.4330278558909</v>
      </c>
      <c r="AI707" s="371">
        <v>3261.7741006513538</v>
      </c>
      <c r="AJ707" s="371">
        <v>3338.781021576749</v>
      </c>
      <c r="AK707" s="371">
        <v>12651.14936989634</v>
      </c>
    </row>
    <row r="708" spans="2:37">
      <c r="B708" s="370" t="s">
        <v>1816</v>
      </c>
      <c r="C708" s="371">
        <v>153.19089735932786</v>
      </c>
      <c r="D708" s="371">
        <v>184.82081476229556</v>
      </c>
      <c r="E708" s="371">
        <v>192.30359141719373</v>
      </c>
      <c r="F708" s="371">
        <v>223.27535786311512</v>
      </c>
      <c r="G708" s="371">
        <v>753.59066140193227</v>
      </c>
      <c r="H708" s="371">
        <v>234.33264682319091</v>
      </c>
      <c r="I708" s="371">
        <v>221.43404171748833</v>
      </c>
      <c r="J708" s="371">
        <v>219.27685534018326</v>
      </c>
      <c r="K708" s="371">
        <v>237.78851159956932</v>
      </c>
      <c r="L708" s="371">
        <v>912.8320554804319</v>
      </c>
      <c r="M708" s="371">
        <v>251.46963052005799</v>
      </c>
      <c r="N708" s="371">
        <v>280.16622648985225</v>
      </c>
      <c r="O708" s="371">
        <v>293.75444347827681</v>
      </c>
      <c r="P708" s="371">
        <v>277.97581077953555</v>
      </c>
      <c r="Q708" s="371">
        <v>1103.3661112677228</v>
      </c>
      <c r="R708" s="371">
        <v>256.0463629466671</v>
      </c>
      <c r="S708" s="371">
        <v>261.91512696296832</v>
      </c>
      <c r="T708" s="371">
        <v>257.75512455536722</v>
      </c>
      <c r="U708" s="371">
        <v>279.60028174383928</v>
      </c>
      <c r="V708" s="379">
        <v>1055.3168962088419</v>
      </c>
      <c r="W708" s="371">
        <v>250.9822870669021</v>
      </c>
      <c r="X708" s="371">
        <v>232.1085252751561</v>
      </c>
      <c r="Y708" s="371">
        <v>271.05190420976817</v>
      </c>
      <c r="Z708" s="371">
        <v>261.89145342483749</v>
      </c>
      <c r="AA708" s="371">
        <v>1016.0341699766639</v>
      </c>
      <c r="AB708" s="371">
        <v>273.01716532846893</v>
      </c>
      <c r="AC708" s="371">
        <v>286.91678001443262</v>
      </c>
      <c r="AD708" s="371">
        <v>299.51099507562407</v>
      </c>
      <c r="AE708" s="371">
        <v>317.54881907200382</v>
      </c>
      <c r="AF708" s="371">
        <v>1176.9937594905296</v>
      </c>
      <c r="AG708" s="371">
        <v>359.64285265060016</v>
      </c>
      <c r="AH708" s="371">
        <v>415.51134788796293</v>
      </c>
      <c r="AI708" s="371">
        <v>356.00667700950686</v>
      </c>
      <c r="AJ708" s="371">
        <v>278.50151442176974</v>
      </c>
      <c r="AK708" s="371">
        <v>1409.6623919698395</v>
      </c>
    </row>
    <row r="709" spans="2:37">
      <c r="B709" s="370" t="s">
        <v>1817</v>
      </c>
      <c r="C709" s="371">
        <v>488.68854540787248</v>
      </c>
      <c r="D709" s="371">
        <v>492.01017472709339</v>
      </c>
      <c r="E709" s="371">
        <v>500.88355259723329</v>
      </c>
      <c r="F709" s="371">
        <v>517.6112089361277</v>
      </c>
      <c r="G709" s="371">
        <v>1999.193481668327</v>
      </c>
      <c r="H709" s="371">
        <v>519.55161851014873</v>
      </c>
      <c r="I709" s="371">
        <v>520.59501032592686</v>
      </c>
      <c r="J709" s="371">
        <v>532.76912167932983</v>
      </c>
      <c r="K709" s="371">
        <v>552.17346571930602</v>
      </c>
      <c r="L709" s="371">
        <v>2125.0892162347109</v>
      </c>
      <c r="M709" s="371">
        <v>562.74471449516261</v>
      </c>
      <c r="N709" s="371">
        <v>576.28839653155774</v>
      </c>
      <c r="O709" s="371">
        <v>576.06861473120136</v>
      </c>
      <c r="P709" s="371">
        <v>587.03155057111087</v>
      </c>
      <c r="Q709" s="371">
        <v>2302.133276329032</v>
      </c>
      <c r="R709" s="371">
        <v>583.37571843366811</v>
      </c>
      <c r="S709" s="371">
        <v>589.85584601255312</v>
      </c>
      <c r="T709" s="371">
        <v>601.60026533588859</v>
      </c>
      <c r="U709" s="371">
        <v>618.42316291161615</v>
      </c>
      <c r="V709" s="379">
        <v>2393.2549926937254</v>
      </c>
      <c r="W709" s="371">
        <v>613.01257635770685</v>
      </c>
      <c r="X709" s="371">
        <v>573.39849170047034</v>
      </c>
      <c r="Y709" s="371">
        <v>587.16896994595879</v>
      </c>
      <c r="Z709" s="371">
        <v>589.88285112980577</v>
      </c>
      <c r="AA709" s="371">
        <v>2363.4628891339407</v>
      </c>
      <c r="AB709" s="371">
        <v>591.25013804533842</v>
      </c>
      <c r="AC709" s="371">
        <v>578.69257615183449</v>
      </c>
      <c r="AD709" s="371">
        <v>601.58016832381566</v>
      </c>
      <c r="AE709" s="371">
        <v>636.62057143606648</v>
      </c>
      <c r="AF709" s="371">
        <v>2408.1434539570541</v>
      </c>
      <c r="AG709" s="371">
        <v>642.02861240895481</v>
      </c>
      <c r="AH709" s="371">
        <v>670.6974181480673</v>
      </c>
      <c r="AI709" s="371">
        <v>695.90705744532772</v>
      </c>
      <c r="AJ709" s="371">
        <v>718.88221691725107</v>
      </c>
      <c r="AK709" s="371">
        <v>2727.5153049196015</v>
      </c>
    </row>
    <row r="710" spans="2:37">
      <c r="B710" s="370" t="s">
        <v>1818</v>
      </c>
      <c r="C710" s="371">
        <v>8.1857660819641058</v>
      </c>
      <c r="D710" s="371">
        <v>8.6586193245793019</v>
      </c>
      <c r="E710" s="371">
        <v>8.9176141568284102</v>
      </c>
      <c r="F710" s="371">
        <v>9.2379557987113206</v>
      </c>
      <c r="G710" s="371">
        <v>34.999955362083135</v>
      </c>
      <c r="H710" s="371">
        <v>9.6093606383859083</v>
      </c>
      <c r="I710" s="371">
        <v>9.4438186053456086</v>
      </c>
      <c r="J710" s="371">
        <v>9.1811980582615487</v>
      </c>
      <c r="K710" s="371">
        <v>9.8972066991798098</v>
      </c>
      <c r="L710" s="371">
        <v>38.131584001172875</v>
      </c>
      <c r="M710" s="371">
        <v>9.7540950516262708</v>
      </c>
      <c r="N710" s="371">
        <v>9.8882408328188696</v>
      </c>
      <c r="O710" s="371">
        <v>9.894204549683252</v>
      </c>
      <c r="P710" s="371">
        <v>10.835272397386143</v>
      </c>
      <c r="Q710" s="371">
        <v>40.371812831514539</v>
      </c>
      <c r="R710" s="371">
        <v>10.663303934128527</v>
      </c>
      <c r="S710" s="371">
        <v>10.392976228135435</v>
      </c>
      <c r="T710" s="371">
        <v>9.2440316606694317</v>
      </c>
      <c r="U710" s="371">
        <v>10.928626956676233</v>
      </c>
      <c r="V710" s="379">
        <v>41.228938779609628</v>
      </c>
      <c r="W710" s="371">
        <v>11.586372971345275</v>
      </c>
      <c r="X710" s="371">
        <v>10.730405825512152</v>
      </c>
      <c r="Y710" s="371">
        <v>10.196034970101199</v>
      </c>
      <c r="Z710" s="371">
        <v>11.564678662891554</v>
      </c>
      <c r="AA710" s="371">
        <v>44.077492429850189</v>
      </c>
      <c r="AB710" s="371">
        <v>11.606001525564649</v>
      </c>
      <c r="AC710" s="371">
        <v>11.957792617166351</v>
      </c>
      <c r="AD710" s="371">
        <v>11.525965340036027</v>
      </c>
      <c r="AE710" s="371">
        <v>12.454508569328892</v>
      </c>
      <c r="AF710" s="371">
        <v>47.544268052095916</v>
      </c>
      <c r="AG710" s="371">
        <v>12.577293078680148</v>
      </c>
      <c r="AH710" s="371">
        <v>12.579962812559016</v>
      </c>
      <c r="AI710" s="371">
        <v>12.174229701192221</v>
      </c>
      <c r="AJ710" s="371">
        <v>13.603280637158647</v>
      </c>
      <c r="AK710" s="371">
        <v>50.934766229590039</v>
      </c>
    </row>
    <row r="711" spans="2:37">
      <c r="B711" s="370" t="s">
        <v>1819</v>
      </c>
      <c r="C711" s="371">
        <v>37.684956430966636</v>
      </c>
      <c r="D711" s="371">
        <v>39.367203804721427</v>
      </c>
      <c r="E711" s="371">
        <v>40.274795652871944</v>
      </c>
      <c r="F711" s="371">
        <v>41.385700552669846</v>
      </c>
      <c r="G711" s="371">
        <v>158.71265644122985</v>
      </c>
      <c r="H711" s="371">
        <v>39.984083313784971</v>
      </c>
      <c r="I711" s="371">
        <v>41.265669998647056</v>
      </c>
      <c r="J711" s="371">
        <v>43.947716573047686</v>
      </c>
      <c r="K711" s="371">
        <v>44.372905731016324</v>
      </c>
      <c r="L711" s="371">
        <v>169.57037561649605</v>
      </c>
      <c r="M711" s="371">
        <v>42.998568434805456</v>
      </c>
      <c r="N711" s="371">
        <v>43.813946914752272</v>
      </c>
      <c r="O711" s="371">
        <v>44.887162026765473</v>
      </c>
      <c r="P711" s="371">
        <v>45.340757783745879</v>
      </c>
      <c r="Q711" s="371">
        <v>177.04043516006908</v>
      </c>
      <c r="R711" s="371">
        <v>45.213716971372762</v>
      </c>
      <c r="S711" s="371">
        <v>46.124789688119606</v>
      </c>
      <c r="T711" s="371">
        <v>48.076142148862075</v>
      </c>
      <c r="U711" s="371">
        <v>47.885644170510453</v>
      </c>
      <c r="V711" s="379">
        <v>187.30029297886492</v>
      </c>
      <c r="W711" s="371">
        <v>47.750334443492946</v>
      </c>
      <c r="X711" s="371">
        <v>47.057702162059947</v>
      </c>
      <c r="Y711" s="371">
        <v>49.463398358710698</v>
      </c>
      <c r="Z711" s="371">
        <v>47.145879651553656</v>
      </c>
      <c r="AA711" s="371">
        <v>191.41731461581725</v>
      </c>
      <c r="AB711" s="371">
        <v>48.825139238092184</v>
      </c>
      <c r="AC711" s="371">
        <v>50.753959607110936</v>
      </c>
      <c r="AD711" s="371">
        <v>51.117762287072971</v>
      </c>
      <c r="AE711" s="371">
        <v>52.20266162861504</v>
      </c>
      <c r="AF711" s="371">
        <v>202.89952276089113</v>
      </c>
      <c r="AG711" s="371">
        <v>50.787595698136201</v>
      </c>
      <c r="AH711" s="371">
        <v>52.414523726482074</v>
      </c>
      <c r="AI711" s="371">
        <v>52.916652980002247</v>
      </c>
      <c r="AJ711" s="371">
        <v>56.658012726548904</v>
      </c>
      <c r="AK711" s="371">
        <v>212.77678513116945</v>
      </c>
    </row>
    <row r="712" spans="2:37">
      <c r="B712" s="370" t="s">
        <v>1820</v>
      </c>
      <c r="C712" s="371">
        <v>659.41146851811413</v>
      </c>
      <c r="D712" s="371">
        <v>695.70521216010877</v>
      </c>
      <c r="E712" s="371">
        <v>715.50393632469729</v>
      </c>
      <c r="F712" s="371">
        <v>739.30778124163328</v>
      </c>
      <c r="G712" s="371">
        <v>2809.9283982445531</v>
      </c>
      <c r="H712" s="371">
        <v>697.94705196742666</v>
      </c>
      <c r="I712" s="371">
        <v>724.5480424633846</v>
      </c>
      <c r="J712" s="371">
        <v>777.06166142733503</v>
      </c>
      <c r="K712" s="371">
        <v>809.03574381789826</v>
      </c>
      <c r="L712" s="371">
        <v>3008.5924996760441</v>
      </c>
      <c r="M712" s="371">
        <v>771.68919880853753</v>
      </c>
      <c r="N712" s="371">
        <v>800.86111955503986</v>
      </c>
      <c r="O712" s="371">
        <v>844.73721884799045</v>
      </c>
      <c r="P712" s="371">
        <v>876.36913581204408</v>
      </c>
      <c r="Q712" s="371">
        <v>3293.6566730236123</v>
      </c>
      <c r="R712" s="371">
        <v>848.25565269995968</v>
      </c>
      <c r="S712" s="371">
        <v>885.35656289207145</v>
      </c>
      <c r="T712" s="371">
        <v>921.20827628498546</v>
      </c>
      <c r="U712" s="371">
        <v>946.55259852977997</v>
      </c>
      <c r="V712" s="379">
        <v>3601.3730904067966</v>
      </c>
      <c r="W712" s="371">
        <v>902.2181092473545</v>
      </c>
      <c r="X712" s="371">
        <v>906.53859787824354</v>
      </c>
      <c r="Y712" s="371">
        <v>908.49677869566597</v>
      </c>
      <c r="Z712" s="371">
        <v>915.3414396206482</v>
      </c>
      <c r="AA712" s="371">
        <v>3632.594925441912</v>
      </c>
      <c r="AB712" s="371">
        <v>917.05604632357517</v>
      </c>
      <c r="AC712" s="371">
        <v>942.07833478899681</v>
      </c>
      <c r="AD712" s="371">
        <v>992.01057064969768</v>
      </c>
      <c r="AE712" s="371">
        <v>1019.61000339753</v>
      </c>
      <c r="AF712" s="371">
        <v>3870.7549551597995</v>
      </c>
      <c r="AG712" s="371">
        <v>936.16998377041216</v>
      </c>
      <c r="AH712" s="371">
        <v>1015.5646486895341</v>
      </c>
      <c r="AI712" s="371">
        <v>1044.089941190369</v>
      </c>
      <c r="AJ712" s="371">
        <v>1166.7887422980082</v>
      </c>
      <c r="AK712" s="371">
        <v>4162.6133159483234</v>
      </c>
    </row>
    <row r="713" spans="2:37">
      <c r="B713" s="370" t="s">
        <v>1821</v>
      </c>
      <c r="C713" s="371">
        <v>1147.9683777800101</v>
      </c>
      <c r="D713" s="371">
        <v>1203.0205847439568</v>
      </c>
      <c r="E713" s="371">
        <v>1218.7394434914424</v>
      </c>
      <c r="F713" s="371">
        <v>1313.3525405511857</v>
      </c>
      <c r="G713" s="371">
        <v>4883.0809465665943</v>
      </c>
      <c r="H713" s="371">
        <v>1263.1870991561786</v>
      </c>
      <c r="I713" s="371">
        <v>1333.8466369642726</v>
      </c>
      <c r="J713" s="371">
        <v>1397.9532413962954</v>
      </c>
      <c r="K713" s="371">
        <v>1427.2978444067817</v>
      </c>
      <c r="L713" s="371">
        <v>5422.2848219235275</v>
      </c>
      <c r="M713" s="371">
        <v>1378.4966817174768</v>
      </c>
      <c r="N713" s="371">
        <v>1425.7549379963414</v>
      </c>
      <c r="O713" s="371">
        <v>1469.3322508194606</v>
      </c>
      <c r="P713" s="371">
        <v>1539.0706879133857</v>
      </c>
      <c r="Q713" s="371">
        <v>5812.6545584466639</v>
      </c>
      <c r="R713" s="371">
        <v>1510.4556161773144</v>
      </c>
      <c r="S713" s="371">
        <v>1566.3040178271049</v>
      </c>
      <c r="T713" s="371">
        <v>1601.8446300627916</v>
      </c>
      <c r="U713" s="371">
        <v>1650.6227201878864</v>
      </c>
      <c r="V713" s="379">
        <v>6329.2269842550977</v>
      </c>
      <c r="W713" s="371">
        <v>1575.0447812482041</v>
      </c>
      <c r="X713" s="371">
        <v>1518.0574156318773</v>
      </c>
      <c r="Y713" s="371">
        <v>1485.0318113898782</v>
      </c>
      <c r="Z713" s="371">
        <v>1542.857453162477</v>
      </c>
      <c r="AA713" s="371">
        <v>6120.9914614324362</v>
      </c>
      <c r="AB713" s="371">
        <v>1543.2613672851503</v>
      </c>
      <c r="AC713" s="371">
        <v>1649.868275112776</v>
      </c>
      <c r="AD713" s="371">
        <v>1641.6846111830353</v>
      </c>
      <c r="AE713" s="371">
        <v>1658.8773339820555</v>
      </c>
      <c r="AF713" s="371">
        <v>6493.6915875630175</v>
      </c>
      <c r="AG713" s="371">
        <v>1653.2044177466328</v>
      </c>
      <c r="AH713" s="371">
        <v>1778.1040684258442</v>
      </c>
      <c r="AI713" s="371">
        <v>1870.0164798710296</v>
      </c>
      <c r="AJ713" s="371">
        <v>1896.3522859744216</v>
      </c>
      <c r="AK713" s="371">
        <v>7197.6772520179284</v>
      </c>
    </row>
    <row r="714" spans="2:37">
      <c r="B714" s="370" t="s">
        <v>1822</v>
      </c>
      <c r="C714" s="371">
        <v>476.83494331490795</v>
      </c>
      <c r="D714" s="371">
        <v>492.46694039368606</v>
      </c>
      <c r="E714" s="371">
        <v>501.83660087114782</v>
      </c>
      <c r="F714" s="371">
        <v>514.354982976825</v>
      </c>
      <c r="G714" s="371">
        <v>1985.4934675565664</v>
      </c>
      <c r="H714" s="371">
        <v>506.09814759311399</v>
      </c>
      <c r="I714" s="371">
        <v>516.2656082401503</v>
      </c>
      <c r="J714" s="371">
        <v>526.43959517805013</v>
      </c>
      <c r="K714" s="371">
        <v>533.85116709748593</v>
      </c>
      <c r="L714" s="371">
        <v>2082.6545181088004</v>
      </c>
      <c r="M714" s="371">
        <v>532.01860942173198</v>
      </c>
      <c r="N714" s="371">
        <v>550.2675933386314</v>
      </c>
      <c r="O714" s="371">
        <v>567.70431989483404</v>
      </c>
      <c r="P714" s="371">
        <v>582.80141777175947</v>
      </c>
      <c r="Q714" s="371">
        <v>2232.7919404269569</v>
      </c>
      <c r="R714" s="371">
        <v>583.50322045258179</v>
      </c>
      <c r="S714" s="371">
        <v>598.06924947503182</v>
      </c>
      <c r="T714" s="371">
        <v>615.13537649225736</v>
      </c>
      <c r="U714" s="371">
        <v>628.5264464477201</v>
      </c>
      <c r="V714" s="379">
        <v>2425.2342928675916</v>
      </c>
      <c r="W714" s="371">
        <v>598.84563941000931</v>
      </c>
      <c r="X714" s="371">
        <v>487.39065178938824</v>
      </c>
      <c r="Y714" s="371">
        <v>498.54072396779907</v>
      </c>
      <c r="Z714" s="371">
        <v>512.2571057992368</v>
      </c>
      <c r="AA714" s="371">
        <v>2097.0341209664334</v>
      </c>
      <c r="AB714" s="371">
        <v>517.38573898840036</v>
      </c>
      <c r="AC714" s="371">
        <v>595.36721484335294</v>
      </c>
      <c r="AD714" s="371">
        <v>597.81284780330691</v>
      </c>
      <c r="AE714" s="371">
        <v>655.4778168920169</v>
      </c>
      <c r="AF714" s="371">
        <v>2366.0436185270773</v>
      </c>
      <c r="AG714" s="371">
        <v>629.5143874646501</v>
      </c>
      <c r="AH714" s="371">
        <v>677.7680541990851</v>
      </c>
      <c r="AI714" s="371">
        <v>717.49891642496596</v>
      </c>
      <c r="AJ714" s="371">
        <v>780.1760470679144</v>
      </c>
      <c r="AK714" s="371">
        <v>2804.9574051566151</v>
      </c>
    </row>
    <row r="715" spans="2:37">
      <c r="B715" s="370" t="s">
        <v>1823</v>
      </c>
      <c r="C715" s="371">
        <v>160.85807787556715</v>
      </c>
      <c r="D715" s="371">
        <v>159.10700949491203</v>
      </c>
      <c r="E715" s="371">
        <v>159.6231243829038</v>
      </c>
      <c r="F715" s="371">
        <v>164.07768334874604</v>
      </c>
      <c r="G715" s="371">
        <v>643.66589510212896</v>
      </c>
      <c r="H715" s="371">
        <v>165.53305088457515</v>
      </c>
      <c r="I715" s="371">
        <v>167.84296556619108</v>
      </c>
      <c r="J715" s="371">
        <v>172.45560475179857</v>
      </c>
      <c r="K715" s="371">
        <v>177.93357227322699</v>
      </c>
      <c r="L715" s="371">
        <v>683.76519347579188</v>
      </c>
      <c r="M715" s="371">
        <v>176.54603493132487</v>
      </c>
      <c r="N715" s="371">
        <v>177.02065492142165</v>
      </c>
      <c r="O715" s="371">
        <v>183.37011053116652</v>
      </c>
      <c r="P715" s="371">
        <v>192.10788589638261</v>
      </c>
      <c r="Q715" s="371">
        <v>729.04468628029565</v>
      </c>
      <c r="R715" s="371">
        <v>188.02330595348619</v>
      </c>
      <c r="S715" s="371">
        <v>194.60165812501239</v>
      </c>
      <c r="T715" s="371">
        <v>199.3944404355673</v>
      </c>
      <c r="U715" s="371">
        <v>200.56745902366657</v>
      </c>
      <c r="V715" s="379">
        <v>782.58686353773248</v>
      </c>
      <c r="W715" s="371">
        <v>194.18349928855238</v>
      </c>
      <c r="X715" s="371">
        <v>172.34473098092468</v>
      </c>
      <c r="Y715" s="371">
        <v>173.92040468662759</v>
      </c>
      <c r="Z715" s="371">
        <v>186.56835547627782</v>
      </c>
      <c r="AA715" s="371">
        <v>727.01699043238261</v>
      </c>
      <c r="AB715" s="371">
        <v>186.17839522565458</v>
      </c>
      <c r="AC715" s="371">
        <v>186.91813252607005</v>
      </c>
      <c r="AD715" s="371">
        <v>182.46249438981403</v>
      </c>
      <c r="AE715" s="371">
        <v>191.54573097083767</v>
      </c>
      <c r="AF715" s="371">
        <v>747.10475311237622</v>
      </c>
      <c r="AG715" s="371">
        <v>193.77813562201027</v>
      </c>
      <c r="AH715" s="371">
        <v>197.51007750223582</v>
      </c>
      <c r="AI715" s="371">
        <v>201.56631405369086</v>
      </c>
      <c r="AJ715" s="371">
        <v>205.21277553598176</v>
      </c>
      <c r="AK715" s="371">
        <v>798.06730271391871</v>
      </c>
    </row>
    <row r="716" spans="2:37">
      <c r="B716" s="370" t="s">
        <v>1824</v>
      </c>
      <c r="C716" s="371">
        <v>273.39626689975711</v>
      </c>
      <c r="D716" s="371">
        <v>282.20479114015603</v>
      </c>
      <c r="E716" s="371">
        <v>290.83984038908977</v>
      </c>
      <c r="F716" s="371">
        <v>297.96369983295637</v>
      </c>
      <c r="G716" s="371">
        <v>1144.4045982619593</v>
      </c>
      <c r="H716" s="371">
        <v>303.48524190737459</v>
      </c>
      <c r="I716" s="371">
        <v>304.60608033363542</v>
      </c>
      <c r="J716" s="371">
        <v>307.11473897816467</v>
      </c>
      <c r="K716" s="371">
        <v>308.78532840367961</v>
      </c>
      <c r="L716" s="371">
        <v>1223.9913896228543</v>
      </c>
      <c r="M716" s="371">
        <v>320.42655917123449</v>
      </c>
      <c r="N716" s="371">
        <v>323.04085826253629</v>
      </c>
      <c r="O716" s="371">
        <v>325.38311858222966</v>
      </c>
      <c r="P716" s="371">
        <v>330.71578353202585</v>
      </c>
      <c r="Q716" s="371">
        <v>1299.5663195480263</v>
      </c>
      <c r="R716" s="371">
        <v>339.71223865806974</v>
      </c>
      <c r="S716" s="371">
        <v>344.82244634791488</v>
      </c>
      <c r="T716" s="371">
        <v>345.01807838971149</v>
      </c>
      <c r="U716" s="371">
        <v>345.3498775779027</v>
      </c>
      <c r="V716" s="379">
        <v>1374.9026409735989</v>
      </c>
      <c r="W716" s="371">
        <v>347.52446334720753</v>
      </c>
      <c r="X716" s="371">
        <v>350.41315654967912</v>
      </c>
      <c r="Y716" s="371">
        <v>352.57885246522903</v>
      </c>
      <c r="Z716" s="371">
        <v>357.49847354778478</v>
      </c>
      <c r="AA716" s="371">
        <v>1408.0149459099007</v>
      </c>
      <c r="AB716" s="371">
        <v>364.28041371994993</v>
      </c>
      <c r="AC716" s="371">
        <v>381.39801453664171</v>
      </c>
      <c r="AD716" s="371">
        <v>389.95795666528818</v>
      </c>
      <c r="AE716" s="371">
        <v>398.55850167040899</v>
      </c>
      <c r="AF716" s="371">
        <v>1534.1948865922889</v>
      </c>
      <c r="AG716" s="371">
        <v>395.93238092860832</v>
      </c>
      <c r="AH716" s="371">
        <v>416.79564376068862</v>
      </c>
      <c r="AI716" s="371">
        <v>436.41497959415017</v>
      </c>
      <c r="AJ716" s="371">
        <v>444.25323651992198</v>
      </c>
      <c r="AK716" s="371">
        <v>1693.396240803369</v>
      </c>
    </row>
    <row r="717" spans="2:37">
      <c r="B717" s="370" t="s">
        <v>1825</v>
      </c>
      <c r="C717" s="371">
        <v>337.06897307805912</v>
      </c>
      <c r="D717" s="371">
        <v>346.86990961628163</v>
      </c>
      <c r="E717" s="371">
        <v>347.25961703493698</v>
      </c>
      <c r="F717" s="371">
        <v>355.23849969624808</v>
      </c>
      <c r="G717" s="371">
        <v>1386.4369994255255</v>
      </c>
      <c r="H717" s="371">
        <v>358.90842876017263</v>
      </c>
      <c r="I717" s="371">
        <v>373.73851730621965</v>
      </c>
      <c r="J717" s="371">
        <v>374.0488197212984</v>
      </c>
      <c r="K717" s="371">
        <v>393.03004474993463</v>
      </c>
      <c r="L717" s="371">
        <v>1499.7258105376254</v>
      </c>
      <c r="M717" s="371">
        <v>397.72043773025126</v>
      </c>
      <c r="N717" s="371">
        <v>403.16218439602756</v>
      </c>
      <c r="O717" s="371">
        <v>427.05307416258165</v>
      </c>
      <c r="P717" s="371">
        <v>433.47708582175056</v>
      </c>
      <c r="Q717" s="371">
        <v>1661.412782110611</v>
      </c>
      <c r="R717" s="371">
        <v>457.55732686688788</v>
      </c>
      <c r="S717" s="371">
        <v>429.63984319696215</v>
      </c>
      <c r="T717" s="371">
        <v>438.23066930732369</v>
      </c>
      <c r="U717" s="371">
        <v>456.29838512619102</v>
      </c>
      <c r="V717" s="379">
        <v>1781.7262244973647</v>
      </c>
      <c r="W717" s="371">
        <v>472.33495999492897</v>
      </c>
      <c r="X717" s="371">
        <v>462.01637802822279</v>
      </c>
      <c r="Y717" s="371">
        <v>479.891067044914</v>
      </c>
      <c r="Z717" s="371">
        <v>497.86853948267992</v>
      </c>
      <c r="AA717" s="371">
        <v>1912.1109445507457</v>
      </c>
      <c r="AB717" s="371">
        <v>506.18429561590631</v>
      </c>
      <c r="AC717" s="371">
        <v>516.76541611436653</v>
      </c>
      <c r="AD717" s="371">
        <v>532.50849030736185</v>
      </c>
      <c r="AE717" s="371">
        <v>524.89634843368356</v>
      </c>
      <c r="AF717" s="371">
        <v>2080.3545504713184</v>
      </c>
      <c r="AG717" s="371">
        <v>546.09905658849925</v>
      </c>
      <c r="AH717" s="371">
        <v>570.71808181034783</v>
      </c>
      <c r="AI717" s="371">
        <v>564.72255039128663</v>
      </c>
      <c r="AJ717" s="371">
        <v>555.55941829984533</v>
      </c>
      <c r="AK717" s="371">
        <v>2237.099107089979</v>
      </c>
    </row>
    <row r="718" spans="2:37">
      <c r="B718" s="370" t="s">
        <v>1826</v>
      </c>
      <c r="C718" s="371">
        <v>29.096262720021617</v>
      </c>
      <c r="D718" s="371">
        <v>29.378496468405825</v>
      </c>
      <c r="E718" s="371">
        <v>29.748665523907736</v>
      </c>
      <c r="F718" s="371">
        <v>30.153247375032883</v>
      </c>
      <c r="G718" s="371">
        <v>118.37667208736806</v>
      </c>
      <c r="H718" s="371">
        <v>30.24792729027747</v>
      </c>
      <c r="I718" s="371">
        <v>30.634397059713372</v>
      </c>
      <c r="J718" s="371">
        <v>31.072445387592797</v>
      </c>
      <c r="K718" s="371">
        <v>31.407833318607395</v>
      </c>
      <c r="L718" s="371">
        <v>123.36260305619103</v>
      </c>
      <c r="M718" s="371">
        <v>31.631008342941762</v>
      </c>
      <c r="N718" s="371">
        <v>31.940863912402293</v>
      </c>
      <c r="O718" s="371">
        <v>32.304395752446588</v>
      </c>
      <c r="P718" s="371">
        <v>32.533709875757715</v>
      </c>
      <c r="Q718" s="371">
        <v>128.40997788354835</v>
      </c>
      <c r="R718" s="371">
        <v>32.618057190522372</v>
      </c>
      <c r="S718" s="371">
        <v>32.703378310382135</v>
      </c>
      <c r="T718" s="371">
        <v>32.858568401334679</v>
      </c>
      <c r="U718" s="371">
        <v>32.917136975914424</v>
      </c>
      <c r="V718" s="379">
        <v>131.09714087815362</v>
      </c>
      <c r="W718" s="371">
        <v>32.905124043316469</v>
      </c>
      <c r="X718" s="371">
        <v>32.777163806618539</v>
      </c>
      <c r="Y718" s="371">
        <v>32.812832387965415</v>
      </c>
      <c r="Z718" s="371">
        <v>32.945459384915146</v>
      </c>
      <c r="AA718" s="371">
        <v>131.44057962281556</v>
      </c>
      <c r="AB718" s="371">
        <v>34.358585217710427</v>
      </c>
      <c r="AC718" s="371">
        <v>34.582810021769546</v>
      </c>
      <c r="AD718" s="371">
        <v>34.597199097640519</v>
      </c>
      <c r="AE718" s="371">
        <v>34.888613688135727</v>
      </c>
      <c r="AF718" s="371">
        <v>138.42720802525622</v>
      </c>
      <c r="AG718" s="371">
        <v>34.923881425238456</v>
      </c>
      <c r="AH718" s="371">
        <v>36.682091443306454</v>
      </c>
      <c r="AI718" s="371">
        <v>36.278221853774333</v>
      </c>
      <c r="AJ718" s="371">
        <v>38.265883465606144</v>
      </c>
      <c r="AK718" s="371">
        <v>146.1500781879254</v>
      </c>
    </row>
    <row r="719" spans="2:37">
      <c r="B719" s="370" t="s">
        <v>1827</v>
      </c>
      <c r="C719" s="371">
        <v>90.76422090270944</v>
      </c>
      <c r="D719" s="371">
        <v>91.544433845465704</v>
      </c>
      <c r="E719" s="371">
        <v>93.045762560531315</v>
      </c>
      <c r="F719" s="371">
        <v>95.44634323459303</v>
      </c>
      <c r="G719" s="371">
        <v>370.80076054329948</v>
      </c>
      <c r="H719" s="371">
        <v>96.103371369888293</v>
      </c>
      <c r="I719" s="371">
        <v>97.679466660354464</v>
      </c>
      <c r="J719" s="371">
        <v>100.32778992270975</v>
      </c>
      <c r="K719" s="371">
        <v>102.67875646407529</v>
      </c>
      <c r="L719" s="371">
        <v>396.7893844170278</v>
      </c>
      <c r="M719" s="371">
        <v>102.99280315402038</v>
      </c>
      <c r="N719" s="371">
        <v>104.76455666629398</v>
      </c>
      <c r="O719" s="371">
        <v>106.96748384417164</v>
      </c>
      <c r="P719" s="371">
        <v>109.43938150103538</v>
      </c>
      <c r="Q719" s="371">
        <v>424.16422516552137</v>
      </c>
      <c r="R719" s="371">
        <v>109.57663322947748</v>
      </c>
      <c r="S719" s="371">
        <v>110.70772211113453</v>
      </c>
      <c r="T719" s="371">
        <v>113.9097232876174</v>
      </c>
      <c r="U719" s="371">
        <v>115.96456215206638</v>
      </c>
      <c r="V719" s="379">
        <v>450.15864078029574</v>
      </c>
      <c r="W719" s="371">
        <v>114.98601754719223</v>
      </c>
      <c r="X719" s="371">
        <v>110.6581274396531</v>
      </c>
      <c r="Y719" s="371">
        <v>111.63697204717738</v>
      </c>
      <c r="Z719" s="371">
        <v>113.53573995242691</v>
      </c>
      <c r="AA719" s="371">
        <v>450.81685698644964</v>
      </c>
      <c r="AB719" s="371">
        <v>112.14084295718622</v>
      </c>
      <c r="AC719" s="371">
        <v>118.18636586929979</v>
      </c>
      <c r="AD719" s="371">
        <v>117.96443192773755</v>
      </c>
      <c r="AE719" s="371">
        <v>126.80974622319411</v>
      </c>
      <c r="AF719" s="371">
        <v>475.10138697741769</v>
      </c>
      <c r="AG719" s="371">
        <v>120.8517943697654</v>
      </c>
      <c r="AH719" s="371">
        <v>127.67304657935497</v>
      </c>
      <c r="AI719" s="371">
        <v>131.71360693760525</v>
      </c>
      <c r="AJ719" s="371">
        <v>140.59658559006925</v>
      </c>
      <c r="AK719" s="371">
        <v>520.83503347679493</v>
      </c>
    </row>
    <row r="720" spans="2:37">
      <c r="B720" s="370" t="s">
        <v>1828</v>
      </c>
      <c r="C720" s="371">
        <v>1954.2066576088391</v>
      </c>
      <c r="D720" s="371">
        <v>2074.2862465086632</v>
      </c>
      <c r="E720" s="371">
        <v>2108.3904699477589</v>
      </c>
      <c r="F720" s="371">
        <v>2176.0650272453995</v>
      </c>
      <c r="G720" s="371">
        <v>8312.9484013106612</v>
      </c>
      <c r="H720" s="371">
        <v>2088.7228590714867</v>
      </c>
      <c r="I720" s="371">
        <v>2196.3781488228315</v>
      </c>
      <c r="J720" s="371">
        <v>2236.5403471153195</v>
      </c>
      <c r="K720" s="371">
        <v>2351.446072041249</v>
      </c>
      <c r="L720" s="371">
        <v>8873.0874270508866</v>
      </c>
      <c r="M720" s="371">
        <v>2283.6585969743719</v>
      </c>
      <c r="N720" s="371">
        <v>2402.1814031763547</v>
      </c>
      <c r="O720" s="371">
        <v>2474.526524716915</v>
      </c>
      <c r="P720" s="371">
        <v>2538.4700651076014</v>
      </c>
      <c r="Q720" s="371">
        <v>9698.8365899752425</v>
      </c>
      <c r="R720" s="371">
        <v>2454.4302537834578</v>
      </c>
      <c r="S720" s="371">
        <v>2621.841848533109</v>
      </c>
      <c r="T720" s="371">
        <v>2643.0913631508656</v>
      </c>
      <c r="U720" s="371">
        <v>2694.4502317241149</v>
      </c>
      <c r="V720" s="379">
        <v>10413.813697191548</v>
      </c>
      <c r="W720" s="371">
        <v>2617.5890257299061</v>
      </c>
      <c r="X720" s="371">
        <v>2635.0166700342584</v>
      </c>
      <c r="Y720" s="371">
        <v>2711.3167057293299</v>
      </c>
      <c r="Z720" s="371">
        <v>2612.8731984978217</v>
      </c>
      <c r="AA720" s="371">
        <v>10576.795599991316</v>
      </c>
      <c r="AB720" s="371">
        <v>2617.2860393464798</v>
      </c>
      <c r="AC720" s="371">
        <v>2844.9818309798643</v>
      </c>
      <c r="AD720" s="371">
        <v>2769.4719779673296</v>
      </c>
      <c r="AE720" s="371">
        <v>2870.7069337571597</v>
      </c>
      <c r="AF720" s="371">
        <v>11102.446782050833</v>
      </c>
      <c r="AG720" s="371">
        <v>2693.6828546479637</v>
      </c>
      <c r="AH720" s="371">
        <v>3030.4404727522406</v>
      </c>
      <c r="AI720" s="371">
        <v>3063.9296855216057</v>
      </c>
      <c r="AJ720" s="371">
        <v>3170.0859936761485</v>
      </c>
      <c r="AK720" s="371">
        <v>11958.139006597958</v>
      </c>
    </row>
    <row r="721" spans="2:37">
      <c r="B721" s="370" t="s">
        <v>1829</v>
      </c>
      <c r="C721" s="371">
        <v>508.01457814768185</v>
      </c>
      <c r="D721" s="371">
        <v>532.46317639026051</v>
      </c>
      <c r="E721" s="371">
        <v>552.96532535487529</v>
      </c>
      <c r="F721" s="371">
        <v>566.78960269246159</v>
      </c>
      <c r="G721" s="371">
        <v>2160.2326825852792</v>
      </c>
      <c r="H721" s="371">
        <v>545.02951680328897</v>
      </c>
      <c r="I721" s="371">
        <v>568.40456067786909</v>
      </c>
      <c r="J721" s="371">
        <v>583.42574132162542</v>
      </c>
      <c r="K721" s="371">
        <v>605.00281825914931</v>
      </c>
      <c r="L721" s="371">
        <v>2301.8626370619331</v>
      </c>
      <c r="M721" s="371">
        <v>588.87190127096414</v>
      </c>
      <c r="N721" s="371">
        <v>608.27858065965472</v>
      </c>
      <c r="O721" s="371">
        <v>627.11062845739991</v>
      </c>
      <c r="P721" s="371">
        <v>639.54701486288286</v>
      </c>
      <c r="Q721" s="371">
        <v>2463.8081252509014</v>
      </c>
      <c r="R721" s="371">
        <v>624.81564563878032</v>
      </c>
      <c r="S721" s="371">
        <v>648.22061753676792</v>
      </c>
      <c r="T721" s="371">
        <v>675.10398880495006</v>
      </c>
      <c r="U721" s="371">
        <v>705.07709779440415</v>
      </c>
      <c r="V721" s="379">
        <v>2653.2173497749027</v>
      </c>
      <c r="W721" s="371">
        <v>665.99447487636075</v>
      </c>
      <c r="X721" s="371">
        <v>668.76502577851238</v>
      </c>
      <c r="Y721" s="371">
        <v>673.22006253158258</v>
      </c>
      <c r="Z721" s="371">
        <v>681.07020829294504</v>
      </c>
      <c r="AA721" s="371">
        <v>2689.049771479401</v>
      </c>
      <c r="AB721" s="371">
        <v>678.00708675205885</v>
      </c>
      <c r="AC721" s="371">
        <v>706.45269944140227</v>
      </c>
      <c r="AD721" s="371">
        <v>711.32042634298068</v>
      </c>
      <c r="AE721" s="371">
        <v>726.75766052376389</v>
      </c>
      <c r="AF721" s="371">
        <v>2822.537873060206</v>
      </c>
      <c r="AG721" s="371">
        <v>730.74941395343535</v>
      </c>
      <c r="AH721" s="371">
        <v>758.19110397652469</v>
      </c>
      <c r="AI721" s="371">
        <v>758.56042795441874</v>
      </c>
      <c r="AJ721" s="371">
        <v>766.86365645132321</v>
      </c>
      <c r="AK721" s="371">
        <v>3014.3646023357019</v>
      </c>
    </row>
    <row r="722" spans="2:37">
      <c r="B722" s="370" t="s">
        <v>1830</v>
      </c>
      <c r="C722" s="371">
        <v>192.78407230827244</v>
      </c>
      <c r="D722" s="371">
        <v>201.64194789468323</v>
      </c>
      <c r="E722" s="371">
        <v>206.25251864131468</v>
      </c>
      <c r="F722" s="371">
        <v>215.19585538091169</v>
      </c>
      <c r="G722" s="371">
        <v>815.87439422518207</v>
      </c>
      <c r="H722" s="371">
        <v>205.09564992223866</v>
      </c>
      <c r="I722" s="371">
        <v>213.82171581677926</v>
      </c>
      <c r="J722" s="371">
        <v>217.37059504164205</v>
      </c>
      <c r="K722" s="371">
        <v>225.90027051463372</v>
      </c>
      <c r="L722" s="371">
        <v>862.1882312952938</v>
      </c>
      <c r="M722" s="371">
        <v>221.35140612608569</v>
      </c>
      <c r="N722" s="371">
        <v>226.94376281704373</v>
      </c>
      <c r="O722" s="371">
        <v>232.59652877497797</v>
      </c>
      <c r="P722" s="371">
        <v>237.24144223957867</v>
      </c>
      <c r="Q722" s="371">
        <v>918.13313995768613</v>
      </c>
      <c r="R722" s="371">
        <v>237.92296584034099</v>
      </c>
      <c r="S722" s="371">
        <v>245.49047547010548</v>
      </c>
      <c r="T722" s="371">
        <v>250.97426432160353</v>
      </c>
      <c r="U722" s="371">
        <v>253.94408012159352</v>
      </c>
      <c r="V722" s="379">
        <v>988.33178575364366</v>
      </c>
      <c r="W722" s="371">
        <v>257.00860845641023</v>
      </c>
      <c r="X722" s="371">
        <v>260.68528153572498</v>
      </c>
      <c r="Y722" s="371">
        <v>260.80124804008364</v>
      </c>
      <c r="Z722" s="371">
        <v>263.65796275482916</v>
      </c>
      <c r="AA722" s="371">
        <v>1042.1531007870481</v>
      </c>
      <c r="AB722" s="371">
        <v>261.72079669755158</v>
      </c>
      <c r="AC722" s="371">
        <v>278.11519012575724</v>
      </c>
      <c r="AD722" s="371">
        <v>282.44645368015989</v>
      </c>
      <c r="AE722" s="371">
        <v>292.84695315871539</v>
      </c>
      <c r="AF722" s="371">
        <v>1115.1293936621839</v>
      </c>
      <c r="AG722" s="371">
        <v>285.3126985495918</v>
      </c>
      <c r="AH722" s="371">
        <v>305.85004253492792</v>
      </c>
      <c r="AI722" s="371">
        <v>314.04871552784834</v>
      </c>
      <c r="AJ722" s="371">
        <v>337.86813152441766</v>
      </c>
      <c r="AK722" s="371">
        <v>1243.0795881367856</v>
      </c>
    </row>
    <row r="723" spans="2:37">
      <c r="B723" s="370" t="s">
        <v>1831</v>
      </c>
      <c r="C723" s="371">
        <v>149.52202950112689</v>
      </c>
      <c r="D723" s="371">
        <v>155.1090827785788</v>
      </c>
      <c r="E723" s="371">
        <v>160.29567768103749</v>
      </c>
      <c r="F723" s="371">
        <v>166.95387345070847</v>
      </c>
      <c r="G723" s="371">
        <v>631.88066341145156</v>
      </c>
      <c r="H723" s="371">
        <v>159.62767569862436</v>
      </c>
      <c r="I723" s="371">
        <v>164.29716218799933</v>
      </c>
      <c r="J723" s="371">
        <v>168.12242499022923</v>
      </c>
      <c r="K723" s="371">
        <v>173.60434494692592</v>
      </c>
      <c r="L723" s="371">
        <v>665.6516078237787</v>
      </c>
      <c r="M723" s="371">
        <v>172.20748279505167</v>
      </c>
      <c r="N723" s="371">
        <v>176.38791322265826</v>
      </c>
      <c r="O723" s="371">
        <v>182.89114127922542</v>
      </c>
      <c r="P723" s="371">
        <v>185.5790497224132</v>
      </c>
      <c r="Q723" s="371">
        <v>717.06558701934853</v>
      </c>
      <c r="R723" s="371">
        <v>184.26196335003903</v>
      </c>
      <c r="S723" s="371">
        <v>188.47770376299783</v>
      </c>
      <c r="T723" s="371">
        <v>196.01440814302325</v>
      </c>
      <c r="U723" s="371">
        <v>197.87006649205708</v>
      </c>
      <c r="V723" s="379">
        <v>766.62414174811715</v>
      </c>
      <c r="W723" s="371">
        <v>194.26773420200036</v>
      </c>
      <c r="X723" s="371">
        <v>187.1159605803272</v>
      </c>
      <c r="Y723" s="371">
        <v>187.49901868727878</v>
      </c>
      <c r="Z723" s="371">
        <v>188.51104447619448</v>
      </c>
      <c r="AA723" s="371">
        <v>757.39375794580087</v>
      </c>
      <c r="AB723" s="371">
        <v>186.65086873233005</v>
      </c>
      <c r="AC723" s="371">
        <v>194.03138120846799</v>
      </c>
      <c r="AD723" s="371">
        <v>196.61823340069787</v>
      </c>
      <c r="AE723" s="371">
        <v>202.97185348578742</v>
      </c>
      <c r="AF723" s="371">
        <v>780.27233682728343</v>
      </c>
      <c r="AG723" s="371">
        <v>201.12487826385524</v>
      </c>
      <c r="AH723" s="371">
        <v>211.93288022589741</v>
      </c>
      <c r="AI723" s="371">
        <v>220.50591183842829</v>
      </c>
      <c r="AJ723" s="371">
        <v>230.92696361482069</v>
      </c>
      <c r="AK723" s="371">
        <v>864.49063394300174</v>
      </c>
    </row>
    <row r="724" spans="2:37">
      <c r="B724" s="370" t="s">
        <v>1832</v>
      </c>
      <c r="C724" s="371">
        <v>8809.5839357469504</v>
      </c>
      <c r="D724" s="371">
        <v>9163.9210570644027</v>
      </c>
      <c r="E724" s="371">
        <v>9362.440520665672</v>
      </c>
      <c r="F724" s="371">
        <v>9718.4621017855115</v>
      </c>
      <c r="G724" s="371">
        <v>37054.407615262535</v>
      </c>
      <c r="H724" s="371">
        <v>9575.244038731189</v>
      </c>
      <c r="I724" s="371">
        <v>9827.2693509024721</v>
      </c>
      <c r="J724" s="371">
        <v>10070.659330666851</v>
      </c>
      <c r="K724" s="371">
        <v>10408.372752789817</v>
      </c>
      <c r="L724" s="371">
        <v>39881.545473090337</v>
      </c>
      <c r="M724" s="371">
        <v>10278.116050397579</v>
      </c>
      <c r="N724" s="371">
        <v>10590.4067330828</v>
      </c>
      <c r="O724" s="371">
        <v>10923.879506398242</v>
      </c>
      <c r="P724" s="371">
        <v>11254.688374895912</v>
      </c>
      <c r="Q724" s="371">
        <v>43047.090664774529</v>
      </c>
      <c r="R724" s="371">
        <v>11084.816744996075</v>
      </c>
      <c r="S724" s="371">
        <v>11405.405737689789</v>
      </c>
      <c r="T724" s="371">
        <v>11680.413257374224</v>
      </c>
      <c r="U724" s="371">
        <v>11982.181783710428</v>
      </c>
      <c r="V724" s="379">
        <v>46152.817523770522</v>
      </c>
      <c r="W724" s="371">
        <v>11670.594758874102</v>
      </c>
      <c r="X724" s="371">
        <v>11388.310305153378</v>
      </c>
      <c r="Y724" s="371">
        <v>11523.63817850462</v>
      </c>
      <c r="Z724" s="371">
        <v>11680.922755128589</v>
      </c>
      <c r="AA724" s="371">
        <v>46263.465997660678</v>
      </c>
      <c r="AB724" s="371">
        <v>11609.132629454039</v>
      </c>
      <c r="AC724" s="371">
        <v>12143.577923881498</v>
      </c>
      <c r="AD724" s="371">
        <v>12235.761808972667</v>
      </c>
      <c r="AE724" s="371">
        <v>12653.846467152609</v>
      </c>
      <c r="AF724" s="371">
        <v>48642.318829460797</v>
      </c>
      <c r="AG724" s="371">
        <v>12483.541456979383</v>
      </c>
      <c r="AH724" s="371">
        <v>13331.86649233095</v>
      </c>
      <c r="AI724" s="371">
        <v>13738.124468946555</v>
      </c>
      <c r="AJ724" s="371">
        <v>14139.375766297955</v>
      </c>
      <c r="AK724" s="371">
        <v>53692.908184554843</v>
      </c>
    </row>
    <row r="725" spans="2:37">
      <c r="B725" s="368" t="s">
        <v>1863</v>
      </c>
      <c r="C725" s="371" t="s">
        <v>1178</v>
      </c>
      <c r="D725" s="371" t="s">
        <v>1178</v>
      </c>
      <c r="E725" s="371" t="s">
        <v>1178</v>
      </c>
      <c r="F725" s="371" t="s">
        <v>1178</v>
      </c>
      <c r="G725" s="371" t="s">
        <v>1178</v>
      </c>
      <c r="H725" s="371" t="s">
        <v>1178</v>
      </c>
      <c r="I725" s="371" t="s">
        <v>1178</v>
      </c>
      <c r="J725" s="371" t="s">
        <v>1178</v>
      </c>
      <c r="K725" s="371" t="s">
        <v>1178</v>
      </c>
      <c r="L725" s="371" t="s">
        <v>1178</v>
      </c>
      <c r="M725" s="371" t="s">
        <v>1178</v>
      </c>
      <c r="N725" s="371" t="s">
        <v>1178</v>
      </c>
      <c r="O725" s="371" t="s">
        <v>1178</v>
      </c>
      <c r="P725" s="371" t="s">
        <v>1178</v>
      </c>
      <c r="Q725" s="371" t="s">
        <v>1178</v>
      </c>
      <c r="R725" s="371" t="s">
        <v>1178</v>
      </c>
      <c r="S725" s="371" t="s">
        <v>1178</v>
      </c>
      <c r="T725" s="371" t="s">
        <v>1178</v>
      </c>
      <c r="U725" s="371" t="s">
        <v>1178</v>
      </c>
      <c r="V725" s="379" t="s">
        <v>1178</v>
      </c>
      <c r="W725" s="371" t="s">
        <v>1178</v>
      </c>
      <c r="X725" s="371" t="s">
        <v>1178</v>
      </c>
      <c r="Y725" s="371" t="s">
        <v>1178</v>
      </c>
      <c r="Z725" s="371" t="s">
        <v>1178</v>
      </c>
      <c r="AA725" s="371" t="s">
        <v>1178</v>
      </c>
      <c r="AB725" s="371" t="s">
        <v>1178</v>
      </c>
      <c r="AC725" s="371" t="s">
        <v>1178</v>
      </c>
      <c r="AD725" s="371" t="s">
        <v>1178</v>
      </c>
      <c r="AE725" s="371" t="s">
        <v>1178</v>
      </c>
      <c r="AF725" s="371" t="s">
        <v>1178</v>
      </c>
      <c r="AG725" s="371" t="s">
        <v>1178</v>
      </c>
      <c r="AH725" s="371" t="s">
        <v>1178</v>
      </c>
      <c r="AI725" s="371" t="s">
        <v>1178</v>
      </c>
      <c r="AJ725" s="371" t="s">
        <v>1178</v>
      </c>
      <c r="AK725" s="371" t="s">
        <v>1178</v>
      </c>
    </row>
    <row r="726" spans="2:37">
      <c r="B726" s="370" t="s">
        <v>1815</v>
      </c>
      <c r="C726" s="371">
        <v>1738.3520894197788</v>
      </c>
      <c r="D726" s="371">
        <v>1818.6375516413705</v>
      </c>
      <c r="E726" s="371">
        <v>1874.7811764335393</v>
      </c>
      <c r="F726" s="371">
        <v>1844.5485134657697</v>
      </c>
      <c r="G726" s="371">
        <v>7276.3193309604585</v>
      </c>
      <c r="H726" s="371">
        <v>1889.2158169702041</v>
      </c>
      <c r="I726" s="371">
        <v>1928.2315458232595</v>
      </c>
      <c r="J726" s="371">
        <v>1964.9910763774815</v>
      </c>
      <c r="K726" s="371">
        <v>1945.8716816025083</v>
      </c>
      <c r="L726" s="371">
        <v>7728.3101207734535</v>
      </c>
      <c r="M726" s="371">
        <v>1996.5917394863638</v>
      </c>
      <c r="N726" s="371">
        <v>2045.5798161398088</v>
      </c>
      <c r="O726" s="371">
        <v>2102.6132962438878</v>
      </c>
      <c r="P726" s="371">
        <v>2097.4134243596409</v>
      </c>
      <c r="Q726" s="371">
        <v>8242.1982762297012</v>
      </c>
      <c r="R726" s="371">
        <v>2152.4688333275049</v>
      </c>
      <c r="S726" s="371">
        <v>2169.4569443449536</v>
      </c>
      <c r="T726" s="371">
        <v>2202.9108385071777</v>
      </c>
      <c r="U726" s="371">
        <v>2175.6273659251578</v>
      </c>
      <c r="V726" s="379">
        <v>8700.4639821047949</v>
      </c>
      <c r="W726" s="371">
        <v>2267.1270979999999</v>
      </c>
      <c r="X726" s="371">
        <v>2185.603384</v>
      </c>
      <c r="Y726" s="371">
        <v>2207.5444830000001</v>
      </c>
      <c r="Z726" s="371">
        <v>2235.8980890000003</v>
      </c>
      <c r="AA726" s="371">
        <v>8896.173053999999</v>
      </c>
      <c r="AB726" s="371">
        <v>2372.3627259999998</v>
      </c>
      <c r="AC726" s="371">
        <v>2330.0820589999998</v>
      </c>
      <c r="AD726" s="371">
        <v>2339.106554</v>
      </c>
      <c r="AE726" s="371">
        <v>2389.447435</v>
      </c>
      <c r="AF726" s="371">
        <v>9430.9987739999997</v>
      </c>
      <c r="AG726" s="371">
        <v>2495.0935119999999</v>
      </c>
      <c r="AH726" s="371">
        <v>2523.8746879999999</v>
      </c>
      <c r="AI726" s="371">
        <v>2571.206995</v>
      </c>
      <c r="AJ726" s="371">
        <v>2542.3470770000004</v>
      </c>
      <c r="AK726" s="371">
        <v>10132.522272</v>
      </c>
    </row>
    <row r="727" spans="2:37">
      <c r="B727" s="370" t="s">
        <v>1816</v>
      </c>
      <c r="C727" s="371">
        <v>568.12051643348786</v>
      </c>
      <c r="D727" s="371">
        <v>572.18970787211174</v>
      </c>
      <c r="E727" s="371">
        <v>643.64322904119661</v>
      </c>
      <c r="F727" s="371">
        <v>662.04467752697246</v>
      </c>
      <c r="G727" s="371">
        <v>2445.9981308737688</v>
      </c>
      <c r="H727" s="371">
        <v>693.36108309674216</v>
      </c>
      <c r="I727" s="371">
        <v>714.84831126007418</v>
      </c>
      <c r="J727" s="371">
        <v>771.54650018896632</v>
      </c>
      <c r="K727" s="371">
        <v>783.53509043721249</v>
      </c>
      <c r="L727" s="371">
        <v>2963.2909849829948</v>
      </c>
      <c r="M727" s="371">
        <v>917.58484648276578</v>
      </c>
      <c r="N727" s="371">
        <v>940.37907518521115</v>
      </c>
      <c r="O727" s="371">
        <v>1047.1887783197335</v>
      </c>
      <c r="P727" s="371">
        <v>1046.8844484802598</v>
      </c>
      <c r="Q727" s="371">
        <v>3952.0371484679699</v>
      </c>
      <c r="R727" s="371">
        <v>982.04989864260733</v>
      </c>
      <c r="S727" s="371">
        <v>1023.3947621072604</v>
      </c>
      <c r="T727" s="371">
        <v>1076.6986408906762</v>
      </c>
      <c r="U727" s="371">
        <v>1256.3529974337448</v>
      </c>
      <c r="V727" s="379">
        <v>4338.4962990742888</v>
      </c>
      <c r="W727" s="371">
        <v>950.15538900000001</v>
      </c>
      <c r="X727" s="371">
        <v>916.15967000000001</v>
      </c>
      <c r="Y727" s="371">
        <v>1219.1243359999999</v>
      </c>
      <c r="Z727" s="371">
        <v>1805.2210970000001</v>
      </c>
      <c r="AA727" s="371">
        <v>4890.6604920000009</v>
      </c>
      <c r="AB727" s="371">
        <v>1764.8970699999998</v>
      </c>
      <c r="AC727" s="371">
        <v>1881.346646</v>
      </c>
      <c r="AD727" s="371">
        <v>1895.8698630000001</v>
      </c>
      <c r="AE727" s="371">
        <v>2140.2185489999997</v>
      </c>
      <c r="AF727" s="371">
        <v>7682.332128</v>
      </c>
      <c r="AG727" s="371">
        <v>2730.9443390000001</v>
      </c>
      <c r="AH727" s="371">
        <v>3000.1355320000002</v>
      </c>
      <c r="AI727" s="371">
        <v>2957.725731</v>
      </c>
      <c r="AJ727" s="371">
        <v>3755.2835230000001</v>
      </c>
      <c r="AK727" s="371">
        <v>12444.089125</v>
      </c>
    </row>
    <row r="728" spans="2:37">
      <c r="B728" s="370" t="s">
        <v>1817</v>
      </c>
      <c r="C728" s="371">
        <v>375.53391720192337</v>
      </c>
      <c r="D728" s="371">
        <v>379.69553949905389</v>
      </c>
      <c r="E728" s="371">
        <v>414.48684869371533</v>
      </c>
      <c r="F728" s="371">
        <v>400.56378856142311</v>
      </c>
      <c r="G728" s="371">
        <v>1570.2800939561157</v>
      </c>
      <c r="H728" s="371">
        <v>429.09067704411228</v>
      </c>
      <c r="I728" s="371">
        <v>470.32344477543285</v>
      </c>
      <c r="J728" s="371">
        <v>583.77233111013322</v>
      </c>
      <c r="K728" s="371">
        <v>592.80215234262164</v>
      </c>
      <c r="L728" s="371">
        <v>2075.9886052723</v>
      </c>
      <c r="M728" s="371">
        <v>561.90777443865898</v>
      </c>
      <c r="N728" s="371">
        <v>595.82999810647436</v>
      </c>
      <c r="O728" s="371">
        <v>818.61203058736271</v>
      </c>
      <c r="P728" s="371">
        <v>727.21270177576355</v>
      </c>
      <c r="Q728" s="371">
        <v>2703.5625049082601</v>
      </c>
      <c r="R728" s="371">
        <v>745.68879591093514</v>
      </c>
      <c r="S728" s="371">
        <v>649.55171743415053</v>
      </c>
      <c r="T728" s="371">
        <v>611.7830462204696</v>
      </c>
      <c r="U728" s="371">
        <v>802.07331594120296</v>
      </c>
      <c r="V728" s="379">
        <v>2809.0968755067584</v>
      </c>
      <c r="W728" s="371">
        <v>827.39563999999996</v>
      </c>
      <c r="X728" s="371">
        <v>1064.754267</v>
      </c>
      <c r="Y728" s="371">
        <v>1319.2532740000001</v>
      </c>
      <c r="Z728" s="371">
        <v>1632.3919019999998</v>
      </c>
      <c r="AA728" s="371">
        <v>4843.795083</v>
      </c>
      <c r="AB728" s="371">
        <v>1868.5817790000001</v>
      </c>
      <c r="AC728" s="371">
        <v>2237.7866220000001</v>
      </c>
      <c r="AD728" s="371">
        <v>2570.4583489999995</v>
      </c>
      <c r="AE728" s="371">
        <v>4071.6293639999994</v>
      </c>
      <c r="AF728" s="371">
        <v>10748.456113999999</v>
      </c>
      <c r="AG728" s="371">
        <v>4784.8976470000007</v>
      </c>
      <c r="AH728" s="371">
        <v>5083.7363840000016</v>
      </c>
      <c r="AI728" s="371">
        <v>5046.7932809999993</v>
      </c>
      <c r="AJ728" s="371">
        <v>5796.223704</v>
      </c>
      <c r="AK728" s="371">
        <v>20711.651016000003</v>
      </c>
    </row>
    <row r="729" spans="2:37">
      <c r="B729" s="370" t="s">
        <v>1818</v>
      </c>
      <c r="C729" s="371">
        <v>6.4528567476201424</v>
      </c>
      <c r="D729" s="371">
        <v>6.6674377611671209</v>
      </c>
      <c r="E729" s="371">
        <v>6.6987653792936728</v>
      </c>
      <c r="F729" s="371">
        <v>6.8240720150380607</v>
      </c>
      <c r="G729" s="371">
        <v>26.643131903118995</v>
      </c>
      <c r="H729" s="371">
        <v>7.4810254116577548</v>
      </c>
      <c r="I729" s="371">
        <v>8.2506587378838017</v>
      </c>
      <c r="J729" s="371">
        <v>8.2093274249825541</v>
      </c>
      <c r="K729" s="371">
        <v>8.5046224752188966</v>
      </c>
      <c r="L729" s="371">
        <v>32.445634049743013</v>
      </c>
      <c r="M729" s="371">
        <v>8.0671670911419309</v>
      </c>
      <c r="N729" s="371">
        <v>8.7695812253794898</v>
      </c>
      <c r="O729" s="371">
        <v>9.0810789464553476</v>
      </c>
      <c r="P729" s="371">
        <v>8.3820692939820152</v>
      </c>
      <c r="Q729" s="371">
        <v>34.299896556958785</v>
      </c>
      <c r="R729" s="371">
        <v>8.9103779338469185</v>
      </c>
      <c r="S729" s="371">
        <v>8.9764695002291095</v>
      </c>
      <c r="T729" s="371">
        <v>8.8567314979993714</v>
      </c>
      <c r="U729" s="371">
        <v>9.5278620636690263</v>
      </c>
      <c r="V729" s="379">
        <v>36.271440995744427</v>
      </c>
      <c r="W729" s="371">
        <v>9.381298000000001</v>
      </c>
      <c r="X729" s="371">
        <v>9.4931878920338093</v>
      </c>
      <c r="Y729" s="371">
        <v>9.467972410684709</v>
      </c>
      <c r="Z729" s="371">
        <v>10.01607824001371</v>
      </c>
      <c r="AA729" s="371">
        <v>38.358536542732232</v>
      </c>
      <c r="AB729" s="371">
        <v>10.030398479217951</v>
      </c>
      <c r="AC729" s="371">
        <v>10.096438868684711</v>
      </c>
      <c r="AD729" s="371">
        <v>10.110717956895169</v>
      </c>
      <c r="AE729" s="371">
        <v>10.896512160838101</v>
      </c>
      <c r="AF729" s="371">
        <v>41.134067465635937</v>
      </c>
      <c r="AG729" s="371">
        <v>10.49075404186326</v>
      </c>
      <c r="AH729" s="371">
        <v>11.4170811298758</v>
      </c>
      <c r="AI729" s="371">
        <v>11.6827069226734</v>
      </c>
      <c r="AJ729" s="371">
        <v>12.167573356228001</v>
      </c>
      <c r="AK729" s="371">
        <v>45.758115450640453</v>
      </c>
    </row>
    <row r="730" spans="2:37">
      <c r="B730" s="370" t="s">
        <v>1819</v>
      </c>
      <c r="C730" s="371">
        <v>5.7600155895262217</v>
      </c>
      <c r="D730" s="371">
        <v>5.9732890013273989</v>
      </c>
      <c r="E730" s="371">
        <v>5.8850877626158429</v>
      </c>
      <c r="F730" s="371">
        <v>6.0473315310544145</v>
      </c>
      <c r="G730" s="371">
        <v>23.665723884523874</v>
      </c>
      <c r="H730" s="371">
        <v>6.1634298731667654</v>
      </c>
      <c r="I730" s="371">
        <v>6.4047666887532904</v>
      </c>
      <c r="J730" s="371">
        <v>6.4775602423421184</v>
      </c>
      <c r="K730" s="371">
        <v>6.5545580087788062</v>
      </c>
      <c r="L730" s="371">
        <v>25.600314813040981</v>
      </c>
      <c r="M730" s="371">
        <v>6.4639036038295297</v>
      </c>
      <c r="N730" s="371">
        <v>6.7608530331535199</v>
      </c>
      <c r="O730" s="371">
        <v>6.7832195876042096</v>
      </c>
      <c r="P730" s="371">
        <v>7.04082302376451</v>
      </c>
      <c r="Q730" s="371">
        <v>27.04879924835177</v>
      </c>
      <c r="R730" s="371">
        <v>6.9974338041657305</v>
      </c>
      <c r="S730" s="371">
        <v>7.0436819811234503</v>
      </c>
      <c r="T730" s="371">
        <v>7.15356810892336</v>
      </c>
      <c r="U730" s="371">
        <v>7.5109330149870601</v>
      </c>
      <c r="V730" s="379">
        <v>28.705616909199598</v>
      </c>
      <c r="W730" s="371">
        <v>7.4625849999999998</v>
      </c>
      <c r="X730" s="371">
        <v>7.9022259999999998</v>
      </c>
      <c r="Y730" s="371">
        <v>7.7651589999999997</v>
      </c>
      <c r="Z730" s="371">
        <v>7.7465270000000004</v>
      </c>
      <c r="AA730" s="371">
        <v>30.876497000000004</v>
      </c>
      <c r="AB730" s="371">
        <v>7.7992850000000002</v>
      </c>
      <c r="AC730" s="371">
        <v>8.2683839999999993</v>
      </c>
      <c r="AD730" s="371">
        <v>8.2705400000000004</v>
      </c>
      <c r="AE730" s="371">
        <v>8.5003659999999996</v>
      </c>
      <c r="AF730" s="371">
        <v>32.838575000000006</v>
      </c>
      <c r="AG730" s="371">
        <v>8.4026940000000003</v>
      </c>
      <c r="AH730" s="371">
        <v>8.8972429999999996</v>
      </c>
      <c r="AI730" s="371">
        <v>8.4788730000000001</v>
      </c>
      <c r="AJ730" s="371">
        <v>8.8165359999999993</v>
      </c>
      <c r="AK730" s="371">
        <v>34.595345999999999</v>
      </c>
    </row>
    <row r="731" spans="2:37">
      <c r="B731" s="370" t="s">
        <v>1820</v>
      </c>
      <c r="C731" s="371">
        <v>464.90486059668933</v>
      </c>
      <c r="D731" s="371">
        <v>472.08233348715146</v>
      </c>
      <c r="E731" s="371">
        <v>479.14705192622171</v>
      </c>
      <c r="F731" s="371">
        <v>508.79761336190916</v>
      </c>
      <c r="G731" s="371">
        <v>1924.9318593719718</v>
      </c>
      <c r="H731" s="371">
        <v>504.78113452269508</v>
      </c>
      <c r="I731" s="371">
        <v>516.44721920220161</v>
      </c>
      <c r="J731" s="371">
        <v>534.79436224580377</v>
      </c>
      <c r="K731" s="371">
        <v>581.4891677080825</v>
      </c>
      <c r="L731" s="371">
        <v>2137.5118836787833</v>
      </c>
      <c r="M731" s="371">
        <v>568.15147168802093</v>
      </c>
      <c r="N731" s="371">
        <v>595.828739390956</v>
      </c>
      <c r="O731" s="371">
        <v>623.15485888171497</v>
      </c>
      <c r="P731" s="371">
        <v>661.82274156178801</v>
      </c>
      <c r="Q731" s="371">
        <v>2448.9578115224799</v>
      </c>
      <c r="R731" s="371">
        <v>643.56328965950001</v>
      </c>
      <c r="S731" s="371">
        <v>726.87107872564798</v>
      </c>
      <c r="T731" s="371">
        <v>752.04546581508691</v>
      </c>
      <c r="U731" s="371">
        <v>800.45439392738695</v>
      </c>
      <c r="V731" s="379">
        <v>2922.9342281276222</v>
      </c>
      <c r="W731" s="371">
        <v>697.60053200000004</v>
      </c>
      <c r="X731" s="371">
        <v>698.650667</v>
      </c>
      <c r="Y731" s="371">
        <v>758.34549700000002</v>
      </c>
      <c r="Z731" s="371">
        <v>776.60638000000006</v>
      </c>
      <c r="AA731" s="371">
        <v>2931.2030759999998</v>
      </c>
      <c r="AB731" s="371">
        <v>749.91267099999993</v>
      </c>
      <c r="AC731" s="371">
        <v>777.39282400000002</v>
      </c>
      <c r="AD731" s="371">
        <v>801.50227899999993</v>
      </c>
      <c r="AE731" s="371">
        <v>863.40643799999998</v>
      </c>
      <c r="AF731" s="371">
        <v>3192.2142120000003</v>
      </c>
      <c r="AG731" s="371">
        <v>828.19011</v>
      </c>
      <c r="AH731" s="371">
        <v>880.1668370000001</v>
      </c>
      <c r="AI731" s="371">
        <v>911.62849100000005</v>
      </c>
      <c r="AJ731" s="371">
        <v>948.63005700000008</v>
      </c>
      <c r="AK731" s="371">
        <v>3568.615495</v>
      </c>
    </row>
    <row r="732" spans="2:37">
      <c r="B732" s="370" t="s">
        <v>1821</v>
      </c>
      <c r="C732" s="371">
        <v>1230.7086532257724</v>
      </c>
      <c r="D732" s="371">
        <v>1268.6772992137098</v>
      </c>
      <c r="E732" s="371">
        <v>1327.4622961428245</v>
      </c>
      <c r="F732" s="371">
        <v>1320.5403306041303</v>
      </c>
      <c r="G732" s="371">
        <v>5147.3885791864359</v>
      </c>
      <c r="H732" s="371">
        <v>1352.1426911999647</v>
      </c>
      <c r="I732" s="371">
        <v>1400.8860143914746</v>
      </c>
      <c r="J732" s="371">
        <v>1435.4209983690207</v>
      </c>
      <c r="K732" s="371">
        <v>1432.1222813044558</v>
      </c>
      <c r="L732" s="371">
        <v>5620.5719852649163</v>
      </c>
      <c r="M732" s="371">
        <v>1472.9631419926477</v>
      </c>
      <c r="N732" s="371">
        <v>1592.9150133678954</v>
      </c>
      <c r="O732" s="371">
        <v>1612.5772166295524</v>
      </c>
      <c r="P732" s="371">
        <v>1683.5631717761119</v>
      </c>
      <c r="Q732" s="371">
        <v>6362.0185437662076</v>
      </c>
      <c r="R732" s="371">
        <v>1699.5441954623518</v>
      </c>
      <c r="S732" s="371">
        <v>1797.2794420950265</v>
      </c>
      <c r="T732" s="371">
        <v>1826.5116528816866</v>
      </c>
      <c r="U732" s="371">
        <v>1771.3635315715828</v>
      </c>
      <c r="V732" s="379">
        <v>7094.6988220106487</v>
      </c>
      <c r="W732" s="371">
        <v>1777.1343939999999</v>
      </c>
      <c r="X732" s="371">
        <v>1637.0828059999999</v>
      </c>
      <c r="Y732" s="371">
        <v>1693.249853</v>
      </c>
      <c r="Z732" s="371">
        <v>1614.357966</v>
      </c>
      <c r="AA732" s="371">
        <v>6721.825018999999</v>
      </c>
      <c r="AB732" s="371">
        <v>1627.396733</v>
      </c>
      <c r="AC732" s="371">
        <v>1702.844292</v>
      </c>
      <c r="AD732" s="371">
        <v>1743.790354</v>
      </c>
      <c r="AE732" s="371">
        <v>1872.3608240000001</v>
      </c>
      <c r="AF732" s="371">
        <v>6946.3922029999994</v>
      </c>
      <c r="AG732" s="371">
        <v>1882.110079</v>
      </c>
      <c r="AH732" s="371">
        <v>1947.967079</v>
      </c>
      <c r="AI732" s="371">
        <v>1998.9799069999999</v>
      </c>
      <c r="AJ732" s="371">
        <v>2020.7086380000001</v>
      </c>
      <c r="AK732" s="371">
        <v>7849.7657030000009</v>
      </c>
    </row>
    <row r="733" spans="2:37">
      <c r="B733" s="370" t="s">
        <v>1822</v>
      </c>
      <c r="C733" s="371">
        <v>422.43529648808925</v>
      </c>
      <c r="D733" s="371">
        <v>442.28088708573927</v>
      </c>
      <c r="E733" s="371">
        <v>469.2764272138561</v>
      </c>
      <c r="F733" s="371">
        <v>476.82202832315988</v>
      </c>
      <c r="G733" s="371">
        <v>1810.8146391108446</v>
      </c>
      <c r="H733" s="371">
        <v>481.72860142650654</v>
      </c>
      <c r="I733" s="371">
        <v>500.86298084927012</v>
      </c>
      <c r="J733" s="371">
        <v>515.19081085309972</v>
      </c>
      <c r="K733" s="371">
        <v>521.21009970374053</v>
      </c>
      <c r="L733" s="371">
        <v>2018.9924928326166</v>
      </c>
      <c r="M733" s="371">
        <v>526.67609614165576</v>
      </c>
      <c r="N733" s="371">
        <v>549.14830511811999</v>
      </c>
      <c r="O733" s="371">
        <v>557.2208902642227</v>
      </c>
      <c r="P733" s="371">
        <v>578.87604263792753</v>
      </c>
      <c r="Q733" s="371">
        <v>2211.9213341619261</v>
      </c>
      <c r="R733" s="371">
        <v>585.93834289185816</v>
      </c>
      <c r="S733" s="371">
        <v>606.4449367183405</v>
      </c>
      <c r="T733" s="371">
        <v>608.94367162573826</v>
      </c>
      <c r="U733" s="371">
        <v>618.01133885784441</v>
      </c>
      <c r="V733" s="379">
        <v>2419.3382900937809</v>
      </c>
      <c r="W733" s="371">
        <v>602.62243500000011</v>
      </c>
      <c r="X733" s="371">
        <v>425.87560999999999</v>
      </c>
      <c r="Y733" s="371">
        <v>523.42552799999999</v>
      </c>
      <c r="Z733" s="371">
        <v>413.82551000000001</v>
      </c>
      <c r="AA733" s="371">
        <v>1965.7490830000004</v>
      </c>
      <c r="AB733" s="371">
        <v>399.59614199999999</v>
      </c>
      <c r="AC733" s="371">
        <v>461.24854200000004</v>
      </c>
      <c r="AD733" s="371">
        <v>461.76711</v>
      </c>
      <c r="AE733" s="371">
        <v>637.52323899999999</v>
      </c>
      <c r="AF733" s="371">
        <v>1960.1350329999998</v>
      </c>
      <c r="AG733" s="371">
        <v>643.46395099999995</v>
      </c>
      <c r="AH733" s="371">
        <v>691.17100100000005</v>
      </c>
      <c r="AI733" s="371">
        <v>642.3454569999999</v>
      </c>
      <c r="AJ733" s="371">
        <v>665.09885899999995</v>
      </c>
      <c r="AK733" s="371">
        <v>2642.079268</v>
      </c>
    </row>
    <row r="734" spans="2:37">
      <c r="B734" s="370" t="s">
        <v>1823</v>
      </c>
      <c r="C734" s="371">
        <v>32.689227462964659</v>
      </c>
      <c r="D734" s="371">
        <v>32.286089386214755</v>
      </c>
      <c r="E734" s="371">
        <v>33.416515220315354</v>
      </c>
      <c r="F734" s="371">
        <v>34.493365021422129</v>
      </c>
      <c r="G734" s="371">
        <v>132.88519709091688</v>
      </c>
      <c r="H734" s="371">
        <v>36.342264120918415</v>
      </c>
      <c r="I734" s="371">
        <v>36.394610750909635</v>
      </c>
      <c r="J734" s="371">
        <v>37.680393657082014</v>
      </c>
      <c r="K734" s="371">
        <v>38.777948172227788</v>
      </c>
      <c r="L734" s="371">
        <v>149.19521670113784</v>
      </c>
      <c r="M734" s="371">
        <v>39.1934288826018</v>
      </c>
      <c r="N734" s="371">
        <v>39.737694611463304</v>
      </c>
      <c r="O734" s="371">
        <v>40.043793592827498</v>
      </c>
      <c r="P734" s="371">
        <v>41.299061523664903</v>
      </c>
      <c r="Q734" s="371">
        <v>160.27397861055749</v>
      </c>
      <c r="R734" s="371">
        <v>42.200065881476405</v>
      </c>
      <c r="S734" s="371">
        <v>43.171774953068002</v>
      </c>
      <c r="T734" s="371">
        <v>44.2257128588329</v>
      </c>
      <c r="U734" s="371">
        <v>43.938291393815398</v>
      </c>
      <c r="V734" s="379">
        <v>173.53584508719271</v>
      </c>
      <c r="W734" s="371">
        <v>43.024158999999997</v>
      </c>
      <c r="X734" s="371">
        <v>33.649065</v>
      </c>
      <c r="Y734" s="371">
        <v>43.570211</v>
      </c>
      <c r="Z734" s="371">
        <v>44.077345000000001</v>
      </c>
      <c r="AA734" s="371">
        <v>164.32077999999998</v>
      </c>
      <c r="AB734" s="371">
        <v>42.419837000000001</v>
      </c>
      <c r="AC734" s="371">
        <v>42.742913000000001</v>
      </c>
      <c r="AD734" s="371">
        <v>44.242204999999998</v>
      </c>
      <c r="AE734" s="371">
        <v>47.219096999999991</v>
      </c>
      <c r="AF734" s="371">
        <v>176.62405200000003</v>
      </c>
      <c r="AG734" s="371">
        <v>45.966938999999996</v>
      </c>
      <c r="AH734" s="371">
        <v>46.671449000000003</v>
      </c>
      <c r="AI734" s="371">
        <v>47.647764000000002</v>
      </c>
      <c r="AJ734" s="371">
        <v>49.164774000000008</v>
      </c>
      <c r="AK734" s="371">
        <v>189.45092599999998</v>
      </c>
    </row>
    <row r="735" spans="2:37">
      <c r="B735" s="370" t="s">
        <v>1824</v>
      </c>
      <c r="C735" s="371">
        <v>262.46756872137667</v>
      </c>
      <c r="D735" s="371">
        <v>263.58502421794503</v>
      </c>
      <c r="E735" s="371">
        <v>276.61006198633794</v>
      </c>
      <c r="F735" s="371">
        <v>280.1735820374418</v>
      </c>
      <c r="G735" s="371">
        <v>1082.8362369631011</v>
      </c>
      <c r="H735" s="371">
        <v>282.09740240786925</v>
      </c>
      <c r="I735" s="371">
        <v>291.37749404270517</v>
      </c>
      <c r="J735" s="371">
        <v>300.65800795288436</v>
      </c>
      <c r="K735" s="371">
        <v>304.97772516901694</v>
      </c>
      <c r="L735" s="371">
        <v>1179.1106295724758</v>
      </c>
      <c r="M735" s="371">
        <v>306.319561307615</v>
      </c>
      <c r="N735" s="371">
        <v>312.14274066931199</v>
      </c>
      <c r="O735" s="371">
        <v>326.42179262672704</v>
      </c>
      <c r="P735" s="371">
        <v>330.67803056359799</v>
      </c>
      <c r="Q735" s="371">
        <v>1275.5621251672521</v>
      </c>
      <c r="R735" s="371">
        <v>341.542848107716</v>
      </c>
      <c r="S735" s="371">
        <v>344.01699808572795</v>
      </c>
      <c r="T735" s="371">
        <v>341.76237935409802</v>
      </c>
      <c r="U735" s="371">
        <v>344.39949107605497</v>
      </c>
      <c r="V735" s="379">
        <v>1371.7217166235969</v>
      </c>
      <c r="W735" s="371">
        <v>354.91781199999997</v>
      </c>
      <c r="X735" s="371">
        <v>355.03046500000005</v>
      </c>
      <c r="Y735" s="371">
        <v>353.73987900000003</v>
      </c>
      <c r="Z735" s="371">
        <v>385.82238699999999</v>
      </c>
      <c r="AA735" s="371">
        <v>1449.5105430000001</v>
      </c>
      <c r="AB735" s="371">
        <v>386.25753100000003</v>
      </c>
      <c r="AC735" s="371">
        <v>390.63357100000002</v>
      </c>
      <c r="AD735" s="371">
        <v>393.29015800000002</v>
      </c>
      <c r="AE735" s="371">
        <v>403.42708500000003</v>
      </c>
      <c r="AF735" s="371">
        <v>1573.6083449999999</v>
      </c>
      <c r="AG735" s="371">
        <v>417.20019500000001</v>
      </c>
      <c r="AH735" s="371">
        <v>420.19509499999998</v>
      </c>
      <c r="AI735" s="371">
        <v>430.643618</v>
      </c>
      <c r="AJ735" s="371">
        <v>437.59836000000001</v>
      </c>
      <c r="AK735" s="371">
        <v>1705.6372680000002</v>
      </c>
    </row>
    <row r="736" spans="2:37">
      <c r="B736" s="370" t="s">
        <v>1825</v>
      </c>
      <c r="C736" s="371">
        <v>217.590794630386</v>
      </c>
      <c r="D736" s="371">
        <v>228.27575231343121</v>
      </c>
      <c r="E736" s="371">
        <v>229.56800829014563</v>
      </c>
      <c r="F736" s="371">
        <v>245.69312500369583</v>
      </c>
      <c r="G736" s="371">
        <v>921.12768023765864</v>
      </c>
      <c r="H736" s="371">
        <v>241.1776790417448</v>
      </c>
      <c r="I736" s="371">
        <v>247.58984975697678</v>
      </c>
      <c r="J736" s="371">
        <v>251.99725041395649</v>
      </c>
      <c r="K736" s="371">
        <v>270.30943900148498</v>
      </c>
      <c r="L736" s="371">
        <v>1011.0742182141631</v>
      </c>
      <c r="M736" s="371">
        <v>273.60494249550089</v>
      </c>
      <c r="N736" s="371">
        <v>281.08015534705982</v>
      </c>
      <c r="O736" s="371">
        <v>275.10872469982309</v>
      </c>
      <c r="P736" s="371">
        <v>278.30064130212253</v>
      </c>
      <c r="Q736" s="371">
        <v>1108.0944638445062</v>
      </c>
      <c r="R736" s="371">
        <v>282.51645926885686</v>
      </c>
      <c r="S736" s="371">
        <v>289.83758599966774</v>
      </c>
      <c r="T736" s="371">
        <v>303.5139456975308</v>
      </c>
      <c r="U736" s="371">
        <v>311.02146335894241</v>
      </c>
      <c r="V736" s="379">
        <v>1186.889454324998</v>
      </c>
      <c r="W736" s="371">
        <v>307.88566700000001</v>
      </c>
      <c r="X736" s="371">
        <v>302.25711299999995</v>
      </c>
      <c r="Y736" s="371">
        <v>319.98550399999999</v>
      </c>
      <c r="Z736" s="371">
        <v>341.90411000000006</v>
      </c>
      <c r="AA736" s="371">
        <v>1272.0323940000001</v>
      </c>
      <c r="AB736" s="371">
        <v>348.62288499999994</v>
      </c>
      <c r="AC736" s="371">
        <v>355.82068799999996</v>
      </c>
      <c r="AD736" s="371">
        <v>372.44105699999994</v>
      </c>
      <c r="AE736" s="371">
        <v>386.01303000000001</v>
      </c>
      <c r="AF736" s="371">
        <v>1462.8976599999996</v>
      </c>
      <c r="AG736" s="371">
        <v>396.15793200000002</v>
      </c>
      <c r="AH736" s="371">
        <v>399.03909600000003</v>
      </c>
      <c r="AI736" s="371">
        <v>421.64865500000002</v>
      </c>
      <c r="AJ736" s="371">
        <v>422.04844199999997</v>
      </c>
      <c r="AK736" s="371">
        <v>1638.894125</v>
      </c>
    </row>
    <row r="737" spans="2:37">
      <c r="B737" s="370" t="s">
        <v>1826</v>
      </c>
      <c r="C737" s="371">
        <v>8.1794127148143154</v>
      </c>
      <c r="D737" s="371">
        <v>8.2823402384619715</v>
      </c>
      <c r="E737" s="371">
        <v>8.4410653741029371</v>
      </c>
      <c r="F737" s="371">
        <v>8.5547597915871769</v>
      </c>
      <c r="G737" s="371">
        <v>33.457578118966396</v>
      </c>
      <c r="H737" s="371">
        <v>8.8610680318775454</v>
      </c>
      <c r="I737" s="371">
        <v>9.1537218767225834</v>
      </c>
      <c r="J737" s="371">
        <v>9.3682152191372623</v>
      </c>
      <c r="K737" s="371">
        <v>9.6019275018352417</v>
      </c>
      <c r="L737" s="371">
        <v>36.984932629572633</v>
      </c>
      <c r="M737" s="371">
        <v>9.8711784339368602</v>
      </c>
      <c r="N737" s="371">
        <v>10.156895424516501</v>
      </c>
      <c r="O737" s="371">
        <v>10.2430493541688</v>
      </c>
      <c r="P737" s="371">
        <v>10.418651399311601</v>
      </c>
      <c r="Q737" s="371">
        <v>40.689774611933764</v>
      </c>
      <c r="R737" s="371">
        <v>10.5459219675539</v>
      </c>
      <c r="S737" s="371">
        <v>10.776722700012099</v>
      </c>
      <c r="T737" s="371">
        <v>10.9257170405132</v>
      </c>
      <c r="U737" s="371">
        <v>11.094843387777901</v>
      </c>
      <c r="V737" s="379">
        <v>43.343205095857108</v>
      </c>
      <c r="W737" s="371">
        <v>10.733924</v>
      </c>
      <c r="X737" s="371">
        <v>10.041517000000001</v>
      </c>
      <c r="Y737" s="371">
        <v>10.620736999999998</v>
      </c>
      <c r="Z737" s="371">
        <v>11.550412</v>
      </c>
      <c r="AA737" s="371">
        <v>42.946589999999993</v>
      </c>
      <c r="AB737" s="371">
        <v>11.18957</v>
      </c>
      <c r="AC737" s="371">
        <v>11.107250000000001</v>
      </c>
      <c r="AD737" s="371">
        <v>11.13693</v>
      </c>
      <c r="AE737" s="371">
        <v>10.87162</v>
      </c>
      <c r="AF737" s="371">
        <v>44.305370000000003</v>
      </c>
      <c r="AG737" s="371">
        <v>10.856275999999999</v>
      </c>
      <c r="AH737" s="371">
        <v>11.392999</v>
      </c>
      <c r="AI737" s="371">
        <v>11.552239</v>
      </c>
      <c r="AJ737" s="371">
        <v>12.428094</v>
      </c>
      <c r="AK737" s="371">
        <v>46.229607999999999</v>
      </c>
    </row>
    <row r="738" spans="2:37">
      <c r="B738" s="370" t="s">
        <v>1827</v>
      </c>
      <c r="C738" s="371">
        <v>22.623395068529895</v>
      </c>
      <c r="D738" s="371">
        <v>22.96201448584614</v>
      </c>
      <c r="E738" s="371">
        <v>23.942856711153254</v>
      </c>
      <c r="F738" s="371">
        <v>24.006070320056388</v>
      </c>
      <c r="G738" s="371">
        <v>93.534336585585677</v>
      </c>
      <c r="H738" s="371">
        <v>24.373477174423591</v>
      </c>
      <c r="I738" s="371">
        <v>25.310735670159762</v>
      </c>
      <c r="J738" s="371">
        <v>26.182666179338682</v>
      </c>
      <c r="K738" s="371">
        <v>26.30844743774086</v>
      </c>
      <c r="L738" s="371">
        <v>102.17532646166289</v>
      </c>
      <c r="M738" s="371">
        <v>26.8583640959299</v>
      </c>
      <c r="N738" s="371">
        <v>28.200218665919699</v>
      </c>
      <c r="O738" s="371">
        <v>28.095361817912799</v>
      </c>
      <c r="P738" s="371">
        <v>28.7799940958622</v>
      </c>
      <c r="Q738" s="371">
        <v>111.93393867562459</v>
      </c>
      <c r="R738" s="371">
        <v>29.3887432004076</v>
      </c>
      <c r="S738" s="371">
        <v>30.2451827977373</v>
      </c>
      <c r="T738" s="371">
        <v>30.6924414847708</v>
      </c>
      <c r="U738" s="371">
        <v>30.102015561531601</v>
      </c>
      <c r="V738" s="379">
        <v>120.4283830444473</v>
      </c>
      <c r="W738" s="371">
        <v>30.112527999999998</v>
      </c>
      <c r="X738" s="371">
        <v>27.694496999999998</v>
      </c>
      <c r="Y738" s="371">
        <v>29.805420999999999</v>
      </c>
      <c r="Z738" s="371">
        <v>32.622844999999998</v>
      </c>
      <c r="AA738" s="371">
        <v>120.235291</v>
      </c>
      <c r="AB738" s="371">
        <v>31.778993999999997</v>
      </c>
      <c r="AC738" s="371">
        <v>32.362681000000002</v>
      </c>
      <c r="AD738" s="371">
        <v>31.812958999999999</v>
      </c>
      <c r="AE738" s="371">
        <v>35.239071000000003</v>
      </c>
      <c r="AF738" s="371">
        <v>131.19370500000002</v>
      </c>
      <c r="AG738" s="371">
        <v>36.424143999999998</v>
      </c>
      <c r="AH738" s="371">
        <v>37.324866</v>
      </c>
      <c r="AI738" s="371">
        <v>37.000218999999994</v>
      </c>
      <c r="AJ738" s="371">
        <v>37.929444000000004</v>
      </c>
      <c r="AK738" s="371">
        <v>148.678673</v>
      </c>
    </row>
    <row r="739" spans="2:37">
      <c r="B739" s="370" t="s">
        <v>1828</v>
      </c>
      <c r="C739" s="371">
        <v>1117.5351597702731</v>
      </c>
      <c r="D739" s="371">
        <v>1207.0623471690897</v>
      </c>
      <c r="E739" s="371">
        <v>1169.5728976243033</v>
      </c>
      <c r="F739" s="371">
        <v>1265.4869397847037</v>
      </c>
      <c r="G739" s="371">
        <v>4759.6573443483703</v>
      </c>
      <c r="H739" s="371">
        <v>1192.9151616613949</v>
      </c>
      <c r="I739" s="371">
        <v>1258.0738180928111</v>
      </c>
      <c r="J739" s="371">
        <v>1279.9425640900686</v>
      </c>
      <c r="K739" s="371">
        <v>1371.9781422457374</v>
      </c>
      <c r="L739" s="371">
        <v>5102.9096860900108</v>
      </c>
      <c r="M739" s="371">
        <v>1239.41854812669</v>
      </c>
      <c r="N739" s="371">
        <v>1362.90380789095</v>
      </c>
      <c r="O739" s="371">
        <v>1391.81321632714</v>
      </c>
      <c r="P739" s="371">
        <v>1531.7906552314601</v>
      </c>
      <c r="Q739" s="371">
        <v>5525.9262275762403</v>
      </c>
      <c r="R739" s="371">
        <v>1433.5488163824</v>
      </c>
      <c r="S739" s="371">
        <v>1502.0318579933598</v>
      </c>
      <c r="T739" s="371">
        <v>1500.4512087743401</v>
      </c>
      <c r="U739" s="371">
        <v>1569.71859740637</v>
      </c>
      <c r="V739" s="379">
        <v>6005.7504805564695</v>
      </c>
      <c r="W739" s="371">
        <v>1542.9120029999999</v>
      </c>
      <c r="X739" s="371">
        <v>1562.233244</v>
      </c>
      <c r="Y739" s="371">
        <v>1570.801903</v>
      </c>
      <c r="Z739" s="371">
        <v>1681.894317</v>
      </c>
      <c r="AA739" s="371">
        <v>6357.8414670000002</v>
      </c>
      <c r="AB739" s="371">
        <v>1390.8580480000001</v>
      </c>
      <c r="AC739" s="371">
        <v>1478.3280670000001</v>
      </c>
      <c r="AD739" s="371">
        <v>1583.634538</v>
      </c>
      <c r="AE739" s="371">
        <v>1919.12681</v>
      </c>
      <c r="AF739" s="371">
        <v>6371.9474629999995</v>
      </c>
      <c r="AG739" s="371">
        <v>1585.1775930000001</v>
      </c>
      <c r="AH739" s="371">
        <v>1622.598148</v>
      </c>
      <c r="AI739" s="371">
        <v>1706.681411</v>
      </c>
      <c r="AJ739" s="371">
        <v>1983.1081959999999</v>
      </c>
      <c r="AK739" s="371">
        <v>6897.565348000001</v>
      </c>
    </row>
    <row r="740" spans="2:37">
      <c r="B740" s="370" t="s">
        <v>1829</v>
      </c>
      <c r="C740" s="371">
        <v>249.45669550678679</v>
      </c>
      <c r="D740" s="371">
        <v>254.204015064499</v>
      </c>
      <c r="E740" s="371">
        <v>276.05393828540559</v>
      </c>
      <c r="F740" s="371">
        <v>281.73681567543076</v>
      </c>
      <c r="G740" s="371">
        <v>1061.4514645321219</v>
      </c>
      <c r="H740" s="371">
        <v>280.71395873615018</v>
      </c>
      <c r="I740" s="371">
        <v>285.39759212684282</v>
      </c>
      <c r="J740" s="371">
        <v>300.50161147481612</v>
      </c>
      <c r="K740" s="371">
        <v>311.74056669086247</v>
      </c>
      <c r="L740" s="371">
        <v>1178.3537290286715</v>
      </c>
      <c r="M740" s="371">
        <v>305.42558557397501</v>
      </c>
      <c r="N740" s="371">
        <v>313.18022157219303</v>
      </c>
      <c r="O740" s="371">
        <v>311.75864382632403</v>
      </c>
      <c r="P740" s="371">
        <v>318.96386296355104</v>
      </c>
      <c r="Q740" s="371">
        <v>1249.3283139360431</v>
      </c>
      <c r="R740" s="371">
        <v>309.07921175359996</v>
      </c>
      <c r="S740" s="371">
        <v>325.18133757347101</v>
      </c>
      <c r="T740" s="371">
        <v>339.31830071659004</v>
      </c>
      <c r="U740" s="371">
        <v>351.104174090301</v>
      </c>
      <c r="V740" s="379">
        <v>1324.6830241339621</v>
      </c>
      <c r="W740" s="371">
        <v>339.087583</v>
      </c>
      <c r="X740" s="371">
        <v>325.782265</v>
      </c>
      <c r="Y740" s="371">
        <v>346.29855099999997</v>
      </c>
      <c r="Z740" s="371">
        <v>361.55750399999999</v>
      </c>
      <c r="AA740" s="371">
        <v>1372.725903</v>
      </c>
      <c r="AB740" s="371">
        <v>342.31739099999999</v>
      </c>
      <c r="AC740" s="371">
        <v>347.58919199999997</v>
      </c>
      <c r="AD740" s="371">
        <v>357.768574</v>
      </c>
      <c r="AE740" s="371">
        <v>371.02705699999996</v>
      </c>
      <c r="AF740" s="371">
        <v>1418.7022139999999</v>
      </c>
      <c r="AG740" s="371">
        <v>362.68731099999997</v>
      </c>
      <c r="AH740" s="371">
        <v>374.309957</v>
      </c>
      <c r="AI740" s="371">
        <v>385.99413299999998</v>
      </c>
      <c r="AJ740" s="371">
        <v>390.28969300000006</v>
      </c>
      <c r="AK740" s="371">
        <v>1513.2810939999997</v>
      </c>
    </row>
    <row r="741" spans="2:37">
      <c r="B741" s="370" t="s">
        <v>1830</v>
      </c>
      <c r="C741" s="371">
        <v>141.8857929454804</v>
      </c>
      <c r="D741" s="371">
        <v>151.46943582313753</v>
      </c>
      <c r="E741" s="371">
        <v>155.54893534986951</v>
      </c>
      <c r="F741" s="371">
        <v>160.59778242839974</v>
      </c>
      <c r="G741" s="371">
        <v>609.50194654688732</v>
      </c>
      <c r="H741" s="371">
        <v>157.5201956622227</v>
      </c>
      <c r="I741" s="371">
        <v>162.38170980869671</v>
      </c>
      <c r="J741" s="371">
        <v>167.19691107098603</v>
      </c>
      <c r="K741" s="371">
        <v>175.50229424483513</v>
      </c>
      <c r="L741" s="371">
        <v>662.60111078674072</v>
      </c>
      <c r="M741" s="371">
        <v>178.45988593881302</v>
      </c>
      <c r="N741" s="371">
        <v>182.268127649728</v>
      </c>
      <c r="O741" s="371">
        <v>186.555919736162</v>
      </c>
      <c r="P741" s="371">
        <v>192.30792436140601</v>
      </c>
      <c r="Q741" s="371">
        <v>739.59185768610905</v>
      </c>
      <c r="R741" s="371">
        <v>196.23284861305001</v>
      </c>
      <c r="S741" s="371">
        <v>202.247139193137</v>
      </c>
      <c r="T741" s="371">
        <v>203.093583091234</v>
      </c>
      <c r="U741" s="371">
        <v>212.21634611582499</v>
      </c>
      <c r="V741" s="379">
        <v>813.78991701324594</v>
      </c>
      <c r="W741" s="371">
        <v>219.797023</v>
      </c>
      <c r="X741" s="371">
        <v>228.32415700000001</v>
      </c>
      <c r="Y741" s="371">
        <v>228.18674200000001</v>
      </c>
      <c r="Z741" s="371">
        <v>216.113956</v>
      </c>
      <c r="AA741" s="371">
        <v>892.42187799999999</v>
      </c>
      <c r="AB741" s="371">
        <v>224.29507599999999</v>
      </c>
      <c r="AC741" s="371">
        <v>234.642674</v>
      </c>
      <c r="AD741" s="371">
        <v>240.85714100000001</v>
      </c>
      <c r="AE741" s="371">
        <v>243.90619800000002</v>
      </c>
      <c r="AF741" s="371">
        <v>943.70108900000002</v>
      </c>
      <c r="AG741" s="371">
        <v>229.38257199999998</v>
      </c>
      <c r="AH741" s="371">
        <v>242.39082300000001</v>
      </c>
      <c r="AI741" s="371">
        <v>253.81977600000002</v>
      </c>
      <c r="AJ741" s="371">
        <v>265.91380300000003</v>
      </c>
      <c r="AK741" s="371">
        <v>991.50697400000013</v>
      </c>
    </row>
    <row r="742" spans="2:37">
      <c r="B742" s="370" t="s">
        <v>1831</v>
      </c>
      <c r="C742" s="371">
        <v>56.182141579743899</v>
      </c>
      <c r="D742" s="371">
        <v>56.857675823221257</v>
      </c>
      <c r="E742" s="371">
        <v>58.203528845474928</v>
      </c>
      <c r="F742" s="371">
        <v>58.864368550542714</v>
      </c>
      <c r="G742" s="371">
        <v>230.10771479898281</v>
      </c>
      <c r="H742" s="371">
        <v>58.763658346814573</v>
      </c>
      <c r="I742" s="371">
        <v>61.171557595665298</v>
      </c>
      <c r="J742" s="371">
        <v>63.491424006391341</v>
      </c>
      <c r="K742" s="371">
        <v>64.028037839938094</v>
      </c>
      <c r="L742" s="371">
        <v>247.45467778880931</v>
      </c>
      <c r="M742" s="371">
        <v>64.689859712166907</v>
      </c>
      <c r="N742" s="371">
        <v>67.896279745723987</v>
      </c>
      <c r="O742" s="371">
        <v>70.015678500083197</v>
      </c>
      <c r="P742" s="371">
        <v>72.747889114633693</v>
      </c>
      <c r="Q742" s="371">
        <v>275.34970707260783</v>
      </c>
      <c r="R742" s="371">
        <v>73.8212114290979</v>
      </c>
      <c r="S742" s="371">
        <v>76.304527214280498</v>
      </c>
      <c r="T742" s="371">
        <v>78.470850486629502</v>
      </c>
      <c r="U742" s="371">
        <v>76.746518055954098</v>
      </c>
      <c r="V742" s="379">
        <v>305.34310718596203</v>
      </c>
      <c r="W742" s="371">
        <v>76.448132999999999</v>
      </c>
      <c r="X742" s="371">
        <v>73.258442000000002</v>
      </c>
      <c r="Y742" s="371">
        <v>78.068044999999998</v>
      </c>
      <c r="Z742" s="371">
        <v>80.41870200000001</v>
      </c>
      <c r="AA742" s="371">
        <v>308.19332199999997</v>
      </c>
      <c r="AB742" s="371">
        <v>78.149049000000005</v>
      </c>
      <c r="AC742" s="371">
        <v>78.444479000000001</v>
      </c>
      <c r="AD742" s="371">
        <v>81.626829000000001</v>
      </c>
      <c r="AE742" s="371">
        <v>85.599716999999998</v>
      </c>
      <c r="AF742" s="371">
        <v>323.82007400000003</v>
      </c>
      <c r="AG742" s="371">
        <v>84.212770999999989</v>
      </c>
      <c r="AH742" s="371">
        <v>85.615957999999992</v>
      </c>
      <c r="AI742" s="371">
        <v>85.505869000000004</v>
      </c>
      <c r="AJ742" s="371">
        <v>86.954842999999997</v>
      </c>
      <c r="AK742" s="371">
        <v>342.28944100000001</v>
      </c>
    </row>
    <row r="743" spans="2:37">
      <c r="B743" s="370" t="s">
        <v>1832</v>
      </c>
      <c r="C743" s="371">
        <v>6920.8783941032425</v>
      </c>
      <c r="D743" s="371">
        <v>7191.1887400834767</v>
      </c>
      <c r="E743" s="371">
        <v>7452.7386902803701</v>
      </c>
      <c r="F743" s="371">
        <v>7585.7951640027368</v>
      </c>
      <c r="G743" s="371">
        <v>29150.600988469832</v>
      </c>
      <c r="H743" s="371">
        <v>7646.7293247284661</v>
      </c>
      <c r="I743" s="371">
        <v>7923.10603144984</v>
      </c>
      <c r="J743" s="371">
        <v>8257.4220108764894</v>
      </c>
      <c r="K743" s="371">
        <v>8445.3141818862969</v>
      </c>
      <c r="L743" s="371">
        <v>32272.57154894109</v>
      </c>
      <c r="M743" s="371">
        <v>8502.2474954923146</v>
      </c>
      <c r="N743" s="371">
        <v>8932.7775231438645</v>
      </c>
      <c r="O743" s="371">
        <v>9417.2875499417023</v>
      </c>
      <c r="P743" s="371">
        <v>9616.4821334648459</v>
      </c>
      <c r="Q743" s="371">
        <v>36468.794702042731</v>
      </c>
      <c r="R743" s="371">
        <v>9544.0372942369286</v>
      </c>
      <c r="S743" s="371">
        <v>9812.8321594171939</v>
      </c>
      <c r="T743" s="371">
        <v>9947.3577550522969</v>
      </c>
      <c r="U743" s="371">
        <v>10391.263479182146</v>
      </c>
      <c r="V743" s="379">
        <v>39695.490687888567</v>
      </c>
      <c r="W743" s="371">
        <v>10063.798203</v>
      </c>
      <c r="X743" s="371">
        <v>9863.7925828920343</v>
      </c>
      <c r="Y743" s="371">
        <v>10719.253095410686</v>
      </c>
      <c r="Z743" s="371">
        <v>11652.025127240013</v>
      </c>
      <c r="AA743" s="371">
        <v>42298.86900854273</v>
      </c>
      <c r="AB743" s="371">
        <v>11656.465185479216</v>
      </c>
      <c r="AC743" s="371">
        <v>12380.737322868685</v>
      </c>
      <c r="AD743" s="371">
        <v>12947.686157956894</v>
      </c>
      <c r="AE743" s="371">
        <v>15496.412412160838</v>
      </c>
      <c r="AF743" s="371">
        <v>52481.301078465629</v>
      </c>
      <c r="AG743" s="371">
        <v>16551.658819041862</v>
      </c>
      <c r="AH743" s="371">
        <v>17386.904236129878</v>
      </c>
      <c r="AI743" s="371">
        <v>17529.335125922673</v>
      </c>
      <c r="AJ743" s="371">
        <v>19434.711616356231</v>
      </c>
      <c r="AK743" s="371">
        <v>70902.609797450641</v>
      </c>
    </row>
    <row r="744" spans="2:37">
      <c r="B744" s="368" t="s">
        <v>1864</v>
      </c>
      <c r="C744" s="371" t="s">
        <v>1178</v>
      </c>
      <c r="D744" s="371" t="s">
        <v>1178</v>
      </c>
      <c r="E744" s="371" t="s">
        <v>1178</v>
      </c>
      <c r="F744" s="371" t="s">
        <v>1178</v>
      </c>
      <c r="G744" s="371" t="s">
        <v>1178</v>
      </c>
      <c r="H744" s="371" t="s">
        <v>1178</v>
      </c>
      <c r="I744" s="371" t="s">
        <v>1178</v>
      </c>
      <c r="J744" s="371" t="s">
        <v>1178</v>
      </c>
      <c r="K744" s="371" t="s">
        <v>1178</v>
      </c>
      <c r="L744" s="371" t="s">
        <v>1178</v>
      </c>
      <c r="M744" s="371" t="s">
        <v>1178</v>
      </c>
      <c r="N744" s="371" t="s">
        <v>1178</v>
      </c>
      <c r="O744" s="371" t="s">
        <v>1178</v>
      </c>
      <c r="P744" s="371" t="s">
        <v>1178</v>
      </c>
      <c r="Q744" s="371" t="s">
        <v>1178</v>
      </c>
      <c r="R744" s="371" t="s">
        <v>1178</v>
      </c>
      <c r="S744" s="371" t="s">
        <v>1178</v>
      </c>
      <c r="T744" s="371" t="s">
        <v>1178</v>
      </c>
      <c r="U744" s="371" t="s">
        <v>1178</v>
      </c>
      <c r="V744" s="379" t="s">
        <v>1178</v>
      </c>
      <c r="W744" s="371" t="s">
        <v>1178</v>
      </c>
      <c r="X744" s="371" t="s">
        <v>1178</v>
      </c>
      <c r="Y744" s="371" t="s">
        <v>1178</v>
      </c>
      <c r="Z744" s="371" t="s">
        <v>1178</v>
      </c>
      <c r="AA744" s="371" t="s">
        <v>1178</v>
      </c>
      <c r="AB744" s="371" t="s">
        <v>1178</v>
      </c>
      <c r="AC744" s="371" t="s">
        <v>1178</v>
      </c>
      <c r="AD744" s="371" t="s">
        <v>1178</v>
      </c>
      <c r="AE744" s="371" t="s">
        <v>1178</v>
      </c>
      <c r="AF744" s="371" t="s">
        <v>1178</v>
      </c>
      <c r="AG744" s="371" t="s">
        <v>1178</v>
      </c>
      <c r="AH744" s="371" t="s">
        <v>1178</v>
      </c>
      <c r="AI744" s="371" t="s">
        <v>1178</v>
      </c>
      <c r="AJ744" s="371" t="s">
        <v>1178</v>
      </c>
      <c r="AK744" s="371" t="s">
        <v>1178</v>
      </c>
    </row>
    <row r="745" spans="2:37">
      <c r="B745" s="370" t="s">
        <v>1815</v>
      </c>
      <c r="C745" s="371">
        <v>1719.0494523916873</v>
      </c>
      <c r="D745" s="371">
        <v>1789.5536528612718</v>
      </c>
      <c r="E745" s="371">
        <v>1896.8311110496652</v>
      </c>
      <c r="F745" s="371">
        <v>1887.5833422605047</v>
      </c>
      <c r="G745" s="371">
        <v>7293.0175585631277</v>
      </c>
      <c r="H745" s="371">
        <v>1844.2907935914761</v>
      </c>
      <c r="I745" s="371">
        <v>1907.8789770543149</v>
      </c>
      <c r="J745" s="371">
        <v>2075.4943416715387</v>
      </c>
      <c r="K745" s="371">
        <v>2082.6991236397403</v>
      </c>
      <c r="L745" s="371">
        <v>7910.3632359570702</v>
      </c>
      <c r="M745" s="371">
        <v>1973.5673332948443</v>
      </c>
      <c r="N745" s="371">
        <v>2021.1145781119442</v>
      </c>
      <c r="O745" s="371">
        <v>2137.908041440633</v>
      </c>
      <c r="P745" s="371">
        <v>2198.7204712905532</v>
      </c>
      <c r="Q745" s="371">
        <v>8331.3104241379733</v>
      </c>
      <c r="R745" s="371">
        <v>2121.4367623512048</v>
      </c>
      <c r="S745" s="371">
        <v>2166.7372962055442</v>
      </c>
      <c r="T745" s="371">
        <v>2288.035432431253</v>
      </c>
      <c r="U745" s="371">
        <v>2378.085342462909</v>
      </c>
      <c r="V745" s="379">
        <v>8954.294833450911</v>
      </c>
      <c r="W745" s="371">
        <v>2328.943646096985</v>
      </c>
      <c r="X745" s="371">
        <v>2262.7411676055517</v>
      </c>
      <c r="Y745" s="371">
        <v>2194.3071255569889</v>
      </c>
      <c r="Z745" s="371">
        <v>2281.5752785954583</v>
      </c>
      <c r="AA745" s="371">
        <v>9067.5672178549848</v>
      </c>
      <c r="AB745" s="371">
        <v>2221.91325110965</v>
      </c>
      <c r="AC745" s="371">
        <v>2348.7695080646326</v>
      </c>
      <c r="AD745" s="371">
        <v>2368.6540909994774</v>
      </c>
      <c r="AE745" s="371">
        <v>2402.2016233255135</v>
      </c>
      <c r="AF745" s="371">
        <v>9341.5384734992731</v>
      </c>
      <c r="AG745" s="371">
        <v>2376.5543333248961</v>
      </c>
      <c r="AH745" s="371">
        <v>2457.443570431964</v>
      </c>
      <c r="AI745" s="371">
        <v>2453.6769591758812</v>
      </c>
      <c r="AJ745" s="371">
        <v>2250.9837353176658</v>
      </c>
      <c r="AK745" s="371">
        <v>9538.6585982504057</v>
      </c>
    </row>
    <row r="746" spans="2:37">
      <c r="B746" s="370" t="s">
        <v>1816</v>
      </c>
      <c r="C746" s="371">
        <v>3122.7171928469056</v>
      </c>
      <c r="D746" s="371">
        <v>2999.6740370664247</v>
      </c>
      <c r="E746" s="371">
        <v>3241.5210067825665</v>
      </c>
      <c r="F746" s="371">
        <v>3383.9293092683115</v>
      </c>
      <c r="G746" s="371">
        <v>12747.841545964207</v>
      </c>
      <c r="H746" s="371">
        <v>3287.9394856881504</v>
      </c>
      <c r="I746" s="371">
        <v>2997.7440810966441</v>
      </c>
      <c r="J746" s="371">
        <v>3170.3748157894383</v>
      </c>
      <c r="K746" s="371">
        <v>3444.0666375517831</v>
      </c>
      <c r="L746" s="371">
        <v>12900.125020126017</v>
      </c>
      <c r="M746" s="371">
        <v>3476.0500711612435</v>
      </c>
      <c r="N746" s="371">
        <v>3579.8039629017408</v>
      </c>
      <c r="O746" s="371">
        <v>3749.8436215890902</v>
      </c>
      <c r="P746" s="371">
        <v>3514.0534033022714</v>
      </c>
      <c r="Q746" s="371">
        <v>14319.751058954345</v>
      </c>
      <c r="R746" s="371">
        <v>3452.5441870873165</v>
      </c>
      <c r="S746" s="371">
        <v>3471.2660135545743</v>
      </c>
      <c r="T746" s="371">
        <v>3761.8708485460234</v>
      </c>
      <c r="U746" s="371">
        <v>3975.8109243678996</v>
      </c>
      <c r="V746" s="379">
        <v>14661.491973555812</v>
      </c>
      <c r="W746" s="371">
        <v>3672.6888960907945</v>
      </c>
      <c r="X746" s="371">
        <v>3507.4366346647039</v>
      </c>
      <c r="Y746" s="371">
        <v>3632.3183445691411</v>
      </c>
      <c r="Z746" s="371">
        <v>3650.5298520781844</v>
      </c>
      <c r="AA746" s="371">
        <v>14462.973727402823</v>
      </c>
      <c r="AB746" s="371">
        <v>3939.2412973086521</v>
      </c>
      <c r="AC746" s="371">
        <v>3458.5385981921836</v>
      </c>
      <c r="AD746" s="371">
        <v>3674.9317878960082</v>
      </c>
      <c r="AE746" s="371">
        <v>3975.4755617002324</v>
      </c>
      <c r="AF746" s="371">
        <v>15048.187245097079</v>
      </c>
      <c r="AG746" s="371">
        <v>3925.4215930586174</v>
      </c>
      <c r="AH746" s="371">
        <v>3999.5147525058078</v>
      </c>
      <c r="AI746" s="371">
        <v>4287.9379955528648</v>
      </c>
      <c r="AJ746" s="371">
        <v>4447.2964328609041</v>
      </c>
      <c r="AK746" s="371">
        <v>16660.170773978196</v>
      </c>
    </row>
    <row r="747" spans="2:37">
      <c r="B747" s="370" t="s">
        <v>1817</v>
      </c>
      <c r="C747" s="371">
        <v>4399.0581237661809</v>
      </c>
      <c r="D747" s="371">
        <v>3961.035257756394</v>
      </c>
      <c r="E747" s="371">
        <v>4546.632198868956</v>
      </c>
      <c r="F747" s="371">
        <v>4685.9723053204316</v>
      </c>
      <c r="G747" s="371">
        <v>17592.697885711965</v>
      </c>
      <c r="H747" s="371">
        <v>4787.4295024154571</v>
      </c>
      <c r="I747" s="371">
        <v>4054.7398214803256</v>
      </c>
      <c r="J747" s="371">
        <v>4695.4327921837921</v>
      </c>
      <c r="K747" s="371">
        <v>5088.8874686962354</v>
      </c>
      <c r="L747" s="371">
        <v>18626.489584775809</v>
      </c>
      <c r="M747" s="371">
        <v>5223.0605494043039</v>
      </c>
      <c r="N747" s="371">
        <v>5368.3155506697849</v>
      </c>
      <c r="O747" s="371">
        <v>5534.1507139253326</v>
      </c>
      <c r="P747" s="371">
        <v>5233.622290925683</v>
      </c>
      <c r="Q747" s="371">
        <v>21359.149104925098</v>
      </c>
      <c r="R747" s="371">
        <v>5203.1840841402145</v>
      </c>
      <c r="S747" s="371">
        <v>5244.681741343762</v>
      </c>
      <c r="T747" s="371">
        <v>5649.0653470649604</v>
      </c>
      <c r="U747" s="371">
        <v>5614.8003745240458</v>
      </c>
      <c r="V747" s="379">
        <v>21711.731547072981</v>
      </c>
      <c r="W747" s="371">
        <v>5028.8672328985904</v>
      </c>
      <c r="X747" s="371">
        <v>5289.966330254988</v>
      </c>
      <c r="Y747" s="371">
        <v>5565.961184312745</v>
      </c>
      <c r="Z747" s="371">
        <v>5584.8605438399627</v>
      </c>
      <c r="AA747" s="371">
        <v>21469.655291306288</v>
      </c>
      <c r="AB747" s="371">
        <v>5680.7691161849489</v>
      </c>
      <c r="AC747" s="371">
        <v>4881.6586363328161</v>
      </c>
      <c r="AD747" s="371">
        <v>5230.9592439955641</v>
      </c>
      <c r="AE747" s="371">
        <v>5737.2284142696972</v>
      </c>
      <c r="AF747" s="371">
        <v>21530.615410783026</v>
      </c>
      <c r="AG747" s="371">
        <v>5681.6893728683654</v>
      </c>
      <c r="AH747" s="371">
        <v>5847.6232209213294</v>
      </c>
      <c r="AI747" s="371">
        <v>6205.8728153372967</v>
      </c>
      <c r="AJ747" s="371">
        <v>6769.8689760034558</v>
      </c>
      <c r="AK747" s="371">
        <v>24505.054385130454</v>
      </c>
    </row>
    <row r="748" spans="2:37">
      <c r="B748" s="370" t="s">
        <v>1818</v>
      </c>
      <c r="C748" s="371">
        <v>5.9020350756196898</v>
      </c>
      <c r="D748" s="371">
        <v>5.8187053778267703</v>
      </c>
      <c r="E748" s="371">
        <v>7.3279518146580056</v>
      </c>
      <c r="F748" s="371">
        <v>7.4216063291804728</v>
      </c>
      <c r="G748" s="371">
        <v>26.470298597284938</v>
      </c>
      <c r="H748" s="371">
        <v>7.1662975168154643</v>
      </c>
      <c r="I748" s="371">
        <v>7.3896994046393036</v>
      </c>
      <c r="J748" s="371">
        <v>8.0085000692751134</v>
      </c>
      <c r="K748" s="371">
        <v>8.7124931977296267</v>
      </c>
      <c r="L748" s="371">
        <v>31.276990188459511</v>
      </c>
      <c r="M748" s="371">
        <v>8.4350722353052205</v>
      </c>
      <c r="N748" s="371">
        <v>8.5583179335461068</v>
      </c>
      <c r="O748" s="371">
        <v>8.8483130437678152</v>
      </c>
      <c r="P748" s="371">
        <v>9.4453112800546162</v>
      </c>
      <c r="Q748" s="371">
        <v>35.287014492673755</v>
      </c>
      <c r="R748" s="371">
        <v>9.5161632626203829</v>
      </c>
      <c r="S748" s="371">
        <v>9.8254051191966258</v>
      </c>
      <c r="T748" s="371">
        <v>10.202155357993135</v>
      </c>
      <c r="U748" s="371">
        <v>10.792874045506316</v>
      </c>
      <c r="V748" s="379">
        <v>40.336597785316457</v>
      </c>
      <c r="W748" s="371">
        <v>10.563033712038351</v>
      </c>
      <c r="X748" s="371">
        <v>10.937912042878606</v>
      </c>
      <c r="Y748" s="371">
        <v>11.576444894837527</v>
      </c>
      <c r="Z748" s="371">
        <v>11.855960251568883</v>
      </c>
      <c r="AA748" s="371">
        <v>44.933350901323365</v>
      </c>
      <c r="AB748" s="371">
        <v>12.268817088949529</v>
      </c>
      <c r="AC748" s="371">
        <v>12.305438186305201</v>
      </c>
      <c r="AD748" s="371">
        <v>12.293464887227069</v>
      </c>
      <c r="AE748" s="371">
        <v>13.067956363734233</v>
      </c>
      <c r="AF748" s="371">
        <v>49.935676526216035</v>
      </c>
      <c r="AG748" s="371">
        <v>12.423890805386138</v>
      </c>
      <c r="AH748" s="371">
        <v>13.633825368880881</v>
      </c>
      <c r="AI748" s="371">
        <v>14.113540625105673</v>
      </c>
      <c r="AJ748" s="371">
        <v>14.457044246714661</v>
      </c>
      <c r="AK748" s="371">
        <v>54.628301046087358</v>
      </c>
    </row>
    <row r="749" spans="2:37">
      <c r="B749" s="370" t="s">
        <v>1819</v>
      </c>
      <c r="C749" s="371">
        <v>16.945305677309435</v>
      </c>
      <c r="D749" s="371">
        <v>17.186656839819499</v>
      </c>
      <c r="E749" s="371">
        <v>17.756199200017644</v>
      </c>
      <c r="F749" s="371">
        <v>18.450203518128678</v>
      </c>
      <c r="G749" s="371">
        <v>70.338365235275248</v>
      </c>
      <c r="H749" s="371">
        <v>18.07360958287504</v>
      </c>
      <c r="I749" s="371">
        <v>18.651882923615215</v>
      </c>
      <c r="J749" s="371">
        <v>19.228003480875582</v>
      </c>
      <c r="K749" s="371">
        <v>19.944216939354192</v>
      </c>
      <c r="L749" s="371">
        <v>75.897712926720033</v>
      </c>
      <c r="M749" s="371">
        <v>19.510212698485201</v>
      </c>
      <c r="N749" s="371">
        <v>19.920735087887902</v>
      </c>
      <c r="O749" s="371">
        <v>20.433965026456153</v>
      </c>
      <c r="P749" s="371">
        <v>21.268683088105217</v>
      </c>
      <c r="Q749" s="371">
        <v>81.133595900934466</v>
      </c>
      <c r="R749" s="371">
        <v>20.9447506970725</v>
      </c>
      <c r="S749" s="371">
        <v>21.920908512563372</v>
      </c>
      <c r="T749" s="371">
        <v>22.707800296232158</v>
      </c>
      <c r="U749" s="371">
        <v>22.806217341504695</v>
      </c>
      <c r="V749" s="379">
        <v>88.379676847372721</v>
      </c>
      <c r="W749" s="371">
        <v>21.786603036398223</v>
      </c>
      <c r="X749" s="371">
        <v>23.068159932536126</v>
      </c>
      <c r="Y749" s="371">
        <v>23.168779432073464</v>
      </c>
      <c r="Z749" s="371">
        <v>23.745278444736861</v>
      </c>
      <c r="AA749" s="371">
        <v>91.768820845744671</v>
      </c>
      <c r="AB749" s="371">
        <v>21.574988245116778</v>
      </c>
      <c r="AC749" s="371">
        <v>24.008528230421593</v>
      </c>
      <c r="AD749" s="371">
        <v>24.974360473488741</v>
      </c>
      <c r="AE749" s="371">
        <v>25.625535698806878</v>
      </c>
      <c r="AF749" s="371">
        <v>96.183412647834004</v>
      </c>
      <c r="AG749" s="371">
        <v>23.008151536656854</v>
      </c>
      <c r="AH749" s="371">
        <v>24.705685073283945</v>
      </c>
      <c r="AI749" s="371">
        <v>24.568043622324957</v>
      </c>
      <c r="AJ749" s="371">
        <v>23.608245459282806</v>
      </c>
      <c r="AK749" s="371">
        <v>95.890125691548576</v>
      </c>
    </row>
    <row r="750" spans="2:37">
      <c r="B750" s="370" t="s">
        <v>1820</v>
      </c>
      <c r="C750" s="371">
        <v>2269.9947373788964</v>
      </c>
      <c r="D750" s="371">
        <v>2436.1172328826929</v>
      </c>
      <c r="E750" s="371">
        <v>2509.2468502736579</v>
      </c>
      <c r="F750" s="371">
        <v>2690.7586954257949</v>
      </c>
      <c r="G750" s="371">
        <v>9906.1175159610411</v>
      </c>
      <c r="H750" s="371">
        <v>2496.8304226249702</v>
      </c>
      <c r="I750" s="371">
        <v>2637.0807449311183</v>
      </c>
      <c r="J750" s="371">
        <v>2908.4734458327603</v>
      </c>
      <c r="K750" s="371">
        <v>3183.6055799096589</v>
      </c>
      <c r="L750" s="371">
        <v>11225.990193298507</v>
      </c>
      <c r="M750" s="371">
        <v>2787.5122975273098</v>
      </c>
      <c r="N750" s="371">
        <v>2895.5361667666393</v>
      </c>
      <c r="O750" s="371">
        <v>3128.2399350950459</v>
      </c>
      <c r="P750" s="371">
        <v>3443.5870451072201</v>
      </c>
      <c r="Q750" s="371">
        <v>12254.875444496214</v>
      </c>
      <c r="R750" s="371">
        <v>3074.9668870341948</v>
      </c>
      <c r="S750" s="371">
        <v>3189.6476946261155</v>
      </c>
      <c r="T750" s="371">
        <v>3458.5152278067612</v>
      </c>
      <c r="U750" s="371">
        <v>3737.8357089069646</v>
      </c>
      <c r="V750" s="379">
        <v>13460.965518374038</v>
      </c>
      <c r="W750" s="371">
        <v>3364.7406018136908</v>
      </c>
      <c r="X750" s="371">
        <v>3044.2137842290299</v>
      </c>
      <c r="Y750" s="371">
        <v>3066.8782320520404</v>
      </c>
      <c r="Z750" s="371">
        <v>3149.1111008021394</v>
      </c>
      <c r="AA750" s="371">
        <v>12624.943718896899</v>
      </c>
      <c r="AB750" s="371">
        <v>3173.5792475467197</v>
      </c>
      <c r="AC750" s="371">
        <v>3044.97226470431</v>
      </c>
      <c r="AD750" s="371">
        <v>3142.7362108578236</v>
      </c>
      <c r="AE750" s="371">
        <v>3227.262175723009</v>
      </c>
      <c r="AF750" s="371">
        <v>12588.549898831863</v>
      </c>
      <c r="AG750" s="371">
        <v>3140.3745918500572</v>
      </c>
      <c r="AH750" s="371">
        <v>3188.0396997849757</v>
      </c>
      <c r="AI750" s="371">
        <v>3196.5536630104502</v>
      </c>
      <c r="AJ750" s="371">
        <v>2801.6366932947108</v>
      </c>
      <c r="AK750" s="371">
        <v>12326.604647940194</v>
      </c>
    </row>
    <row r="751" spans="2:37">
      <c r="B751" s="370" t="s">
        <v>1821</v>
      </c>
      <c r="C751" s="371">
        <v>999.757938150825</v>
      </c>
      <c r="D751" s="371">
        <v>1049.8604848047639</v>
      </c>
      <c r="E751" s="371">
        <v>1116.4228920143389</v>
      </c>
      <c r="F751" s="371">
        <v>1215.8254606320249</v>
      </c>
      <c r="G751" s="371">
        <v>4381.8667756019522</v>
      </c>
      <c r="H751" s="371">
        <v>1138.5037435662309</v>
      </c>
      <c r="I751" s="371">
        <v>1211.2944376259879</v>
      </c>
      <c r="J751" s="371">
        <v>1257.3853893300782</v>
      </c>
      <c r="K751" s="371">
        <v>1337.8046831999432</v>
      </c>
      <c r="L751" s="371">
        <v>4944.9882537222402</v>
      </c>
      <c r="M751" s="371">
        <v>1290.3790459032789</v>
      </c>
      <c r="N751" s="371">
        <v>1371.0292518106578</v>
      </c>
      <c r="O751" s="371">
        <v>1416.5303994806736</v>
      </c>
      <c r="P751" s="371">
        <v>1506.4788563531695</v>
      </c>
      <c r="Q751" s="371">
        <v>5584.4175535477798</v>
      </c>
      <c r="R751" s="371">
        <v>1453.9041017273687</v>
      </c>
      <c r="S751" s="371">
        <v>1540.7363552220856</v>
      </c>
      <c r="T751" s="371">
        <v>1608.1656595624445</v>
      </c>
      <c r="U751" s="371">
        <v>1694.0265495915266</v>
      </c>
      <c r="V751" s="379">
        <v>6296.8326661034253</v>
      </c>
      <c r="W751" s="371">
        <v>1624.0840213012523</v>
      </c>
      <c r="X751" s="371">
        <v>1607.7638605531249</v>
      </c>
      <c r="Y751" s="371">
        <v>1610.2295895569996</v>
      </c>
      <c r="Z751" s="371">
        <v>1686.0800400487467</v>
      </c>
      <c r="AA751" s="371">
        <v>6528.1575114601228</v>
      </c>
      <c r="AB751" s="371">
        <v>1707.8456586991911</v>
      </c>
      <c r="AC751" s="371">
        <v>1729.729153234405</v>
      </c>
      <c r="AD751" s="371">
        <v>1630.9577647550752</v>
      </c>
      <c r="AE751" s="371">
        <v>1720.1143979195067</v>
      </c>
      <c r="AF751" s="371">
        <v>6788.6469746081793</v>
      </c>
      <c r="AG751" s="371">
        <v>1776.9136864984696</v>
      </c>
      <c r="AH751" s="371">
        <v>1855.4586152258705</v>
      </c>
      <c r="AI751" s="371">
        <v>1813.0336340366205</v>
      </c>
      <c r="AJ751" s="371">
        <v>1860.2501819739896</v>
      </c>
      <c r="AK751" s="371">
        <v>7305.6561177349504</v>
      </c>
    </row>
    <row r="752" spans="2:37">
      <c r="B752" s="370" t="s">
        <v>1822</v>
      </c>
      <c r="C752" s="371">
        <v>431.18781469789872</v>
      </c>
      <c r="D752" s="371">
        <v>460.80724021262915</v>
      </c>
      <c r="E752" s="371">
        <v>475.03929389492419</v>
      </c>
      <c r="F752" s="371">
        <v>516.84861333081631</v>
      </c>
      <c r="G752" s="371">
        <v>1883.8829621362681</v>
      </c>
      <c r="H752" s="371">
        <v>491.56790609088233</v>
      </c>
      <c r="I752" s="371">
        <v>534.26616850031439</v>
      </c>
      <c r="J752" s="371">
        <v>533.61203916266811</v>
      </c>
      <c r="K752" s="371">
        <v>565.15086992452018</v>
      </c>
      <c r="L752" s="371">
        <v>2124.5969836783852</v>
      </c>
      <c r="M752" s="371">
        <v>544.44826758155227</v>
      </c>
      <c r="N752" s="371">
        <v>590.40302257914743</v>
      </c>
      <c r="O752" s="371">
        <v>601.73288296715236</v>
      </c>
      <c r="P752" s="371">
        <v>640.0912786844317</v>
      </c>
      <c r="Q752" s="371">
        <v>2376.6754518122839</v>
      </c>
      <c r="R752" s="371">
        <v>618.66777161646075</v>
      </c>
      <c r="S752" s="371">
        <v>665.52312961696055</v>
      </c>
      <c r="T752" s="371">
        <v>683.26911513944913</v>
      </c>
      <c r="U752" s="371">
        <v>722.20511896326127</v>
      </c>
      <c r="V752" s="379">
        <v>2689.6651353361317</v>
      </c>
      <c r="W752" s="371">
        <v>668.75302346367766</v>
      </c>
      <c r="X752" s="371">
        <v>469.49313795571703</v>
      </c>
      <c r="Y752" s="371">
        <v>491.83921578509114</v>
      </c>
      <c r="Z752" s="371">
        <v>624.16031001944134</v>
      </c>
      <c r="AA752" s="371">
        <v>2254.2456872239272</v>
      </c>
      <c r="AB752" s="371">
        <v>578.8099092673873</v>
      </c>
      <c r="AC752" s="371">
        <v>536.15243191416539</v>
      </c>
      <c r="AD752" s="371">
        <v>504.47672736227338</v>
      </c>
      <c r="AE752" s="371">
        <v>563.01278145284095</v>
      </c>
      <c r="AF752" s="371">
        <v>2182.4518499966675</v>
      </c>
      <c r="AG752" s="371">
        <v>597.30764074349941</v>
      </c>
      <c r="AH752" s="371">
        <v>638.47182660729368</v>
      </c>
      <c r="AI752" s="371">
        <v>573.36731526751976</v>
      </c>
      <c r="AJ752" s="371">
        <v>620.42231199144226</v>
      </c>
      <c r="AK752" s="371">
        <v>2429.5690946097552</v>
      </c>
    </row>
    <row r="753" spans="2:37">
      <c r="B753" s="370" t="s">
        <v>1823</v>
      </c>
      <c r="C753" s="371">
        <v>97.549560603387377</v>
      </c>
      <c r="D753" s="371">
        <v>101.49834772479552</v>
      </c>
      <c r="E753" s="371">
        <v>103.14429685671372</v>
      </c>
      <c r="F753" s="371">
        <v>109.43457620728766</v>
      </c>
      <c r="G753" s="371">
        <v>411.62678139218434</v>
      </c>
      <c r="H753" s="371">
        <v>107.44811891663818</v>
      </c>
      <c r="I753" s="371">
        <v>114.2640819614752</v>
      </c>
      <c r="J753" s="371">
        <v>116.86788172344308</v>
      </c>
      <c r="K753" s="371">
        <v>124.34373391471462</v>
      </c>
      <c r="L753" s="371">
        <v>462.92381651627107</v>
      </c>
      <c r="M753" s="371">
        <v>118.65468161646621</v>
      </c>
      <c r="N753" s="371">
        <v>125.2637355236031</v>
      </c>
      <c r="O753" s="371">
        <v>130.77508155107165</v>
      </c>
      <c r="P753" s="371">
        <v>138.3101212559792</v>
      </c>
      <c r="Q753" s="371">
        <v>513.00361994712011</v>
      </c>
      <c r="R753" s="371">
        <v>133.12283025292004</v>
      </c>
      <c r="S753" s="371">
        <v>140.34257770859389</v>
      </c>
      <c r="T753" s="371">
        <v>144.40217399459857</v>
      </c>
      <c r="U753" s="371">
        <v>153.1577837768528</v>
      </c>
      <c r="V753" s="379">
        <v>571.02536573296527</v>
      </c>
      <c r="W753" s="371">
        <v>144.96803105418999</v>
      </c>
      <c r="X753" s="371">
        <v>131.44652513651906</v>
      </c>
      <c r="Y753" s="371">
        <v>136.17877020930962</v>
      </c>
      <c r="Z753" s="371">
        <v>144.19361875654715</v>
      </c>
      <c r="AA753" s="371">
        <v>556.78694515656582</v>
      </c>
      <c r="AB753" s="371">
        <v>142.71776119277732</v>
      </c>
      <c r="AC753" s="371">
        <v>139.81133849676064</v>
      </c>
      <c r="AD753" s="371">
        <v>148.43135820420417</v>
      </c>
      <c r="AE753" s="371">
        <v>156.59480127575719</v>
      </c>
      <c r="AF753" s="371">
        <v>587.55525916949944</v>
      </c>
      <c r="AG753" s="371">
        <v>156.83694213085769</v>
      </c>
      <c r="AH753" s="371">
        <v>162.84343693148352</v>
      </c>
      <c r="AI753" s="371">
        <v>175.11548805490256</v>
      </c>
      <c r="AJ753" s="371">
        <v>183.20745507505129</v>
      </c>
      <c r="AK753" s="371">
        <v>678.00332219229506</v>
      </c>
    </row>
    <row r="754" spans="2:37">
      <c r="B754" s="370" t="s">
        <v>1824</v>
      </c>
      <c r="C754" s="371">
        <v>250.95286054835125</v>
      </c>
      <c r="D754" s="371">
        <v>261.42734860787226</v>
      </c>
      <c r="E754" s="371">
        <v>268.09835966134483</v>
      </c>
      <c r="F754" s="371">
        <v>271.51033762378796</v>
      </c>
      <c r="G754" s="371">
        <v>1051.9889064413562</v>
      </c>
      <c r="H754" s="371">
        <v>278.06691370568359</v>
      </c>
      <c r="I754" s="371">
        <v>292.63376293815571</v>
      </c>
      <c r="J754" s="371">
        <v>297.2281380886181</v>
      </c>
      <c r="K754" s="371">
        <v>308.76084582766066</v>
      </c>
      <c r="L754" s="371">
        <v>1176.689660560118</v>
      </c>
      <c r="M754" s="371">
        <v>302.82774989221934</v>
      </c>
      <c r="N754" s="371">
        <v>321.58874674260579</v>
      </c>
      <c r="O754" s="371">
        <v>330.93508489987738</v>
      </c>
      <c r="P754" s="371">
        <v>343.81561110398167</v>
      </c>
      <c r="Q754" s="371">
        <v>1299.1671926386844</v>
      </c>
      <c r="R754" s="371">
        <v>352.16904840509829</v>
      </c>
      <c r="S754" s="371">
        <v>368.4658943430108</v>
      </c>
      <c r="T754" s="371">
        <v>370.75361418056565</v>
      </c>
      <c r="U754" s="371">
        <v>382.68290673249805</v>
      </c>
      <c r="V754" s="379">
        <v>1474.0714636611726</v>
      </c>
      <c r="W754" s="371">
        <v>400.59427052280586</v>
      </c>
      <c r="X754" s="371">
        <v>423.37494169442999</v>
      </c>
      <c r="Y754" s="371">
        <v>425.34995928860621</v>
      </c>
      <c r="Z754" s="371">
        <v>433.51279016236379</v>
      </c>
      <c r="AA754" s="371">
        <v>1682.8319616682058</v>
      </c>
      <c r="AB754" s="371">
        <v>431.36270814205096</v>
      </c>
      <c r="AC754" s="371">
        <v>423.84698391780603</v>
      </c>
      <c r="AD754" s="371">
        <v>427.20032388645706</v>
      </c>
      <c r="AE754" s="371">
        <v>420.72377898280274</v>
      </c>
      <c r="AF754" s="371">
        <v>1703.1337949291167</v>
      </c>
      <c r="AG754" s="371">
        <v>424.97818835148524</v>
      </c>
      <c r="AH754" s="371">
        <v>450.69841514852027</v>
      </c>
      <c r="AI754" s="371">
        <v>449.62997167915938</v>
      </c>
      <c r="AJ754" s="371">
        <v>467.50141633668483</v>
      </c>
      <c r="AK754" s="371">
        <v>1792.8079915158496</v>
      </c>
    </row>
    <row r="755" spans="2:37">
      <c r="B755" s="370" t="s">
        <v>1825</v>
      </c>
      <c r="C755" s="371">
        <v>247.27811103347787</v>
      </c>
      <c r="D755" s="371">
        <v>254.95731365839833</v>
      </c>
      <c r="E755" s="371">
        <v>267.87935972501811</v>
      </c>
      <c r="F755" s="371">
        <v>278.58127251591492</v>
      </c>
      <c r="G755" s="371">
        <v>1048.6960569328094</v>
      </c>
      <c r="H755" s="371">
        <v>275.59932703899051</v>
      </c>
      <c r="I755" s="371">
        <v>278.07238051658663</v>
      </c>
      <c r="J755" s="371">
        <v>282.6584640160205</v>
      </c>
      <c r="K755" s="371">
        <v>291.82772445203273</v>
      </c>
      <c r="L755" s="371">
        <v>1128.1578960236304</v>
      </c>
      <c r="M755" s="371">
        <v>295.43690266410448</v>
      </c>
      <c r="N755" s="371">
        <v>296.13549892829383</v>
      </c>
      <c r="O755" s="371">
        <v>304.07513045883809</v>
      </c>
      <c r="P755" s="371">
        <v>309.16137285211829</v>
      </c>
      <c r="Q755" s="371">
        <v>1204.8089049033547</v>
      </c>
      <c r="R755" s="371">
        <v>323.89028816448956</v>
      </c>
      <c r="S755" s="371">
        <v>334.30399554325567</v>
      </c>
      <c r="T755" s="371">
        <v>330.43888176585176</v>
      </c>
      <c r="U755" s="371">
        <v>350.87382549902736</v>
      </c>
      <c r="V755" s="379">
        <v>1339.5069909726244</v>
      </c>
      <c r="W755" s="371">
        <v>361.56538188860725</v>
      </c>
      <c r="X755" s="371">
        <v>329.21534196856021</v>
      </c>
      <c r="Y755" s="371">
        <v>362.31186121597898</v>
      </c>
      <c r="Z755" s="371">
        <v>378.78330349084013</v>
      </c>
      <c r="AA755" s="371">
        <v>1431.8758885639861</v>
      </c>
      <c r="AB755" s="371">
        <v>389.54121297647231</v>
      </c>
      <c r="AC755" s="371">
        <v>367.84590634031184</v>
      </c>
      <c r="AD755" s="371">
        <v>421.41492916984811</v>
      </c>
      <c r="AE755" s="371">
        <v>378.89851954004592</v>
      </c>
      <c r="AF755" s="371">
        <v>1557.7005680266784</v>
      </c>
      <c r="AG755" s="371">
        <v>420.35595691336505</v>
      </c>
      <c r="AH755" s="371">
        <v>411.02728602289972</v>
      </c>
      <c r="AI755" s="371">
        <v>418.92474865591419</v>
      </c>
      <c r="AJ755" s="371">
        <v>455.97923871453747</v>
      </c>
      <c r="AK755" s="371">
        <v>1706.2872303067159</v>
      </c>
    </row>
    <row r="756" spans="2:37">
      <c r="B756" s="370" t="s">
        <v>1826</v>
      </c>
      <c r="C756" s="371">
        <v>197.72400714494569</v>
      </c>
      <c r="D756" s="371">
        <v>201.70906322614556</v>
      </c>
      <c r="E756" s="371">
        <v>207.47478363839969</v>
      </c>
      <c r="F756" s="371">
        <v>213.65252977246234</v>
      </c>
      <c r="G756" s="371">
        <v>820.56038378195331</v>
      </c>
      <c r="H756" s="371">
        <v>218.54449182359315</v>
      </c>
      <c r="I756" s="371">
        <v>224.25982909293825</v>
      </c>
      <c r="J756" s="371">
        <v>232.97876774645087</v>
      </c>
      <c r="K756" s="371">
        <v>242.33996656237682</v>
      </c>
      <c r="L756" s="371">
        <v>918.12305522535905</v>
      </c>
      <c r="M756" s="371">
        <v>246.331890343792</v>
      </c>
      <c r="N756" s="371">
        <v>249.76279801877055</v>
      </c>
      <c r="O756" s="371">
        <v>257.61966308153188</v>
      </c>
      <c r="P756" s="371">
        <v>270.48555598968051</v>
      </c>
      <c r="Q756" s="371">
        <v>1024.199907433775</v>
      </c>
      <c r="R756" s="371">
        <v>274.6012197138557</v>
      </c>
      <c r="S756" s="371">
        <v>277.1940772970363</v>
      </c>
      <c r="T756" s="371">
        <v>283.63971567774098</v>
      </c>
      <c r="U756" s="371">
        <v>293.12144364108417</v>
      </c>
      <c r="V756" s="379">
        <v>1128.5564563297173</v>
      </c>
      <c r="W756" s="371">
        <v>298.39036784026536</v>
      </c>
      <c r="X756" s="371">
        <v>278.83866950763519</v>
      </c>
      <c r="Y756" s="371">
        <v>275.61434057820105</v>
      </c>
      <c r="Z756" s="371">
        <v>284.47505252288505</v>
      </c>
      <c r="AA756" s="371">
        <v>1137.3184304489866</v>
      </c>
      <c r="AB756" s="371">
        <v>286.04764467718894</v>
      </c>
      <c r="AC756" s="371">
        <v>294.14405121417275</v>
      </c>
      <c r="AD756" s="371">
        <v>294.93367748229412</v>
      </c>
      <c r="AE756" s="371">
        <v>295.68966100885757</v>
      </c>
      <c r="AF756" s="371">
        <v>1170.8150343825134</v>
      </c>
      <c r="AG756" s="371">
        <v>302.51750235022377</v>
      </c>
      <c r="AH756" s="371">
        <v>311.62579949900197</v>
      </c>
      <c r="AI756" s="371">
        <v>314.51535217042306</v>
      </c>
      <c r="AJ756" s="371">
        <v>313.21516177798662</v>
      </c>
      <c r="AK756" s="371">
        <v>1241.8738157976356</v>
      </c>
    </row>
    <row r="757" spans="2:37">
      <c r="B757" s="370" t="s">
        <v>1827</v>
      </c>
      <c r="C757" s="371">
        <v>17.762540884239591</v>
      </c>
      <c r="D757" s="371">
        <v>18.484471408463378</v>
      </c>
      <c r="E757" s="371">
        <v>19.253099656547349</v>
      </c>
      <c r="F757" s="371">
        <v>20.105433450611109</v>
      </c>
      <c r="G757" s="371">
        <v>75.605545399861427</v>
      </c>
      <c r="H757" s="371">
        <v>19.51911754245344</v>
      </c>
      <c r="I757" s="371">
        <v>19.990699121156286</v>
      </c>
      <c r="J757" s="371">
        <v>21.39779382245894</v>
      </c>
      <c r="K757" s="371">
        <v>22.722216422838223</v>
      </c>
      <c r="L757" s="371">
        <v>83.629826908906892</v>
      </c>
      <c r="M757" s="371">
        <v>22.047648006398003</v>
      </c>
      <c r="N757" s="371">
        <v>22.356532442036055</v>
      </c>
      <c r="O757" s="371">
        <v>22.987575490658791</v>
      </c>
      <c r="P757" s="371">
        <v>24.468489658831373</v>
      </c>
      <c r="Q757" s="371">
        <v>91.860245597924205</v>
      </c>
      <c r="R757" s="371">
        <v>23.411391886898787</v>
      </c>
      <c r="S757" s="371">
        <v>23.899754986786352</v>
      </c>
      <c r="T757" s="371">
        <v>24.904093625901325</v>
      </c>
      <c r="U757" s="371">
        <v>26.347724821806061</v>
      </c>
      <c r="V757" s="379">
        <v>98.562965321392525</v>
      </c>
      <c r="W757" s="371">
        <v>24.713651437750585</v>
      </c>
      <c r="X757" s="371">
        <v>23.173914258966189</v>
      </c>
      <c r="Y757" s="371">
        <v>23.642008734814507</v>
      </c>
      <c r="Z757" s="371">
        <v>24.375052667895321</v>
      </c>
      <c r="AA757" s="371">
        <v>95.904627099426591</v>
      </c>
      <c r="AB757" s="371">
        <v>23.482122769298062</v>
      </c>
      <c r="AC757" s="371">
        <v>23.624703222955748</v>
      </c>
      <c r="AD757" s="371">
        <v>23.483631934272335</v>
      </c>
      <c r="AE757" s="371">
        <v>24.536880186258561</v>
      </c>
      <c r="AF757" s="371">
        <v>95.127338112784699</v>
      </c>
      <c r="AG757" s="371">
        <v>25.069759364266361</v>
      </c>
      <c r="AH757" s="371">
        <v>25.41241771685872</v>
      </c>
      <c r="AI757" s="371">
        <v>24.690268472624201</v>
      </c>
      <c r="AJ757" s="371">
        <v>25.82511418306575</v>
      </c>
      <c r="AK757" s="371">
        <v>100.99755973681502</v>
      </c>
    </row>
    <row r="758" spans="2:37">
      <c r="B758" s="370" t="s">
        <v>1828</v>
      </c>
      <c r="C758" s="371">
        <v>1589.7060343497942</v>
      </c>
      <c r="D758" s="371">
        <v>1695.333281579942</v>
      </c>
      <c r="E758" s="371">
        <v>1773.814782677646</v>
      </c>
      <c r="F758" s="371">
        <v>1944.9582944458455</v>
      </c>
      <c r="G758" s="371">
        <v>7003.8123930532274</v>
      </c>
      <c r="H758" s="371">
        <v>1766.9473156355964</v>
      </c>
      <c r="I758" s="371">
        <v>1857.3125134998538</v>
      </c>
      <c r="J758" s="371">
        <v>1941.9049095213229</v>
      </c>
      <c r="K758" s="371">
        <v>2069.5709377945668</v>
      </c>
      <c r="L758" s="371">
        <v>7635.7356764513406</v>
      </c>
      <c r="M758" s="371">
        <v>1956.7300313281696</v>
      </c>
      <c r="N758" s="371">
        <v>2060.462526695293</v>
      </c>
      <c r="O758" s="371">
        <v>2149.7221689157386</v>
      </c>
      <c r="P758" s="371">
        <v>2281.1772696585799</v>
      </c>
      <c r="Q758" s="371">
        <v>8448.091996597781</v>
      </c>
      <c r="R758" s="371">
        <v>2092.2220164414198</v>
      </c>
      <c r="S758" s="371">
        <v>2189.5344210689273</v>
      </c>
      <c r="T758" s="371">
        <v>2256.457984907966</v>
      </c>
      <c r="U758" s="371">
        <v>2378.4365341668499</v>
      </c>
      <c r="V758" s="379">
        <v>8916.6509565851629</v>
      </c>
      <c r="W758" s="371">
        <v>2254.2348830446103</v>
      </c>
      <c r="X758" s="371">
        <v>2212.0054400730801</v>
      </c>
      <c r="Y758" s="371">
        <v>2319.2993280349106</v>
      </c>
      <c r="Z758" s="371">
        <v>2399.1158303938996</v>
      </c>
      <c r="AA758" s="371">
        <v>9184.6554815465006</v>
      </c>
      <c r="AB758" s="371">
        <v>2168.5640189317701</v>
      </c>
      <c r="AC758" s="371">
        <v>2326.2576643622688</v>
      </c>
      <c r="AD758" s="371">
        <v>2326.3660849507396</v>
      </c>
      <c r="AE758" s="371">
        <v>2431.5491082602598</v>
      </c>
      <c r="AF758" s="371">
        <v>9252.7368765050396</v>
      </c>
      <c r="AG758" s="371">
        <v>2258.3095934298744</v>
      </c>
      <c r="AH758" s="371">
        <v>2427.7587056419907</v>
      </c>
      <c r="AI758" s="371">
        <v>2448.7590899296215</v>
      </c>
      <c r="AJ758" s="371">
        <v>2575.3004226349785</v>
      </c>
      <c r="AK758" s="371">
        <v>9710.1278116364647</v>
      </c>
    </row>
    <row r="759" spans="2:37">
      <c r="B759" s="370" t="s">
        <v>1829</v>
      </c>
      <c r="C759" s="371">
        <v>359.34101991352964</v>
      </c>
      <c r="D759" s="371">
        <v>396.46252305001423</v>
      </c>
      <c r="E759" s="371">
        <v>426.22662095351609</v>
      </c>
      <c r="F759" s="371">
        <v>420.11441994395193</v>
      </c>
      <c r="G759" s="371">
        <v>1602.1445838610121</v>
      </c>
      <c r="H759" s="371">
        <v>397.39157107666557</v>
      </c>
      <c r="I759" s="371">
        <v>434.41778149715952</v>
      </c>
      <c r="J759" s="371">
        <v>463.18245004318379</v>
      </c>
      <c r="K759" s="371">
        <v>459.53504805092734</v>
      </c>
      <c r="L759" s="371">
        <v>1754.5268506679363</v>
      </c>
      <c r="M759" s="371">
        <v>439.39271599504406</v>
      </c>
      <c r="N759" s="371">
        <v>457.419564569719</v>
      </c>
      <c r="O759" s="371">
        <v>482.67198292671657</v>
      </c>
      <c r="P759" s="371">
        <v>479.5464307719314</v>
      </c>
      <c r="Q759" s="371">
        <v>1859.0306942634113</v>
      </c>
      <c r="R759" s="371">
        <v>485.5005855575161</v>
      </c>
      <c r="S759" s="371">
        <v>481.32921012979341</v>
      </c>
      <c r="T759" s="371">
        <v>507.24871400824526</v>
      </c>
      <c r="U759" s="371">
        <v>529.29620582106713</v>
      </c>
      <c r="V759" s="379">
        <v>2003.3747155166218</v>
      </c>
      <c r="W759" s="371">
        <v>501.7818044491292</v>
      </c>
      <c r="X759" s="371">
        <v>471.42483554447932</v>
      </c>
      <c r="Y759" s="371">
        <v>484.99548739929946</v>
      </c>
      <c r="Z759" s="371">
        <v>505.65789535720199</v>
      </c>
      <c r="AA759" s="371">
        <v>1963.8600227501099</v>
      </c>
      <c r="AB759" s="371">
        <v>476.65866767980845</v>
      </c>
      <c r="AC759" s="371">
        <v>483.99714928751456</v>
      </c>
      <c r="AD759" s="371">
        <v>513.72575079929175</v>
      </c>
      <c r="AE759" s="371">
        <v>522.89285841134506</v>
      </c>
      <c r="AF759" s="371">
        <v>1997.2744261779599</v>
      </c>
      <c r="AG759" s="371">
        <v>498.22235690965329</v>
      </c>
      <c r="AH759" s="371">
        <v>513.9022248038458</v>
      </c>
      <c r="AI759" s="371">
        <v>514.81855063386558</v>
      </c>
      <c r="AJ759" s="371">
        <v>507.69050043085952</v>
      </c>
      <c r="AK759" s="371">
        <v>2034.6336327782242</v>
      </c>
    </row>
    <row r="760" spans="2:37">
      <c r="B760" s="370" t="s">
        <v>1830</v>
      </c>
      <c r="C760" s="371">
        <v>123.15853222022764</v>
      </c>
      <c r="D760" s="371">
        <v>128.1962002672926</v>
      </c>
      <c r="E760" s="371">
        <v>130.31913045368012</v>
      </c>
      <c r="F760" s="371">
        <v>141.38865210469808</v>
      </c>
      <c r="G760" s="371">
        <v>523.06251504589852</v>
      </c>
      <c r="H760" s="371">
        <v>133.26635387459922</v>
      </c>
      <c r="I760" s="371">
        <v>141.77237848618387</v>
      </c>
      <c r="J760" s="371">
        <v>144.28530517457611</v>
      </c>
      <c r="K760" s="371">
        <v>155.87956291242205</v>
      </c>
      <c r="L760" s="371">
        <v>575.20360044778124</v>
      </c>
      <c r="M760" s="371">
        <v>145.88944866009601</v>
      </c>
      <c r="N760" s="371">
        <v>152.01247972660235</v>
      </c>
      <c r="O760" s="371">
        <v>158.90362115810686</v>
      </c>
      <c r="P760" s="371">
        <v>171.47376068872416</v>
      </c>
      <c r="Q760" s="371">
        <v>628.27931023352926</v>
      </c>
      <c r="R760" s="371">
        <v>160.94380340992922</v>
      </c>
      <c r="S760" s="371">
        <v>157.65472016305631</v>
      </c>
      <c r="T760" s="371">
        <v>167.78559031924027</v>
      </c>
      <c r="U760" s="371">
        <v>181.23208764377321</v>
      </c>
      <c r="V760" s="379">
        <v>667.61620153599893</v>
      </c>
      <c r="W760" s="371">
        <v>169.68255516190325</v>
      </c>
      <c r="X760" s="371">
        <v>181.04879011231742</v>
      </c>
      <c r="Y760" s="371">
        <v>185.66811101802077</v>
      </c>
      <c r="Z760" s="371">
        <v>199.24900617974302</v>
      </c>
      <c r="AA760" s="371">
        <v>735.64846247198443</v>
      </c>
      <c r="AB760" s="371">
        <v>202.25986381404368</v>
      </c>
      <c r="AC760" s="371">
        <v>202.5530460038743</v>
      </c>
      <c r="AD760" s="371">
        <v>206.38547321715771</v>
      </c>
      <c r="AE760" s="371">
        <v>205.04083998926802</v>
      </c>
      <c r="AF760" s="371">
        <v>816.23922302434357</v>
      </c>
      <c r="AG760" s="371">
        <v>205.03154846873056</v>
      </c>
      <c r="AH760" s="371">
        <v>203.47537058856668</v>
      </c>
      <c r="AI760" s="371">
        <v>205.93878063161378</v>
      </c>
      <c r="AJ760" s="371">
        <v>205.50413461265282</v>
      </c>
      <c r="AK760" s="371">
        <v>819.94983430156378</v>
      </c>
    </row>
    <row r="761" spans="2:37">
      <c r="B761" s="370" t="s">
        <v>1831</v>
      </c>
      <c r="C761" s="371">
        <v>46.121409636768881</v>
      </c>
      <c r="D761" s="371">
        <v>47.511158742343099</v>
      </c>
      <c r="E761" s="371">
        <v>48.089618887185516</v>
      </c>
      <c r="F761" s="371">
        <v>49.623381596129349</v>
      </c>
      <c r="G761" s="371">
        <v>191.34556886242686</v>
      </c>
      <c r="H761" s="371">
        <v>49.23787572602857</v>
      </c>
      <c r="I761" s="371">
        <v>52.353002519339796</v>
      </c>
      <c r="J761" s="371">
        <v>53.537582957619897</v>
      </c>
      <c r="K761" s="371">
        <v>56.082914983857989</v>
      </c>
      <c r="L761" s="371">
        <v>211.21137618684622</v>
      </c>
      <c r="M761" s="371">
        <v>54.049354749628222</v>
      </c>
      <c r="N761" s="371">
        <v>57.184798485349702</v>
      </c>
      <c r="O761" s="371">
        <v>59.600302482059476</v>
      </c>
      <c r="P761" s="371">
        <v>62.708991022593608</v>
      </c>
      <c r="Q761" s="371">
        <v>233.54344673963098</v>
      </c>
      <c r="R761" s="371">
        <v>59.488582783439519</v>
      </c>
      <c r="S761" s="371">
        <v>61.705041692865237</v>
      </c>
      <c r="T761" s="371">
        <v>64.226744950799201</v>
      </c>
      <c r="U761" s="371">
        <v>68.484555678182844</v>
      </c>
      <c r="V761" s="379">
        <v>253.90492510528682</v>
      </c>
      <c r="W761" s="371">
        <v>63.039707980734249</v>
      </c>
      <c r="X761" s="371">
        <v>61.171428951389736</v>
      </c>
      <c r="Y761" s="371">
        <v>64.123423998324725</v>
      </c>
      <c r="Z761" s="371">
        <v>67.180054930337505</v>
      </c>
      <c r="AA761" s="371">
        <v>255.51461586078622</v>
      </c>
      <c r="AB761" s="371">
        <v>68.621423695313553</v>
      </c>
      <c r="AC761" s="371">
        <v>66.666526248501867</v>
      </c>
      <c r="AD761" s="371">
        <v>66.847289502849378</v>
      </c>
      <c r="AE761" s="371">
        <v>69.589116430406477</v>
      </c>
      <c r="AF761" s="371">
        <v>271.72435587707128</v>
      </c>
      <c r="AG761" s="371">
        <v>67.949210145170525</v>
      </c>
      <c r="AH761" s="371">
        <v>71.916307718650117</v>
      </c>
      <c r="AI761" s="371">
        <v>72.912996372703574</v>
      </c>
      <c r="AJ761" s="371">
        <v>78.063078338245504</v>
      </c>
      <c r="AK761" s="371">
        <v>290.84159257476972</v>
      </c>
    </row>
    <row r="762" spans="2:37">
      <c r="B762" s="370" t="s">
        <v>1832</v>
      </c>
      <c r="C762" s="371">
        <v>15894.206676320046</v>
      </c>
      <c r="D762" s="371">
        <v>15825.632976067089</v>
      </c>
      <c r="E762" s="371">
        <v>17055.077556408836</v>
      </c>
      <c r="F762" s="371">
        <v>17856.158433745884</v>
      </c>
      <c r="G762" s="371">
        <v>66631.075642541851</v>
      </c>
      <c r="H762" s="371">
        <v>17317.822846417108</v>
      </c>
      <c r="I762" s="371">
        <v>16784.12224264981</v>
      </c>
      <c r="J762" s="371">
        <v>18222.050620614118</v>
      </c>
      <c r="K762" s="371">
        <v>19461.934023980364</v>
      </c>
      <c r="L762" s="371">
        <v>71785.929733661396</v>
      </c>
      <c r="M762" s="371">
        <v>18904.323273062237</v>
      </c>
      <c r="N762" s="371">
        <v>19596.868266993621</v>
      </c>
      <c r="O762" s="371">
        <v>20494.978483532752</v>
      </c>
      <c r="P762" s="371">
        <v>20648.414943033913</v>
      </c>
      <c r="Q762" s="371">
        <v>79644.584966622526</v>
      </c>
      <c r="R762" s="371">
        <v>19860.514474532018</v>
      </c>
      <c r="S762" s="371">
        <v>20344.768237134125</v>
      </c>
      <c r="T762" s="371">
        <v>21631.689099636027</v>
      </c>
      <c r="U762" s="371">
        <v>22519.996177984758</v>
      </c>
      <c r="V762" s="379">
        <v>84356.967989286946</v>
      </c>
      <c r="W762" s="371">
        <v>20939.397711793423</v>
      </c>
      <c r="X762" s="371">
        <v>20327.320874485911</v>
      </c>
      <c r="Y762" s="371">
        <v>20873.462206637381</v>
      </c>
      <c r="Z762" s="371">
        <v>21448.460968541953</v>
      </c>
      <c r="AA762" s="371">
        <v>83588.641761458668</v>
      </c>
      <c r="AB762" s="371">
        <v>21525.25770932934</v>
      </c>
      <c r="AC762" s="371">
        <v>20364.881927953404</v>
      </c>
      <c r="AD762" s="371">
        <v>21018.77217037405</v>
      </c>
      <c r="AE762" s="371">
        <v>22169.504010538341</v>
      </c>
      <c r="AF762" s="371">
        <v>85078.415818195135</v>
      </c>
      <c r="AG762" s="371">
        <v>21892.964318749579</v>
      </c>
      <c r="AH762" s="371">
        <v>22603.551159991224</v>
      </c>
      <c r="AI762" s="371">
        <v>23194.429213228894</v>
      </c>
      <c r="AJ762" s="371">
        <v>23600.810143252227</v>
      </c>
      <c r="AK762" s="371">
        <v>91291.754835221916</v>
      </c>
    </row>
    <row r="763" spans="2:37">
      <c r="B763" s="368" t="s">
        <v>1865</v>
      </c>
      <c r="C763" s="371" t="s">
        <v>1178</v>
      </c>
      <c r="D763" s="371" t="s">
        <v>1178</v>
      </c>
      <c r="E763" s="371" t="s">
        <v>1178</v>
      </c>
      <c r="F763" s="371" t="s">
        <v>1178</v>
      </c>
      <c r="G763" s="371" t="s">
        <v>1178</v>
      </c>
      <c r="H763" s="371" t="s">
        <v>1178</v>
      </c>
      <c r="I763" s="371" t="s">
        <v>1178</v>
      </c>
      <c r="J763" s="371" t="s">
        <v>1178</v>
      </c>
      <c r="K763" s="371" t="s">
        <v>1178</v>
      </c>
      <c r="L763" s="371" t="s">
        <v>1178</v>
      </c>
      <c r="M763" s="371" t="s">
        <v>1178</v>
      </c>
      <c r="N763" s="371" t="s">
        <v>1178</v>
      </c>
      <c r="O763" s="371" t="s">
        <v>1178</v>
      </c>
      <c r="P763" s="371" t="s">
        <v>1178</v>
      </c>
      <c r="Q763" s="371" t="s">
        <v>1178</v>
      </c>
      <c r="R763" s="371" t="s">
        <v>1178</v>
      </c>
      <c r="S763" s="371" t="s">
        <v>1178</v>
      </c>
      <c r="T763" s="371" t="s">
        <v>1178</v>
      </c>
      <c r="U763" s="371" t="s">
        <v>1178</v>
      </c>
      <c r="V763" s="379" t="s">
        <v>1178</v>
      </c>
      <c r="W763" s="371" t="s">
        <v>1178</v>
      </c>
      <c r="X763" s="371" t="s">
        <v>1178</v>
      </c>
      <c r="Y763" s="371" t="s">
        <v>1178</v>
      </c>
      <c r="Z763" s="371" t="s">
        <v>1178</v>
      </c>
      <c r="AA763" s="371" t="s">
        <v>1178</v>
      </c>
      <c r="AB763" s="371" t="s">
        <v>1178</v>
      </c>
      <c r="AC763" s="371" t="s">
        <v>1178</v>
      </c>
      <c r="AD763" s="371" t="s">
        <v>1178</v>
      </c>
      <c r="AE763" s="371" t="s">
        <v>1178</v>
      </c>
      <c r="AF763" s="371" t="s">
        <v>1178</v>
      </c>
      <c r="AG763" s="371" t="s">
        <v>1178</v>
      </c>
      <c r="AH763" s="371" t="s">
        <v>1178</v>
      </c>
      <c r="AI763" s="371" t="s">
        <v>1178</v>
      </c>
      <c r="AJ763" s="371" t="s">
        <v>1178</v>
      </c>
      <c r="AK763" s="371" t="s">
        <v>1178</v>
      </c>
    </row>
    <row r="764" spans="2:37">
      <c r="B764" s="370" t="s">
        <v>1815</v>
      </c>
      <c r="C764" s="371">
        <v>4967.0440507890571</v>
      </c>
      <c r="D764" s="371">
        <v>5325.2921661225218</v>
      </c>
      <c r="E764" s="371">
        <v>5318.1527566350924</v>
      </c>
      <c r="F764" s="371">
        <v>5697.9583016790639</v>
      </c>
      <c r="G764" s="371">
        <v>21308.447275225735</v>
      </c>
      <c r="H764" s="371">
        <v>5294.4286670771107</v>
      </c>
      <c r="I764" s="371">
        <v>5516.5371683622025</v>
      </c>
      <c r="J764" s="371">
        <v>5470.8563417004752</v>
      </c>
      <c r="K764" s="371">
        <v>5992.924215471905</v>
      </c>
      <c r="L764" s="371">
        <v>22274.746392611691</v>
      </c>
      <c r="M764" s="371">
        <v>5704.8604490311918</v>
      </c>
      <c r="N764" s="371">
        <v>5889.7152687171856</v>
      </c>
      <c r="O764" s="371">
        <v>5936.067383171674</v>
      </c>
      <c r="P764" s="371">
        <v>6223.3645855479426</v>
      </c>
      <c r="Q764" s="371">
        <v>23754.007686467998</v>
      </c>
      <c r="R764" s="371">
        <v>5844.4120955514318</v>
      </c>
      <c r="S764" s="371">
        <v>6024.4866749420498</v>
      </c>
      <c r="T764" s="371">
        <v>5958.5392066117165</v>
      </c>
      <c r="U764" s="371">
        <v>6349.7923156184424</v>
      </c>
      <c r="V764" s="379">
        <v>24177.230292723641</v>
      </c>
      <c r="W764" s="371">
        <v>6091.8093644494429</v>
      </c>
      <c r="X764" s="371">
        <v>6029.4267859992196</v>
      </c>
      <c r="Y764" s="371">
        <v>6109.8710399618358</v>
      </c>
      <c r="Z764" s="371">
        <v>6225.490377047352</v>
      </c>
      <c r="AA764" s="371">
        <v>24456.597567457848</v>
      </c>
      <c r="AB764" s="371">
        <v>6290.4310792603055</v>
      </c>
      <c r="AC764" s="371">
        <v>6452.1865910530814</v>
      </c>
      <c r="AD764" s="371">
        <v>6351.5260201934207</v>
      </c>
      <c r="AE764" s="371">
        <v>6420.0778350123383</v>
      </c>
      <c r="AF764" s="371">
        <v>25514.221525519148</v>
      </c>
      <c r="AG764" s="371">
        <v>6335.6216167989824</v>
      </c>
      <c r="AH764" s="371">
        <v>6810.4965119061972</v>
      </c>
      <c r="AI764" s="371">
        <v>6962.8958647833197</v>
      </c>
      <c r="AJ764" s="371">
        <v>6935.5253441125506</v>
      </c>
      <c r="AK764" s="371">
        <v>27044.539337601051</v>
      </c>
    </row>
    <row r="765" spans="2:37">
      <c r="B765" s="370" t="s">
        <v>1816</v>
      </c>
      <c r="C765" s="371">
        <v>10437.727813874122</v>
      </c>
      <c r="D765" s="371">
        <v>11938.626011003989</v>
      </c>
      <c r="E765" s="371">
        <v>17553.450002909223</v>
      </c>
      <c r="F765" s="371">
        <v>19095.543288036341</v>
      </c>
      <c r="G765" s="371">
        <v>59025.347115823672</v>
      </c>
      <c r="H765" s="371">
        <v>10879.16591167683</v>
      </c>
      <c r="I765" s="371">
        <v>13203.808148801067</v>
      </c>
      <c r="J765" s="371">
        <v>19289.49784240959</v>
      </c>
      <c r="K765" s="371">
        <v>23107.917893182665</v>
      </c>
      <c r="L765" s="371">
        <v>66480.389796070158</v>
      </c>
      <c r="M765" s="371">
        <v>19939.235568259512</v>
      </c>
      <c r="N765" s="371">
        <v>22360.707855708148</v>
      </c>
      <c r="O765" s="371">
        <v>21670.986757151026</v>
      </c>
      <c r="P765" s="371">
        <v>13189.506732233265</v>
      </c>
      <c r="Q765" s="371">
        <v>77160.43691335195</v>
      </c>
      <c r="R765" s="371">
        <v>10270.56603338809</v>
      </c>
      <c r="S765" s="371">
        <v>9645.4496965835169</v>
      </c>
      <c r="T765" s="371">
        <v>13736.409773119018</v>
      </c>
      <c r="U765" s="371">
        <v>10989.785672109616</v>
      </c>
      <c r="V765" s="379">
        <v>44642.211175200238</v>
      </c>
      <c r="W765" s="371">
        <v>10596.158962447156</v>
      </c>
      <c r="X765" s="371">
        <v>13172.244786514961</v>
      </c>
      <c r="Y765" s="371">
        <v>15250.80314659014</v>
      </c>
      <c r="Z765" s="371">
        <v>17180.623322547039</v>
      </c>
      <c r="AA765" s="371">
        <v>56199.830218099291</v>
      </c>
      <c r="AB765" s="371">
        <v>19114.700751422628</v>
      </c>
      <c r="AC765" s="371">
        <v>20026.565681244978</v>
      </c>
      <c r="AD765" s="371">
        <v>22403.87348110602</v>
      </c>
      <c r="AE765" s="371">
        <v>25150.916075869482</v>
      </c>
      <c r="AF765" s="371">
        <v>86696.055989643093</v>
      </c>
      <c r="AG765" s="371">
        <v>26346.854683112393</v>
      </c>
      <c r="AH765" s="371">
        <v>25979.897089500519</v>
      </c>
      <c r="AI765" s="371">
        <v>23062.190434697979</v>
      </c>
      <c r="AJ765" s="371">
        <v>25945.846952229367</v>
      </c>
      <c r="AK765" s="371">
        <v>101334.78915954026</v>
      </c>
    </row>
    <row r="766" spans="2:37">
      <c r="B766" s="370" t="s">
        <v>1817</v>
      </c>
      <c r="C766" s="371">
        <v>892.35448387840358</v>
      </c>
      <c r="D766" s="371">
        <v>893.86844945075143</v>
      </c>
      <c r="E766" s="371">
        <v>899.34642896441267</v>
      </c>
      <c r="F766" s="371">
        <v>933.91443353449802</v>
      </c>
      <c r="G766" s="371">
        <v>3619.4837958280655</v>
      </c>
      <c r="H766" s="371">
        <v>959.2662705092763</v>
      </c>
      <c r="I766" s="371">
        <v>985.507275697875</v>
      </c>
      <c r="J766" s="371">
        <v>991.26468972389296</v>
      </c>
      <c r="K766" s="371">
        <v>1036.0017919509041</v>
      </c>
      <c r="L766" s="371">
        <v>3972.0400278819475</v>
      </c>
      <c r="M766" s="371">
        <v>1043.8116700200894</v>
      </c>
      <c r="N766" s="371">
        <v>1054.5291790047245</v>
      </c>
      <c r="O766" s="371">
        <v>1090.650806136736</v>
      </c>
      <c r="P766" s="371">
        <v>1083.1943657605261</v>
      </c>
      <c r="Q766" s="371">
        <v>4272.1860209220758</v>
      </c>
      <c r="R766" s="371">
        <v>1083.3987451633484</v>
      </c>
      <c r="S766" s="371">
        <v>1104.9441571935579</v>
      </c>
      <c r="T766" s="371">
        <v>1086.4867913622834</v>
      </c>
      <c r="U766" s="371">
        <v>1030.4591219003935</v>
      </c>
      <c r="V766" s="379">
        <v>4305.2888156195822</v>
      </c>
      <c r="W766" s="371">
        <v>1040.1425649941575</v>
      </c>
      <c r="X766" s="371">
        <v>1060.2922277738469</v>
      </c>
      <c r="Y766" s="371">
        <v>1030.1925515215044</v>
      </c>
      <c r="Z766" s="371">
        <v>1009.5021270075663</v>
      </c>
      <c r="AA766" s="371">
        <v>4140.1294712970757</v>
      </c>
      <c r="AB766" s="371">
        <v>1054.1168715510009</v>
      </c>
      <c r="AC766" s="371">
        <v>1064.1299730284436</v>
      </c>
      <c r="AD766" s="371">
        <v>1054.6774695075333</v>
      </c>
      <c r="AE766" s="371">
        <v>1068.3900558794594</v>
      </c>
      <c r="AF766" s="371">
        <v>4241.3143699664379</v>
      </c>
      <c r="AG766" s="371">
        <v>1066.2160777100771</v>
      </c>
      <c r="AH766" s="371">
        <v>1129.2050575606816</v>
      </c>
      <c r="AI766" s="371">
        <v>1100.9655455715376</v>
      </c>
      <c r="AJ766" s="371">
        <v>1137.2021230478331</v>
      </c>
      <c r="AK766" s="371">
        <v>4433.5888038901294</v>
      </c>
    </row>
    <row r="767" spans="2:37">
      <c r="B767" s="370" t="s">
        <v>1818</v>
      </c>
      <c r="C767" s="371">
        <v>14.394513314766142</v>
      </c>
      <c r="D767" s="371">
        <v>14.622153432469405</v>
      </c>
      <c r="E767" s="371">
        <v>14.958073211522855</v>
      </c>
      <c r="F767" s="371">
        <v>15.2762834966495</v>
      </c>
      <c r="G767" s="371">
        <v>59.251023455407896</v>
      </c>
      <c r="H767" s="371">
        <v>16.467930734792763</v>
      </c>
      <c r="I767" s="371">
        <v>17.02720296476134</v>
      </c>
      <c r="J767" s="371">
        <v>17.721180074083584</v>
      </c>
      <c r="K767" s="371">
        <v>17.714167668008233</v>
      </c>
      <c r="L767" s="371">
        <v>68.930481441645924</v>
      </c>
      <c r="M767" s="371">
        <v>18.338943043420539</v>
      </c>
      <c r="N767" s="371">
        <v>19.031092379483187</v>
      </c>
      <c r="O767" s="371">
        <v>19.639957675211033</v>
      </c>
      <c r="P767" s="371">
        <v>19.682207034712029</v>
      </c>
      <c r="Q767" s="371">
        <v>76.692200132826784</v>
      </c>
      <c r="R767" s="371">
        <v>20.433411288941375</v>
      </c>
      <c r="S767" s="371">
        <v>21.144587320026048</v>
      </c>
      <c r="T767" s="371">
        <v>21.176216919340746</v>
      </c>
      <c r="U767" s="371">
        <v>21.501695033032544</v>
      </c>
      <c r="V767" s="379">
        <v>84.255910561340713</v>
      </c>
      <c r="W767" s="371">
        <v>21.74812527561264</v>
      </c>
      <c r="X767" s="371">
        <v>20.503944304273539</v>
      </c>
      <c r="Y767" s="371">
        <v>20.561188376179196</v>
      </c>
      <c r="Z767" s="371">
        <v>20.415553712960801</v>
      </c>
      <c r="AA767" s="371">
        <v>83.228811669026186</v>
      </c>
      <c r="AB767" s="371">
        <v>20.898511852394115</v>
      </c>
      <c r="AC767" s="371">
        <v>21.445196793057558</v>
      </c>
      <c r="AD767" s="371">
        <v>22.59702203923144</v>
      </c>
      <c r="AE767" s="371">
        <v>23.581925017758838</v>
      </c>
      <c r="AF767" s="371">
        <v>88.522655702441952</v>
      </c>
      <c r="AG767" s="371">
        <v>22.130013861714403</v>
      </c>
      <c r="AH767" s="371">
        <v>23.294114683674717</v>
      </c>
      <c r="AI767" s="371">
        <v>25.640124658722822</v>
      </c>
      <c r="AJ767" s="371">
        <v>27.266370650356098</v>
      </c>
      <c r="AK767" s="371">
        <v>98.330623854468058</v>
      </c>
    </row>
    <row r="768" spans="2:37">
      <c r="B768" s="370" t="s">
        <v>1819</v>
      </c>
      <c r="C768" s="371">
        <v>22.130530664323945</v>
      </c>
      <c r="D768" s="371">
        <v>22.471749901607314</v>
      </c>
      <c r="E768" s="371">
        <v>23.048673913169331</v>
      </c>
      <c r="F768" s="371">
        <v>23.661345636708141</v>
      </c>
      <c r="G768" s="371">
        <v>91.312300115808725</v>
      </c>
      <c r="H768" s="371">
        <v>23.814332670965594</v>
      </c>
      <c r="I768" s="371">
        <v>24.394602584601117</v>
      </c>
      <c r="J768" s="371">
        <v>25.21642600545789</v>
      </c>
      <c r="K768" s="371">
        <v>26.161176769516352</v>
      </c>
      <c r="L768" s="371">
        <v>99.58653803054095</v>
      </c>
      <c r="M768" s="371">
        <v>26.625825675777911</v>
      </c>
      <c r="N768" s="371">
        <v>26.081353684010114</v>
      </c>
      <c r="O768" s="371">
        <v>26.353143483031811</v>
      </c>
      <c r="P768" s="371">
        <v>27.149855500978788</v>
      </c>
      <c r="Q768" s="371">
        <v>106.21017834379862</v>
      </c>
      <c r="R768" s="371">
        <v>27.185192436036981</v>
      </c>
      <c r="S768" s="371">
        <v>26.155808984980272</v>
      </c>
      <c r="T768" s="371">
        <v>24.868093900904974</v>
      </c>
      <c r="U768" s="371">
        <v>25.460972037473859</v>
      </c>
      <c r="V768" s="379">
        <v>103.67006735939609</v>
      </c>
      <c r="W768" s="371">
        <v>25.097361611976222</v>
      </c>
      <c r="X768" s="371">
        <v>24.958775243530912</v>
      </c>
      <c r="Y768" s="371">
        <v>24.802581646224514</v>
      </c>
      <c r="Z768" s="371">
        <v>25.511401906856253</v>
      </c>
      <c r="AA768" s="371">
        <v>100.37012040858789</v>
      </c>
      <c r="AB768" s="371">
        <v>24.873117829077895</v>
      </c>
      <c r="AC768" s="371">
        <v>25.72137571565008</v>
      </c>
      <c r="AD768" s="371">
        <v>26.54663036544752</v>
      </c>
      <c r="AE768" s="371">
        <v>27.652420738301451</v>
      </c>
      <c r="AF768" s="371">
        <v>104.79354464847694</v>
      </c>
      <c r="AG768" s="371">
        <v>27.539524644413635</v>
      </c>
      <c r="AH768" s="371">
        <v>28.163508794986921</v>
      </c>
      <c r="AI768" s="371">
        <v>28.421479091013577</v>
      </c>
      <c r="AJ768" s="371">
        <v>29.109728328588755</v>
      </c>
      <c r="AK768" s="371">
        <v>113.23424085900288</v>
      </c>
    </row>
    <row r="769" spans="2:37">
      <c r="B769" s="370" t="s">
        <v>1820</v>
      </c>
      <c r="C769" s="371">
        <v>5163.3409562569059</v>
      </c>
      <c r="D769" s="371">
        <v>5555.1939477964297</v>
      </c>
      <c r="E769" s="371">
        <v>5927.8287533946159</v>
      </c>
      <c r="F769" s="371">
        <v>6407.5273945080935</v>
      </c>
      <c r="G769" s="371">
        <v>23053.891051956041</v>
      </c>
      <c r="H769" s="371">
        <v>5590.3538924941067</v>
      </c>
      <c r="I769" s="371">
        <v>5858.6130466382256</v>
      </c>
      <c r="J769" s="371">
        <v>6270.2209922861921</v>
      </c>
      <c r="K769" s="371">
        <v>7037.0043844269294</v>
      </c>
      <c r="L769" s="371">
        <v>24756.192315845452</v>
      </c>
      <c r="M769" s="371">
        <v>5992.8111874054184</v>
      </c>
      <c r="N769" s="371">
        <v>6346.0839531097936</v>
      </c>
      <c r="O769" s="371">
        <v>7027.8829774875558</v>
      </c>
      <c r="P769" s="371">
        <v>7781.420922573122</v>
      </c>
      <c r="Q769" s="371">
        <v>27148.199040575892</v>
      </c>
      <c r="R769" s="371">
        <v>6966.3748732027198</v>
      </c>
      <c r="S769" s="371">
        <v>7367.0667647356313</v>
      </c>
      <c r="T769" s="371">
        <v>7786.7454945028603</v>
      </c>
      <c r="U769" s="371">
        <v>8439.0846818704795</v>
      </c>
      <c r="V769" s="379">
        <v>30559.271814311691</v>
      </c>
      <c r="W769" s="371">
        <v>7155.2232479731201</v>
      </c>
      <c r="X769" s="371">
        <v>7541.5284874800773</v>
      </c>
      <c r="Y769" s="371">
        <v>7873.3197621782911</v>
      </c>
      <c r="Z769" s="371">
        <v>8163.5315101479646</v>
      </c>
      <c r="AA769" s="371">
        <v>30733.603007779449</v>
      </c>
      <c r="AB769" s="371">
        <v>7491.6873300867092</v>
      </c>
      <c r="AC769" s="371">
        <v>7907.7302751399357</v>
      </c>
      <c r="AD769" s="371">
        <v>8205.5870743073938</v>
      </c>
      <c r="AE769" s="371">
        <v>9030.1005742283942</v>
      </c>
      <c r="AF769" s="371">
        <v>32635.105253762431</v>
      </c>
      <c r="AG769" s="371">
        <v>8521.3743346194988</v>
      </c>
      <c r="AH769" s="371">
        <v>8678.5413022155772</v>
      </c>
      <c r="AI769" s="371">
        <v>8982.5571162214728</v>
      </c>
      <c r="AJ769" s="371">
        <v>9917.6290153066457</v>
      </c>
      <c r="AK769" s="371">
        <v>36100.101768363194</v>
      </c>
    </row>
    <row r="770" spans="2:37">
      <c r="B770" s="370" t="s">
        <v>1821</v>
      </c>
      <c r="C770" s="371">
        <v>3559.8185128825703</v>
      </c>
      <c r="D770" s="371">
        <v>3830.4800550563141</v>
      </c>
      <c r="E770" s="371">
        <v>4005.5772476926149</v>
      </c>
      <c r="F770" s="371">
        <v>4237.3593742510293</v>
      </c>
      <c r="G770" s="371">
        <v>15633.235189882527</v>
      </c>
      <c r="H770" s="371">
        <v>3925.5456988638016</v>
      </c>
      <c r="I770" s="371">
        <v>4190.4350641297688</v>
      </c>
      <c r="J770" s="371">
        <v>4379.2901367807035</v>
      </c>
      <c r="K770" s="371">
        <v>4634.614222025697</v>
      </c>
      <c r="L770" s="371">
        <v>17129.885121799969</v>
      </c>
      <c r="M770" s="371">
        <v>4298.4207161457789</v>
      </c>
      <c r="N770" s="371">
        <v>4569.3288079378699</v>
      </c>
      <c r="O770" s="371">
        <v>4766.0161952249955</v>
      </c>
      <c r="P770" s="371">
        <v>5192.8491596488993</v>
      </c>
      <c r="Q770" s="371">
        <v>18826.614878957538</v>
      </c>
      <c r="R770" s="371">
        <v>4914.256895347422</v>
      </c>
      <c r="S770" s="371">
        <v>5175.1528991698224</v>
      </c>
      <c r="T770" s="371">
        <v>5140.1009194846883</v>
      </c>
      <c r="U770" s="371">
        <v>5439.1158151543523</v>
      </c>
      <c r="V770" s="379">
        <v>20668.626529156281</v>
      </c>
      <c r="W770" s="371">
        <v>5280.7944765401862</v>
      </c>
      <c r="X770" s="371">
        <v>5066.5812522596352</v>
      </c>
      <c r="Y770" s="371">
        <v>5258.4564390158348</v>
      </c>
      <c r="Z770" s="371">
        <v>5329.588174238922</v>
      </c>
      <c r="AA770" s="371">
        <v>20935.420342054578</v>
      </c>
      <c r="AB770" s="371">
        <v>5199.8606845444356</v>
      </c>
      <c r="AC770" s="371">
        <v>5370.8533793782763</v>
      </c>
      <c r="AD770" s="371">
        <v>5598.9493137083437</v>
      </c>
      <c r="AE770" s="371">
        <v>5888.7891720169946</v>
      </c>
      <c r="AF770" s="371">
        <v>22058.452549648049</v>
      </c>
      <c r="AG770" s="371">
        <v>5562.6945691697583</v>
      </c>
      <c r="AH770" s="371">
        <v>5953.1875827048671</v>
      </c>
      <c r="AI770" s="371">
        <v>6173.0687808406683</v>
      </c>
      <c r="AJ770" s="371">
        <v>6451.960793993715</v>
      </c>
      <c r="AK770" s="371">
        <v>24140.911726709008</v>
      </c>
    </row>
    <row r="771" spans="2:37">
      <c r="B771" s="370" t="s">
        <v>1822</v>
      </c>
      <c r="C771" s="371">
        <v>2040.6845199623881</v>
      </c>
      <c r="D771" s="371">
        <v>2212.8149236617028</v>
      </c>
      <c r="E771" s="371">
        <v>2294.5308444750776</v>
      </c>
      <c r="F771" s="371">
        <v>2546.7028933099868</v>
      </c>
      <c r="G771" s="371">
        <v>9094.7331814091558</v>
      </c>
      <c r="H771" s="371">
        <v>2211.3034748399955</v>
      </c>
      <c r="I771" s="371">
        <v>2467.204385424744</v>
      </c>
      <c r="J771" s="371">
        <v>2559.292397186276</v>
      </c>
      <c r="K771" s="371">
        <v>2766.0602256390862</v>
      </c>
      <c r="L771" s="371">
        <v>10003.8604830901</v>
      </c>
      <c r="M771" s="371">
        <v>2586.6122496056933</v>
      </c>
      <c r="N771" s="371">
        <v>2863.5255672206135</v>
      </c>
      <c r="O771" s="371">
        <v>2791.5911610211388</v>
      </c>
      <c r="P771" s="371">
        <v>3190.7457683410203</v>
      </c>
      <c r="Q771" s="371">
        <v>11432.474746188465</v>
      </c>
      <c r="R771" s="371">
        <v>2999.3384633223673</v>
      </c>
      <c r="S771" s="371">
        <v>3160.7149894068189</v>
      </c>
      <c r="T771" s="371">
        <v>3199.2460794434905</v>
      </c>
      <c r="U771" s="371">
        <v>3466.8879116510984</v>
      </c>
      <c r="V771" s="379">
        <v>12826.187443823774</v>
      </c>
      <c r="W771" s="371">
        <v>3155.6748030680646</v>
      </c>
      <c r="X771" s="371">
        <v>1527.8112552541588</v>
      </c>
      <c r="Y771" s="371">
        <v>1933.0933609120946</v>
      </c>
      <c r="Z771" s="371">
        <v>2071.7035082631123</v>
      </c>
      <c r="AA771" s="371">
        <v>8688.282927497432</v>
      </c>
      <c r="AB771" s="371">
        <v>2045.8002423810735</v>
      </c>
      <c r="AC771" s="371">
        <v>2052.9003036932572</v>
      </c>
      <c r="AD771" s="371">
        <v>2061.0858497707209</v>
      </c>
      <c r="AE771" s="371">
        <v>2884.3374651032032</v>
      </c>
      <c r="AF771" s="371">
        <v>9044.1238609482552</v>
      </c>
      <c r="AG771" s="371">
        <v>2510.7670659628907</v>
      </c>
      <c r="AH771" s="371">
        <v>2758.1023735480067</v>
      </c>
      <c r="AI771" s="371">
        <v>3046.172916268164</v>
      </c>
      <c r="AJ771" s="371">
        <v>3291.7323786607908</v>
      </c>
      <c r="AK771" s="371">
        <v>11606.774734439854</v>
      </c>
    </row>
    <row r="772" spans="2:37">
      <c r="B772" s="370" t="s">
        <v>1823</v>
      </c>
      <c r="C772" s="371">
        <v>318.52248719177834</v>
      </c>
      <c r="D772" s="371">
        <v>334.71087281945125</v>
      </c>
      <c r="E772" s="371">
        <v>348.13384489078305</v>
      </c>
      <c r="F772" s="371">
        <v>377.43251392380927</v>
      </c>
      <c r="G772" s="371">
        <v>1378.7997188258221</v>
      </c>
      <c r="H772" s="371">
        <v>349.44049843613936</v>
      </c>
      <c r="I772" s="371">
        <v>371.12080433828419</v>
      </c>
      <c r="J772" s="371">
        <v>384.30784936120745</v>
      </c>
      <c r="K772" s="371">
        <v>412.04635601133009</v>
      </c>
      <c r="L772" s="371">
        <v>1516.9155081469612</v>
      </c>
      <c r="M772" s="371">
        <v>379.39764404632575</v>
      </c>
      <c r="N772" s="371">
        <v>400.34248098087357</v>
      </c>
      <c r="O772" s="371">
        <v>419.87808918597597</v>
      </c>
      <c r="P772" s="371">
        <v>448.84106702961088</v>
      </c>
      <c r="Q772" s="371">
        <v>1648.4592812427861</v>
      </c>
      <c r="R772" s="371">
        <v>421.56546563499984</v>
      </c>
      <c r="S772" s="371">
        <v>447.56405841650439</v>
      </c>
      <c r="T772" s="371">
        <v>452.90689175458203</v>
      </c>
      <c r="U772" s="371">
        <v>470.00945165515589</v>
      </c>
      <c r="V772" s="379">
        <v>1792.0458674612423</v>
      </c>
      <c r="W772" s="371">
        <v>434.68760648674032</v>
      </c>
      <c r="X772" s="371">
        <v>347.43466342096241</v>
      </c>
      <c r="Y772" s="371">
        <v>360.27211225178092</v>
      </c>
      <c r="Z772" s="371">
        <v>384.35383152687564</v>
      </c>
      <c r="AA772" s="371">
        <v>1526.7482136863593</v>
      </c>
      <c r="AB772" s="371">
        <v>369.94111987127758</v>
      </c>
      <c r="AC772" s="371">
        <v>373.76656326386598</v>
      </c>
      <c r="AD772" s="371">
        <v>386.71250726686753</v>
      </c>
      <c r="AE772" s="371">
        <v>436.41489044406325</v>
      </c>
      <c r="AF772" s="371">
        <v>1566.8350808460746</v>
      </c>
      <c r="AG772" s="371">
        <v>403.50259546558607</v>
      </c>
      <c r="AH772" s="371">
        <v>408.85073312953944</v>
      </c>
      <c r="AI772" s="371">
        <v>420.21758954355801</v>
      </c>
      <c r="AJ772" s="371">
        <v>437.26173792281401</v>
      </c>
      <c r="AK772" s="371">
        <v>1669.8326560614976</v>
      </c>
    </row>
    <row r="773" spans="2:37">
      <c r="B773" s="370" t="s">
        <v>1824</v>
      </c>
      <c r="C773" s="371">
        <v>1488.1580895769011</v>
      </c>
      <c r="D773" s="371">
        <v>1551.3916158043487</v>
      </c>
      <c r="E773" s="371">
        <v>1621.4831729327582</v>
      </c>
      <c r="F773" s="371">
        <v>1691.0772546932435</v>
      </c>
      <c r="G773" s="371">
        <v>6352.1101330072515</v>
      </c>
      <c r="H773" s="371">
        <v>1674.5010328977057</v>
      </c>
      <c r="I773" s="371">
        <v>1724.2211497931526</v>
      </c>
      <c r="J773" s="371">
        <v>1787.4881070332497</v>
      </c>
      <c r="K773" s="371">
        <v>1859.555229192933</v>
      </c>
      <c r="L773" s="371">
        <v>7045.7655189170409</v>
      </c>
      <c r="M773" s="371">
        <v>1690.163792299538</v>
      </c>
      <c r="N773" s="371">
        <v>1764.6960331653036</v>
      </c>
      <c r="O773" s="371">
        <v>1980.0833152526982</v>
      </c>
      <c r="P773" s="371">
        <v>2060.7738000787649</v>
      </c>
      <c r="Q773" s="371">
        <v>7495.7169407963047</v>
      </c>
      <c r="R773" s="371">
        <v>1953.0217966977812</v>
      </c>
      <c r="S773" s="371">
        <v>2038.5172891535085</v>
      </c>
      <c r="T773" s="371">
        <v>2062.198201915628</v>
      </c>
      <c r="U773" s="371">
        <v>2141.5391954049869</v>
      </c>
      <c r="V773" s="379">
        <v>8195.2764831719051</v>
      </c>
      <c r="W773" s="371">
        <v>2005.6510654440488</v>
      </c>
      <c r="X773" s="371">
        <v>2121.4976278188437</v>
      </c>
      <c r="Y773" s="371">
        <v>2141.1950553206698</v>
      </c>
      <c r="Z773" s="371">
        <v>2188.090817165697</v>
      </c>
      <c r="AA773" s="371">
        <v>8456.4345657492595</v>
      </c>
      <c r="AB773" s="371">
        <v>2220.0190723678907</v>
      </c>
      <c r="AC773" s="371">
        <v>2021.3242804779231</v>
      </c>
      <c r="AD773" s="371">
        <v>2211.0375304405161</v>
      </c>
      <c r="AE773" s="371">
        <v>2367.5924325478954</v>
      </c>
      <c r="AF773" s="371">
        <v>8819.973315834226</v>
      </c>
      <c r="AG773" s="371">
        <v>2264.8441216208771</v>
      </c>
      <c r="AH773" s="371">
        <v>2330.11885489419</v>
      </c>
      <c r="AI773" s="371">
        <v>2385.0936665945637</v>
      </c>
      <c r="AJ773" s="371">
        <v>2392.2988457268866</v>
      </c>
      <c r="AK773" s="371">
        <v>9372.3554888365179</v>
      </c>
    </row>
    <row r="774" spans="2:37">
      <c r="B774" s="370" t="s">
        <v>1825</v>
      </c>
      <c r="C774" s="371">
        <v>666.93643465628872</v>
      </c>
      <c r="D774" s="371">
        <v>657.75817357541325</v>
      </c>
      <c r="E774" s="371">
        <v>692.76205505247833</v>
      </c>
      <c r="F774" s="371">
        <v>723.9112414055237</v>
      </c>
      <c r="G774" s="371">
        <v>2741.3679046897041</v>
      </c>
      <c r="H774" s="371">
        <v>720.06750243541615</v>
      </c>
      <c r="I774" s="371">
        <v>716.47174605257965</v>
      </c>
      <c r="J774" s="371">
        <v>723.73639958654121</v>
      </c>
      <c r="K774" s="371">
        <v>755.01969791672866</v>
      </c>
      <c r="L774" s="371">
        <v>2915.2953459912655</v>
      </c>
      <c r="M774" s="371">
        <v>756.11939953389094</v>
      </c>
      <c r="N774" s="371">
        <v>778.62606757684898</v>
      </c>
      <c r="O774" s="371">
        <v>808.54599207387241</v>
      </c>
      <c r="P774" s="371">
        <v>833.17885813661007</v>
      </c>
      <c r="Q774" s="371">
        <v>3176.4703173212224</v>
      </c>
      <c r="R774" s="371">
        <v>895.57733278165608</v>
      </c>
      <c r="S774" s="371">
        <v>801.29812461822394</v>
      </c>
      <c r="T774" s="371">
        <v>863.82557853974652</v>
      </c>
      <c r="U774" s="371">
        <v>809.42569125652926</v>
      </c>
      <c r="V774" s="379">
        <v>3370.126727196156</v>
      </c>
      <c r="W774" s="371">
        <v>837.24463373378364</v>
      </c>
      <c r="X774" s="371">
        <v>794.36779107391806</v>
      </c>
      <c r="Y774" s="371">
        <v>827.17233999098391</v>
      </c>
      <c r="Z774" s="371">
        <v>866.61554780736026</v>
      </c>
      <c r="AA774" s="371">
        <v>3325.4003126060466</v>
      </c>
      <c r="AB774" s="371">
        <v>880.57622429818059</v>
      </c>
      <c r="AC774" s="371">
        <v>862.11657826270698</v>
      </c>
      <c r="AD774" s="371">
        <v>917.23765829340414</v>
      </c>
      <c r="AE774" s="371">
        <v>913.60943172455916</v>
      </c>
      <c r="AF774" s="371">
        <v>3573.5398925788509</v>
      </c>
      <c r="AG774" s="371">
        <v>972.06751236385014</v>
      </c>
      <c r="AH774" s="371">
        <v>961.29139872007977</v>
      </c>
      <c r="AI774" s="371">
        <v>1023.0838345341421</v>
      </c>
      <c r="AJ774" s="371">
        <v>1111.0857775952968</v>
      </c>
      <c r="AK774" s="371">
        <v>4067.5285232133679</v>
      </c>
    </row>
    <row r="775" spans="2:37">
      <c r="B775" s="370" t="s">
        <v>1826</v>
      </c>
      <c r="C775" s="371">
        <v>1096.4064885425853</v>
      </c>
      <c r="D775" s="371">
        <v>1131.9836831972791</v>
      </c>
      <c r="E775" s="371">
        <v>1168.4494474356802</v>
      </c>
      <c r="F775" s="371">
        <v>1218.951375380911</v>
      </c>
      <c r="G775" s="371">
        <v>4615.7909945564552</v>
      </c>
      <c r="H775" s="371">
        <v>1149.9969733252622</v>
      </c>
      <c r="I775" s="371">
        <v>1213.8408299040786</v>
      </c>
      <c r="J775" s="371">
        <v>1266.4213906843563</v>
      </c>
      <c r="K775" s="371">
        <v>1319.0410482737</v>
      </c>
      <c r="L775" s="371">
        <v>4949.300242187398</v>
      </c>
      <c r="M775" s="371">
        <v>1278.5274601337755</v>
      </c>
      <c r="N775" s="371">
        <v>1299.9704327554816</v>
      </c>
      <c r="O775" s="371">
        <v>1361.0015473051956</v>
      </c>
      <c r="P775" s="371">
        <v>1438.5491440897274</v>
      </c>
      <c r="Q775" s="371">
        <v>5378.0485842841808</v>
      </c>
      <c r="R775" s="371">
        <v>1394.8717474019718</v>
      </c>
      <c r="S775" s="371">
        <v>1421.5831503825646</v>
      </c>
      <c r="T775" s="371">
        <v>1454.959053029153</v>
      </c>
      <c r="U775" s="371">
        <v>1517.4240301211903</v>
      </c>
      <c r="V775" s="379">
        <v>5788.8379809348808</v>
      </c>
      <c r="W775" s="371">
        <v>1390.9265881083929</v>
      </c>
      <c r="X775" s="371">
        <v>1433.4139431265883</v>
      </c>
      <c r="Y775" s="371">
        <v>1460.6437641741045</v>
      </c>
      <c r="Z775" s="371">
        <v>1489.5077322428879</v>
      </c>
      <c r="AA775" s="371">
        <v>5774.4920276519742</v>
      </c>
      <c r="AB775" s="371">
        <v>1509.9712396789146</v>
      </c>
      <c r="AC775" s="371">
        <v>1530.6734285657087</v>
      </c>
      <c r="AD775" s="371">
        <v>1580.2721917264121</v>
      </c>
      <c r="AE775" s="371">
        <v>1662.8206443468023</v>
      </c>
      <c r="AF775" s="371">
        <v>6283.7375043178381</v>
      </c>
      <c r="AG775" s="371">
        <v>1649.2028058359376</v>
      </c>
      <c r="AH775" s="371">
        <v>1655.598574320705</v>
      </c>
      <c r="AI775" s="371">
        <v>1672.9147607849691</v>
      </c>
      <c r="AJ775" s="371">
        <v>1688.5703064928896</v>
      </c>
      <c r="AK775" s="371">
        <v>6666.2864474345006</v>
      </c>
    </row>
    <row r="776" spans="2:37">
      <c r="B776" s="370" t="s">
        <v>1827</v>
      </c>
      <c r="C776" s="371">
        <v>459.69841168728129</v>
      </c>
      <c r="D776" s="371">
        <v>494.61030054918945</v>
      </c>
      <c r="E776" s="371">
        <v>510.43699142401897</v>
      </c>
      <c r="F776" s="371">
        <v>531.4718024397979</v>
      </c>
      <c r="G776" s="371">
        <v>1996.2175061002877</v>
      </c>
      <c r="H776" s="371">
        <v>490.39388535173259</v>
      </c>
      <c r="I776" s="371">
        <v>533.31778676534225</v>
      </c>
      <c r="J776" s="371">
        <v>553.78431914248449</v>
      </c>
      <c r="K776" s="371">
        <v>577.65826367382988</v>
      </c>
      <c r="L776" s="371">
        <v>2155.154254933389</v>
      </c>
      <c r="M776" s="371">
        <v>531.47522055656896</v>
      </c>
      <c r="N776" s="371">
        <v>582.36261559548859</v>
      </c>
      <c r="O776" s="371">
        <v>618.77609228896563</v>
      </c>
      <c r="P776" s="371">
        <v>662.20884439590395</v>
      </c>
      <c r="Q776" s="371">
        <v>2394.8227728369275</v>
      </c>
      <c r="R776" s="371">
        <v>610.37773105381689</v>
      </c>
      <c r="S776" s="371">
        <v>646.35265496749219</v>
      </c>
      <c r="T776" s="371">
        <v>664.80852954747763</v>
      </c>
      <c r="U776" s="371">
        <v>684.88917949969311</v>
      </c>
      <c r="V776" s="379">
        <v>2606.4280950684797</v>
      </c>
      <c r="W776" s="371">
        <v>626.5500024493532</v>
      </c>
      <c r="X776" s="371">
        <v>569.48056373499207</v>
      </c>
      <c r="Y776" s="371">
        <v>622.27448622868599</v>
      </c>
      <c r="Z776" s="371">
        <v>632.4518171698636</v>
      </c>
      <c r="AA776" s="371">
        <v>2450.7568695828945</v>
      </c>
      <c r="AB776" s="371">
        <v>613.64879026620804</v>
      </c>
      <c r="AC776" s="371">
        <v>580.23256993821303</v>
      </c>
      <c r="AD776" s="371">
        <v>631.39858039724754</v>
      </c>
      <c r="AE776" s="371">
        <v>700.03043111554746</v>
      </c>
      <c r="AF776" s="371">
        <v>2525.3103717172162</v>
      </c>
      <c r="AG776" s="371">
        <v>651.1644679738987</v>
      </c>
      <c r="AH776" s="371">
        <v>665.43822631002718</v>
      </c>
      <c r="AI776" s="371">
        <v>673.88149694879451</v>
      </c>
      <c r="AJ776" s="371">
        <v>712.2331085221532</v>
      </c>
      <c r="AK776" s="371">
        <v>2702.7172997548737</v>
      </c>
    </row>
    <row r="777" spans="2:37">
      <c r="B777" s="370" t="s">
        <v>1828</v>
      </c>
      <c r="C777" s="371">
        <v>3704.5672661082922</v>
      </c>
      <c r="D777" s="371">
        <v>4076.9024151729432</v>
      </c>
      <c r="E777" s="371">
        <v>4206.3855022670386</v>
      </c>
      <c r="F777" s="371">
        <v>4411.2805334682998</v>
      </c>
      <c r="G777" s="371">
        <v>16399.135717016576</v>
      </c>
      <c r="H777" s="371">
        <v>3934.6070508079524</v>
      </c>
      <c r="I777" s="371">
        <v>4222.5093261490092</v>
      </c>
      <c r="J777" s="371">
        <v>4370.8713149032756</v>
      </c>
      <c r="K777" s="371">
        <v>4656.2728844824787</v>
      </c>
      <c r="L777" s="371">
        <v>17184.260576342716</v>
      </c>
      <c r="M777" s="371">
        <v>4163.4374200514048</v>
      </c>
      <c r="N777" s="371">
        <v>4854.6638839007837</v>
      </c>
      <c r="O777" s="371">
        <v>4605.0785755749703</v>
      </c>
      <c r="P777" s="371">
        <v>5071.3056085140097</v>
      </c>
      <c r="Q777" s="371">
        <v>18694.485488041169</v>
      </c>
      <c r="R777" s="371">
        <v>4632.6707868157409</v>
      </c>
      <c r="S777" s="371">
        <v>5121.0911676010728</v>
      </c>
      <c r="T777" s="371">
        <v>5228.854523023545</v>
      </c>
      <c r="U777" s="371">
        <v>5507.7636219084652</v>
      </c>
      <c r="V777" s="379">
        <v>20490.380099348829</v>
      </c>
      <c r="W777" s="371">
        <v>5108.3842258588356</v>
      </c>
      <c r="X777" s="371">
        <v>5452.2436075454398</v>
      </c>
      <c r="Y777" s="371">
        <v>5697.3173389438989</v>
      </c>
      <c r="Z777" s="371">
        <v>5790.0532140619744</v>
      </c>
      <c r="AA777" s="371">
        <v>22047.998386410152</v>
      </c>
      <c r="AB777" s="371">
        <v>5217.0057886268105</v>
      </c>
      <c r="AC777" s="371">
        <v>5674.7270431300294</v>
      </c>
      <c r="AD777" s="371">
        <v>5360.8162494632361</v>
      </c>
      <c r="AE777" s="371">
        <v>5746.6274502875185</v>
      </c>
      <c r="AF777" s="371">
        <v>21999.176531507594</v>
      </c>
      <c r="AG777" s="371">
        <v>5162.3865682580745</v>
      </c>
      <c r="AH777" s="371">
        <v>5699.221705437034</v>
      </c>
      <c r="AI777" s="371">
        <v>5805.650965204929</v>
      </c>
      <c r="AJ777" s="371">
        <v>5729.0296787081252</v>
      </c>
      <c r="AK777" s="371">
        <v>22396.288917608159</v>
      </c>
    </row>
    <row r="778" spans="2:37">
      <c r="B778" s="370" t="s">
        <v>1829</v>
      </c>
      <c r="C778" s="371">
        <v>757.90122322863272</v>
      </c>
      <c r="D778" s="371">
        <v>805.6427955713591</v>
      </c>
      <c r="E778" s="371">
        <v>833.01407970863988</v>
      </c>
      <c r="F778" s="371">
        <v>886.32696730508076</v>
      </c>
      <c r="G778" s="371">
        <v>3282.8850658137126</v>
      </c>
      <c r="H778" s="371">
        <v>804.77043827067087</v>
      </c>
      <c r="I778" s="371">
        <v>862.21069959228453</v>
      </c>
      <c r="J778" s="371">
        <v>887.30868979755257</v>
      </c>
      <c r="K778" s="371">
        <v>943.41474987765946</v>
      </c>
      <c r="L778" s="371">
        <v>3497.7045775381671</v>
      </c>
      <c r="M778" s="371">
        <v>845.17774772802431</v>
      </c>
      <c r="N778" s="371">
        <v>921.66545020782303</v>
      </c>
      <c r="O778" s="371">
        <v>946.7338398873934</v>
      </c>
      <c r="P778" s="371">
        <v>1003.1255046136296</v>
      </c>
      <c r="Q778" s="371">
        <v>3716.7025424368703</v>
      </c>
      <c r="R778" s="371">
        <v>915.19251478983267</v>
      </c>
      <c r="S778" s="371">
        <v>967.79079676406525</v>
      </c>
      <c r="T778" s="371">
        <v>1042.0288731801822</v>
      </c>
      <c r="U778" s="371">
        <v>1106.5459285622362</v>
      </c>
      <c r="V778" s="379">
        <v>4031.5581132963162</v>
      </c>
      <c r="W778" s="371">
        <v>968.51417985353714</v>
      </c>
      <c r="X778" s="371">
        <v>1011.1380685798099</v>
      </c>
      <c r="Y778" s="371">
        <v>1035.8507147038029</v>
      </c>
      <c r="Z778" s="371">
        <v>1074.4810135006774</v>
      </c>
      <c r="AA778" s="371">
        <v>4089.9839766378273</v>
      </c>
      <c r="AB778" s="371">
        <v>969.89432457133603</v>
      </c>
      <c r="AC778" s="371">
        <v>953.66006000998505</v>
      </c>
      <c r="AD778" s="371">
        <v>976.26981006242067</v>
      </c>
      <c r="AE778" s="371">
        <v>1018.6880427178469</v>
      </c>
      <c r="AF778" s="371">
        <v>3918.5122373615886</v>
      </c>
      <c r="AG778" s="371">
        <v>963.60549429670243</v>
      </c>
      <c r="AH778" s="371">
        <v>1006.166511647834</v>
      </c>
      <c r="AI778" s="371">
        <v>1059.1841668870629</v>
      </c>
      <c r="AJ778" s="371">
        <v>1062.4528677704538</v>
      </c>
      <c r="AK778" s="371">
        <v>4091.4090406020537</v>
      </c>
    </row>
    <row r="779" spans="2:37">
      <c r="B779" s="370" t="s">
        <v>1830</v>
      </c>
      <c r="C779" s="371">
        <v>638.79345953490986</v>
      </c>
      <c r="D779" s="371">
        <v>688.5248869992696</v>
      </c>
      <c r="E779" s="371">
        <v>704.52572756980828</v>
      </c>
      <c r="F779" s="371">
        <v>742.03463420434889</v>
      </c>
      <c r="G779" s="371">
        <v>2773.8787083083366</v>
      </c>
      <c r="H779" s="371">
        <v>675.21971424725473</v>
      </c>
      <c r="I779" s="371">
        <v>729.01223502732478</v>
      </c>
      <c r="J779" s="371">
        <v>750.366965566359</v>
      </c>
      <c r="K779" s="371">
        <v>793.7378566472164</v>
      </c>
      <c r="L779" s="371">
        <v>2948.3367714881547</v>
      </c>
      <c r="M779" s="371">
        <v>710.26587486112339</v>
      </c>
      <c r="N779" s="371">
        <v>782.1730387626684</v>
      </c>
      <c r="O779" s="371">
        <v>812.29257592740646</v>
      </c>
      <c r="P779" s="371">
        <v>887.3215877397713</v>
      </c>
      <c r="Q779" s="371">
        <v>3192.0530772909692</v>
      </c>
      <c r="R779" s="371">
        <v>801.38995082397059</v>
      </c>
      <c r="S779" s="371">
        <v>866.07316881892928</v>
      </c>
      <c r="T779" s="371">
        <v>901.65978383380434</v>
      </c>
      <c r="U779" s="371">
        <v>979.5421662009752</v>
      </c>
      <c r="V779" s="379">
        <v>3548.6650696776787</v>
      </c>
      <c r="W779" s="371">
        <v>909.44635128591699</v>
      </c>
      <c r="X779" s="371">
        <v>952.61257829725002</v>
      </c>
      <c r="Y779" s="371">
        <v>963.16713887228173</v>
      </c>
      <c r="Z779" s="371">
        <v>1014.530082564951</v>
      </c>
      <c r="AA779" s="371">
        <v>3839.7561510203996</v>
      </c>
      <c r="AB779" s="371">
        <v>971.98779252835106</v>
      </c>
      <c r="AC779" s="371">
        <v>986.81595229726724</v>
      </c>
      <c r="AD779" s="371">
        <v>1037.3910736831729</v>
      </c>
      <c r="AE779" s="371">
        <v>997.88860050531298</v>
      </c>
      <c r="AF779" s="371">
        <v>3994.083419014104</v>
      </c>
      <c r="AG779" s="371">
        <v>970.5376686394485</v>
      </c>
      <c r="AH779" s="371">
        <v>1032.2312920243789</v>
      </c>
      <c r="AI779" s="371">
        <v>1057.4965600287044</v>
      </c>
      <c r="AJ779" s="371">
        <v>1076.9424243812123</v>
      </c>
      <c r="AK779" s="371">
        <v>4137.2079450737447</v>
      </c>
    </row>
    <row r="780" spans="2:37">
      <c r="B780" s="370" t="s">
        <v>1831</v>
      </c>
      <c r="C780" s="371">
        <v>420.39544541887824</v>
      </c>
      <c r="D780" s="371">
        <v>434.50309122614084</v>
      </c>
      <c r="E780" s="371">
        <v>447.28030356820761</v>
      </c>
      <c r="F780" s="371">
        <v>480.79417619916097</v>
      </c>
      <c r="G780" s="371">
        <v>1782.9730164123876</v>
      </c>
      <c r="H780" s="371">
        <v>446.6337217970638</v>
      </c>
      <c r="I780" s="371">
        <v>473.35241768702139</v>
      </c>
      <c r="J780" s="371">
        <v>492.95906274139054</v>
      </c>
      <c r="K780" s="371">
        <v>526.76958954683016</v>
      </c>
      <c r="L780" s="371">
        <v>1939.7147917723057</v>
      </c>
      <c r="M780" s="371">
        <v>478.51024463809142</v>
      </c>
      <c r="N780" s="371">
        <v>506.76245547566697</v>
      </c>
      <c r="O780" s="371">
        <v>546.22058253138289</v>
      </c>
      <c r="P780" s="371">
        <v>595.49925486683264</v>
      </c>
      <c r="Q780" s="371">
        <v>2126.9925375119738</v>
      </c>
      <c r="R780" s="371">
        <v>550.82657298773438</v>
      </c>
      <c r="S780" s="371">
        <v>566.46179262818271</v>
      </c>
      <c r="T780" s="371">
        <v>582.71987335477331</v>
      </c>
      <c r="U780" s="371">
        <v>620.62740919396663</v>
      </c>
      <c r="V780" s="379">
        <v>2320.6356481646571</v>
      </c>
      <c r="W780" s="371">
        <v>579.09563605020412</v>
      </c>
      <c r="X780" s="371">
        <v>572.09957533260263</v>
      </c>
      <c r="Y780" s="371">
        <v>587.74063376803656</v>
      </c>
      <c r="Z780" s="371">
        <v>598.60154842409315</v>
      </c>
      <c r="AA780" s="371">
        <v>2337.5373935749362</v>
      </c>
      <c r="AB780" s="371">
        <v>580.02328351816686</v>
      </c>
      <c r="AC780" s="371">
        <v>583.50696716153823</v>
      </c>
      <c r="AD780" s="371">
        <v>605.30167346637211</v>
      </c>
      <c r="AE780" s="371">
        <v>653.53056552363967</v>
      </c>
      <c r="AF780" s="371">
        <v>2422.362489669717</v>
      </c>
      <c r="AG780" s="371">
        <v>615.92031438564311</v>
      </c>
      <c r="AH780" s="371">
        <v>637.23767183319524</v>
      </c>
      <c r="AI780" s="371">
        <v>635.57741215532997</v>
      </c>
      <c r="AJ780" s="371">
        <v>651.18636555411774</v>
      </c>
      <c r="AK780" s="371">
        <v>2539.9217639282861</v>
      </c>
    </row>
    <row r="781" spans="2:37">
      <c r="B781" s="370" t="s">
        <v>1832</v>
      </c>
      <c r="C781" s="371">
        <v>36648.874687568081</v>
      </c>
      <c r="D781" s="371">
        <v>39969.397291341185</v>
      </c>
      <c r="E781" s="371">
        <v>46569.363906045146</v>
      </c>
      <c r="F781" s="371">
        <v>50021.223813472541</v>
      </c>
      <c r="G781" s="371">
        <v>173208.85969842694</v>
      </c>
      <c r="H781" s="371">
        <v>39145.976996436075</v>
      </c>
      <c r="I781" s="371">
        <v>43109.583889912312</v>
      </c>
      <c r="J781" s="371">
        <v>50220.604104983089</v>
      </c>
      <c r="K781" s="371">
        <v>56461.913752757413</v>
      </c>
      <c r="L781" s="371">
        <v>188938.07874408888</v>
      </c>
      <c r="M781" s="371">
        <v>50443.791413035622</v>
      </c>
      <c r="N781" s="371">
        <v>55020.265536182771</v>
      </c>
      <c r="O781" s="371">
        <v>55427.798991379233</v>
      </c>
      <c r="P781" s="371">
        <v>49708.717266105326</v>
      </c>
      <c r="Q781" s="371">
        <v>210600.57320670295</v>
      </c>
      <c r="R781" s="371">
        <v>44301.459608687859</v>
      </c>
      <c r="S781" s="371">
        <v>45401.847781686949</v>
      </c>
      <c r="T781" s="371">
        <v>50207.533883523189</v>
      </c>
      <c r="U781" s="371">
        <v>49599.854859178078</v>
      </c>
      <c r="V781" s="379">
        <v>189510.69613307613</v>
      </c>
      <c r="W781" s="371">
        <v>46227.149195630525</v>
      </c>
      <c r="X781" s="371">
        <v>47697.63593376011</v>
      </c>
      <c r="Y781" s="371">
        <v>51196.733654456351</v>
      </c>
      <c r="Z781" s="371">
        <v>54065.051579336148</v>
      </c>
      <c r="AA781" s="371">
        <v>199186.57036318313</v>
      </c>
      <c r="AB781" s="371">
        <v>54575.436224654761</v>
      </c>
      <c r="AC781" s="371">
        <v>56488.356219153917</v>
      </c>
      <c r="AD781" s="371">
        <v>59431.280135797759</v>
      </c>
      <c r="AE781" s="371">
        <v>64991.048013079111</v>
      </c>
      <c r="AF781" s="371">
        <v>235486.12059268553</v>
      </c>
      <c r="AG781" s="371">
        <v>64046.429434719743</v>
      </c>
      <c r="AH781" s="371">
        <v>65757.042509231498</v>
      </c>
      <c r="AI781" s="371">
        <v>64115.012714814933</v>
      </c>
      <c r="AJ781" s="371">
        <v>68597.33381900379</v>
      </c>
      <c r="AK781" s="371">
        <v>262515.81847776996</v>
      </c>
    </row>
    <row r="783" spans="2:37">
      <c r="B783" s="514" t="s">
        <v>1866</v>
      </c>
      <c r="C783" s="514"/>
      <c r="D783" s="514"/>
      <c r="E783" s="514"/>
      <c r="F783" s="514"/>
      <c r="G783" s="514"/>
      <c r="H783" s="514"/>
      <c r="I783" s="514"/>
      <c r="J783" s="514"/>
      <c r="K783" s="514"/>
      <c r="L783" s="514"/>
      <c r="M783" s="514"/>
      <c r="N783" s="514"/>
      <c r="O783" s="514"/>
      <c r="P783" s="514"/>
      <c r="Q783" s="514"/>
      <c r="R783" s="514"/>
      <c r="S783" s="514"/>
      <c r="T783" s="514"/>
      <c r="U783" s="514"/>
      <c r="V783" s="514"/>
      <c r="W783" s="514"/>
      <c r="X783" s="514"/>
      <c r="Y783" s="514"/>
      <c r="Z783" s="514"/>
      <c r="AA783" s="514"/>
      <c r="AB783" s="514"/>
      <c r="AC783" s="514"/>
      <c r="AD783" s="514"/>
      <c r="AE783" s="514"/>
      <c r="AF783" s="514"/>
      <c r="AG783" s="514"/>
      <c r="AH783" s="514"/>
      <c r="AI783" s="514"/>
      <c r="AJ783" s="514"/>
      <c r="AK783" s="514"/>
    </row>
  </sheetData>
  <mergeCells count="102">
    <mergeCell ref="B1:K1"/>
    <mergeCell ref="B58:K58"/>
    <mergeCell ref="B27:O27"/>
    <mergeCell ref="B28:O28"/>
    <mergeCell ref="B29:O29"/>
    <mergeCell ref="B30:O30"/>
    <mergeCell ref="M67:N67"/>
    <mergeCell ref="M68:N68"/>
    <mergeCell ref="M69:N69"/>
    <mergeCell ref="M70:N70"/>
    <mergeCell ref="M71:N71"/>
    <mergeCell ref="M72:N72"/>
    <mergeCell ref="M63:N63"/>
    <mergeCell ref="M64:N64"/>
    <mergeCell ref="M65:N65"/>
    <mergeCell ref="M66:N66"/>
    <mergeCell ref="B62:B63"/>
    <mergeCell ref="C62:C63"/>
    <mergeCell ref="D62:D63"/>
    <mergeCell ref="E62:I62"/>
    <mergeCell ref="J62:O62"/>
    <mergeCell ref="M117:N117"/>
    <mergeCell ref="M118:N118"/>
    <mergeCell ref="M119:N119"/>
    <mergeCell ref="M120:N120"/>
    <mergeCell ref="M109:N109"/>
    <mergeCell ref="M110:N110"/>
    <mergeCell ref="M111:N111"/>
    <mergeCell ref="M112:N112"/>
    <mergeCell ref="M113:N113"/>
    <mergeCell ref="M114:N114"/>
    <mergeCell ref="M106:N106"/>
    <mergeCell ref="M107:N107"/>
    <mergeCell ref="M108:N108"/>
    <mergeCell ref="M97:N97"/>
    <mergeCell ref="M98:N98"/>
    <mergeCell ref="M99:N99"/>
    <mergeCell ref="M100:N100"/>
    <mergeCell ref="M115:N115"/>
    <mergeCell ref="M116:N116"/>
    <mergeCell ref="P62:T62"/>
    <mergeCell ref="U62:Y62"/>
    <mergeCell ref="Z62:AD62"/>
    <mergeCell ref="M121:N121"/>
    <mergeCell ref="M122:N122"/>
    <mergeCell ref="M123:N123"/>
    <mergeCell ref="M101:N101"/>
    <mergeCell ref="M102:N102"/>
    <mergeCell ref="M91:N91"/>
    <mergeCell ref="M92:N92"/>
    <mergeCell ref="M93:N93"/>
    <mergeCell ref="M94:N94"/>
    <mergeCell ref="M95:N95"/>
    <mergeCell ref="M96:N96"/>
    <mergeCell ref="M85:N85"/>
    <mergeCell ref="M86:N86"/>
    <mergeCell ref="M87:N87"/>
    <mergeCell ref="M88:N88"/>
    <mergeCell ref="M89:N89"/>
    <mergeCell ref="M90:N90"/>
    <mergeCell ref="M79:N79"/>
    <mergeCell ref="M103:N103"/>
    <mergeCell ref="M104:N104"/>
    <mergeCell ref="M105:N105"/>
    <mergeCell ref="BL62:BM62"/>
    <mergeCell ref="BQ62:BR62"/>
    <mergeCell ref="BS62:BS63"/>
    <mergeCell ref="BT62:BT63"/>
    <mergeCell ref="BU62:BU63"/>
    <mergeCell ref="M125:N125"/>
    <mergeCell ref="AE62:AI62"/>
    <mergeCell ref="AJ62:AN62"/>
    <mergeCell ref="AO62:AS62"/>
    <mergeCell ref="AT62:AX62"/>
    <mergeCell ref="AY62:BC62"/>
    <mergeCell ref="BD62:BH62"/>
    <mergeCell ref="M124:N124"/>
    <mergeCell ref="M80:N80"/>
    <mergeCell ref="M81:N81"/>
    <mergeCell ref="M82:N82"/>
    <mergeCell ref="M83:N83"/>
    <mergeCell ref="M84:N84"/>
    <mergeCell ref="M73:N73"/>
    <mergeCell ref="M74:N74"/>
    <mergeCell ref="M75:N75"/>
    <mergeCell ref="M76:N76"/>
    <mergeCell ref="M77:N77"/>
    <mergeCell ref="M78:N78"/>
    <mergeCell ref="W134:AA134"/>
    <mergeCell ref="AB134:AF134"/>
    <mergeCell ref="AG134:AK134"/>
    <mergeCell ref="B783:AK783"/>
    <mergeCell ref="M126:N126"/>
    <mergeCell ref="M127:N127"/>
    <mergeCell ref="B129:BJ129"/>
    <mergeCell ref="BK129:BU129"/>
    <mergeCell ref="B133:AK133"/>
    <mergeCell ref="B134:B135"/>
    <mergeCell ref="C134:G134"/>
    <mergeCell ref="H134:L134"/>
    <mergeCell ref="M134:Q134"/>
    <mergeCell ref="R134:V134"/>
  </mergeCells>
  <hyperlinks>
    <hyperlink ref="C3" r:id="rId1" xr:uid="{4FF89A58-5074-4D88-B471-C4F7D8CF4FB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DA91-1E65-4986-93D8-A18787BD5007}">
  <dimension ref="B1:AC206"/>
  <sheetViews>
    <sheetView topLeftCell="L164" workbookViewId="0">
      <selection activeCell="O15" sqref="O15"/>
    </sheetView>
  </sheetViews>
  <sheetFormatPr defaultRowHeight="15"/>
  <cols>
    <col min="2" max="2" width="24.28515625" customWidth="1"/>
    <col min="3" max="3" width="13.7109375" customWidth="1"/>
    <col min="4" max="4" width="15" customWidth="1"/>
    <col min="16" max="16" width="41.5703125" customWidth="1"/>
    <col min="17" max="26" width="17.85546875" customWidth="1"/>
    <col min="27" max="27" width="13.140625" customWidth="1"/>
  </cols>
  <sheetData>
    <row r="1" spans="2:28" ht="31.5">
      <c r="B1" s="478" t="s">
        <v>185</v>
      </c>
      <c r="C1" s="478"/>
      <c r="D1" s="478"/>
      <c r="E1" s="478"/>
      <c r="F1" s="478"/>
      <c r="G1" s="478"/>
      <c r="H1" s="478"/>
      <c r="I1" s="478"/>
      <c r="J1" s="478"/>
      <c r="K1" s="478"/>
      <c r="Q1" s="478" t="s">
        <v>1024</v>
      </c>
      <c r="R1" s="478"/>
      <c r="S1" s="478"/>
      <c r="T1" s="478"/>
      <c r="U1" s="478"/>
      <c r="V1" s="478"/>
      <c r="W1" s="478"/>
      <c r="X1" s="478"/>
      <c r="Y1" s="478"/>
      <c r="Z1" s="478"/>
    </row>
    <row r="3" spans="2:28">
      <c r="B3" t="s">
        <v>110</v>
      </c>
      <c r="C3" t="s">
        <v>1638</v>
      </c>
      <c r="N3" t="s">
        <v>110</v>
      </c>
      <c r="O3" t="s">
        <v>1943</v>
      </c>
    </row>
    <row r="4" spans="2:28">
      <c r="B4" s="551" t="s">
        <v>1588</v>
      </c>
      <c r="C4" s="551"/>
      <c r="D4" s="551"/>
      <c r="E4" s="293" t="s">
        <v>193</v>
      </c>
      <c r="F4" s="293">
        <v>2015</v>
      </c>
      <c r="G4" s="293">
        <v>2016</v>
      </c>
      <c r="H4" s="293">
        <v>2017</v>
      </c>
      <c r="I4" s="293">
        <v>2018</v>
      </c>
    </row>
    <row r="5" spans="2:28" ht="18.75">
      <c r="B5" s="294" t="s">
        <v>1334</v>
      </c>
      <c r="C5" s="292"/>
      <c r="D5" s="292"/>
      <c r="E5" s="295"/>
      <c r="F5" s="295"/>
      <c r="G5" s="295"/>
      <c r="H5" s="295"/>
      <c r="I5" s="295"/>
      <c r="O5" s="391" t="s">
        <v>1890</v>
      </c>
      <c r="P5" s="392" t="s">
        <v>1891</v>
      </c>
      <c r="Q5" s="391"/>
      <c r="R5" s="391"/>
      <c r="S5" s="391"/>
      <c r="T5" s="391"/>
      <c r="U5" s="393"/>
      <c r="V5" s="393"/>
      <c r="W5" s="393"/>
      <c r="X5" s="393"/>
      <c r="Y5" s="393"/>
      <c r="Z5" s="393"/>
    </row>
    <row r="6" spans="2:28" ht="15.75">
      <c r="B6" s="296" t="s">
        <v>1335</v>
      </c>
      <c r="C6" s="297"/>
      <c r="D6" s="297" t="s">
        <v>1598</v>
      </c>
      <c r="E6" s="298">
        <v>600970</v>
      </c>
      <c r="F6" s="298">
        <v>631085</v>
      </c>
      <c r="G6" s="298">
        <v>647344</v>
      </c>
      <c r="H6" s="298">
        <v>667362</v>
      </c>
      <c r="I6" s="298">
        <v>716051</v>
      </c>
      <c r="O6" s="394" t="s">
        <v>1892</v>
      </c>
      <c r="P6" s="391"/>
      <c r="Q6" s="391"/>
      <c r="R6" s="391"/>
      <c r="S6" s="391"/>
      <c r="T6" s="391"/>
      <c r="U6" s="393"/>
      <c r="V6" s="393"/>
      <c r="W6" s="393" t="s">
        <v>1893</v>
      </c>
      <c r="X6" s="393"/>
      <c r="Y6" s="393"/>
      <c r="Z6" s="393"/>
    </row>
    <row r="7" spans="2:28" ht="15.75">
      <c r="B7" s="296" t="s">
        <v>1247</v>
      </c>
      <c r="C7" s="297"/>
      <c r="D7" s="297" t="s">
        <v>1338</v>
      </c>
      <c r="E7" s="299">
        <v>46167</v>
      </c>
      <c r="F7" s="299">
        <v>44453</v>
      </c>
      <c r="G7" s="299">
        <v>45049</v>
      </c>
      <c r="H7" s="299">
        <v>47026</v>
      </c>
      <c r="I7" s="299">
        <v>46032</v>
      </c>
      <c r="O7" s="394"/>
      <c r="P7" s="391"/>
      <c r="Q7" s="391"/>
      <c r="R7" s="391"/>
      <c r="S7" s="391"/>
      <c r="T7" s="391"/>
      <c r="U7" s="393"/>
      <c r="V7" s="393"/>
      <c r="W7" s="393"/>
      <c r="X7" s="393"/>
      <c r="Y7" s="395" t="s">
        <v>1894</v>
      </c>
      <c r="Z7" s="393"/>
    </row>
    <row r="8" spans="2:28" ht="15.75">
      <c r="B8" s="300" t="s">
        <v>44</v>
      </c>
      <c r="C8" s="297"/>
      <c r="D8" s="297" t="s">
        <v>1338</v>
      </c>
      <c r="E8" s="273">
        <v>647000</v>
      </c>
      <c r="F8" s="273">
        <v>676000</v>
      </c>
      <c r="G8" s="273">
        <v>692000</v>
      </c>
      <c r="H8" s="273">
        <v>714000</v>
      </c>
      <c r="I8" s="273">
        <v>762000</v>
      </c>
      <c r="O8" s="394"/>
      <c r="P8" s="391"/>
      <c r="Q8" s="391"/>
      <c r="R8" s="391"/>
      <c r="S8" s="395"/>
      <c r="T8" s="391"/>
      <c r="U8" s="393"/>
      <c r="V8" s="393"/>
      <c r="W8" s="393"/>
      <c r="X8" s="393"/>
      <c r="Y8" s="393"/>
      <c r="Z8" s="393"/>
    </row>
    <row r="9" spans="2:28" ht="15.75">
      <c r="B9" s="301" t="s">
        <v>1616</v>
      </c>
      <c r="C9" s="297"/>
      <c r="D9" s="297"/>
      <c r="E9" s="262"/>
      <c r="F9" s="262"/>
      <c r="G9" s="262"/>
      <c r="H9" s="262"/>
      <c r="I9" s="262"/>
      <c r="O9" s="396" t="s">
        <v>1895</v>
      </c>
      <c r="P9" s="397" t="s">
        <v>1896</v>
      </c>
      <c r="Q9" s="398" t="s">
        <v>167</v>
      </c>
      <c r="R9" s="398" t="s">
        <v>168</v>
      </c>
      <c r="S9" s="398" t="s">
        <v>169</v>
      </c>
      <c r="T9" s="398" t="s">
        <v>170</v>
      </c>
      <c r="U9" s="399" t="s">
        <v>171</v>
      </c>
      <c r="V9" s="399" t="s">
        <v>172</v>
      </c>
      <c r="W9" s="399" t="s">
        <v>173</v>
      </c>
      <c r="X9" s="399" t="s">
        <v>174</v>
      </c>
      <c r="Y9" s="399" t="s">
        <v>175</v>
      </c>
      <c r="Z9" s="399" t="s">
        <v>1872</v>
      </c>
      <c r="AB9" s="391" t="s">
        <v>228</v>
      </c>
    </row>
    <row r="10" spans="2:28" ht="17.25">
      <c r="B10" s="296" t="s">
        <v>1632</v>
      </c>
      <c r="C10" s="297"/>
      <c r="D10" s="297" t="s">
        <v>1591</v>
      </c>
      <c r="E10" s="262">
        <v>33046</v>
      </c>
      <c r="F10" s="262">
        <v>26517</v>
      </c>
      <c r="G10" s="262">
        <v>30391</v>
      </c>
      <c r="H10" s="262">
        <v>31855</v>
      </c>
      <c r="I10" s="262">
        <v>31776</v>
      </c>
      <c r="O10" s="400" t="s">
        <v>1897</v>
      </c>
      <c r="P10" s="401" t="s">
        <v>1267</v>
      </c>
      <c r="Q10" s="402">
        <f t="shared" ref="Q10:Z10" si="0">SUM(Q11:Q14)</f>
        <v>2685950</v>
      </c>
      <c r="R10" s="402">
        <f t="shared" si="0"/>
        <v>3180908</v>
      </c>
      <c r="S10" s="402">
        <f t="shared" si="0"/>
        <v>3599597</v>
      </c>
      <c r="T10" s="402">
        <f t="shared" si="0"/>
        <v>4038920</v>
      </c>
      <c r="U10" s="403">
        <f t="shared" si="0"/>
        <v>4277314</v>
      </c>
      <c r="V10" s="403">
        <f t="shared" si="0"/>
        <v>5429526</v>
      </c>
      <c r="W10" s="403">
        <f t="shared" si="0"/>
        <v>5197657</v>
      </c>
      <c r="X10" s="403">
        <f t="shared" si="0"/>
        <v>5913001</v>
      </c>
      <c r="Y10" s="403">
        <f t="shared" si="0"/>
        <v>6702549</v>
      </c>
      <c r="Z10" s="403">
        <f t="shared" si="0"/>
        <v>7399351</v>
      </c>
      <c r="AB10" s="123">
        <f>Y10/$Y$37</f>
        <v>0.2097021309773196</v>
      </c>
    </row>
    <row r="11" spans="2:28" ht="17.25">
      <c r="B11" s="296" t="s">
        <v>1633</v>
      </c>
      <c r="C11" s="297"/>
      <c r="D11" s="297" t="s">
        <v>1338</v>
      </c>
      <c r="E11" s="262">
        <v>29400</v>
      </c>
      <c r="F11" s="262">
        <v>28100</v>
      </c>
      <c r="G11" s="262">
        <v>26600</v>
      </c>
      <c r="H11" s="262">
        <v>27700</v>
      </c>
      <c r="I11" s="262">
        <v>27500</v>
      </c>
      <c r="O11" s="404">
        <v>1.1000000000000001</v>
      </c>
      <c r="P11" s="405" t="s">
        <v>1898</v>
      </c>
      <c r="Q11" s="406">
        <v>1798258</v>
      </c>
      <c r="R11" s="406">
        <v>2140927</v>
      </c>
      <c r="S11" s="406">
        <v>2405368</v>
      </c>
      <c r="T11" s="406">
        <v>2571796</v>
      </c>
      <c r="U11" s="403">
        <v>2615412</v>
      </c>
      <c r="V11" s="403">
        <v>3372989</v>
      </c>
      <c r="W11" s="403">
        <v>2940525</v>
      </c>
      <c r="X11" s="403">
        <v>3399711</v>
      </c>
      <c r="Y11" s="403">
        <v>3820057</v>
      </c>
      <c r="Z11" s="403">
        <v>4205427</v>
      </c>
      <c r="AB11" s="123">
        <f t="shared" ref="AB11:AB42" si="1">Y11/$Y$37</f>
        <v>0.11951782722585491</v>
      </c>
    </row>
    <row r="12" spans="2:28" ht="17.25">
      <c r="B12" s="301" t="s">
        <v>1600</v>
      </c>
      <c r="C12" s="297"/>
      <c r="D12" s="297"/>
      <c r="E12" s="262"/>
      <c r="F12" s="262"/>
      <c r="G12" s="262"/>
      <c r="H12" s="262"/>
      <c r="I12" s="262"/>
      <c r="O12" s="404">
        <v>1.2</v>
      </c>
      <c r="P12" s="405" t="s">
        <v>1686</v>
      </c>
      <c r="Q12" s="406">
        <v>226704</v>
      </c>
      <c r="R12" s="406">
        <v>255035</v>
      </c>
      <c r="S12" s="406">
        <v>310931</v>
      </c>
      <c r="T12" s="406">
        <v>347756</v>
      </c>
      <c r="U12" s="403">
        <v>407301</v>
      </c>
      <c r="V12" s="403">
        <v>434543</v>
      </c>
      <c r="W12" s="403">
        <v>571052</v>
      </c>
      <c r="X12" s="403">
        <v>660048</v>
      </c>
      <c r="Y12" s="403">
        <v>817135</v>
      </c>
      <c r="Z12" s="403">
        <v>957484</v>
      </c>
      <c r="AB12" s="123">
        <f t="shared" si="1"/>
        <v>2.5565639400197158E-2</v>
      </c>
    </row>
    <row r="13" spans="2:28" ht="17.25">
      <c r="B13" s="296" t="s">
        <v>1634</v>
      </c>
      <c r="C13" s="297"/>
      <c r="D13" s="297" t="s">
        <v>1592</v>
      </c>
      <c r="E13" s="302">
        <v>291700</v>
      </c>
      <c r="F13" s="302">
        <v>289400</v>
      </c>
      <c r="G13" s="302">
        <v>280100</v>
      </c>
      <c r="H13" s="302">
        <v>263100</v>
      </c>
      <c r="I13" s="302">
        <v>254200</v>
      </c>
      <c r="O13" s="404">
        <v>1.3</v>
      </c>
      <c r="P13" s="405" t="s">
        <v>1899</v>
      </c>
      <c r="Q13" s="406">
        <v>426205</v>
      </c>
      <c r="R13" s="406">
        <v>503309</v>
      </c>
      <c r="S13" s="406">
        <v>559637</v>
      </c>
      <c r="T13" s="406">
        <v>733885</v>
      </c>
      <c r="U13" s="403">
        <v>827350</v>
      </c>
      <c r="V13" s="403">
        <v>1140125</v>
      </c>
      <c r="W13" s="403">
        <v>1065607</v>
      </c>
      <c r="X13" s="403">
        <v>1137443</v>
      </c>
      <c r="Y13" s="403">
        <v>1248116</v>
      </c>
      <c r="Z13" s="403">
        <v>1344410</v>
      </c>
      <c r="AB13" s="123">
        <f t="shared" si="1"/>
        <v>3.9049708537287564E-2</v>
      </c>
    </row>
    <row r="14" spans="2:28" ht="17.25">
      <c r="B14" s="296" t="s">
        <v>1637</v>
      </c>
      <c r="C14" s="297"/>
      <c r="D14" s="297"/>
      <c r="E14" s="270"/>
      <c r="F14" s="270"/>
      <c r="G14" s="270"/>
      <c r="H14" s="270"/>
      <c r="I14" s="270"/>
      <c r="O14" s="404">
        <v>1.4</v>
      </c>
      <c r="P14" s="405" t="s">
        <v>1900</v>
      </c>
      <c r="Q14" s="406">
        <v>234783</v>
      </c>
      <c r="R14" s="406">
        <v>281637</v>
      </c>
      <c r="S14" s="406">
        <v>323661</v>
      </c>
      <c r="T14" s="406">
        <v>385483</v>
      </c>
      <c r="U14" s="403">
        <v>427251</v>
      </c>
      <c r="V14" s="403">
        <v>481869</v>
      </c>
      <c r="W14" s="403">
        <v>620473</v>
      </c>
      <c r="X14" s="403">
        <v>715799</v>
      </c>
      <c r="Y14" s="403">
        <v>817241</v>
      </c>
      <c r="Z14" s="403">
        <v>892030</v>
      </c>
      <c r="AB14" s="123">
        <f t="shared" si="1"/>
        <v>2.5568955813979975E-2</v>
      </c>
    </row>
    <row r="15" spans="2:28" ht="17.25">
      <c r="B15" s="300" t="s">
        <v>1603</v>
      </c>
      <c r="C15" s="297"/>
      <c r="D15" s="297" t="s">
        <v>1338</v>
      </c>
      <c r="E15" s="262">
        <v>130000</v>
      </c>
      <c r="F15" s="262">
        <v>100000</v>
      </c>
      <c r="G15" s="262">
        <v>150000</v>
      </c>
      <c r="H15" s="262">
        <v>160000</v>
      </c>
      <c r="I15" s="262">
        <v>160000</v>
      </c>
      <c r="O15" s="407" t="s">
        <v>1901</v>
      </c>
      <c r="P15" s="405" t="s">
        <v>1479</v>
      </c>
      <c r="Q15" s="406">
        <v>1970258.4920786407</v>
      </c>
      <c r="R15" s="406">
        <v>1923021.319806136</v>
      </c>
      <c r="S15" s="406">
        <v>2144358</v>
      </c>
      <c r="T15" s="406">
        <v>2384662</v>
      </c>
      <c r="U15" s="403">
        <v>2014183</v>
      </c>
      <c r="V15" s="403">
        <v>2014982</v>
      </c>
      <c r="W15" s="403">
        <v>2232979</v>
      </c>
      <c r="X15" s="403">
        <v>2436576</v>
      </c>
      <c r="Y15" s="403">
        <v>2334904</v>
      </c>
      <c r="Z15" s="403">
        <v>1738885</v>
      </c>
      <c r="AB15" s="390">
        <f t="shared" si="1"/>
        <v>7.3051960444819944E-2</v>
      </c>
    </row>
    <row r="16" spans="2:28" ht="17.25">
      <c r="B16" s="300" t="s">
        <v>1604</v>
      </c>
      <c r="C16" s="297"/>
      <c r="D16" s="297" t="s">
        <v>1338</v>
      </c>
      <c r="E16" s="262">
        <v>280000</v>
      </c>
      <c r="F16" s="262">
        <v>226000</v>
      </c>
      <c r="G16" s="262">
        <v>315000</v>
      </c>
      <c r="H16" s="262">
        <v>330000</v>
      </c>
      <c r="I16" s="262">
        <v>330000</v>
      </c>
      <c r="O16" s="408"/>
      <c r="P16" s="409" t="s">
        <v>1902</v>
      </c>
      <c r="Q16" s="410">
        <f>Q10+Q15</f>
        <v>4656208.4920786405</v>
      </c>
      <c r="R16" s="410">
        <f>R10+R15</f>
        <v>5103929.3198061362</v>
      </c>
      <c r="S16" s="410">
        <f>S10+S15</f>
        <v>5743955</v>
      </c>
      <c r="T16" s="410">
        <f>T10+T15</f>
        <v>6423582</v>
      </c>
      <c r="U16" s="411">
        <f t="shared" ref="U16:Z16" si="2">SUM(U11:U15)</f>
        <v>6291497</v>
      </c>
      <c r="V16" s="411">
        <f t="shared" si="2"/>
        <v>7444508</v>
      </c>
      <c r="W16" s="411">
        <f t="shared" si="2"/>
        <v>7430636</v>
      </c>
      <c r="X16" s="411">
        <f t="shared" si="2"/>
        <v>8349577</v>
      </c>
      <c r="Y16" s="411">
        <f t="shared" si="2"/>
        <v>9037453</v>
      </c>
      <c r="Z16" s="411">
        <f t="shared" si="2"/>
        <v>9138236</v>
      </c>
      <c r="AB16" s="123">
        <f t="shared" si="1"/>
        <v>0.28275409142213953</v>
      </c>
    </row>
    <row r="17" spans="2:28" ht="17.25">
      <c r="B17" s="300" t="s">
        <v>1635</v>
      </c>
      <c r="C17" s="297"/>
      <c r="D17" s="297" t="s">
        <v>1338</v>
      </c>
      <c r="E17" s="262">
        <v>58000</v>
      </c>
      <c r="F17" s="262">
        <v>55000</v>
      </c>
      <c r="G17" s="262">
        <v>44000</v>
      </c>
      <c r="H17" s="262">
        <v>46000</v>
      </c>
      <c r="I17" s="262">
        <v>46000</v>
      </c>
      <c r="O17" s="400" t="s">
        <v>1903</v>
      </c>
      <c r="P17" s="401" t="s">
        <v>1904</v>
      </c>
      <c r="Q17" s="406">
        <v>2435032.4278000002</v>
      </c>
      <c r="R17" s="406">
        <v>2817914.8655000003</v>
      </c>
      <c r="S17" s="406">
        <v>3810105</v>
      </c>
      <c r="T17" s="406">
        <v>3495197</v>
      </c>
      <c r="U17" s="403">
        <v>3234424</v>
      </c>
      <c r="V17" s="403">
        <v>3102774</v>
      </c>
      <c r="W17" s="403">
        <v>3724512</v>
      </c>
      <c r="X17" s="403">
        <v>4141298</v>
      </c>
      <c r="Y17" s="403">
        <v>4243327</v>
      </c>
      <c r="Z17" s="403">
        <v>4329771</v>
      </c>
      <c r="AB17" s="123">
        <f t="shared" si="1"/>
        <v>0.13276064290370673</v>
      </c>
    </row>
    <row r="18" spans="2:28" ht="30">
      <c r="B18" s="300" t="s">
        <v>1607</v>
      </c>
      <c r="C18" s="297"/>
      <c r="D18" s="297" t="s">
        <v>1338</v>
      </c>
      <c r="E18" s="262">
        <v>114000</v>
      </c>
      <c r="F18" s="262">
        <v>125000</v>
      </c>
      <c r="G18" s="262">
        <v>134000</v>
      </c>
      <c r="H18" s="262">
        <v>140000</v>
      </c>
      <c r="I18" s="262">
        <v>140000</v>
      </c>
      <c r="O18" s="407" t="s">
        <v>1905</v>
      </c>
      <c r="P18" s="405" t="s">
        <v>1906</v>
      </c>
      <c r="Q18" s="406">
        <v>709991</v>
      </c>
      <c r="R18" s="406">
        <v>970686</v>
      </c>
      <c r="S18" s="406">
        <v>1051772</v>
      </c>
      <c r="T18" s="406">
        <v>1175686</v>
      </c>
      <c r="U18" s="403">
        <v>1506846</v>
      </c>
      <c r="V18" s="403">
        <v>1828800</v>
      </c>
      <c r="W18" s="403">
        <v>2046015</v>
      </c>
      <c r="X18" s="403">
        <v>2242832</v>
      </c>
      <c r="Y18" s="403">
        <v>2352641</v>
      </c>
      <c r="Z18" s="403">
        <v>2341020</v>
      </c>
      <c r="AB18" s="123">
        <f t="shared" si="1"/>
        <v>7.3606896588836901E-2</v>
      </c>
    </row>
    <row r="19" spans="2:28" ht="17.25">
      <c r="B19" s="300" t="s">
        <v>1608</v>
      </c>
      <c r="C19" s="297"/>
      <c r="D19" s="297" t="s">
        <v>1338</v>
      </c>
      <c r="E19" s="262">
        <v>74900</v>
      </c>
      <c r="F19" s="262">
        <v>47300</v>
      </c>
      <c r="G19" s="262">
        <v>63400</v>
      </c>
      <c r="H19" s="262">
        <v>66000</v>
      </c>
      <c r="I19" s="262">
        <v>66000</v>
      </c>
      <c r="O19" s="407" t="s">
        <v>1907</v>
      </c>
      <c r="P19" s="405" t="s">
        <v>1277</v>
      </c>
      <c r="Q19" s="406">
        <v>1901330.1746962999</v>
      </c>
      <c r="R19" s="406">
        <v>1920770.7275097664</v>
      </c>
      <c r="S19" s="406">
        <v>2260022</v>
      </c>
      <c r="T19" s="406">
        <v>2541824</v>
      </c>
      <c r="U19" s="403">
        <v>2503685</v>
      </c>
      <c r="V19" s="403">
        <v>3038575</v>
      </c>
      <c r="W19" s="403">
        <v>3396171</v>
      </c>
      <c r="X19" s="403">
        <v>3943019</v>
      </c>
      <c r="Y19" s="403">
        <v>4437155</v>
      </c>
      <c r="Z19" s="403">
        <v>4511431</v>
      </c>
      <c r="AB19" s="123">
        <f t="shared" si="1"/>
        <v>0.13882492451404213</v>
      </c>
    </row>
    <row r="20" spans="2:28" ht="17.25">
      <c r="B20" s="300" t="s">
        <v>1636</v>
      </c>
      <c r="C20" s="297"/>
      <c r="D20" s="297" t="s">
        <v>1338</v>
      </c>
      <c r="E20" s="266">
        <v>907000</v>
      </c>
      <c r="F20" s="266">
        <v>860000</v>
      </c>
      <c r="G20" s="266">
        <v>303000</v>
      </c>
      <c r="H20" s="266">
        <v>320000</v>
      </c>
      <c r="I20" s="266">
        <v>320000</v>
      </c>
      <c r="O20" s="408"/>
      <c r="P20" s="409" t="s">
        <v>1908</v>
      </c>
      <c r="Q20" s="410">
        <f>+Q17+Q18+Q19</f>
        <v>5046353.6024962999</v>
      </c>
      <c r="R20" s="410">
        <f>+R17+R18+R19</f>
        <v>5709371.5930097662</v>
      </c>
      <c r="S20" s="410">
        <f>+S17+S18+S19</f>
        <v>7121899</v>
      </c>
      <c r="T20" s="410">
        <f>+T17+T18+T19</f>
        <v>7212707</v>
      </c>
      <c r="U20" s="411">
        <f t="shared" ref="U20:W20" si="3">SUM(U17:U19)</f>
        <v>7244955</v>
      </c>
      <c r="V20" s="411">
        <f t="shared" si="3"/>
        <v>7970149</v>
      </c>
      <c r="W20" s="411">
        <f t="shared" si="3"/>
        <v>9166698</v>
      </c>
      <c r="X20" s="411">
        <f t="shared" ref="X20:Z20" si="4">SUM(X17:X19)</f>
        <v>10327149</v>
      </c>
      <c r="Y20" s="411">
        <f t="shared" si="4"/>
        <v>11033123</v>
      </c>
      <c r="Z20" s="411">
        <f t="shared" si="4"/>
        <v>11182222</v>
      </c>
      <c r="AB20" s="123">
        <f t="shared" si="1"/>
        <v>0.34519246400658576</v>
      </c>
    </row>
    <row r="21" spans="2:28" ht="15.75">
      <c r="B21" s="303" t="s">
        <v>44</v>
      </c>
      <c r="C21" s="304"/>
      <c r="D21" s="297" t="s">
        <v>1338</v>
      </c>
      <c r="E21" s="305">
        <v>1560000</v>
      </c>
      <c r="F21" s="305">
        <v>1410000</v>
      </c>
      <c r="G21" s="305">
        <v>1010000</v>
      </c>
      <c r="H21" s="305">
        <v>1060000</v>
      </c>
      <c r="I21" s="305">
        <v>1060000</v>
      </c>
      <c r="O21" s="400" t="s">
        <v>1909</v>
      </c>
      <c r="P21" s="401" t="s">
        <v>1910</v>
      </c>
      <c r="Q21" s="402">
        <f>Q22+Q23</f>
        <v>932617</v>
      </c>
      <c r="R21" s="402">
        <f t="shared" ref="R21:Z21" si="5">R22+R23</f>
        <v>1101271</v>
      </c>
      <c r="S21" s="402">
        <f t="shared" si="5"/>
        <v>1288982</v>
      </c>
      <c r="T21" s="402">
        <f t="shared" si="5"/>
        <v>1382032</v>
      </c>
      <c r="U21" s="402">
        <f t="shared" si="5"/>
        <v>1430914</v>
      </c>
      <c r="V21" s="402">
        <f t="shared" si="5"/>
        <v>1949021</v>
      </c>
      <c r="W21" s="402">
        <f t="shared" si="5"/>
        <v>1855892</v>
      </c>
      <c r="X21" s="402">
        <f t="shared" si="5"/>
        <v>2091408</v>
      </c>
      <c r="Y21" s="402">
        <f t="shared" si="5"/>
        <v>2301323</v>
      </c>
      <c r="Z21" s="402">
        <f t="shared" si="5"/>
        <v>1909178</v>
      </c>
      <c r="AB21" s="123">
        <f t="shared" si="1"/>
        <v>7.200131430103951E-2</v>
      </c>
    </row>
    <row r="22" spans="2:28" ht="17.25">
      <c r="B22" s="301" t="s">
        <v>1610</v>
      </c>
      <c r="C22" s="297"/>
      <c r="D22" s="297"/>
      <c r="E22" s="262">
        <v>323</v>
      </c>
      <c r="F22" s="262">
        <v>323</v>
      </c>
      <c r="G22" s="262">
        <v>385</v>
      </c>
      <c r="H22" s="262">
        <v>421</v>
      </c>
      <c r="I22" s="262">
        <v>423</v>
      </c>
      <c r="O22" s="404">
        <v>6.1</v>
      </c>
      <c r="P22" s="405" t="s">
        <v>1911</v>
      </c>
      <c r="Q22" s="412">
        <v>932617</v>
      </c>
      <c r="R22" s="406">
        <v>1101271</v>
      </c>
      <c r="S22" s="406">
        <v>1288982</v>
      </c>
      <c r="T22" s="406">
        <v>1382032</v>
      </c>
      <c r="U22" s="403">
        <v>1430914</v>
      </c>
      <c r="V22" s="403">
        <v>1949021</v>
      </c>
      <c r="W22" s="403">
        <v>1855892</v>
      </c>
      <c r="X22" s="403">
        <v>2091408</v>
      </c>
      <c r="Y22" s="403">
        <v>2301323</v>
      </c>
      <c r="Z22" s="403">
        <v>1909178</v>
      </c>
      <c r="AB22" s="123">
        <f t="shared" si="1"/>
        <v>7.200131430103951E-2</v>
      </c>
    </row>
    <row r="23" spans="2:28" ht="17.25">
      <c r="O23" s="404">
        <v>6.2</v>
      </c>
      <c r="P23" s="405" t="s">
        <v>1912</v>
      </c>
      <c r="Q23" s="413"/>
      <c r="R23" s="413"/>
      <c r="S23" s="413"/>
      <c r="T23" s="413"/>
      <c r="U23" s="403"/>
      <c r="V23" s="403"/>
      <c r="W23" s="403"/>
      <c r="X23" s="403"/>
      <c r="Y23" s="403"/>
      <c r="Z23" s="403"/>
      <c r="AB23" s="123">
        <f t="shared" si="1"/>
        <v>0</v>
      </c>
    </row>
    <row r="24" spans="2:28" ht="30">
      <c r="O24" s="414" t="s">
        <v>1913</v>
      </c>
      <c r="P24" s="415" t="s">
        <v>1914</v>
      </c>
      <c r="Q24" s="402">
        <f>SUM(Q25:Q31)</f>
        <v>583708</v>
      </c>
      <c r="R24" s="402">
        <f>SUM(R25:R31)</f>
        <v>683320</v>
      </c>
      <c r="S24" s="402">
        <f>SUM(S25:S31)</f>
        <v>783117</v>
      </c>
      <c r="T24" s="402">
        <f>SUM(T25:T31)</f>
        <v>874711</v>
      </c>
      <c r="U24" s="403">
        <f t="shared" ref="U24:Z24" si="6">U25+U26+U30+U31+U27+U28+U29</f>
        <v>977455</v>
      </c>
      <c r="V24" s="403">
        <f t="shared" si="6"/>
        <v>1019232</v>
      </c>
      <c r="W24" s="403">
        <f t="shared" si="6"/>
        <v>1081492</v>
      </c>
      <c r="X24" s="403">
        <f t="shared" si="6"/>
        <v>1248328</v>
      </c>
      <c r="Y24" s="403">
        <f t="shared" si="6"/>
        <v>1309930</v>
      </c>
      <c r="Z24" s="403">
        <f t="shared" si="6"/>
        <v>1300437</v>
      </c>
      <c r="AB24" s="123">
        <f t="shared" si="1"/>
        <v>4.0983678363428644E-2</v>
      </c>
    </row>
    <row r="25" spans="2:28" ht="17.25">
      <c r="B25" t="s">
        <v>257</v>
      </c>
      <c r="O25" s="404">
        <v>7.1</v>
      </c>
      <c r="P25" s="405" t="s">
        <v>1915</v>
      </c>
      <c r="Q25" s="413">
        <v>121509</v>
      </c>
      <c r="R25" s="413">
        <v>140418</v>
      </c>
      <c r="S25" s="413">
        <v>150098</v>
      </c>
      <c r="T25" s="413">
        <v>162133</v>
      </c>
      <c r="U25" s="403">
        <v>179355</v>
      </c>
      <c r="V25" s="403">
        <v>189941</v>
      </c>
      <c r="W25" s="403">
        <v>205817</v>
      </c>
      <c r="X25" s="403">
        <v>248694</v>
      </c>
      <c r="Y25" s="403">
        <v>259191</v>
      </c>
      <c r="Z25" s="403">
        <v>214361</v>
      </c>
      <c r="AB25" s="123">
        <f t="shared" si="1"/>
        <v>8.1092887243558297E-3</v>
      </c>
    </row>
    <row r="26" spans="2:28" ht="17.25">
      <c r="B26" t="s">
        <v>1868</v>
      </c>
      <c r="O26" s="404">
        <v>7.2</v>
      </c>
      <c r="P26" s="405" t="s">
        <v>1916</v>
      </c>
      <c r="Q26" s="412">
        <v>281709</v>
      </c>
      <c r="R26" s="406">
        <v>329096</v>
      </c>
      <c r="S26" s="406">
        <v>365284</v>
      </c>
      <c r="T26" s="406">
        <v>397901</v>
      </c>
      <c r="U26" s="416">
        <v>430176</v>
      </c>
      <c r="V26" s="416">
        <v>474535</v>
      </c>
      <c r="W26" s="416">
        <v>525301</v>
      </c>
      <c r="X26" s="416">
        <v>585172</v>
      </c>
      <c r="Y26" s="416">
        <v>654863</v>
      </c>
      <c r="Z26" s="416">
        <v>679809</v>
      </c>
      <c r="AB26" s="123">
        <f t="shared" si="1"/>
        <v>2.0488647915621421E-2</v>
      </c>
    </row>
    <row r="27" spans="2:28" ht="17.25">
      <c r="B27" t="s">
        <v>1887</v>
      </c>
      <c r="C27" s="59" t="s">
        <v>1888</v>
      </c>
      <c r="O27" s="404">
        <v>7.3</v>
      </c>
      <c r="P27" s="405" t="s">
        <v>1917</v>
      </c>
      <c r="Q27" s="413">
        <v>0</v>
      </c>
      <c r="R27" s="413">
        <v>0</v>
      </c>
      <c r="S27" s="413">
        <v>0</v>
      </c>
      <c r="T27" s="413">
        <v>0</v>
      </c>
      <c r="U27" s="416">
        <v>0</v>
      </c>
      <c r="V27" s="416">
        <v>0</v>
      </c>
      <c r="W27" s="416">
        <v>0</v>
      </c>
      <c r="X27" s="416">
        <v>0</v>
      </c>
      <c r="Y27" s="416"/>
      <c r="Z27" s="416"/>
      <c r="AB27" s="123">
        <f t="shared" si="1"/>
        <v>0</v>
      </c>
    </row>
    <row r="28" spans="2:28" ht="17.25">
      <c r="B28" s="539" t="s">
        <v>1869</v>
      </c>
      <c r="C28" s="540"/>
      <c r="D28" s="541"/>
      <c r="O28" s="404">
        <v>7.4</v>
      </c>
      <c r="P28" s="405" t="s">
        <v>1918</v>
      </c>
      <c r="Q28" s="413"/>
      <c r="R28" s="413"/>
      <c r="S28" s="413"/>
      <c r="T28" s="413"/>
      <c r="U28" s="416"/>
      <c r="V28" s="416"/>
      <c r="W28" s="416"/>
      <c r="X28" s="416"/>
      <c r="Y28" s="416"/>
      <c r="Z28" s="416"/>
      <c r="AB28" s="123">
        <f t="shared" si="1"/>
        <v>0</v>
      </c>
    </row>
    <row r="29" spans="2:28" ht="17.25">
      <c r="B29" s="542"/>
      <c r="C29" s="543"/>
      <c r="D29" s="544"/>
      <c r="O29" s="404">
        <v>7.5</v>
      </c>
      <c r="P29" s="405" t="s">
        <v>1919</v>
      </c>
      <c r="Q29" s="413"/>
      <c r="R29" s="413"/>
      <c r="S29" s="413"/>
      <c r="T29" s="413"/>
      <c r="U29" s="416"/>
      <c r="V29" s="416"/>
      <c r="W29" s="416"/>
      <c r="X29" s="416"/>
      <c r="Y29" s="416"/>
      <c r="Z29" s="416"/>
      <c r="AB29" s="123">
        <f t="shared" si="1"/>
        <v>0</v>
      </c>
    </row>
    <row r="30" spans="2:28" ht="17.25">
      <c r="B30" s="545" t="s">
        <v>1870</v>
      </c>
      <c r="C30" s="546"/>
      <c r="D30" s="547"/>
      <c r="O30" s="404">
        <v>7.6</v>
      </c>
      <c r="P30" s="405" t="s">
        <v>1920</v>
      </c>
      <c r="Q30" s="412">
        <v>10189</v>
      </c>
      <c r="R30" s="406">
        <v>11689</v>
      </c>
      <c r="S30" s="406">
        <v>14026</v>
      </c>
      <c r="T30" s="406">
        <v>15338</v>
      </c>
      <c r="U30" s="403">
        <v>17991</v>
      </c>
      <c r="V30" s="403">
        <v>18142</v>
      </c>
      <c r="W30" s="403">
        <v>20693</v>
      </c>
      <c r="X30" s="403">
        <v>22378</v>
      </c>
      <c r="Y30" s="403">
        <v>24747</v>
      </c>
      <c r="Z30" s="403">
        <v>25990</v>
      </c>
      <c r="AB30" s="123">
        <f t="shared" si="1"/>
        <v>7.7425747059748891E-4</v>
      </c>
    </row>
    <row r="31" spans="2:28" ht="30">
      <c r="B31" s="548" t="s">
        <v>1871</v>
      </c>
      <c r="C31" s="548" t="s">
        <v>175</v>
      </c>
      <c r="D31" s="548" t="s">
        <v>1872</v>
      </c>
      <c r="E31" s="382" t="s">
        <v>1873</v>
      </c>
      <c r="O31" s="404">
        <v>7.7</v>
      </c>
      <c r="P31" s="405" t="s">
        <v>1921</v>
      </c>
      <c r="Q31" s="412">
        <v>170301</v>
      </c>
      <c r="R31" s="406">
        <v>202117</v>
      </c>
      <c r="S31" s="406">
        <v>253709</v>
      </c>
      <c r="T31" s="406">
        <v>299339</v>
      </c>
      <c r="U31" s="403">
        <v>349933</v>
      </c>
      <c r="V31" s="403">
        <v>336614</v>
      </c>
      <c r="W31" s="403">
        <v>329681</v>
      </c>
      <c r="X31" s="403">
        <v>392084</v>
      </c>
      <c r="Y31" s="403">
        <v>371129</v>
      </c>
      <c r="Z31" s="403">
        <v>380277</v>
      </c>
      <c r="AB31" s="123">
        <f t="shared" si="1"/>
        <v>1.1611484252853899E-2</v>
      </c>
    </row>
    <row r="32" spans="2:28" ht="17.25">
      <c r="B32" s="549"/>
      <c r="C32" s="549"/>
      <c r="D32" s="549"/>
      <c r="E32" s="383"/>
      <c r="O32" s="407" t="s">
        <v>1922</v>
      </c>
      <c r="P32" s="405" t="s">
        <v>1923</v>
      </c>
      <c r="Q32" s="412">
        <v>537699</v>
      </c>
      <c r="R32" s="406">
        <v>609344</v>
      </c>
      <c r="S32" s="406">
        <v>680931</v>
      </c>
      <c r="T32" s="406">
        <v>719388</v>
      </c>
      <c r="U32" s="403">
        <v>833987</v>
      </c>
      <c r="V32" s="403">
        <v>745959</v>
      </c>
      <c r="W32" s="403">
        <v>859451</v>
      </c>
      <c r="X32" s="403">
        <v>951243</v>
      </c>
      <c r="Y32" s="403">
        <v>1050910</v>
      </c>
      <c r="Z32" s="403">
        <v>1152188</v>
      </c>
      <c r="AB32" s="123">
        <f t="shared" si="1"/>
        <v>3.2879739702816789E-2</v>
      </c>
    </row>
    <row r="33" spans="2:28" ht="63">
      <c r="B33" s="550"/>
      <c r="C33" s="550"/>
      <c r="D33" s="550"/>
      <c r="E33" s="384" t="s">
        <v>1874</v>
      </c>
      <c r="G33" t="s">
        <v>1227</v>
      </c>
      <c r="O33" s="407" t="s">
        <v>1924</v>
      </c>
      <c r="P33" s="405" t="s">
        <v>1925</v>
      </c>
      <c r="Q33" s="412">
        <v>1755211</v>
      </c>
      <c r="R33" s="406">
        <v>1919630</v>
      </c>
      <c r="S33" s="406">
        <v>2227586</v>
      </c>
      <c r="T33" s="406">
        <v>2406208</v>
      </c>
      <c r="U33" s="403">
        <v>2506577</v>
      </c>
      <c r="V33" s="403">
        <v>2667389</v>
      </c>
      <c r="W33" s="403">
        <v>2815613</v>
      </c>
      <c r="X33" s="403">
        <v>3038519</v>
      </c>
      <c r="Y33" s="403">
        <v>3245167</v>
      </c>
      <c r="Z33" s="403">
        <v>3396728</v>
      </c>
      <c r="AB33" s="123">
        <f t="shared" si="1"/>
        <v>0.10153128836167782</v>
      </c>
    </row>
    <row r="34" spans="2:28" ht="17.25">
      <c r="B34" s="385" t="s">
        <v>1875</v>
      </c>
      <c r="C34" s="385">
        <v>0.51700000000000002</v>
      </c>
      <c r="D34" s="385">
        <v>3.5999999999999997E-2</v>
      </c>
      <c r="E34" s="385">
        <v>0</v>
      </c>
      <c r="F34" s="123">
        <f>C34/$C$44</f>
        <v>7.2397249122425263E-7</v>
      </c>
      <c r="G34" s="123">
        <f t="shared" ref="G34:G44" si="7">D34/$D$44</f>
        <v>5.0273431608582232E-8</v>
      </c>
      <c r="O34" s="407" t="s">
        <v>1926</v>
      </c>
      <c r="P34" s="405" t="s">
        <v>1927</v>
      </c>
      <c r="Q34" s="412">
        <v>549383</v>
      </c>
      <c r="R34" s="406">
        <v>611344</v>
      </c>
      <c r="S34" s="406">
        <v>781483</v>
      </c>
      <c r="T34" s="406">
        <v>879675</v>
      </c>
      <c r="U34" s="403">
        <v>924507</v>
      </c>
      <c r="V34" s="403">
        <v>1018403</v>
      </c>
      <c r="W34" s="403">
        <v>1204495</v>
      </c>
      <c r="X34" s="403">
        <v>1381016</v>
      </c>
      <c r="Y34" s="403">
        <v>1633083</v>
      </c>
      <c r="Z34" s="403">
        <v>1817081</v>
      </c>
      <c r="AB34" s="123">
        <f t="shared" si="1"/>
        <v>5.1094141223411278E-2</v>
      </c>
    </row>
    <row r="35" spans="2:28" ht="17.25">
      <c r="B35" s="388" t="s">
        <v>1876</v>
      </c>
      <c r="C35" s="389">
        <v>157744</v>
      </c>
      <c r="D35" s="389">
        <v>158409</v>
      </c>
      <c r="E35" s="389">
        <v>98558</v>
      </c>
      <c r="F35" s="390">
        <f t="shared" ref="F35:F44" si="8">C35/$C$44</f>
        <v>0.22089422950808224</v>
      </c>
      <c r="G35" s="390">
        <f t="shared" si="7"/>
        <v>0.22121566743566398</v>
      </c>
      <c r="O35" s="407" t="s">
        <v>1928</v>
      </c>
      <c r="P35" s="405" t="s">
        <v>1929</v>
      </c>
      <c r="Q35" s="412">
        <v>781802</v>
      </c>
      <c r="R35" s="406">
        <v>875123</v>
      </c>
      <c r="S35" s="406">
        <v>914758</v>
      </c>
      <c r="T35" s="406">
        <v>1008461</v>
      </c>
      <c r="U35" s="403">
        <v>1161313</v>
      </c>
      <c r="V35" s="403">
        <v>1339933</v>
      </c>
      <c r="W35" s="403">
        <v>1512442</v>
      </c>
      <c r="X35" s="403">
        <v>2099353</v>
      </c>
      <c r="Y35" s="403">
        <v>2351247</v>
      </c>
      <c r="Z35" s="403">
        <v>2713682</v>
      </c>
      <c r="AB35" s="123">
        <f t="shared" si="1"/>
        <v>7.3563282618900633E-2</v>
      </c>
    </row>
    <row r="36" spans="2:28" ht="15.75">
      <c r="B36" s="385" t="s">
        <v>1877</v>
      </c>
      <c r="C36" s="385">
        <v>1.4E-2</v>
      </c>
      <c r="D36" s="385">
        <v>1.2E-2</v>
      </c>
      <c r="E36" s="385">
        <v>8.9999999999999993E-3</v>
      </c>
      <c r="F36" s="123">
        <f t="shared" si="8"/>
        <v>1.9604670942242819E-8</v>
      </c>
      <c r="G36" s="123">
        <f t="shared" si="7"/>
        <v>1.675781053619408E-8</v>
      </c>
      <c r="O36" s="408"/>
      <c r="P36" s="409" t="s">
        <v>1930</v>
      </c>
      <c r="Q36" s="410">
        <f>Q21+Q24+Q32+Q33+Q34+Q35</f>
        <v>5140420</v>
      </c>
      <c r="R36" s="410">
        <f t="shared" ref="R36:Z36" si="9">R21+R24+R32+R33+R34+R35</f>
        <v>5800032</v>
      </c>
      <c r="S36" s="410">
        <f t="shared" si="9"/>
        <v>6676857</v>
      </c>
      <c r="T36" s="410">
        <f t="shared" si="9"/>
        <v>7270475</v>
      </c>
      <c r="U36" s="410">
        <f t="shared" si="9"/>
        <v>7834753</v>
      </c>
      <c r="V36" s="410">
        <f t="shared" si="9"/>
        <v>8739937</v>
      </c>
      <c r="W36" s="410">
        <f t="shared" si="9"/>
        <v>9329385</v>
      </c>
      <c r="X36" s="410">
        <f t="shared" si="9"/>
        <v>10809867</v>
      </c>
      <c r="Y36" s="410">
        <f t="shared" si="9"/>
        <v>11891660</v>
      </c>
      <c r="Z36" s="410">
        <f t="shared" si="9"/>
        <v>12289294</v>
      </c>
      <c r="AB36" s="123">
        <f t="shared" si="1"/>
        <v>0.37205344457127465</v>
      </c>
    </row>
    <row r="37" spans="2:28" ht="15.75">
      <c r="B37" s="388" t="s">
        <v>1878</v>
      </c>
      <c r="C37" s="389">
        <v>131763</v>
      </c>
      <c r="D37" s="389">
        <v>119296</v>
      </c>
      <c r="E37" s="389">
        <v>79957</v>
      </c>
      <c r="F37" s="390">
        <f t="shared" si="8"/>
        <v>0.18451216124019576</v>
      </c>
      <c r="G37" s="390">
        <f t="shared" si="7"/>
        <v>0.16659498047715071</v>
      </c>
      <c r="O37" s="417" t="s">
        <v>1931</v>
      </c>
      <c r="P37" s="418" t="s">
        <v>1932</v>
      </c>
      <c r="Q37" s="419">
        <f t="shared" ref="Q37:Z37" si="10">Q10+Q15+Q17+Q18+Q19+Q21+Q24+Q32+Q33+Q34+Q35</f>
        <v>14842982.094574941</v>
      </c>
      <c r="R37" s="419">
        <f t="shared" si="10"/>
        <v>16613332.912815902</v>
      </c>
      <c r="S37" s="419">
        <f t="shared" si="10"/>
        <v>19542711</v>
      </c>
      <c r="T37" s="419">
        <f t="shared" si="10"/>
        <v>20906764</v>
      </c>
      <c r="U37" s="419">
        <f t="shared" si="10"/>
        <v>21371205</v>
      </c>
      <c r="V37" s="419">
        <f t="shared" si="10"/>
        <v>24154594</v>
      </c>
      <c r="W37" s="419">
        <f t="shared" si="10"/>
        <v>25926719</v>
      </c>
      <c r="X37" s="419">
        <f t="shared" si="10"/>
        <v>29486593</v>
      </c>
      <c r="Y37" s="419">
        <f t="shared" si="10"/>
        <v>31962236</v>
      </c>
      <c r="Z37" s="419">
        <f t="shared" si="10"/>
        <v>32609752</v>
      </c>
      <c r="AB37" s="123">
        <f t="shared" si="1"/>
        <v>1</v>
      </c>
    </row>
    <row r="38" spans="2:28" ht="17.25">
      <c r="B38" s="388" t="s">
        <v>1879</v>
      </c>
      <c r="C38" s="389">
        <v>125726</v>
      </c>
      <c r="D38" s="389">
        <v>132531</v>
      </c>
      <c r="E38" s="389">
        <v>98236</v>
      </c>
      <c r="F38" s="390">
        <f t="shared" si="8"/>
        <v>0.17605834706317292</v>
      </c>
      <c r="G38" s="390">
        <f t="shared" si="7"/>
        <v>0.18507744901436143</v>
      </c>
      <c r="O38" s="420" t="s">
        <v>1933</v>
      </c>
      <c r="P38" s="421" t="s">
        <v>1934</v>
      </c>
      <c r="Q38" s="422">
        <v>964400</v>
      </c>
      <c r="R38" s="422">
        <v>1137800</v>
      </c>
      <c r="S38" s="412">
        <v>1140607</v>
      </c>
      <c r="T38" s="412">
        <v>1205047</v>
      </c>
      <c r="U38" s="403">
        <v>1145094</v>
      </c>
      <c r="V38" s="403">
        <v>2125581</v>
      </c>
      <c r="W38" s="403">
        <v>2301625</v>
      </c>
      <c r="X38" s="403">
        <v>2323520</v>
      </c>
      <c r="Y38" s="403">
        <v>2533299</v>
      </c>
      <c r="Z38" s="403">
        <v>2417231</v>
      </c>
      <c r="AB38" s="123">
        <f t="shared" si="1"/>
        <v>7.9259129430118716E-2</v>
      </c>
    </row>
    <row r="39" spans="2:28" ht="17.25">
      <c r="B39" s="385" t="s">
        <v>1880</v>
      </c>
      <c r="C39" s="386">
        <v>54746</v>
      </c>
      <c r="D39" s="386">
        <v>47435</v>
      </c>
      <c r="E39" s="386">
        <v>32971</v>
      </c>
      <c r="F39" s="123">
        <f t="shared" si="8"/>
        <v>7.6662665386001805E-2</v>
      </c>
      <c r="G39" s="123">
        <f t="shared" si="7"/>
        <v>6.6242228565363839E-2</v>
      </c>
      <c r="O39" s="420" t="s">
        <v>1935</v>
      </c>
      <c r="P39" s="421" t="s">
        <v>1936</v>
      </c>
      <c r="Q39" s="422"/>
      <c r="R39" s="422"/>
      <c r="S39" s="412"/>
      <c r="T39" s="412"/>
      <c r="U39" s="403"/>
      <c r="V39" s="403"/>
      <c r="W39" s="403"/>
      <c r="X39" s="403"/>
      <c r="Y39" s="403"/>
      <c r="Z39" s="403"/>
      <c r="AB39" s="123">
        <f t="shared" si="1"/>
        <v>0</v>
      </c>
    </row>
    <row r="40" spans="2:28" ht="15.75">
      <c r="B40" s="388" t="s">
        <v>1881</v>
      </c>
      <c r="C40" s="389">
        <v>143016</v>
      </c>
      <c r="D40" s="389">
        <v>154150</v>
      </c>
      <c r="E40" s="389">
        <v>127928</v>
      </c>
      <c r="F40" s="390">
        <f t="shared" si="8"/>
        <v>0.20027011567684277</v>
      </c>
      <c r="G40" s="390">
        <f t="shared" si="7"/>
        <v>0.21526804117952641</v>
      </c>
      <c r="O40" s="423" t="s">
        <v>1937</v>
      </c>
      <c r="P40" s="424" t="s">
        <v>1938</v>
      </c>
      <c r="Q40" s="410">
        <f>Q37+Q38-Q39</f>
        <v>15807382.094574941</v>
      </c>
      <c r="R40" s="410">
        <f>R37+R38-R39</f>
        <v>17751132.912815902</v>
      </c>
      <c r="S40" s="410">
        <f>S37+S38-S39</f>
        <v>20683318</v>
      </c>
      <c r="T40" s="410">
        <f>T37+T38-T39</f>
        <v>22111811</v>
      </c>
      <c r="U40" s="410">
        <f t="shared" ref="U40:Z40" si="11">U37+U38-U39</f>
        <v>22516299</v>
      </c>
      <c r="V40" s="410">
        <f t="shared" si="11"/>
        <v>26280175</v>
      </c>
      <c r="W40" s="410">
        <f t="shared" si="11"/>
        <v>28228344</v>
      </c>
      <c r="X40" s="410">
        <f t="shared" si="11"/>
        <v>31810113</v>
      </c>
      <c r="Y40" s="410">
        <f t="shared" si="11"/>
        <v>34495535</v>
      </c>
      <c r="Z40" s="410">
        <f t="shared" si="11"/>
        <v>35026983</v>
      </c>
      <c r="AB40" s="123">
        <f t="shared" si="1"/>
        <v>1.0792591294301188</v>
      </c>
    </row>
    <row r="41" spans="2:28" ht="15.75">
      <c r="B41" s="388" t="s">
        <v>1882</v>
      </c>
      <c r="C41" s="389">
        <v>65703</v>
      </c>
      <c r="D41" s="389">
        <v>52603</v>
      </c>
      <c r="E41" s="389">
        <v>48171</v>
      </c>
      <c r="F41" s="390">
        <f t="shared" si="8"/>
        <v>9.2006121065584284E-2</v>
      </c>
      <c r="G41" s="390">
        <f t="shared" si="7"/>
        <v>7.3459258969618094E-2</v>
      </c>
      <c r="O41" s="420" t="s">
        <v>1939</v>
      </c>
      <c r="P41" s="421" t="s">
        <v>1940</v>
      </c>
      <c r="Q41" s="425">
        <v>257850</v>
      </c>
      <c r="R41" s="425">
        <v>262010</v>
      </c>
      <c r="S41" s="425">
        <v>266240</v>
      </c>
      <c r="T41" s="425">
        <v>270530</v>
      </c>
      <c r="U41" s="398">
        <v>274900</v>
      </c>
      <c r="V41" s="398">
        <v>279330</v>
      </c>
      <c r="W41" s="398">
        <v>283840</v>
      </c>
      <c r="X41" s="398">
        <v>288420</v>
      </c>
      <c r="Y41" s="398">
        <v>293080</v>
      </c>
      <c r="Z41" s="398">
        <v>297810</v>
      </c>
      <c r="AB41" s="123">
        <f t="shared" si="1"/>
        <v>9.1695712402599123E-3</v>
      </c>
    </row>
    <row r="42" spans="2:28" ht="17.25">
      <c r="B42" s="385" t="s">
        <v>1883</v>
      </c>
      <c r="C42" s="386">
        <v>1803</v>
      </c>
      <c r="D42" s="386">
        <v>17016</v>
      </c>
      <c r="E42" s="386">
        <v>12800</v>
      </c>
      <c r="F42" s="123">
        <f t="shared" si="8"/>
        <v>2.5248015506331286E-3</v>
      </c>
      <c r="G42" s="123">
        <f t="shared" si="7"/>
        <v>2.3762575340323201E-2</v>
      </c>
      <c r="O42" s="423" t="s">
        <v>1941</v>
      </c>
      <c r="P42" s="424" t="s">
        <v>1942</v>
      </c>
      <c r="Q42" s="410">
        <f>Q40/Q41*1000</f>
        <v>61304.565036164204</v>
      </c>
      <c r="R42" s="410">
        <f>R40/R41*1000</f>
        <v>67749.829826403206</v>
      </c>
      <c r="S42" s="410">
        <f>S40/S41*1000</f>
        <v>77686.741286057702</v>
      </c>
      <c r="T42" s="410">
        <f>T40/T41*1000</f>
        <v>81735.153217757746</v>
      </c>
      <c r="U42" s="411">
        <f t="shared" ref="U42:Z42" si="12">U40/U41*1000</f>
        <v>81907.2353583121</v>
      </c>
      <c r="V42" s="411">
        <f t="shared" si="12"/>
        <v>94082.894783947297</v>
      </c>
      <c r="W42" s="411">
        <f>W40/W41*1000</f>
        <v>99451.606538895154</v>
      </c>
      <c r="X42" s="411">
        <f t="shared" si="12"/>
        <v>110290.94029540253</v>
      </c>
      <c r="Y42" s="411">
        <f t="shared" si="12"/>
        <v>117700.06482871571</v>
      </c>
      <c r="Z42" s="411">
        <f t="shared" si="12"/>
        <v>117615.20096705953</v>
      </c>
      <c r="AB42" s="123">
        <f t="shared" si="1"/>
        <v>3.6824728041153225E-3</v>
      </c>
    </row>
    <row r="43" spans="2:28" ht="15.75">
      <c r="B43" s="385" t="s">
        <v>1884</v>
      </c>
      <c r="C43" s="386">
        <v>33614</v>
      </c>
      <c r="D43" s="386">
        <v>34596</v>
      </c>
      <c r="E43" s="386">
        <v>23715</v>
      </c>
      <c r="F43" s="123">
        <f t="shared" si="8"/>
        <v>4.7070814932325004E-2</v>
      </c>
      <c r="G43" s="123">
        <f t="shared" si="7"/>
        <v>4.8312767775847525E-2</v>
      </c>
    </row>
    <row r="44" spans="2:28" ht="15.75">
      <c r="B44" s="385" t="s">
        <v>1885</v>
      </c>
      <c r="C44" s="386">
        <f>SUM(C34:C43)</f>
        <v>714115.53099999996</v>
      </c>
      <c r="D44" s="386">
        <v>716084</v>
      </c>
      <c r="E44" s="386">
        <v>522345</v>
      </c>
      <c r="F44" s="123">
        <f t="shared" si="8"/>
        <v>1</v>
      </c>
      <c r="G44" s="123">
        <f t="shared" si="7"/>
        <v>1</v>
      </c>
    </row>
    <row r="46" spans="2:28" ht="94.5" customHeight="1">
      <c r="B46" s="387" t="s">
        <v>1886</v>
      </c>
      <c r="O46" s="391" t="s">
        <v>1890</v>
      </c>
      <c r="P46" s="392" t="s">
        <v>1944</v>
      </c>
    </row>
    <row r="47" spans="2:28" ht="15.75">
      <c r="O47" s="394" t="s">
        <v>1892</v>
      </c>
      <c r="W47" s="393" t="s">
        <v>1893</v>
      </c>
    </row>
    <row r="48" spans="2:28" ht="15.75">
      <c r="O48" s="394"/>
      <c r="Z48" s="395" t="s">
        <v>1894</v>
      </c>
    </row>
    <row r="49" spans="15:29" ht="15.75">
      <c r="O49" s="394"/>
      <c r="S49" s="395"/>
    </row>
    <row r="50" spans="15:29" ht="15.75">
      <c r="O50" s="396" t="s">
        <v>1895</v>
      </c>
      <c r="P50" s="397" t="s">
        <v>1896</v>
      </c>
      <c r="Q50" s="398" t="s">
        <v>167</v>
      </c>
      <c r="R50" s="398" t="s">
        <v>168</v>
      </c>
      <c r="S50" s="398" t="s">
        <v>169</v>
      </c>
      <c r="T50" s="398" t="s">
        <v>170</v>
      </c>
      <c r="U50" s="398" t="s">
        <v>171</v>
      </c>
      <c r="V50" s="398" t="s">
        <v>172</v>
      </c>
      <c r="W50" s="398" t="s">
        <v>173</v>
      </c>
      <c r="X50" s="398" t="s">
        <v>174</v>
      </c>
      <c r="Y50" s="398" t="s">
        <v>175</v>
      </c>
      <c r="Z50" s="398" t="s">
        <v>1872</v>
      </c>
      <c r="AA50" s="433" t="s">
        <v>1873</v>
      </c>
      <c r="AC50" s="391" t="s">
        <v>228</v>
      </c>
    </row>
    <row r="51" spans="15:29" ht="15.75">
      <c r="O51" s="400" t="s">
        <v>1897</v>
      </c>
      <c r="P51" s="401" t="s">
        <v>1267</v>
      </c>
      <c r="Q51" s="429">
        <v>2233546</v>
      </c>
      <c r="R51" s="429">
        <v>2550211</v>
      </c>
      <c r="S51" s="429">
        <v>2844224</v>
      </c>
      <c r="T51" s="429">
        <v>4016315</v>
      </c>
      <c r="U51" s="429">
        <v>3146379</v>
      </c>
      <c r="V51" s="429">
        <v>4033246</v>
      </c>
      <c r="W51" s="429">
        <v>4592177</v>
      </c>
      <c r="X51" s="429">
        <v>4759565</v>
      </c>
      <c r="Y51" s="429">
        <v>4758291</v>
      </c>
      <c r="Z51" s="429">
        <v>5167870</v>
      </c>
      <c r="AA51" s="429">
        <v>6343047</v>
      </c>
      <c r="AC51" s="123">
        <f>Y51/$Y$78</f>
        <v>0.16802114691184153</v>
      </c>
    </row>
    <row r="52" spans="15:29" ht="15.75">
      <c r="O52" s="404">
        <v>1.1000000000000001</v>
      </c>
      <c r="P52" s="405" t="s">
        <v>1898</v>
      </c>
      <c r="Q52" s="430">
        <v>1342099</v>
      </c>
      <c r="R52" s="430">
        <v>1611776</v>
      </c>
      <c r="S52" s="430">
        <v>1812103</v>
      </c>
      <c r="T52" s="430">
        <v>2078016</v>
      </c>
      <c r="U52" s="430">
        <v>1671596</v>
      </c>
      <c r="V52" s="430">
        <v>2281657</v>
      </c>
      <c r="W52" s="430">
        <v>2587638</v>
      </c>
      <c r="X52" s="430">
        <v>2354269</v>
      </c>
      <c r="Y52" s="430">
        <v>2504270</v>
      </c>
      <c r="Z52" s="430">
        <v>2670613</v>
      </c>
      <c r="AA52" s="430">
        <v>3414275</v>
      </c>
      <c r="AC52" s="123">
        <f t="shared" ref="AC52:AC83" si="13">Y52/$Y$78</f>
        <v>8.8428874479706557E-2</v>
      </c>
    </row>
    <row r="53" spans="15:29" ht="15.75">
      <c r="O53" s="404">
        <v>1.2</v>
      </c>
      <c r="P53" s="405" t="s">
        <v>1686</v>
      </c>
      <c r="Q53" s="430">
        <v>477585</v>
      </c>
      <c r="R53" s="430">
        <v>459416</v>
      </c>
      <c r="S53" s="430">
        <v>493408</v>
      </c>
      <c r="T53" s="430">
        <v>560096</v>
      </c>
      <c r="U53" s="430">
        <v>627292</v>
      </c>
      <c r="V53" s="430">
        <v>668398</v>
      </c>
      <c r="W53" s="430">
        <v>940805</v>
      </c>
      <c r="X53" s="430">
        <v>1234441</v>
      </c>
      <c r="Y53" s="430">
        <v>1347218</v>
      </c>
      <c r="Z53" s="430">
        <v>1559910</v>
      </c>
      <c r="AA53" s="430">
        <v>1954184</v>
      </c>
      <c r="AC53" s="123">
        <f t="shared" si="13"/>
        <v>4.7571935701342632E-2</v>
      </c>
    </row>
    <row r="54" spans="15:29" ht="15.75">
      <c r="O54" s="404">
        <v>1.3</v>
      </c>
      <c r="P54" s="405" t="s">
        <v>1899</v>
      </c>
      <c r="Q54" s="430">
        <v>357560</v>
      </c>
      <c r="R54" s="430">
        <v>399912</v>
      </c>
      <c r="S54" s="430">
        <v>438925</v>
      </c>
      <c r="T54" s="430">
        <v>1269256</v>
      </c>
      <c r="U54" s="430">
        <v>719292</v>
      </c>
      <c r="V54" s="430">
        <v>915319</v>
      </c>
      <c r="W54" s="430">
        <v>830342</v>
      </c>
      <c r="X54" s="430">
        <v>904129</v>
      </c>
      <c r="Y54" s="430">
        <v>610031</v>
      </c>
      <c r="Z54" s="430">
        <v>620353</v>
      </c>
      <c r="AA54" s="430">
        <v>632311</v>
      </c>
      <c r="AC54" s="123">
        <f t="shared" si="13"/>
        <v>2.1540949948579774E-2</v>
      </c>
    </row>
    <row r="55" spans="15:29" ht="15.75">
      <c r="O55" s="404">
        <v>1.4</v>
      </c>
      <c r="P55" s="405" t="s">
        <v>1900</v>
      </c>
      <c r="Q55" s="430">
        <v>56302</v>
      </c>
      <c r="R55" s="430">
        <v>79107</v>
      </c>
      <c r="S55" s="430">
        <v>99788</v>
      </c>
      <c r="T55" s="430">
        <v>108947</v>
      </c>
      <c r="U55" s="430">
        <v>128199</v>
      </c>
      <c r="V55" s="430">
        <v>167872</v>
      </c>
      <c r="W55" s="430">
        <v>233392</v>
      </c>
      <c r="X55" s="430">
        <v>266726</v>
      </c>
      <c r="Y55" s="430">
        <v>296772</v>
      </c>
      <c r="Z55" s="430">
        <v>316994</v>
      </c>
      <c r="AA55" s="430">
        <v>342277</v>
      </c>
      <c r="AC55" s="123">
        <f t="shared" si="13"/>
        <v>1.0479386782212571E-2</v>
      </c>
    </row>
    <row r="56" spans="15:29" ht="15.75">
      <c r="O56" s="407" t="s">
        <v>1901</v>
      </c>
      <c r="P56" s="405" t="s">
        <v>1479</v>
      </c>
      <c r="Q56" s="430">
        <v>1620374</v>
      </c>
      <c r="R56" s="430">
        <v>1879069</v>
      </c>
      <c r="S56" s="430">
        <v>1858615</v>
      </c>
      <c r="T56" s="430">
        <v>2072180</v>
      </c>
      <c r="U56" s="430">
        <v>2017988</v>
      </c>
      <c r="V56" s="430">
        <v>1730740</v>
      </c>
      <c r="W56" s="430">
        <v>1912748</v>
      </c>
      <c r="X56" s="430">
        <v>2121639</v>
      </c>
      <c r="Y56" s="430">
        <v>2079580</v>
      </c>
      <c r="Z56" s="430">
        <v>1687615</v>
      </c>
      <c r="AA56" s="430">
        <v>1741078.7807021639</v>
      </c>
      <c r="AC56" s="390">
        <f t="shared" si="13"/>
        <v>7.3432544729804761E-2</v>
      </c>
    </row>
    <row r="57" spans="15:29" ht="15.75">
      <c r="O57" s="408"/>
      <c r="P57" s="409" t="s">
        <v>1902</v>
      </c>
      <c r="Q57" s="432">
        <v>3853920</v>
      </c>
      <c r="R57" s="431">
        <v>4429280</v>
      </c>
      <c r="S57" s="431">
        <v>4702839</v>
      </c>
      <c r="T57" s="431">
        <v>6088495</v>
      </c>
      <c r="U57" s="431">
        <v>5164367</v>
      </c>
      <c r="V57" s="431">
        <v>5763986</v>
      </c>
      <c r="W57" s="431">
        <v>6504925</v>
      </c>
      <c r="X57" s="431">
        <v>6881204</v>
      </c>
      <c r="Y57" s="431">
        <v>6837871</v>
      </c>
      <c r="Z57" s="431">
        <v>6855485</v>
      </c>
      <c r="AA57" s="431">
        <v>8084125.7807021644</v>
      </c>
      <c r="AC57" s="123">
        <f t="shared" si="13"/>
        <v>0.24145369164164629</v>
      </c>
    </row>
    <row r="58" spans="15:29" ht="15.75">
      <c r="O58" s="400" t="s">
        <v>1903</v>
      </c>
      <c r="P58" s="401" t="s">
        <v>1904</v>
      </c>
      <c r="Q58" s="429">
        <v>3016583</v>
      </c>
      <c r="R58" s="429">
        <v>3797607</v>
      </c>
      <c r="S58" s="429">
        <v>3660373</v>
      </c>
      <c r="T58" s="429">
        <v>4065135</v>
      </c>
      <c r="U58" s="429">
        <v>2979923</v>
      </c>
      <c r="V58" s="429">
        <v>4155031</v>
      </c>
      <c r="W58" s="429">
        <v>4845268</v>
      </c>
      <c r="X58" s="429">
        <v>6152256</v>
      </c>
      <c r="Y58" s="429">
        <v>5482646</v>
      </c>
      <c r="Z58" s="429">
        <v>5540569</v>
      </c>
      <c r="AA58" s="429">
        <v>5907783.4972389629</v>
      </c>
      <c r="AC58" s="123">
        <f t="shared" si="13"/>
        <v>0.19359901885605996</v>
      </c>
    </row>
    <row r="59" spans="15:29" ht="30">
      <c r="O59" s="407" t="s">
        <v>1905</v>
      </c>
      <c r="P59" s="405" t="s">
        <v>1906</v>
      </c>
      <c r="Q59" s="430">
        <v>241235</v>
      </c>
      <c r="R59" s="430">
        <v>302773</v>
      </c>
      <c r="S59" s="430">
        <v>335541</v>
      </c>
      <c r="T59" s="430">
        <v>354547</v>
      </c>
      <c r="U59" s="430">
        <v>429292</v>
      </c>
      <c r="V59" s="430">
        <v>205152</v>
      </c>
      <c r="W59" s="430">
        <v>311899</v>
      </c>
      <c r="X59" s="430">
        <v>467968</v>
      </c>
      <c r="Y59" s="430">
        <v>584480</v>
      </c>
      <c r="Z59" s="430">
        <v>533344</v>
      </c>
      <c r="AA59" s="430">
        <v>652846.11183855368</v>
      </c>
      <c r="AC59" s="123">
        <f t="shared" si="13"/>
        <v>2.0638712501407152E-2</v>
      </c>
    </row>
    <row r="60" spans="15:29" ht="15.75">
      <c r="O60" s="407" t="s">
        <v>1907</v>
      </c>
      <c r="P60" s="405" t="s">
        <v>1277</v>
      </c>
      <c r="Q60" s="430">
        <v>1439526</v>
      </c>
      <c r="R60" s="430">
        <v>1455717</v>
      </c>
      <c r="S60" s="430">
        <v>1699296</v>
      </c>
      <c r="T60" s="430">
        <v>1750743</v>
      </c>
      <c r="U60" s="430">
        <v>1725906</v>
      </c>
      <c r="V60" s="430">
        <v>1886296</v>
      </c>
      <c r="W60" s="430">
        <v>2105866</v>
      </c>
      <c r="X60" s="430">
        <v>2377829</v>
      </c>
      <c r="Y60" s="430">
        <v>2398823</v>
      </c>
      <c r="Z60" s="430">
        <v>2257835</v>
      </c>
      <c r="AA60" s="430">
        <v>2556940.0199835263</v>
      </c>
      <c r="AC60" s="123">
        <f t="shared" si="13"/>
        <v>8.4705410345543061E-2</v>
      </c>
    </row>
    <row r="61" spans="15:29" ht="15.75">
      <c r="O61" s="408"/>
      <c r="P61" s="409" t="s">
        <v>1908</v>
      </c>
      <c r="Q61" s="431">
        <v>4697344</v>
      </c>
      <c r="R61" s="431">
        <v>5556097</v>
      </c>
      <c r="S61" s="431">
        <v>5695210</v>
      </c>
      <c r="T61" s="431">
        <v>6170425</v>
      </c>
      <c r="U61" s="431">
        <v>5135121</v>
      </c>
      <c r="V61" s="431">
        <v>6246479</v>
      </c>
      <c r="W61" s="431">
        <v>7263033</v>
      </c>
      <c r="X61" s="431">
        <v>8998053</v>
      </c>
      <c r="Y61" s="431">
        <v>8465949</v>
      </c>
      <c r="Z61" s="431">
        <v>8331748</v>
      </c>
      <c r="AA61" s="431">
        <v>9117569.6290610433</v>
      </c>
      <c r="AC61" s="123">
        <f t="shared" si="13"/>
        <v>0.29894314170301017</v>
      </c>
    </row>
    <row r="62" spans="15:29" ht="15.75">
      <c r="O62" s="400" t="s">
        <v>1909</v>
      </c>
      <c r="P62" s="401" t="s">
        <v>1910</v>
      </c>
      <c r="Q62" s="429">
        <v>1152143</v>
      </c>
      <c r="R62" s="429">
        <v>1383070</v>
      </c>
      <c r="S62" s="429">
        <v>1595751</v>
      </c>
      <c r="T62" s="429">
        <v>1802433</v>
      </c>
      <c r="U62" s="429">
        <v>2016053</v>
      </c>
      <c r="V62" s="429">
        <v>2386888</v>
      </c>
      <c r="W62" s="429">
        <v>2771318</v>
      </c>
      <c r="X62" s="429">
        <v>3350975</v>
      </c>
      <c r="Y62" s="429">
        <v>3702261</v>
      </c>
      <c r="Z62" s="429">
        <v>2988502</v>
      </c>
      <c r="AA62" s="429">
        <v>4285792.5941947913</v>
      </c>
      <c r="AC62" s="123">
        <f t="shared" si="13"/>
        <v>0.13073142003861921</v>
      </c>
    </row>
    <row r="63" spans="15:29" ht="15.75">
      <c r="O63" s="404">
        <v>6.1</v>
      </c>
      <c r="P63" s="405" t="s">
        <v>1945</v>
      </c>
      <c r="Q63" s="430">
        <v>1065983</v>
      </c>
      <c r="R63" s="430">
        <v>1272474</v>
      </c>
      <c r="S63" s="430">
        <v>1479141</v>
      </c>
      <c r="T63" s="430">
        <v>1658001</v>
      </c>
      <c r="U63" s="430">
        <v>1863574</v>
      </c>
      <c r="V63" s="430">
        <v>2224299</v>
      </c>
      <c r="W63" s="430">
        <v>2596592</v>
      </c>
      <c r="X63" s="430">
        <v>3145173</v>
      </c>
      <c r="Y63" s="430">
        <v>3499995</v>
      </c>
      <c r="Z63" s="430">
        <v>2922152</v>
      </c>
      <c r="AA63" s="430">
        <v>4060757.6119936658</v>
      </c>
      <c r="AC63" s="123">
        <f t="shared" si="13"/>
        <v>0.12358915713345628</v>
      </c>
    </row>
    <row r="64" spans="15:29" ht="15.75">
      <c r="O64" s="404">
        <v>6.2</v>
      </c>
      <c r="P64" s="405" t="s">
        <v>1912</v>
      </c>
      <c r="Q64" s="430">
        <v>86160</v>
      </c>
      <c r="R64" s="430">
        <v>110596</v>
      </c>
      <c r="S64" s="430">
        <v>116610</v>
      </c>
      <c r="T64" s="430">
        <v>144432</v>
      </c>
      <c r="U64" s="430">
        <v>152479</v>
      </c>
      <c r="V64" s="430">
        <v>162589</v>
      </c>
      <c r="W64" s="430">
        <v>174726</v>
      </c>
      <c r="X64" s="430">
        <v>205802</v>
      </c>
      <c r="Y64" s="430">
        <v>202266</v>
      </c>
      <c r="Z64" s="430">
        <v>66350</v>
      </c>
      <c r="AA64" s="430">
        <v>225034.98220112512</v>
      </c>
      <c r="AC64" s="123">
        <f t="shared" si="13"/>
        <v>7.1422629051629124E-3</v>
      </c>
    </row>
    <row r="65" spans="15:29" ht="30">
      <c r="O65" s="414" t="s">
        <v>1913</v>
      </c>
      <c r="P65" s="415" t="s">
        <v>1914</v>
      </c>
      <c r="Q65" s="429">
        <v>975954</v>
      </c>
      <c r="R65" s="429">
        <v>1148809</v>
      </c>
      <c r="S65" s="429">
        <v>1325607</v>
      </c>
      <c r="T65" s="429">
        <v>1498718</v>
      </c>
      <c r="U65" s="429">
        <v>1625466</v>
      </c>
      <c r="V65" s="429">
        <v>1742163</v>
      </c>
      <c r="W65" s="429">
        <v>1801522</v>
      </c>
      <c r="X65" s="429">
        <v>1948940</v>
      </c>
      <c r="Y65" s="429">
        <v>2171801</v>
      </c>
      <c r="Z65" s="429">
        <v>1993263</v>
      </c>
      <c r="AA65" s="429">
        <v>2128322.9657915565</v>
      </c>
      <c r="AC65" s="123">
        <f t="shared" si="13"/>
        <v>7.6688982427574173E-2</v>
      </c>
    </row>
    <row r="66" spans="15:29" ht="15.75">
      <c r="O66" s="404">
        <v>7.1</v>
      </c>
      <c r="P66" s="405" t="s">
        <v>1915</v>
      </c>
      <c r="Q66" s="430">
        <v>297906</v>
      </c>
      <c r="R66" s="430">
        <v>362089</v>
      </c>
      <c r="S66" s="430">
        <v>404019</v>
      </c>
      <c r="T66" s="430">
        <v>487006</v>
      </c>
      <c r="U66" s="430">
        <v>496364</v>
      </c>
      <c r="V66" s="430">
        <v>528174</v>
      </c>
      <c r="W66" s="430">
        <v>538624</v>
      </c>
      <c r="X66" s="430">
        <v>543441</v>
      </c>
      <c r="Y66" s="430">
        <v>625096</v>
      </c>
      <c r="Z66" s="430">
        <v>624286</v>
      </c>
      <c r="AA66" s="430">
        <v>685772.63890344021</v>
      </c>
      <c r="AC66" s="123">
        <f t="shared" si="13"/>
        <v>2.2072913752018215E-2</v>
      </c>
    </row>
    <row r="67" spans="15:29" ht="15.75">
      <c r="O67" s="404">
        <v>7.2</v>
      </c>
      <c r="P67" s="405" t="s">
        <v>1916</v>
      </c>
      <c r="Q67" s="430">
        <v>458247</v>
      </c>
      <c r="R67" s="430">
        <v>530804</v>
      </c>
      <c r="S67" s="430">
        <v>608092</v>
      </c>
      <c r="T67" s="430">
        <v>650028</v>
      </c>
      <c r="U67" s="430">
        <v>696942</v>
      </c>
      <c r="V67" s="430">
        <v>760663</v>
      </c>
      <c r="W67" s="430">
        <v>802121</v>
      </c>
      <c r="X67" s="430">
        <v>930687</v>
      </c>
      <c r="Y67" s="430">
        <v>987887</v>
      </c>
      <c r="Z67" s="430">
        <v>766770</v>
      </c>
      <c r="AA67" s="430">
        <v>811905.94573556632</v>
      </c>
      <c r="AC67" s="123">
        <f t="shared" si="13"/>
        <v>3.4883513168761308E-2</v>
      </c>
    </row>
    <row r="68" spans="15:29" ht="15.75">
      <c r="O68" s="404">
        <v>7.3</v>
      </c>
      <c r="P68" s="405" t="s">
        <v>1917</v>
      </c>
      <c r="Q68" s="430">
        <v>0</v>
      </c>
      <c r="R68" s="430"/>
      <c r="S68" s="430">
        <v>0</v>
      </c>
      <c r="T68" s="430">
        <v>0</v>
      </c>
      <c r="U68" s="430">
        <v>0</v>
      </c>
      <c r="V68" s="430">
        <v>0</v>
      </c>
      <c r="W68" s="430">
        <v>0</v>
      </c>
      <c r="X68" s="430">
        <v>0</v>
      </c>
      <c r="Y68" s="430">
        <v>0</v>
      </c>
      <c r="Z68" s="430"/>
      <c r="AA68" s="430"/>
      <c r="AC68" s="123">
        <f t="shared" si="13"/>
        <v>0</v>
      </c>
    </row>
    <row r="69" spans="15:29" ht="15.75">
      <c r="O69" s="404">
        <v>7.4</v>
      </c>
      <c r="P69" s="405" t="s">
        <v>1918</v>
      </c>
      <c r="Q69" s="430">
        <v>1373</v>
      </c>
      <c r="R69" s="430">
        <v>2448</v>
      </c>
      <c r="S69" s="430">
        <v>3362</v>
      </c>
      <c r="T69" s="430">
        <v>3917</v>
      </c>
      <c r="U69" s="430">
        <v>6725</v>
      </c>
      <c r="V69" s="430">
        <v>8691</v>
      </c>
      <c r="W69" s="430">
        <v>13020</v>
      </c>
      <c r="X69" s="430">
        <v>8320</v>
      </c>
      <c r="Y69" s="430">
        <v>16405</v>
      </c>
      <c r="Z69" s="430">
        <v>10930</v>
      </c>
      <c r="AA69" s="430">
        <v>22368.633142248069</v>
      </c>
      <c r="AC69" s="123">
        <f t="shared" si="13"/>
        <v>5.7928086262247524E-4</v>
      </c>
    </row>
    <row r="70" spans="15:29" ht="15.75">
      <c r="O70" s="404">
        <v>7.5</v>
      </c>
      <c r="P70" s="405" t="s">
        <v>1919</v>
      </c>
      <c r="Q70" s="430">
        <v>22315</v>
      </c>
      <c r="R70" s="430">
        <v>26547</v>
      </c>
      <c r="S70" s="430">
        <v>27554</v>
      </c>
      <c r="T70" s="430">
        <v>26588</v>
      </c>
      <c r="U70" s="430">
        <v>26385</v>
      </c>
      <c r="V70" s="430">
        <v>40141</v>
      </c>
      <c r="W70" s="430">
        <v>40347</v>
      </c>
      <c r="X70" s="430">
        <v>35805</v>
      </c>
      <c r="Y70" s="430">
        <v>38099</v>
      </c>
      <c r="Z70" s="430">
        <v>28474</v>
      </c>
      <c r="AA70" s="430">
        <v>40733.634521729211</v>
      </c>
      <c r="AC70" s="123">
        <f t="shared" si="13"/>
        <v>1.3453228640691061E-3</v>
      </c>
    </row>
    <row r="71" spans="15:29" ht="15.75">
      <c r="O71" s="404">
        <v>7.6</v>
      </c>
      <c r="P71" s="405" t="s">
        <v>1920</v>
      </c>
      <c r="Q71" s="430">
        <v>384</v>
      </c>
      <c r="R71" s="430">
        <v>388</v>
      </c>
      <c r="S71" s="430">
        <v>378</v>
      </c>
      <c r="T71" s="430">
        <v>301</v>
      </c>
      <c r="U71" s="430">
        <v>302</v>
      </c>
      <c r="V71" s="430">
        <v>327</v>
      </c>
      <c r="W71" s="430">
        <v>186</v>
      </c>
      <c r="X71" s="430">
        <v>423</v>
      </c>
      <c r="Y71" s="430">
        <v>438</v>
      </c>
      <c r="Z71" s="430">
        <v>259</v>
      </c>
      <c r="AA71" s="430">
        <v>445.26337236300515</v>
      </c>
      <c r="AC71" s="123">
        <f t="shared" si="13"/>
        <v>1.546632233030443E-5</v>
      </c>
    </row>
    <row r="72" spans="15:29" ht="30">
      <c r="O72" s="404">
        <v>7.7</v>
      </c>
      <c r="P72" s="405" t="s">
        <v>1921</v>
      </c>
      <c r="Q72" s="430">
        <v>195729</v>
      </c>
      <c r="R72" s="430">
        <v>226533</v>
      </c>
      <c r="S72" s="430">
        <v>282202</v>
      </c>
      <c r="T72" s="430">
        <v>330878</v>
      </c>
      <c r="U72" s="430">
        <v>398748</v>
      </c>
      <c r="V72" s="430">
        <v>404167</v>
      </c>
      <c r="W72" s="430">
        <v>407224</v>
      </c>
      <c r="X72" s="430">
        <v>430264</v>
      </c>
      <c r="Y72" s="430">
        <v>503876</v>
      </c>
      <c r="Z72" s="430">
        <v>562544</v>
      </c>
      <c r="AA72" s="430">
        <v>567096.85011620971</v>
      </c>
      <c r="AC72" s="123">
        <f t="shared" si="13"/>
        <v>1.7792485457772775E-2</v>
      </c>
    </row>
    <row r="73" spans="15:29" ht="15.75">
      <c r="O73" s="407" t="s">
        <v>1922</v>
      </c>
      <c r="P73" s="405" t="s">
        <v>1923</v>
      </c>
      <c r="Q73" s="430">
        <v>414386</v>
      </c>
      <c r="R73" s="430">
        <v>462493</v>
      </c>
      <c r="S73" s="430">
        <v>509609</v>
      </c>
      <c r="T73" s="430">
        <v>561609</v>
      </c>
      <c r="U73" s="430">
        <v>656232</v>
      </c>
      <c r="V73" s="430">
        <v>645520</v>
      </c>
      <c r="W73" s="430">
        <v>724719</v>
      </c>
      <c r="X73" s="430">
        <v>782403</v>
      </c>
      <c r="Y73" s="430">
        <v>868356</v>
      </c>
      <c r="Z73" s="430">
        <v>923221</v>
      </c>
      <c r="AA73" s="430">
        <v>952487.75531399332</v>
      </c>
      <c r="AC73" s="123">
        <f>Y73/$Y$78</f>
        <v>3.0662725555830668E-2</v>
      </c>
    </row>
    <row r="74" spans="15:29" ht="30">
      <c r="O74" s="407" t="s">
        <v>1924</v>
      </c>
      <c r="P74" s="405" t="s">
        <v>1925</v>
      </c>
      <c r="Q74" s="430">
        <v>1101151</v>
      </c>
      <c r="R74" s="430">
        <v>1290003</v>
      </c>
      <c r="S74" s="430">
        <v>1450196</v>
      </c>
      <c r="T74" s="430">
        <v>1602263</v>
      </c>
      <c r="U74" s="430">
        <v>1729747</v>
      </c>
      <c r="V74" s="430">
        <v>1917845</v>
      </c>
      <c r="W74" s="430">
        <v>2147549</v>
      </c>
      <c r="X74" s="430">
        <v>2401556</v>
      </c>
      <c r="Y74" s="430">
        <v>2574994</v>
      </c>
      <c r="Z74" s="430">
        <v>2554512</v>
      </c>
      <c r="AA74" s="430">
        <v>2863468.3645650172</v>
      </c>
      <c r="AC74" s="123">
        <f t="shared" si="13"/>
        <v>9.0926226489954159E-2</v>
      </c>
    </row>
    <row r="75" spans="15:29" ht="15.75">
      <c r="O75" s="407" t="s">
        <v>1926</v>
      </c>
      <c r="P75" s="405" t="s">
        <v>1927</v>
      </c>
      <c r="Q75" s="430">
        <v>981782</v>
      </c>
      <c r="R75" s="430">
        <v>927373</v>
      </c>
      <c r="S75" s="430">
        <v>928783</v>
      </c>
      <c r="T75" s="430">
        <v>1161608</v>
      </c>
      <c r="U75" s="430">
        <v>1131223</v>
      </c>
      <c r="V75" s="430">
        <v>1180297</v>
      </c>
      <c r="W75" s="430">
        <v>1875286</v>
      </c>
      <c r="X75" s="430">
        <v>1813339</v>
      </c>
      <c r="Y75" s="430">
        <v>1702136</v>
      </c>
      <c r="Z75" s="430">
        <v>1857408</v>
      </c>
      <c r="AA75" s="430">
        <v>1823335.7870035889</v>
      </c>
      <c r="AC75" s="123">
        <f t="shared" si="13"/>
        <v>6.0104529739760409E-2</v>
      </c>
    </row>
    <row r="76" spans="15:29" ht="15.75">
      <c r="O76" s="407" t="s">
        <v>1928</v>
      </c>
      <c r="P76" s="405" t="s">
        <v>1929</v>
      </c>
      <c r="Q76" s="430">
        <v>736279</v>
      </c>
      <c r="R76" s="430">
        <v>885544</v>
      </c>
      <c r="S76" s="430">
        <v>1045235</v>
      </c>
      <c r="T76" s="430">
        <v>1194020</v>
      </c>
      <c r="U76" s="430">
        <v>1229313</v>
      </c>
      <c r="V76" s="430">
        <v>1303935</v>
      </c>
      <c r="W76" s="430">
        <v>1150929</v>
      </c>
      <c r="X76" s="430">
        <v>1705899</v>
      </c>
      <c r="Y76" s="430">
        <v>1996228</v>
      </c>
      <c r="Z76" s="430">
        <v>1997790</v>
      </c>
      <c r="AA76" s="430">
        <v>2261289.2026649676</v>
      </c>
      <c r="AC76" s="123">
        <f t="shared" si="13"/>
        <v>7.0489282403604914E-2</v>
      </c>
    </row>
    <row r="77" spans="15:29" ht="15.75">
      <c r="O77" s="408"/>
      <c r="P77" s="409" t="s">
        <v>1930</v>
      </c>
      <c r="Q77" s="431">
        <v>5361695</v>
      </c>
      <c r="R77" s="431">
        <v>6097292</v>
      </c>
      <c r="S77" s="431">
        <v>6855181</v>
      </c>
      <c r="T77" s="431">
        <v>7820651</v>
      </c>
      <c r="U77" s="431">
        <v>8388034</v>
      </c>
      <c r="V77" s="431">
        <v>9176648</v>
      </c>
      <c r="W77" s="431">
        <v>10471323</v>
      </c>
      <c r="X77" s="431">
        <v>12003112</v>
      </c>
      <c r="Y77" s="431">
        <v>13015776</v>
      </c>
      <c r="Z77" s="431">
        <v>12314696</v>
      </c>
      <c r="AA77" s="431">
        <v>14314696.669533916</v>
      </c>
      <c r="AC77" s="123">
        <f t="shared" si="13"/>
        <v>0.45960316665534351</v>
      </c>
    </row>
    <row r="78" spans="15:29" ht="15.75">
      <c r="O78" s="417" t="s">
        <v>1931</v>
      </c>
      <c r="P78" s="418" t="s">
        <v>1932</v>
      </c>
      <c r="Q78" s="432">
        <v>13912959</v>
      </c>
      <c r="R78" s="432">
        <v>16082669</v>
      </c>
      <c r="S78" s="432">
        <v>17253230</v>
      </c>
      <c r="T78" s="432">
        <v>20079571</v>
      </c>
      <c r="U78" s="432">
        <v>18687522</v>
      </c>
      <c r="V78" s="432">
        <v>21187113</v>
      </c>
      <c r="W78" s="432">
        <v>24239281</v>
      </c>
      <c r="X78" s="432">
        <v>27882369</v>
      </c>
      <c r="Y78" s="432">
        <v>28319596</v>
      </c>
      <c r="Z78" s="432">
        <v>27501929</v>
      </c>
      <c r="AA78" s="432">
        <v>31516392.079297122</v>
      </c>
      <c r="AC78" s="123">
        <f t="shared" si="13"/>
        <v>1</v>
      </c>
    </row>
    <row r="79" spans="15:29" ht="15.75">
      <c r="O79" s="420" t="s">
        <v>1933</v>
      </c>
      <c r="P79" s="421" t="s">
        <v>1946</v>
      </c>
      <c r="Q79" s="398">
        <v>1511500</v>
      </c>
      <c r="R79" s="398">
        <v>1822100</v>
      </c>
      <c r="S79" s="398">
        <v>1992669</v>
      </c>
      <c r="T79" s="398">
        <v>2147532</v>
      </c>
      <c r="U79" s="398">
        <v>2323997</v>
      </c>
      <c r="V79" s="398">
        <v>2911948</v>
      </c>
      <c r="W79" s="398">
        <v>3107749</v>
      </c>
      <c r="X79" s="398">
        <v>3106734</v>
      </c>
      <c r="Y79" s="398">
        <v>3224119</v>
      </c>
      <c r="Z79" s="398">
        <v>3392156</v>
      </c>
      <c r="AA79" s="430">
        <v>3710934.8933184342</v>
      </c>
      <c r="AC79" s="123">
        <f t="shared" si="13"/>
        <v>0.11384763398460911</v>
      </c>
    </row>
    <row r="80" spans="15:29" ht="15.75">
      <c r="O80" s="420" t="s">
        <v>1935</v>
      </c>
      <c r="P80" s="421" t="s">
        <v>1936</v>
      </c>
      <c r="Q80" s="398">
        <v>332700</v>
      </c>
      <c r="R80" s="398">
        <v>432400</v>
      </c>
      <c r="S80" s="398">
        <v>389228</v>
      </c>
      <c r="T80" s="398">
        <v>374586</v>
      </c>
      <c r="U80" s="398">
        <v>350239</v>
      </c>
      <c r="V80" s="398">
        <v>474089</v>
      </c>
      <c r="W80" s="398">
        <v>365416</v>
      </c>
      <c r="X80" s="398">
        <v>419583</v>
      </c>
      <c r="Y80" s="398">
        <v>513179</v>
      </c>
      <c r="Z80" s="398">
        <v>822492</v>
      </c>
      <c r="AA80" s="430">
        <v>909509.23620498972</v>
      </c>
      <c r="AC80" s="123">
        <f t="shared" si="13"/>
        <v>1.8120985906719855E-2</v>
      </c>
    </row>
    <row r="81" spans="15:29" ht="15.75">
      <c r="O81" s="423" t="s">
        <v>1937</v>
      </c>
      <c r="P81" s="424" t="s">
        <v>1938</v>
      </c>
      <c r="Q81" s="431">
        <v>15091759</v>
      </c>
      <c r="R81" s="431">
        <v>17472369</v>
      </c>
      <c r="S81" s="431">
        <v>18856671</v>
      </c>
      <c r="T81" s="431">
        <v>21852517</v>
      </c>
      <c r="U81" s="431">
        <v>20661280</v>
      </c>
      <c r="V81" s="431">
        <v>23624972</v>
      </c>
      <c r="W81" s="431">
        <v>26981614</v>
      </c>
      <c r="X81" s="431">
        <v>30569520</v>
      </c>
      <c r="Y81" s="431">
        <v>31030536</v>
      </c>
      <c r="Z81" s="431">
        <v>30071593</v>
      </c>
      <c r="AA81" s="431">
        <v>34317817.736410566</v>
      </c>
      <c r="AC81" s="123">
        <f t="shared" si="13"/>
        <v>1.0957266480778893</v>
      </c>
    </row>
    <row r="82" spans="15:29" ht="15.75">
      <c r="O82" s="420" t="s">
        <v>1939</v>
      </c>
      <c r="P82" s="421" t="s">
        <v>1940</v>
      </c>
      <c r="Q82" s="398">
        <v>333020</v>
      </c>
      <c r="R82" s="398">
        <v>338480</v>
      </c>
      <c r="S82" s="398">
        <v>344020</v>
      </c>
      <c r="T82" s="398">
        <v>349660</v>
      </c>
      <c r="U82" s="398">
        <v>355380</v>
      </c>
      <c r="V82" s="398">
        <v>361210</v>
      </c>
      <c r="W82" s="398">
        <v>366460</v>
      </c>
      <c r="X82" s="398">
        <v>371800</v>
      </c>
      <c r="Y82" s="398">
        <v>377150</v>
      </c>
      <c r="Z82" s="398">
        <v>382490</v>
      </c>
      <c r="AA82" s="398">
        <v>387620</v>
      </c>
      <c r="AC82" s="123">
        <f t="shared" si="13"/>
        <v>1.3317633486014419E-2</v>
      </c>
    </row>
    <row r="83" spans="15:29" ht="15.75">
      <c r="O83" s="423" t="s">
        <v>1941</v>
      </c>
      <c r="P83" s="424" t="s">
        <v>1942</v>
      </c>
      <c r="Q83" s="431">
        <v>45317.875803255061</v>
      </c>
      <c r="R83" s="431">
        <v>51620.092767667215</v>
      </c>
      <c r="S83" s="431">
        <v>54812.717283878847</v>
      </c>
      <c r="T83" s="431">
        <v>62496.473717325403</v>
      </c>
      <c r="U83" s="431">
        <v>58138.555911981544</v>
      </c>
      <c r="V83" s="431">
        <v>65405.088452700642</v>
      </c>
      <c r="W83" s="431">
        <v>73627.71925994652</v>
      </c>
      <c r="X83" s="431">
        <v>82220.333512641198</v>
      </c>
      <c r="Y83" s="431">
        <v>82276.378098899644</v>
      </c>
      <c r="Z83" s="431">
        <v>78620.599231352462</v>
      </c>
      <c r="AA83" s="431">
        <v>88534.693092230969</v>
      </c>
      <c r="AC83" s="123">
        <f t="shared" si="13"/>
        <v>2.9052807850401411E-3</v>
      </c>
    </row>
    <row r="87" spans="15:29" ht="18.75">
      <c r="O87" s="391" t="s">
        <v>1890</v>
      </c>
      <c r="P87" s="392" t="s">
        <v>1947</v>
      </c>
      <c r="Q87" s="391"/>
      <c r="R87" s="391"/>
      <c r="S87" s="391"/>
      <c r="T87" s="391"/>
      <c r="U87" s="393"/>
      <c r="V87" s="393"/>
      <c r="W87" s="393"/>
      <c r="X87" s="393"/>
      <c r="Y87" s="393"/>
      <c r="Z87" s="393"/>
      <c r="AA87" s="393"/>
    </row>
    <row r="88" spans="15:29" ht="15.75">
      <c r="O88" s="394" t="s">
        <v>1892</v>
      </c>
      <c r="P88" s="391"/>
      <c r="Q88" s="391"/>
      <c r="R88" s="391"/>
      <c r="S88" s="391"/>
      <c r="T88" s="391"/>
      <c r="U88" s="393"/>
      <c r="V88" s="393"/>
      <c r="W88" s="393" t="s">
        <v>1893</v>
      </c>
      <c r="X88" s="393"/>
      <c r="Y88" s="393"/>
      <c r="Z88" s="393"/>
      <c r="AA88" s="393"/>
    </row>
    <row r="89" spans="15:29" ht="15.75">
      <c r="O89" s="394"/>
      <c r="P89" s="391"/>
      <c r="Q89" s="391"/>
      <c r="R89" s="391"/>
      <c r="S89" s="391"/>
      <c r="T89" s="391"/>
      <c r="U89" s="393"/>
      <c r="V89" s="393"/>
      <c r="W89" s="393"/>
      <c r="X89" s="393"/>
      <c r="Y89" s="393"/>
      <c r="Z89" s="395" t="s">
        <v>1894</v>
      </c>
      <c r="AA89" s="393"/>
    </row>
    <row r="90" spans="15:29" ht="15.75">
      <c r="O90" s="394"/>
      <c r="P90" s="391"/>
      <c r="Q90" s="391"/>
      <c r="R90" s="391"/>
      <c r="S90" s="395"/>
      <c r="T90" s="391"/>
      <c r="U90" s="393"/>
      <c r="V90" s="393"/>
      <c r="W90" s="393"/>
      <c r="X90" s="393"/>
      <c r="Y90" s="393"/>
      <c r="Z90" s="393"/>
      <c r="AA90" s="393"/>
    </row>
    <row r="91" spans="15:29" ht="15.75">
      <c r="O91" s="396" t="s">
        <v>1895</v>
      </c>
      <c r="P91" s="397" t="s">
        <v>1896</v>
      </c>
      <c r="Q91" s="398" t="s">
        <v>167</v>
      </c>
      <c r="R91" s="398" t="s">
        <v>168</v>
      </c>
      <c r="S91" s="398" t="s">
        <v>169</v>
      </c>
      <c r="T91" s="398" t="s">
        <v>170</v>
      </c>
      <c r="U91" s="399" t="s">
        <v>171</v>
      </c>
      <c r="V91" s="399" t="s">
        <v>172</v>
      </c>
      <c r="W91" s="399" t="s">
        <v>173</v>
      </c>
      <c r="X91" s="399" t="s">
        <v>174</v>
      </c>
      <c r="Y91" s="399" t="s">
        <v>175</v>
      </c>
      <c r="Z91" s="399" t="s">
        <v>1872</v>
      </c>
      <c r="AA91" s="399" t="s">
        <v>1873</v>
      </c>
      <c r="AC91" s="391" t="s">
        <v>228</v>
      </c>
    </row>
    <row r="92" spans="15:29" ht="15.75">
      <c r="O92" s="400" t="s">
        <v>1897</v>
      </c>
      <c r="P92" s="401" t="s">
        <v>1267</v>
      </c>
      <c r="Q92" s="429">
        <f>SUM(Q93:Q96)</f>
        <v>9107231</v>
      </c>
      <c r="R92" s="429">
        <f t="shared" ref="R92:AA92" si="14">SUM(R93:R96)</f>
        <v>12640262</v>
      </c>
      <c r="S92" s="429">
        <f t="shared" si="14"/>
        <v>14855955</v>
      </c>
      <c r="T92" s="429">
        <f t="shared" si="14"/>
        <v>16506801</v>
      </c>
      <c r="U92" s="429">
        <f t="shared" si="14"/>
        <v>17797472</v>
      </c>
      <c r="V92" s="429">
        <f t="shared" si="14"/>
        <v>24314512</v>
      </c>
      <c r="W92" s="429">
        <f t="shared" si="14"/>
        <v>27411828</v>
      </c>
      <c r="X92" s="429">
        <f t="shared" si="14"/>
        <v>29974577</v>
      </c>
      <c r="Y92" s="429">
        <f t="shared" si="14"/>
        <v>36289189</v>
      </c>
      <c r="Z92" s="429">
        <f t="shared" si="14"/>
        <v>40980027</v>
      </c>
      <c r="AA92" s="429">
        <f t="shared" si="14"/>
        <v>47055969</v>
      </c>
      <c r="AC92" s="123">
        <f>Y92/$Y$119</f>
        <v>0.41301302351694535</v>
      </c>
    </row>
    <row r="93" spans="15:29" ht="15.75">
      <c r="O93" s="404">
        <v>1.1000000000000001</v>
      </c>
      <c r="P93" s="405" t="s">
        <v>1898</v>
      </c>
      <c r="Q93" s="430">
        <v>7333369</v>
      </c>
      <c r="R93" s="430">
        <v>10540450</v>
      </c>
      <c r="S93" s="430">
        <v>12457846</v>
      </c>
      <c r="T93" s="430">
        <v>13094566</v>
      </c>
      <c r="U93" s="430">
        <v>13477296</v>
      </c>
      <c r="V93" s="430">
        <v>18913732</v>
      </c>
      <c r="W93" s="430">
        <v>20671175</v>
      </c>
      <c r="X93" s="430">
        <v>22075043</v>
      </c>
      <c r="Y93" s="430">
        <v>27500427</v>
      </c>
      <c r="Z93" s="430">
        <v>31385681</v>
      </c>
      <c r="AA93" s="430">
        <v>36099523</v>
      </c>
      <c r="AC93" s="123">
        <f t="shared" ref="AC93:AC124" si="15">Y93/$Y$119</f>
        <v>0.31298672734948801</v>
      </c>
    </row>
    <row r="94" spans="15:29" ht="15.75">
      <c r="O94" s="404">
        <v>1.2</v>
      </c>
      <c r="P94" s="405" t="s">
        <v>1686</v>
      </c>
      <c r="Q94" s="430">
        <v>897640</v>
      </c>
      <c r="R94" s="430">
        <v>1129978</v>
      </c>
      <c r="S94" s="430">
        <v>1363179</v>
      </c>
      <c r="T94" s="430">
        <v>1936439</v>
      </c>
      <c r="U94" s="430">
        <v>2734888</v>
      </c>
      <c r="V94" s="430">
        <v>3702364</v>
      </c>
      <c r="W94" s="430">
        <v>4985202</v>
      </c>
      <c r="X94" s="430">
        <v>5857690</v>
      </c>
      <c r="Y94" s="430">
        <v>6595488</v>
      </c>
      <c r="Z94" s="430">
        <v>7248269</v>
      </c>
      <c r="AA94" s="430">
        <v>8367826</v>
      </c>
      <c r="AC94" s="123">
        <f t="shared" si="15"/>
        <v>7.5064296434117911E-2</v>
      </c>
    </row>
    <row r="95" spans="15:29" ht="15.75">
      <c r="O95" s="404">
        <v>1.3</v>
      </c>
      <c r="P95" s="405" t="s">
        <v>1899</v>
      </c>
      <c r="Q95" s="430">
        <v>811315</v>
      </c>
      <c r="R95" s="430">
        <v>892627</v>
      </c>
      <c r="S95" s="430">
        <v>939534</v>
      </c>
      <c r="T95" s="430">
        <v>1354519</v>
      </c>
      <c r="U95" s="430">
        <v>1446152</v>
      </c>
      <c r="V95" s="430">
        <v>1516701</v>
      </c>
      <c r="W95" s="430">
        <v>1557466</v>
      </c>
      <c r="X95" s="430">
        <v>1785592</v>
      </c>
      <c r="Y95" s="430">
        <v>1883882</v>
      </c>
      <c r="Z95" s="430">
        <v>1950414</v>
      </c>
      <c r="AA95" s="430">
        <v>2107008</v>
      </c>
      <c r="AC95" s="123">
        <f t="shared" si="15"/>
        <v>2.1440760243199429E-2</v>
      </c>
    </row>
    <row r="96" spans="15:29" ht="15.75">
      <c r="O96" s="404">
        <v>1.4</v>
      </c>
      <c r="P96" s="405" t="s">
        <v>1900</v>
      </c>
      <c r="Q96" s="430">
        <v>64907</v>
      </c>
      <c r="R96" s="430">
        <v>77207</v>
      </c>
      <c r="S96" s="430">
        <v>95396</v>
      </c>
      <c r="T96" s="430">
        <v>121277</v>
      </c>
      <c r="U96" s="430">
        <v>139136</v>
      </c>
      <c r="V96" s="430">
        <v>181715</v>
      </c>
      <c r="W96" s="430">
        <v>197985</v>
      </c>
      <c r="X96" s="430">
        <v>256252</v>
      </c>
      <c r="Y96" s="430">
        <v>309392</v>
      </c>
      <c r="Z96" s="430">
        <v>395663</v>
      </c>
      <c r="AA96" s="430">
        <v>481612</v>
      </c>
      <c r="AC96" s="123">
        <f t="shared" si="15"/>
        <v>3.5212394901400182E-3</v>
      </c>
    </row>
    <row r="97" spans="15:29" ht="15.75">
      <c r="O97" s="407" t="s">
        <v>1901</v>
      </c>
      <c r="P97" s="405" t="s">
        <v>1479</v>
      </c>
      <c r="Q97" s="430">
        <v>1171195</v>
      </c>
      <c r="R97" s="430">
        <v>1260187</v>
      </c>
      <c r="S97" s="430">
        <v>1548066</v>
      </c>
      <c r="T97" s="430">
        <v>1438932</v>
      </c>
      <c r="U97" s="430">
        <v>1614060</v>
      </c>
      <c r="V97" s="430">
        <v>1801901</v>
      </c>
      <c r="W97" s="430">
        <v>2180342</v>
      </c>
      <c r="X97" s="430">
        <v>2490805</v>
      </c>
      <c r="Y97" s="430">
        <v>2371966</v>
      </c>
      <c r="Z97" s="430">
        <v>2981599</v>
      </c>
      <c r="AA97" s="430">
        <v>4184974</v>
      </c>
      <c r="AC97" s="390">
        <f t="shared" si="15"/>
        <v>2.6995721765493159E-2</v>
      </c>
    </row>
    <row r="98" spans="15:29" ht="15.75">
      <c r="O98" s="408"/>
      <c r="P98" s="409" t="s">
        <v>1902</v>
      </c>
      <c r="Q98" s="431">
        <f>Q92+Q97</f>
        <v>10278426</v>
      </c>
      <c r="R98" s="431">
        <f t="shared" ref="R98:AA98" si="16">R92+R97</f>
        <v>13900449</v>
      </c>
      <c r="S98" s="431">
        <f t="shared" si="16"/>
        <v>16404021</v>
      </c>
      <c r="T98" s="431">
        <f t="shared" si="16"/>
        <v>17945733</v>
      </c>
      <c r="U98" s="431">
        <f t="shared" si="16"/>
        <v>19411532</v>
      </c>
      <c r="V98" s="431">
        <f t="shared" si="16"/>
        <v>26116413</v>
      </c>
      <c r="W98" s="431">
        <f t="shared" si="16"/>
        <v>29592170</v>
      </c>
      <c r="X98" s="431">
        <f t="shared" si="16"/>
        <v>32465382</v>
      </c>
      <c r="Y98" s="431">
        <f t="shared" si="16"/>
        <v>38661155</v>
      </c>
      <c r="Z98" s="431">
        <f t="shared" si="16"/>
        <v>43961626</v>
      </c>
      <c r="AA98" s="431">
        <f t="shared" si="16"/>
        <v>51240943</v>
      </c>
      <c r="AC98" s="123">
        <f t="shared" si="15"/>
        <v>0.44000874528243855</v>
      </c>
    </row>
    <row r="99" spans="15:29" ht="15.75">
      <c r="O99" s="400" t="s">
        <v>1903</v>
      </c>
      <c r="P99" s="401" t="s">
        <v>1904</v>
      </c>
      <c r="Q99" s="429">
        <v>3828625</v>
      </c>
      <c r="R99" s="429">
        <v>4171724</v>
      </c>
      <c r="S99" s="429">
        <v>4018450</v>
      </c>
      <c r="T99" s="429">
        <v>4233489</v>
      </c>
      <c r="U99" s="429">
        <v>5191200</v>
      </c>
      <c r="V99" s="429">
        <v>5732405</v>
      </c>
      <c r="W99" s="429">
        <v>6425200</v>
      </c>
      <c r="X99" s="429">
        <v>8592662</v>
      </c>
      <c r="Y99" s="429">
        <v>8291926</v>
      </c>
      <c r="Z99" s="429">
        <v>7875941</v>
      </c>
      <c r="AA99" s="429">
        <v>9751200</v>
      </c>
      <c r="AC99" s="123">
        <f t="shared" si="15"/>
        <v>9.4371726743156775E-2</v>
      </c>
    </row>
    <row r="100" spans="15:29" ht="30">
      <c r="O100" s="407" t="s">
        <v>1905</v>
      </c>
      <c r="P100" s="405" t="s">
        <v>1906</v>
      </c>
      <c r="Q100" s="430">
        <v>903127</v>
      </c>
      <c r="R100" s="430">
        <v>1011624</v>
      </c>
      <c r="S100" s="430">
        <v>1234439</v>
      </c>
      <c r="T100" s="430">
        <v>1569957</v>
      </c>
      <c r="U100" s="430">
        <v>2152703</v>
      </c>
      <c r="V100" s="430">
        <v>2014851</v>
      </c>
      <c r="W100" s="430">
        <v>2474331</v>
      </c>
      <c r="X100" s="430">
        <v>2846459</v>
      </c>
      <c r="Y100" s="430">
        <v>3216338</v>
      </c>
      <c r="Z100" s="430">
        <v>3358667</v>
      </c>
      <c r="AA100" s="430">
        <v>3761428</v>
      </c>
      <c r="AC100" s="123">
        <f t="shared" si="15"/>
        <v>3.6605653602025799E-2</v>
      </c>
    </row>
    <row r="101" spans="15:29" ht="15.75">
      <c r="O101" s="407" t="s">
        <v>1907</v>
      </c>
      <c r="P101" s="405" t="s">
        <v>1277</v>
      </c>
      <c r="Q101" s="430">
        <v>3495447</v>
      </c>
      <c r="R101" s="430">
        <v>3499404</v>
      </c>
      <c r="S101" s="430">
        <v>4080463</v>
      </c>
      <c r="T101" s="430">
        <v>4217923</v>
      </c>
      <c r="U101" s="430">
        <v>4372493</v>
      </c>
      <c r="V101" s="430">
        <v>4894443</v>
      </c>
      <c r="W101" s="430">
        <v>5472716</v>
      </c>
      <c r="X101" s="430">
        <v>6461920</v>
      </c>
      <c r="Y101" s="430">
        <v>6412038</v>
      </c>
      <c r="Z101" s="430">
        <v>6259371</v>
      </c>
      <c r="AA101" s="430">
        <v>7723440</v>
      </c>
      <c r="AC101" s="123">
        <f t="shared" si="15"/>
        <v>7.2976422848290923E-2</v>
      </c>
    </row>
    <row r="102" spans="15:29" ht="15.75">
      <c r="O102" s="408"/>
      <c r="P102" s="409" t="s">
        <v>1908</v>
      </c>
      <c r="Q102" s="431">
        <f>+Q99+Q100+Q101</f>
        <v>8227199</v>
      </c>
      <c r="R102" s="431">
        <f t="shared" ref="R102:AA102" si="17">+R99+R100+R101</f>
        <v>8682752</v>
      </c>
      <c r="S102" s="431">
        <f t="shared" si="17"/>
        <v>9333352</v>
      </c>
      <c r="T102" s="431">
        <f t="shared" si="17"/>
        <v>10021369</v>
      </c>
      <c r="U102" s="431">
        <f t="shared" si="17"/>
        <v>11716396</v>
      </c>
      <c r="V102" s="431">
        <f t="shared" si="17"/>
        <v>12641699</v>
      </c>
      <c r="W102" s="431">
        <f t="shared" si="17"/>
        <v>14372247</v>
      </c>
      <c r="X102" s="431">
        <f t="shared" si="17"/>
        <v>17901041</v>
      </c>
      <c r="Y102" s="431">
        <f t="shared" si="17"/>
        <v>17920302</v>
      </c>
      <c r="Z102" s="431">
        <f t="shared" si="17"/>
        <v>17493979</v>
      </c>
      <c r="AA102" s="431">
        <f t="shared" si="17"/>
        <v>21236068</v>
      </c>
      <c r="AC102" s="123">
        <f t="shared" si="15"/>
        <v>0.2039538031934735</v>
      </c>
    </row>
    <row r="103" spans="15:29" ht="15.75">
      <c r="O103" s="400" t="s">
        <v>1909</v>
      </c>
      <c r="P103" s="401" t="s">
        <v>1910</v>
      </c>
      <c r="Q103" s="429">
        <f>Q104+Q105</f>
        <v>3378935</v>
      </c>
      <c r="R103" s="429">
        <f t="shared" ref="R103:AA103" si="18">R104+R105</f>
        <v>4128368</v>
      </c>
      <c r="S103" s="429">
        <f t="shared" si="18"/>
        <v>4714291</v>
      </c>
      <c r="T103" s="429">
        <f t="shared" si="18"/>
        <v>5195677</v>
      </c>
      <c r="U103" s="429">
        <f t="shared" si="18"/>
        <v>5728413</v>
      </c>
      <c r="V103" s="429">
        <f t="shared" si="18"/>
        <v>6689079</v>
      </c>
      <c r="W103" s="429">
        <f t="shared" si="18"/>
        <v>7504153</v>
      </c>
      <c r="X103" s="429">
        <f t="shared" si="18"/>
        <v>8916170</v>
      </c>
      <c r="Y103" s="429">
        <f t="shared" si="18"/>
        <v>9729316</v>
      </c>
      <c r="Z103" s="429">
        <f t="shared" si="18"/>
        <v>8022385</v>
      </c>
      <c r="AA103" s="429">
        <f t="shared" si="18"/>
        <v>10197097</v>
      </c>
      <c r="AC103" s="123">
        <f t="shared" si="15"/>
        <v>0.11073089062177148</v>
      </c>
    </row>
    <row r="104" spans="15:29" ht="15.75">
      <c r="O104" s="404">
        <v>6.1</v>
      </c>
      <c r="P104" s="405" t="s">
        <v>1948</v>
      </c>
      <c r="Q104" s="430">
        <v>3149375</v>
      </c>
      <c r="R104" s="430">
        <v>3873696</v>
      </c>
      <c r="S104" s="430">
        <v>4427944</v>
      </c>
      <c r="T104" s="430">
        <v>4904669</v>
      </c>
      <c r="U104" s="430">
        <v>5388487</v>
      </c>
      <c r="V104" s="430">
        <v>6184250</v>
      </c>
      <c r="W104" s="430">
        <v>7115148</v>
      </c>
      <c r="X104" s="430">
        <v>8451997</v>
      </c>
      <c r="Y104" s="430">
        <v>9257899</v>
      </c>
      <c r="Z104" s="430">
        <v>7614982</v>
      </c>
      <c r="AA104" s="430">
        <v>9682570</v>
      </c>
      <c r="AC104" s="123">
        <f t="shared" si="15"/>
        <v>0.10536561887355778</v>
      </c>
    </row>
    <row r="105" spans="15:29" ht="15.75">
      <c r="O105" s="404">
        <v>6.2</v>
      </c>
      <c r="P105" s="405" t="s">
        <v>1912</v>
      </c>
      <c r="Q105" s="430">
        <v>229560</v>
      </c>
      <c r="R105" s="430">
        <v>254672</v>
      </c>
      <c r="S105" s="430">
        <v>286347</v>
      </c>
      <c r="T105" s="430">
        <v>291008</v>
      </c>
      <c r="U105" s="430">
        <v>339926</v>
      </c>
      <c r="V105" s="430">
        <v>504829</v>
      </c>
      <c r="W105" s="430">
        <v>389005</v>
      </c>
      <c r="X105" s="430">
        <v>464173</v>
      </c>
      <c r="Y105" s="430">
        <v>471417</v>
      </c>
      <c r="Z105" s="430">
        <v>407403</v>
      </c>
      <c r="AA105" s="430">
        <v>514527</v>
      </c>
      <c r="AC105" s="123">
        <f t="shared" si="15"/>
        <v>5.3652717482137128E-3</v>
      </c>
    </row>
    <row r="106" spans="15:29" ht="30">
      <c r="O106" s="414" t="s">
        <v>1913</v>
      </c>
      <c r="P106" s="415" t="s">
        <v>1914</v>
      </c>
      <c r="Q106" s="429">
        <f>SUM(Q107:Q113)</f>
        <v>1831100</v>
      </c>
      <c r="R106" s="429">
        <f t="shared" ref="R106:AA106" si="19">SUM(R107:R113)</f>
        <v>2199730</v>
      </c>
      <c r="S106" s="429">
        <f t="shared" si="19"/>
        <v>2505024</v>
      </c>
      <c r="T106" s="429">
        <f t="shared" si="19"/>
        <v>2857008</v>
      </c>
      <c r="U106" s="429">
        <f t="shared" si="19"/>
        <v>3233217</v>
      </c>
      <c r="V106" s="429">
        <f t="shared" si="19"/>
        <v>3409237</v>
      </c>
      <c r="W106" s="429">
        <f t="shared" si="19"/>
        <v>3665482</v>
      </c>
      <c r="X106" s="429">
        <f t="shared" si="19"/>
        <v>4107819</v>
      </c>
      <c r="Y106" s="429">
        <f t="shared" si="19"/>
        <v>4509837</v>
      </c>
      <c r="Z106" s="429">
        <f t="shared" si="19"/>
        <v>4198889</v>
      </c>
      <c r="AA106" s="429">
        <f t="shared" si="19"/>
        <v>5309793</v>
      </c>
      <c r="AC106" s="123">
        <f t="shared" si="15"/>
        <v>5.1327171156638152E-2</v>
      </c>
    </row>
    <row r="107" spans="15:29" ht="15.75">
      <c r="O107" s="404">
        <v>7.1</v>
      </c>
      <c r="P107" s="405" t="s">
        <v>1915</v>
      </c>
      <c r="Q107" s="430">
        <v>318980</v>
      </c>
      <c r="R107" s="430">
        <v>436666</v>
      </c>
      <c r="S107" s="430">
        <v>457243</v>
      </c>
      <c r="T107" s="430">
        <v>498747</v>
      </c>
      <c r="U107" s="430">
        <v>594377</v>
      </c>
      <c r="V107" s="430">
        <v>662857</v>
      </c>
      <c r="W107" s="430">
        <v>720334</v>
      </c>
      <c r="X107" s="430">
        <v>770279</v>
      </c>
      <c r="Y107" s="430">
        <v>857641</v>
      </c>
      <c r="Z107" s="430">
        <v>723015</v>
      </c>
      <c r="AA107" s="430">
        <v>899176</v>
      </c>
      <c r="AC107" s="123">
        <f t="shared" si="15"/>
        <v>9.7609484329367769E-3</v>
      </c>
    </row>
    <row r="108" spans="15:29" ht="15.75">
      <c r="O108" s="404">
        <v>7.2</v>
      </c>
      <c r="P108" s="405" t="s">
        <v>1916</v>
      </c>
      <c r="Q108" s="430">
        <v>949685</v>
      </c>
      <c r="R108" s="430">
        <v>1096094</v>
      </c>
      <c r="S108" s="430">
        <v>1209997</v>
      </c>
      <c r="T108" s="430">
        <v>1362895</v>
      </c>
      <c r="U108" s="430">
        <v>1445845</v>
      </c>
      <c r="V108" s="430">
        <v>1585089</v>
      </c>
      <c r="W108" s="430">
        <v>1791541</v>
      </c>
      <c r="X108" s="430">
        <v>2028410</v>
      </c>
      <c r="Y108" s="430">
        <v>2169468</v>
      </c>
      <c r="Z108" s="430">
        <v>1940808</v>
      </c>
      <c r="AA108" s="430">
        <v>2457360</v>
      </c>
      <c r="AC108" s="123">
        <f t="shared" si="15"/>
        <v>2.4691059866431858E-2</v>
      </c>
    </row>
    <row r="109" spans="15:29" ht="15.75">
      <c r="O109" s="404">
        <v>7.3</v>
      </c>
      <c r="P109" s="405" t="s">
        <v>1917</v>
      </c>
      <c r="Q109" s="430">
        <v>0</v>
      </c>
      <c r="R109" s="430">
        <v>0</v>
      </c>
      <c r="S109" s="430">
        <v>0</v>
      </c>
      <c r="T109" s="430">
        <v>0</v>
      </c>
      <c r="U109" s="430">
        <v>0</v>
      </c>
      <c r="V109" s="430">
        <v>0</v>
      </c>
      <c r="W109" s="430">
        <v>0</v>
      </c>
      <c r="X109" s="430">
        <v>0</v>
      </c>
      <c r="Y109" s="430">
        <v>0</v>
      </c>
      <c r="Z109" s="430">
        <v>0</v>
      </c>
      <c r="AA109" s="430">
        <v>0</v>
      </c>
      <c r="AC109" s="123">
        <f t="shared" si="15"/>
        <v>0</v>
      </c>
    </row>
    <row r="110" spans="15:29" ht="15.75">
      <c r="O110" s="404">
        <v>7.4</v>
      </c>
      <c r="P110" s="405" t="s">
        <v>1918</v>
      </c>
      <c r="Q110" s="430">
        <v>4209</v>
      </c>
      <c r="R110" s="430">
        <v>8197</v>
      </c>
      <c r="S110" s="430">
        <v>6141</v>
      </c>
      <c r="T110" s="430">
        <v>11647</v>
      </c>
      <c r="U110" s="430">
        <v>23449</v>
      </c>
      <c r="V110" s="430">
        <v>22702</v>
      </c>
      <c r="W110" s="430">
        <v>24138</v>
      </c>
      <c r="X110" s="430">
        <v>15815</v>
      </c>
      <c r="Y110" s="430">
        <v>29823</v>
      </c>
      <c r="Z110" s="430">
        <v>21711</v>
      </c>
      <c r="AA110" s="430">
        <v>26045</v>
      </c>
      <c r="AC110" s="123">
        <f t="shared" si="15"/>
        <v>3.3942029953730468E-4</v>
      </c>
    </row>
    <row r="111" spans="15:29" ht="15.75">
      <c r="O111" s="404">
        <v>7.5</v>
      </c>
      <c r="P111" s="405" t="s">
        <v>1919</v>
      </c>
      <c r="Q111" s="430">
        <v>25479</v>
      </c>
      <c r="R111" s="430">
        <v>29362</v>
      </c>
      <c r="S111" s="430">
        <v>32489</v>
      </c>
      <c r="T111" s="430">
        <v>36508</v>
      </c>
      <c r="U111" s="430">
        <v>38407</v>
      </c>
      <c r="V111" s="430">
        <v>70975</v>
      </c>
      <c r="W111" s="430">
        <v>71246</v>
      </c>
      <c r="X111" s="430">
        <v>79804</v>
      </c>
      <c r="Y111" s="430">
        <v>86109</v>
      </c>
      <c r="Z111" s="430">
        <v>72975</v>
      </c>
      <c r="AA111" s="430">
        <v>91800</v>
      </c>
      <c r="AC111" s="123">
        <f t="shared" si="15"/>
        <v>9.8002020497125596E-4</v>
      </c>
    </row>
    <row r="112" spans="15:29" ht="15.75">
      <c r="O112" s="404">
        <v>7.6</v>
      </c>
      <c r="P112" s="405" t="s">
        <v>1949</v>
      </c>
      <c r="Q112" s="430">
        <v>18514</v>
      </c>
      <c r="R112" s="430">
        <v>23059</v>
      </c>
      <c r="S112" s="430">
        <v>26256</v>
      </c>
      <c r="T112" s="430">
        <v>27663</v>
      </c>
      <c r="U112" s="430">
        <v>30792</v>
      </c>
      <c r="V112" s="430">
        <v>31085</v>
      </c>
      <c r="W112" s="430">
        <v>41614</v>
      </c>
      <c r="X112" s="430">
        <v>96367</v>
      </c>
      <c r="Y112" s="430">
        <v>100526</v>
      </c>
      <c r="Z112" s="430">
        <v>71911</v>
      </c>
      <c r="AA112" s="430">
        <v>102007</v>
      </c>
      <c r="AC112" s="123">
        <f t="shared" si="15"/>
        <v>1.144102371702615E-3</v>
      </c>
    </row>
    <row r="113" spans="15:29" ht="30">
      <c r="O113" s="404">
        <v>7.7</v>
      </c>
      <c r="P113" s="405" t="s">
        <v>1921</v>
      </c>
      <c r="Q113" s="430">
        <v>514233</v>
      </c>
      <c r="R113" s="430">
        <v>606352</v>
      </c>
      <c r="S113" s="430">
        <v>772898</v>
      </c>
      <c r="T113" s="430">
        <v>919548</v>
      </c>
      <c r="U113" s="430">
        <v>1100347</v>
      </c>
      <c r="V113" s="430">
        <v>1036529</v>
      </c>
      <c r="W113" s="430">
        <v>1016609</v>
      </c>
      <c r="X113" s="430">
        <v>1117144</v>
      </c>
      <c r="Y113" s="430">
        <v>1266270</v>
      </c>
      <c r="Z113" s="430">
        <v>1368469</v>
      </c>
      <c r="AA113" s="430">
        <v>1733405</v>
      </c>
      <c r="AC113" s="123">
        <f t="shared" si="15"/>
        <v>1.4411619981058338E-2</v>
      </c>
    </row>
    <row r="114" spans="15:29" ht="15.75">
      <c r="O114" s="407" t="s">
        <v>1922</v>
      </c>
      <c r="P114" s="405" t="s">
        <v>1923</v>
      </c>
      <c r="Q114" s="430">
        <v>1593654</v>
      </c>
      <c r="R114" s="430">
        <v>1732129</v>
      </c>
      <c r="S114" s="430">
        <v>1920614</v>
      </c>
      <c r="T114" s="430">
        <v>1997284</v>
      </c>
      <c r="U114" s="430">
        <v>2334264</v>
      </c>
      <c r="V114" s="430">
        <v>2234695</v>
      </c>
      <c r="W114" s="430">
        <v>2424337</v>
      </c>
      <c r="X114" s="430">
        <v>2838247</v>
      </c>
      <c r="Y114" s="430">
        <v>3289716</v>
      </c>
      <c r="Z114" s="430">
        <v>3329553</v>
      </c>
      <c r="AA114" s="430">
        <v>3891464</v>
      </c>
      <c r="AC114" s="123">
        <f t="shared" si="15"/>
        <v>3.7440780274038958E-2</v>
      </c>
    </row>
    <row r="115" spans="15:29" ht="30">
      <c r="O115" s="407" t="s">
        <v>1924</v>
      </c>
      <c r="P115" s="405" t="s">
        <v>1925</v>
      </c>
      <c r="Q115" s="430">
        <v>1639308</v>
      </c>
      <c r="R115" s="430">
        <v>1945857</v>
      </c>
      <c r="S115" s="430">
        <v>2279709</v>
      </c>
      <c r="T115" s="430">
        <v>2609400</v>
      </c>
      <c r="U115" s="430">
        <v>2875364</v>
      </c>
      <c r="V115" s="430">
        <v>3220022</v>
      </c>
      <c r="W115" s="430">
        <v>3636934</v>
      </c>
      <c r="X115" s="430">
        <v>4073601</v>
      </c>
      <c r="Y115" s="430">
        <v>4493322</v>
      </c>
      <c r="Z115" s="430">
        <v>4558762</v>
      </c>
      <c r="AA115" s="430">
        <v>5281233</v>
      </c>
      <c r="AC115" s="123">
        <f t="shared" si="15"/>
        <v>5.1139211318699022E-2</v>
      </c>
    </row>
    <row r="116" spans="15:29" ht="15.75">
      <c r="O116" s="407" t="s">
        <v>1926</v>
      </c>
      <c r="P116" s="405" t="s">
        <v>1927</v>
      </c>
      <c r="Q116" s="430">
        <v>1629141</v>
      </c>
      <c r="R116" s="430">
        <v>1907083</v>
      </c>
      <c r="S116" s="430">
        <v>2164636</v>
      </c>
      <c r="T116" s="430">
        <v>2309187</v>
      </c>
      <c r="U116" s="430">
        <v>2509825</v>
      </c>
      <c r="V116" s="430">
        <v>2942089</v>
      </c>
      <c r="W116" s="430">
        <v>3285778</v>
      </c>
      <c r="X116" s="430">
        <v>3821383</v>
      </c>
      <c r="Y116" s="430">
        <v>4436701</v>
      </c>
      <c r="Z116" s="430">
        <v>4880153</v>
      </c>
      <c r="AA116" s="430">
        <v>5354491</v>
      </c>
      <c r="AC116" s="123">
        <f t="shared" si="15"/>
        <v>5.0494798725059825E-2</v>
      </c>
    </row>
    <row r="117" spans="15:29" ht="15.75">
      <c r="O117" s="407" t="s">
        <v>1928</v>
      </c>
      <c r="P117" s="405" t="s">
        <v>1929</v>
      </c>
      <c r="Q117" s="430">
        <v>1791096</v>
      </c>
      <c r="R117" s="430">
        <v>2145512</v>
      </c>
      <c r="S117" s="430">
        <v>2359317</v>
      </c>
      <c r="T117" s="430">
        <v>2684370</v>
      </c>
      <c r="U117" s="430">
        <v>3008495</v>
      </c>
      <c r="V117" s="430">
        <v>3508424</v>
      </c>
      <c r="W117" s="430">
        <v>3864468</v>
      </c>
      <c r="X117" s="430">
        <v>4350217</v>
      </c>
      <c r="Y117" s="430">
        <v>4824166</v>
      </c>
      <c r="Z117" s="430">
        <v>5855769</v>
      </c>
      <c r="AA117" s="430">
        <v>7519001</v>
      </c>
      <c r="AC117" s="123">
        <f t="shared" si="15"/>
        <v>5.4904599427880528E-2</v>
      </c>
    </row>
    <row r="118" spans="15:29" ht="15.75">
      <c r="O118" s="408"/>
      <c r="P118" s="409" t="s">
        <v>1930</v>
      </c>
      <c r="Q118" s="431">
        <f>Q103+Q106+Q114+Q115+Q116+Q117</f>
        <v>11863234</v>
      </c>
      <c r="R118" s="431">
        <f t="shared" ref="R118:AA118" si="20">R103+R106+R114+R115+R116+R117</f>
        <v>14058679</v>
      </c>
      <c r="S118" s="431">
        <f t="shared" si="20"/>
        <v>15943591</v>
      </c>
      <c r="T118" s="431">
        <f t="shared" si="20"/>
        <v>17652926</v>
      </c>
      <c r="U118" s="431">
        <f t="shared" si="20"/>
        <v>19689578</v>
      </c>
      <c r="V118" s="431">
        <f t="shared" si="20"/>
        <v>22003546</v>
      </c>
      <c r="W118" s="431">
        <f t="shared" si="20"/>
        <v>24381152</v>
      </c>
      <c r="X118" s="431">
        <f t="shared" si="20"/>
        <v>28107437</v>
      </c>
      <c r="Y118" s="431">
        <f t="shared" si="20"/>
        <v>31283058</v>
      </c>
      <c r="Z118" s="431">
        <f t="shared" si="20"/>
        <v>30845511</v>
      </c>
      <c r="AA118" s="431">
        <f t="shared" si="20"/>
        <v>37553079</v>
      </c>
      <c r="AC118" s="123">
        <f t="shared" si="15"/>
        <v>0.35603745152408794</v>
      </c>
    </row>
    <row r="119" spans="15:29" ht="15.75">
      <c r="O119" s="417" t="s">
        <v>1931</v>
      </c>
      <c r="P119" s="418" t="s">
        <v>1932</v>
      </c>
      <c r="Q119" s="432">
        <f t="shared" ref="Q119:AA119" si="21">Q92+Q97+Q99+Q100+Q101+Q103+Q106+Q114+Q115+Q116+Q117</f>
        <v>30368859</v>
      </c>
      <c r="R119" s="432">
        <f t="shared" si="21"/>
        <v>36641880</v>
      </c>
      <c r="S119" s="432">
        <f t="shared" si="21"/>
        <v>41680964</v>
      </c>
      <c r="T119" s="432">
        <f t="shared" si="21"/>
        <v>45620028</v>
      </c>
      <c r="U119" s="432">
        <f t="shared" si="21"/>
        <v>50817506</v>
      </c>
      <c r="V119" s="432">
        <f t="shared" si="21"/>
        <v>60761658</v>
      </c>
      <c r="W119" s="432">
        <f t="shared" si="21"/>
        <v>68345569</v>
      </c>
      <c r="X119" s="432">
        <f t="shared" si="21"/>
        <v>78473860</v>
      </c>
      <c r="Y119" s="432">
        <f t="shared" si="21"/>
        <v>87864515</v>
      </c>
      <c r="Z119" s="432">
        <f t="shared" si="21"/>
        <v>92301116</v>
      </c>
      <c r="AA119" s="432">
        <f t="shared" si="21"/>
        <v>110030090</v>
      </c>
      <c r="AC119" s="123">
        <f t="shared" si="15"/>
        <v>1</v>
      </c>
    </row>
    <row r="120" spans="15:29" ht="15.75">
      <c r="O120" s="420" t="s">
        <v>1933</v>
      </c>
      <c r="P120" s="421" t="s">
        <v>1946</v>
      </c>
      <c r="Q120" s="398">
        <v>2983400</v>
      </c>
      <c r="R120" s="398">
        <v>3717500</v>
      </c>
      <c r="S120" s="398">
        <v>4203348</v>
      </c>
      <c r="T120" s="398">
        <v>4694615</v>
      </c>
      <c r="U120" s="398">
        <v>5731487</v>
      </c>
      <c r="V120" s="398">
        <v>6635925</v>
      </c>
      <c r="W120" s="398">
        <v>6926302</v>
      </c>
      <c r="X120" s="398">
        <v>7626182</v>
      </c>
      <c r="Y120" s="398">
        <v>8756197</v>
      </c>
      <c r="Z120" s="398">
        <v>8224947</v>
      </c>
      <c r="AA120" s="398">
        <v>9869299</v>
      </c>
      <c r="AC120" s="123">
        <f t="shared" si="15"/>
        <v>9.9655668730431163E-2</v>
      </c>
    </row>
    <row r="121" spans="15:29" ht="15.75">
      <c r="O121" s="420" t="s">
        <v>1935</v>
      </c>
      <c r="P121" s="421" t="s">
        <v>1936</v>
      </c>
      <c r="Q121" s="398">
        <v>1796100</v>
      </c>
      <c r="R121" s="398">
        <v>2266900</v>
      </c>
      <c r="S121" s="398">
        <v>1935968</v>
      </c>
      <c r="T121" s="398">
        <v>2320739</v>
      </c>
      <c r="U121" s="398">
        <v>2442242</v>
      </c>
      <c r="V121" s="398">
        <v>2415302</v>
      </c>
      <c r="W121" s="398">
        <v>2643479</v>
      </c>
      <c r="X121" s="398">
        <v>2997654</v>
      </c>
      <c r="Y121" s="398">
        <v>2760499</v>
      </c>
      <c r="Z121" s="398">
        <v>2897915</v>
      </c>
      <c r="AA121" s="398">
        <v>2999001</v>
      </c>
      <c r="AC121" s="123">
        <f t="shared" si="15"/>
        <v>3.1417677545935351E-2</v>
      </c>
    </row>
    <row r="122" spans="15:29" ht="15.75">
      <c r="O122" s="423" t="s">
        <v>1937</v>
      </c>
      <c r="P122" s="424" t="s">
        <v>1938</v>
      </c>
      <c r="Q122" s="431">
        <f>Q119+Q120-Q121</f>
        <v>31556159</v>
      </c>
      <c r="R122" s="431">
        <f t="shared" ref="R122:AA122" si="22">R119+R120-R121</f>
        <v>38092480</v>
      </c>
      <c r="S122" s="431">
        <f t="shared" si="22"/>
        <v>43948344</v>
      </c>
      <c r="T122" s="431">
        <f t="shared" si="22"/>
        <v>47993904</v>
      </c>
      <c r="U122" s="431">
        <f t="shared" si="22"/>
        <v>54106751</v>
      </c>
      <c r="V122" s="431">
        <f t="shared" si="22"/>
        <v>64982281</v>
      </c>
      <c r="W122" s="431">
        <f t="shared" si="22"/>
        <v>72628392</v>
      </c>
      <c r="X122" s="431">
        <f t="shared" si="22"/>
        <v>83102388</v>
      </c>
      <c r="Y122" s="431">
        <f t="shared" si="22"/>
        <v>93860213</v>
      </c>
      <c r="Z122" s="431">
        <f t="shared" si="22"/>
        <v>97628148</v>
      </c>
      <c r="AA122" s="431">
        <f t="shared" si="22"/>
        <v>116900388</v>
      </c>
      <c r="AC122" s="123">
        <f t="shared" si="15"/>
        <v>1.0682379911844959</v>
      </c>
    </row>
    <row r="123" spans="15:29" ht="15.75">
      <c r="O123" s="420" t="s">
        <v>1939</v>
      </c>
      <c r="P123" s="421" t="s">
        <v>1940</v>
      </c>
      <c r="Q123" s="398">
        <v>733480</v>
      </c>
      <c r="R123" s="398">
        <v>745840</v>
      </c>
      <c r="S123" s="398">
        <v>758190</v>
      </c>
      <c r="T123" s="398">
        <v>770550</v>
      </c>
      <c r="U123" s="398">
        <v>782910</v>
      </c>
      <c r="V123" s="398">
        <v>794720</v>
      </c>
      <c r="W123" s="398">
        <v>806140</v>
      </c>
      <c r="X123" s="398">
        <v>817560</v>
      </c>
      <c r="Y123" s="398">
        <v>828980</v>
      </c>
      <c r="Z123" s="398">
        <v>840400</v>
      </c>
      <c r="AA123" s="398">
        <v>851180</v>
      </c>
      <c r="AC123" s="123">
        <f t="shared" si="15"/>
        <v>9.4347530399502E-3</v>
      </c>
    </row>
    <row r="124" spans="15:29" ht="15.75">
      <c r="O124" s="423" t="s">
        <v>1941</v>
      </c>
      <c r="P124" s="424" t="s">
        <v>1942</v>
      </c>
      <c r="Q124" s="431">
        <f>Q122/Q123*1000</f>
        <v>43022.521404809951</v>
      </c>
      <c r="R124" s="431">
        <f t="shared" ref="R124:AA124" si="23">R122/R123*1000</f>
        <v>51073.259680360403</v>
      </c>
      <c r="S124" s="431">
        <f t="shared" si="23"/>
        <v>57964.816207019343</v>
      </c>
      <c r="T124" s="431">
        <f t="shared" si="23"/>
        <v>62285.25598598404</v>
      </c>
      <c r="U124" s="431">
        <f t="shared" si="23"/>
        <v>69109.79678379379</v>
      </c>
      <c r="V124" s="431">
        <f t="shared" si="23"/>
        <v>81767.516861284472</v>
      </c>
      <c r="W124" s="431">
        <f t="shared" si="23"/>
        <v>90094.01840871312</v>
      </c>
      <c r="X124" s="431">
        <f t="shared" si="23"/>
        <v>101646.83692939968</v>
      </c>
      <c r="Y124" s="431">
        <f t="shared" si="23"/>
        <v>113223.73639894811</v>
      </c>
      <c r="Z124" s="431">
        <f t="shared" si="23"/>
        <v>116168.6673012851</v>
      </c>
      <c r="AA124" s="431">
        <f t="shared" si="23"/>
        <v>137339.20909795814</v>
      </c>
      <c r="AC124" s="123">
        <f t="shared" si="15"/>
        <v>1.2886173263341647E-3</v>
      </c>
    </row>
    <row r="128" spans="15:29" ht="21">
      <c r="O128" s="391" t="s">
        <v>1890</v>
      </c>
      <c r="P128" s="428" t="s">
        <v>1950</v>
      </c>
      <c r="Q128" s="391"/>
      <c r="R128" s="391"/>
      <c r="S128" s="391"/>
      <c r="T128" s="391"/>
      <c r="U128" s="393"/>
      <c r="V128" s="393"/>
      <c r="W128" s="427"/>
      <c r="X128" s="427"/>
      <c r="Y128" s="427"/>
      <c r="Z128" s="427"/>
      <c r="AA128" s="427"/>
    </row>
    <row r="129" spans="15:29" ht="21">
      <c r="O129" s="394" t="s">
        <v>1892</v>
      </c>
      <c r="P129" s="391"/>
      <c r="Q129" s="391"/>
      <c r="R129" s="391"/>
      <c r="S129" s="391"/>
      <c r="T129" s="391"/>
      <c r="U129" s="393"/>
      <c r="V129" s="393"/>
      <c r="W129" s="427" t="s">
        <v>1893</v>
      </c>
      <c r="X129" s="427"/>
      <c r="Y129" s="427"/>
      <c r="Z129" s="427"/>
      <c r="AA129" s="427"/>
    </row>
    <row r="130" spans="15:29" ht="21">
      <c r="O130" s="394"/>
      <c r="P130" s="391"/>
      <c r="Q130" s="391"/>
      <c r="R130" s="391"/>
      <c r="S130" s="391"/>
      <c r="T130" s="391"/>
      <c r="U130" s="393"/>
      <c r="V130" s="393"/>
      <c r="W130" s="427"/>
      <c r="X130" s="427"/>
      <c r="Y130" s="427"/>
      <c r="Z130" s="395" t="s">
        <v>1894</v>
      </c>
      <c r="AA130" s="427"/>
    </row>
    <row r="131" spans="15:29" ht="21">
      <c r="O131" s="394"/>
      <c r="P131" s="391"/>
      <c r="Q131" s="391"/>
      <c r="R131" s="391"/>
      <c r="S131" s="395"/>
      <c r="T131" s="391"/>
      <c r="U131" s="393"/>
      <c r="V131" s="393"/>
      <c r="W131" s="427"/>
      <c r="X131" s="427"/>
      <c r="Y131" s="427"/>
      <c r="Z131" s="427"/>
      <c r="AA131" s="427"/>
    </row>
    <row r="132" spans="15:29" ht="15.75">
      <c r="O132" s="396" t="s">
        <v>1895</v>
      </c>
      <c r="P132" s="397" t="s">
        <v>1896</v>
      </c>
      <c r="Q132" s="425" t="s">
        <v>167</v>
      </c>
      <c r="R132" s="425" t="s">
        <v>168</v>
      </c>
      <c r="S132" s="425" t="s">
        <v>169</v>
      </c>
      <c r="T132" s="425" t="s">
        <v>170</v>
      </c>
      <c r="U132" s="426" t="s">
        <v>171</v>
      </c>
      <c r="V132" s="426" t="s">
        <v>172</v>
      </c>
      <c r="W132" s="426" t="s">
        <v>173</v>
      </c>
      <c r="X132" s="426" t="s">
        <v>174</v>
      </c>
      <c r="Y132" s="426" t="s">
        <v>175</v>
      </c>
      <c r="Z132" s="426" t="s">
        <v>1872</v>
      </c>
      <c r="AA132" s="434" t="s">
        <v>1873</v>
      </c>
      <c r="AC132" s="391" t="s">
        <v>228</v>
      </c>
    </row>
    <row r="133" spans="15:29" ht="15.75">
      <c r="O133" s="417" t="s">
        <v>1897</v>
      </c>
      <c r="P133" s="435" t="s">
        <v>1267</v>
      </c>
      <c r="Q133" s="419">
        <f>SUM(Q134:Q137)</f>
        <v>3934537.459100557</v>
      </c>
      <c r="R133" s="419">
        <f t="shared" ref="R133:AA133" si="24">SUM(R134:R137)</f>
        <v>5342866.5504192226</v>
      </c>
      <c r="S133" s="419">
        <f t="shared" si="24"/>
        <v>5674966.6959175449</v>
      </c>
      <c r="T133" s="419">
        <f t="shared" si="24"/>
        <v>6556958.9903982086</v>
      </c>
      <c r="U133" s="419">
        <f t="shared" si="24"/>
        <v>6163540.8160575954</v>
      </c>
      <c r="V133" s="419">
        <f t="shared" si="24"/>
        <v>7425208.2270744219</v>
      </c>
      <c r="W133" s="419">
        <f t="shared" si="24"/>
        <v>7494152.2799245967</v>
      </c>
      <c r="X133" s="419">
        <f t="shared" si="24"/>
        <v>8694179.6881079972</v>
      </c>
      <c r="Y133" s="419">
        <f t="shared" si="24"/>
        <v>10658955.217005186</v>
      </c>
      <c r="Z133" s="419">
        <f t="shared" si="24"/>
        <v>11639853.124602357</v>
      </c>
      <c r="AA133" s="419">
        <f t="shared" si="24"/>
        <v>11779055.610018656</v>
      </c>
      <c r="AC133" s="123">
        <f>Y133/$Y$160</f>
        <v>0.2270700093105168</v>
      </c>
    </row>
    <row r="134" spans="15:29" ht="15.75">
      <c r="O134" s="404">
        <v>1.1000000000000001</v>
      </c>
      <c r="P134" s="436" t="s">
        <v>1898</v>
      </c>
      <c r="Q134" s="413">
        <v>2555038.7536649816</v>
      </c>
      <c r="R134" s="413">
        <v>3750538.4788407013</v>
      </c>
      <c r="S134" s="413">
        <v>3802013.6757261273</v>
      </c>
      <c r="T134" s="413">
        <v>4436266.1523856474</v>
      </c>
      <c r="U134" s="402">
        <v>3765010.0811597658</v>
      </c>
      <c r="V134" s="402">
        <v>4707585.8480065977</v>
      </c>
      <c r="W134" s="402">
        <v>4427626.8896878427</v>
      </c>
      <c r="X134" s="402">
        <v>5078111.0727468645</v>
      </c>
      <c r="Y134" s="402">
        <v>6474473.378772025</v>
      </c>
      <c r="Z134" s="402">
        <v>7100340.6823016377</v>
      </c>
      <c r="AA134" s="402">
        <v>6836250.1803808287</v>
      </c>
      <c r="AC134" s="123">
        <f t="shared" ref="AC134:AC165" si="25">Y134/$Y$160</f>
        <v>0.13792709514840451</v>
      </c>
    </row>
    <row r="135" spans="15:29" ht="15.75">
      <c r="O135" s="404">
        <v>1.2</v>
      </c>
      <c r="P135" s="436" t="s">
        <v>1686</v>
      </c>
      <c r="Q135" s="413">
        <v>538910.85180090985</v>
      </c>
      <c r="R135" s="413">
        <v>637320.32226181019</v>
      </c>
      <c r="S135" s="413">
        <v>729848.77800838242</v>
      </c>
      <c r="T135" s="413">
        <v>803496.43870883388</v>
      </c>
      <c r="U135" s="402">
        <v>880541.65014977427</v>
      </c>
      <c r="V135" s="402">
        <v>909690.3319546883</v>
      </c>
      <c r="W135" s="402">
        <v>1188323.1403382074</v>
      </c>
      <c r="X135" s="402">
        <v>1417110.1093944011</v>
      </c>
      <c r="Y135" s="402">
        <v>1624083.8786914463</v>
      </c>
      <c r="Z135" s="402">
        <v>1750207.9879813809</v>
      </c>
      <c r="AA135" s="402">
        <v>1811611.0778012143</v>
      </c>
      <c r="AC135" s="123">
        <f t="shared" si="25"/>
        <v>3.459820723021502E-2</v>
      </c>
    </row>
    <row r="136" spans="15:29" ht="15.75">
      <c r="O136" s="404">
        <v>1.3</v>
      </c>
      <c r="P136" s="436" t="s">
        <v>1899</v>
      </c>
      <c r="Q136" s="413">
        <v>572222.6487036827</v>
      </c>
      <c r="R136" s="413">
        <v>619884.24624673324</v>
      </c>
      <c r="S136" s="413">
        <v>784936.52249883523</v>
      </c>
      <c r="T136" s="413">
        <v>864086.46078654786</v>
      </c>
      <c r="U136" s="402">
        <v>957597.92534645624</v>
      </c>
      <c r="V136" s="402">
        <v>1108049.3368010549</v>
      </c>
      <c r="W136" s="402">
        <v>1022003.8113471409</v>
      </c>
      <c r="X136" s="402">
        <v>1249921.4907635937</v>
      </c>
      <c r="Y136" s="402">
        <v>1472892.0921056513</v>
      </c>
      <c r="Z136" s="402">
        <v>1573753.0456454379</v>
      </c>
      <c r="AA136" s="402">
        <v>1742900.6102305686</v>
      </c>
      <c r="AC136" s="123">
        <f t="shared" si="25"/>
        <v>3.1377336170269235E-2</v>
      </c>
    </row>
    <row r="137" spans="15:29" ht="15.75">
      <c r="O137" s="404">
        <v>1.4</v>
      </c>
      <c r="P137" s="436" t="s">
        <v>1900</v>
      </c>
      <c r="Q137" s="413">
        <v>268365.20493098296</v>
      </c>
      <c r="R137" s="413">
        <v>335123.50306997867</v>
      </c>
      <c r="S137" s="413">
        <v>358167.71968420019</v>
      </c>
      <c r="T137" s="413">
        <v>453109.93851718027</v>
      </c>
      <c r="U137" s="402">
        <v>560391.15940159839</v>
      </c>
      <c r="V137" s="402">
        <v>699882.7103120808</v>
      </c>
      <c r="W137" s="402">
        <v>856198.43855140579</v>
      </c>
      <c r="X137" s="402">
        <v>949037.01520313881</v>
      </c>
      <c r="Y137" s="402">
        <v>1087505.8674360618</v>
      </c>
      <c r="Z137" s="402">
        <v>1215551.408673899</v>
      </c>
      <c r="AA137" s="402">
        <v>1388293.7416060427</v>
      </c>
      <c r="AC137" s="123">
        <f t="shared" si="25"/>
        <v>2.3167370761628003E-2</v>
      </c>
    </row>
    <row r="138" spans="15:29" ht="15.75">
      <c r="O138" s="407" t="s">
        <v>1951</v>
      </c>
      <c r="P138" s="436" t="s">
        <v>1479</v>
      </c>
      <c r="Q138" s="413">
        <v>2648738.4527413668</v>
      </c>
      <c r="R138" s="413">
        <v>2666988.8780539245</v>
      </c>
      <c r="S138" s="413">
        <v>2868392.2038138756</v>
      </c>
      <c r="T138" s="413">
        <v>2703160.6440786985</v>
      </c>
      <c r="U138" s="402">
        <v>2862080.494591244</v>
      </c>
      <c r="V138" s="402">
        <v>3292603.9919016138</v>
      </c>
      <c r="W138" s="402">
        <v>3467115.2429095227</v>
      </c>
      <c r="X138" s="402">
        <v>4139376.7484079171</v>
      </c>
      <c r="Y138" s="402">
        <v>3909386.0629092557</v>
      </c>
      <c r="Z138" s="402">
        <v>3814463.5617010063</v>
      </c>
      <c r="AA138" s="402">
        <v>5117696.6627976531</v>
      </c>
      <c r="AC138" s="390">
        <f t="shared" si="25"/>
        <v>8.3282489852943092E-2</v>
      </c>
    </row>
    <row r="139" spans="15:29" ht="15.75">
      <c r="O139" s="408"/>
      <c r="P139" s="437" t="s">
        <v>1902</v>
      </c>
      <c r="Q139" s="410">
        <f>Q133+Q138</f>
        <v>6583275.9118419234</v>
      </c>
      <c r="R139" s="410">
        <f t="shared" ref="R139:AA139" si="26">R133+R138</f>
        <v>8009855.4284731466</v>
      </c>
      <c r="S139" s="410">
        <f t="shared" si="26"/>
        <v>8543358.89973142</v>
      </c>
      <c r="T139" s="410">
        <f t="shared" si="26"/>
        <v>9260119.6344769076</v>
      </c>
      <c r="U139" s="410">
        <f t="shared" si="26"/>
        <v>9025621.3106488399</v>
      </c>
      <c r="V139" s="410">
        <f t="shared" si="26"/>
        <v>10717812.218976036</v>
      </c>
      <c r="W139" s="410">
        <f t="shared" si="26"/>
        <v>10961267.522834118</v>
      </c>
      <c r="X139" s="410">
        <f t="shared" si="26"/>
        <v>12833556.436515914</v>
      </c>
      <c r="Y139" s="410">
        <f t="shared" si="26"/>
        <v>14568341.279914442</v>
      </c>
      <c r="Z139" s="410">
        <f t="shared" si="26"/>
        <v>15454316.686303362</v>
      </c>
      <c r="AA139" s="410">
        <f t="shared" si="26"/>
        <v>16896752.272816308</v>
      </c>
      <c r="AC139" s="123">
        <f t="shared" si="25"/>
        <v>0.31035249916345992</v>
      </c>
    </row>
    <row r="140" spans="15:29" ht="15.75">
      <c r="O140" s="400" t="s">
        <v>1952</v>
      </c>
      <c r="P140" s="438" t="s">
        <v>1904</v>
      </c>
      <c r="Q140" s="402">
        <v>4116404.4662145386</v>
      </c>
      <c r="R140" s="402">
        <v>4212453.1417505117</v>
      </c>
      <c r="S140" s="402">
        <v>5168497.950795372</v>
      </c>
      <c r="T140" s="402">
        <v>4724215.1282324977</v>
      </c>
      <c r="U140" s="402">
        <v>4654609.6129232226</v>
      </c>
      <c r="V140" s="402">
        <v>6741508.387108976</v>
      </c>
      <c r="W140" s="402">
        <v>8000596.0981282014</v>
      </c>
      <c r="X140" s="402">
        <v>10384918.701277265</v>
      </c>
      <c r="Y140" s="402">
        <v>8852295.5869287178</v>
      </c>
      <c r="Z140" s="402">
        <v>9454661.9882343374</v>
      </c>
      <c r="AA140" s="402">
        <v>13439645.600994484</v>
      </c>
      <c r="AC140" s="123">
        <f t="shared" si="25"/>
        <v>0.18858235168644602</v>
      </c>
    </row>
    <row r="141" spans="15:29" ht="31.5">
      <c r="O141" s="407" t="s">
        <v>1953</v>
      </c>
      <c r="P141" s="436" t="s">
        <v>1906</v>
      </c>
      <c r="Q141" s="413">
        <v>775700.62358404056</v>
      </c>
      <c r="R141" s="413">
        <v>937277.66458166065</v>
      </c>
      <c r="S141" s="413">
        <v>1044477.3817149072</v>
      </c>
      <c r="T141" s="413">
        <v>1008705.8503369587</v>
      </c>
      <c r="U141" s="413">
        <v>1218870.6462168007</v>
      </c>
      <c r="V141" s="413">
        <v>1318938.6636428356</v>
      </c>
      <c r="W141" s="413">
        <v>1313855.0778529793</v>
      </c>
      <c r="X141" s="413">
        <v>1237963.4374150846</v>
      </c>
      <c r="Y141" s="413">
        <v>1314752.0197721072</v>
      </c>
      <c r="Z141" s="413">
        <v>1396368.863586819</v>
      </c>
      <c r="AA141" s="413">
        <v>1607537.7427101317</v>
      </c>
      <c r="AC141" s="123">
        <f t="shared" si="25"/>
        <v>2.8008444288647009E-2</v>
      </c>
    </row>
    <row r="142" spans="15:29" ht="15.75">
      <c r="O142" s="407" t="s">
        <v>1954</v>
      </c>
      <c r="P142" s="436" t="s">
        <v>1277</v>
      </c>
      <c r="Q142" s="413">
        <v>2059628.6952868076</v>
      </c>
      <c r="R142" s="413">
        <v>2074164.2228995489</v>
      </c>
      <c r="S142" s="413">
        <v>2314668.5393817108</v>
      </c>
      <c r="T142" s="413">
        <v>2393041.380744312</v>
      </c>
      <c r="U142" s="413">
        <v>2370791.7210698775</v>
      </c>
      <c r="V142" s="413">
        <v>2609536.8604826918</v>
      </c>
      <c r="W142" s="413">
        <v>2975352.5521554267</v>
      </c>
      <c r="X142" s="413">
        <v>3263912.2745329477</v>
      </c>
      <c r="Y142" s="413">
        <v>3298309.368852762</v>
      </c>
      <c r="Z142" s="413">
        <v>3090284.2215741165</v>
      </c>
      <c r="AA142" s="413">
        <v>3356043.4608525527</v>
      </c>
      <c r="AC142" s="123">
        <f t="shared" si="25"/>
        <v>7.0264591964839015E-2</v>
      </c>
    </row>
    <row r="143" spans="15:29" ht="15.75">
      <c r="O143" s="408"/>
      <c r="P143" s="437" t="s">
        <v>1908</v>
      </c>
      <c r="Q143" s="410">
        <f>+Q140+Q141+Q142</f>
        <v>6951733.7850853866</v>
      </c>
      <c r="R143" s="410">
        <f t="shared" ref="R143:U143" si="27">+R140+R141+R142</f>
        <v>7223895.0292317215</v>
      </c>
      <c r="S143" s="410">
        <f t="shared" si="27"/>
        <v>8527643.8718919903</v>
      </c>
      <c r="T143" s="410">
        <f t="shared" si="27"/>
        <v>8125962.3593137683</v>
      </c>
      <c r="U143" s="410">
        <f t="shared" si="27"/>
        <v>8244271.9802099001</v>
      </c>
      <c r="V143" s="410">
        <f>+V140+V141+V142</f>
        <v>10669983.911234504</v>
      </c>
      <c r="W143" s="410">
        <f>+W140+W141+W142</f>
        <v>12289803.728136607</v>
      </c>
      <c r="X143" s="410">
        <f t="shared" ref="X143:AA143" si="28">+X140+X141+X142</f>
        <v>14886794.413225297</v>
      </c>
      <c r="Y143" s="410">
        <f t="shared" si="28"/>
        <v>13465356.975553587</v>
      </c>
      <c r="Z143" s="410">
        <f t="shared" si="28"/>
        <v>13941315.073395273</v>
      </c>
      <c r="AA143" s="410">
        <f t="shared" si="28"/>
        <v>18403226.804557171</v>
      </c>
      <c r="AC143" s="123">
        <f t="shared" si="25"/>
        <v>0.28685538793993204</v>
      </c>
    </row>
    <row r="144" spans="15:29" ht="15.75">
      <c r="O144" s="417" t="s">
        <v>1955</v>
      </c>
      <c r="P144" s="435" t="s">
        <v>1910</v>
      </c>
      <c r="Q144" s="419">
        <f>Q145+Q146</f>
        <v>2035854.3530947156</v>
      </c>
      <c r="R144" s="419">
        <f t="shared" ref="R144:AA144" si="29">R145+R146</f>
        <v>2436044.1400163723</v>
      </c>
      <c r="S144" s="419">
        <f t="shared" si="29"/>
        <v>2769620.2867078818</v>
      </c>
      <c r="T144" s="419">
        <f t="shared" si="29"/>
        <v>3030217.9731709999</v>
      </c>
      <c r="U144" s="419">
        <f t="shared" si="29"/>
        <v>3352590.613872</v>
      </c>
      <c r="V144" s="419">
        <f t="shared" si="29"/>
        <v>3538165.6307501658</v>
      </c>
      <c r="W144" s="419">
        <f t="shared" si="29"/>
        <v>3995610.3651752477</v>
      </c>
      <c r="X144" s="419">
        <f t="shared" si="29"/>
        <v>4499318.9255993497</v>
      </c>
      <c r="Y144" s="419">
        <f t="shared" si="29"/>
        <v>4873301.2414371381</v>
      </c>
      <c r="Z144" s="419">
        <f t="shared" si="29"/>
        <v>3751711.7085519247</v>
      </c>
      <c r="AA144" s="419">
        <f t="shared" si="29"/>
        <v>4463942.0829670113</v>
      </c>
      <c r="AC144" s="123">
        <f t="shared" si="25"/>
        <v>0.10381698165882683</v>
      </c>
    </row>
    <row r="145" spans="15:29" ht="15.75">
      <c r="O145" s="404">
        <v>6.1</v>
      </c>
      <c r="P145" s="436" t="s">
        <v>1945</v>
      </c>
      <c r="Q145" s="413">
        <v>1838865.6765299998</v>
      </c>
      <c r="R145" s="413">
        <v>2218946.1527789999</v>
      </c>
      <c r="S145" s="413">
        <v>2533465.0367951519</v>
      </c>
      <c r="T145" s="413">
        <v>2782577.3227709997</v>
      </c>
      <c r="U145" s="413">
        <v>3082291.0559999999</v>
      </c>
      <c r="V145" s="413">
        <v>3240394.2565163397</v>
      </c>
      <c r="W145" s="413">
        <v>3665665.4151986865</v>
      </c>
      <c r="X145" s="413">
        <v>4120463.1180863101</v>
      </c>
      <c r="Y145" s="413">
        <v>4463426.3816637397</v>
      </c>
      <c r="Z145" s="413">
        <v>3569076.5660234001</v>
      </c>
      <c r="AA145" s="413">
        <v>4173610.7757703094</v>
      </c>
      <c r="AC145" s="123">
        <f t="shared" si="25"/>
        <v>9.5085329603810317E-2</v>
      </c>
    </row>
    <row r="146" spans="15:29" ht="15.75">
      <c r="O146" s="404">
        <v>6.2</v>
      </c>
      <c r="P146" s="436" t="s">
        <v>1912</v>
      </c>
      <c r="Q146" s="413">
        <v>196988.67656471589</v>
      </c>
      <c r="R146" s="413">
        <v>217097.98723737229</v>
      </c>
      <c r="S146" s="413">
        <v>236155.24991273013</v>
      </c>
      <c r="T146" s="413">
        <v>247640.65040000001</v>
      </c>
      <c r="U146" s="413">
        <v>270299.55787200003</v>
      </c>
      <c r="V146" s="413">
        <v>297771.37423382589</v>
      </c>
      <c r="W146" s="413">
        <v>329944.94997656113</v>
      </c>
      <c r="X146" s="413">
        <v>378855.80751303938</v>
      </c>
      <c r="Y146" s="413">
        <v>409874.85977339826</v>
      </c>
      <c r="Z146" s="413">
        <v>182635.14252852471</v>
      </c>
      <c r="AA146" s="413">
        <v>290331.30719670223</v>
      </c>
      <c r="AC146" s="123">
        <f t="shared" si="25"/>
        <v>8.7316520550165116E-3</v>
      </c>
    </row>
    <row r="147" spans="15:29" ht="31.5">
      <c r="O147" s="417" t="s">
        <v>1956</v>
      </c>
      <c r="P147" s="439" t="s">
        <v>1914</v>
      </c>
      <c r="Q147" s="419">
        <f>SUM(Q148:Q154)</f>
        <v>1347538.4427078073</v>
      </c>
      <c r="R147" s="419">
        <f t="shared" ref="R147:AA147" si="30">SUM(R148:R154)</f>
        <v>1560857.48175696</v>
      </c>
      <c r="S147" s="419">
        <f t="shared" si="30"/>
        <v>1771254.2631191427</v>
      </c>
      <c r="T147" s="419">
        <f t="shared" si="30"/>
        <v>2048455.377019689</v>
      </c>
      <c r="U147" s="419">
        <f t="shared" si="30"/>
        <v>2257035.7125000004</v>
      </c>
      <c r="V147" s="419">
        <f t="shared" si="30"/>
        <v>2502714.6427966775</v>
      </c>
      <c r="W147" s="419">
        <f t="shared" si="30"/>
        <v>2740356.7686677412</v>
      </c>
      <c r="X147" s="419">
        <f t="shared" si="30"/>
        <v>2652194.5477248472</v>
      </c>
      <c r="Y147" s="419">
        <f t="shared" si="30"/>
        <v>2897452.4615395879</v>
      </c>
      <c r="Z147" s="419">
        <f t="shared" si="30"/>
        <v>2827941.8500725487</v>
      </c>
      <c r="AA147" s="419">
        <f t="shared" si="30"/>
        <v>3211299.9548064563</v>
      </c>
      <c r="AC147" s="123">
        <f t="shared" si="25"/>
        <v>6.1725051285413793E-2</v>
      </c>
    </row>
    <row r="148" spans="15:29" ht="15.75">
      <c r="O148" s="404">
        <v>7.1</v>
      </c>
      <c r="P148" s="436" t="s">
        <v>1915</v>
      </c>
      <c r="Q148" s="413">
        <v>179465.56410125067</v>
      </c>
      <c r="R148" s="413">
        <v>233718.77469442526</v>
      </c>
      <c r="S148" s="413">
        <v>266785.40890307201</v>
      </c>
      <c r="T148" s="413">
        <v>343229</v>
      </c>
      <c r="U148" s="413">
        <v>395310</v>
      </c>
      <c r="V148" s="413">
        <v>371338</v>
      </c>
      <c r="W148" s="413">
        <v>404929</v>
      </c>
      <c r="X148" s="413">
        <v>412861</v>
      </c>
      <c r="Y148" s="413">
        <v>500808</v>
      </c>
      <c r="Z148" s="413">
        <v>537115</v>
      </c>
      <c r="AA148" s="413">
        <v>537115</v>
      </c>
      <c r="AC148" s="123">
        <f t="shared" si="25"/>
        <v>1.0668820246224136E-2</v>
      </c>
    </row>
    <row r="149" spans="15:29" ht="15.75">
      <c r="O149" s="404">
        <v>7.2</v>
      </c>
      <c r="P149" s="436" t="s">
        <v>1916</v>
      </c>
      <c r="Q149" s="413">
        <v>693449.518943</v>
      </c>
      <c r="R149" s="413">
        <v>802858.969362</v>
      </c>
      <c r="S149" s="413">
        <v>892414.83151750511</v>
      </c>
      <c r="T149" s="413">
        <v>972267.02601599996</v>
      </c>
      <c r="U149" s="413">
        <v>1036673.498</v>
      </c>
      <c r="V149" s="413">
        <v>1239514.3249637459</v>
      </c>
      <c r="W149" s="413">
        <v>1387446.1220784292</v>
      </c>
      <c r="X149" s="413">
        <v>1263305.7468171869</v>
      </c>
      <c r="Y149" s="413">
        <v>1271640.5989896255</v>
      </c>
      <c r="Z149" s="413">
        <v>1039272.0628032529</v>
      </c>
      <c r="AA149" s="413">
        <v>1213528.9452177631</v>
      </c>
      <c r="AC149" s="123">
        <f t="shared" si="25"/>
        <v>2.7090032444412035E-2</v>
      </c>
    </row>
    <row r="150" spans="15:29" ht="15.75">
      <c r="O150" s="404">
        <v>7.3</v>
      </c>
      <c r="P150" s="436" t="s">
        <v>1917</v>
      </c>
      <c r="Q150" s="413">
        <v>41961.716959790305</v>
      </c>
      <c r="R150" s="413">
        <v>42596.566696189417</v>
      </c>
      <c r="S150" s="413">
        <v>42862.029808453328</v>
      </c>
      <c r="T150" s="413">
        <v>47988.154499999997</v>
      </c>
      <c r="U150" s="413">
        <v>44899.482000000004</v>
      </c>
      <c r="V150" s="413">
        <v>72288.98105800552</v>
      </c>
      <c r="W150" s="413">
        <v>86993.118533569461</v>
      </c>
      <c r="X150" s="413">
        <v>115960.78693169415</v>
      </c>
      <c r="Y150" s="413">
        <v>125238.21741396296</v>
      </c>
      <c r="Z150" s="413">
        <v>135880.93419757855</v>
      </c>
      <c r="AA150" s="413">
        <v>149924.5021957529</v>
      </c>
      <c r="AC150" s="123">
        <f t="shared" si="25"/>
        <v>2.667976608894243E-3</v>
      </c>
    </row>
    <row r="151" spans="15:29" ht="15.75">
      <c r="O151" s="404">
        <v>7.4</v>
      </c>
      <c r="P151" s="436" t="s">
        <v>1918</v>
      </c>
      <c r="Q151" s="413">
        <v>3420.9616000000001</v>
      </c>
      <c r="R151" s="413">
        <v>7231.5765000000001</v>
      </c>
      <c r="S151" s="413">
        <v>5310.5667580643985</v>
      </c>
      <c r="T151" s="413">
        <v>8947.3955999999998</v>
      </c>
      <c r="U151" s="413">
        <v>17219.504000000001</v>
      </c>
      <c r="V151" s="413">
        <v>19572.87868746915</v>
      </c>
      <c r="W151" s="413">
        <v>23800.654951690296</v>
      </c>
      <c r="X151" s="413">
        <v>15363.907330975557</v>
      </c>
      <c r="Y151" s="413">
        <v>25665.976669300508</v>
      </c>
      <c r="Z151" s="413">
        <v>15912.181280941611</v>
      </c>
      <c r="AA151" s="413">
        <v>30520.1316925256</v>
      </c>
      <c r="AC151" s="123">
        <f t="shared" si="25"/>
        <v>5.4676780628214715E-4</v>
      </c>
    </row>
    <row r="152" spans="15:29" ht="15.75">
      <c r="O152" s="404">
        <v>7.5</v>
      </c>
      <c r="P152" s="436" t="s">
        <v>1919</v>
      </c>
      <c r="Q152" s="413">
        <v>80536.490812000004</v>
      </c>
      <c r="R152" s="413">
        <v>87714.546959000014</v>
      </c>
      <c r="S152" s="413">
        <v>98780.267376008487</v>
      </c>
      <c r="T152" s="413">
        <v>120057.7092</v>
      </c>
      <c r="U152" s="413">
        <v>124947.399</v>
      </c>
      <c r="V152" s="413">
        <v>137695.0831342437</v>
      </c>
      <c r="W152" s="413">
        <v>189214.22133157132</v>
      </c>
      <c r="X152" s="413">
        <v>175701.21950608675</v>
      </c>
      <c r="Y152" s="413">
        <v>193976.21971971134</v>
      </c>
      <c r="Z152" s="413">
        <v>192305.93020780699</v>
      </c>
      <c r="AA152" s="413">
        <v>225066.93227469656</v>
      </c>
      <c r="AC152" s="123">
        <f t="shared" si="25"/>
        <v>4.1323170161652323E-3</v>
      </c>
    </row>
    <row r="153" spans="15:29" ht="15.75">
      <c r="O153" s="404">
        <v>7.6</v>
      </c>
      <c r="P153" s="436" t="s">
        <v>1920</v>
      </c>
      <c r="Q153" s="413">
        <v>13967.281391290875</v>
      </c>
      <c r="R153" s="413">
        <v>15383.518561999999</v>
      </c>
      <c r="S153" s="413">
        <v>18232.761326612748</v>
      </c>
      <c r="T153" s="413">
        <v>18780.741000000002</v>
      </c>
      <c r="U153" s="413">
        <v>20244.8295</v>
      </c>
      <c r="V153" s="413">
        <v>22462.391757239653</v>
      </c>
      <c r="W153" s="413">
        <v>23279.298885913522</v>
      </c>
      <c r="X153" s="413">
        <v>27216.600334787363</v>
      </c>
      <c r="Y153" s="413">
        <v>28543.431057975766</v>
      </c>
      <c r="Z153" s="413">
        <v>28607.055206751917</v>
      </c>
      <c r="AA153" s="413">
        <v>31953.489491294138</v>
      </c>
      <c r="AC153" s="123">
        <f t="shared" si="25"/>
        <v>6.0806683433178908E-4</v>
      </c>
    </row>
    <row r="154" spans="15:29" ht="31.5">
      <c r="O154" s="404">
        <v>7.7</v>
      </c>
      <c r="P154" s="436" t="s">
        <v>1921</v>
      </c>
      <c r="Q154" s="413">
        <v>334736.90890047548</v>
      </c>
      <c r="R154" s="413">
        <v>371353.52898334555</v>
      </c>
      <c r="S154" s="413">
        <v>446868.39742942684</v>
      </c>
      <c r="T154" s="413">
        <v>537185.35070368915</v>
      </c>
      <c r="U154" s="413">
        <v>617741</v>
      </c>
      <c r="V154" s="413">
        <v>639842.98319597379</v>
      </c>
      <c r="W154" s="413">
        <v>624694.35288656794</v>
      </c>
      <c r="X154" s="413">
        <v>641785.28680411645</v>
      </c>
      <c r="Y154" s="413">
        <v>751580.01768901176</v>
      </c>
      <c r="Z154" s="413">
        <v>878848.68637621647</v>
      </c>
      <c r="AA154" s="413">
        <v>1023190.9539344239</v>
      </c>
      <c r="AC154" s="123">
        <f>Y154/$Y$160</f>
        <v>1.6011070329104211E-2</v>
      </c>
    </row>
    <row r="155" spans="15:29" ht="15.75">
      <c r="O155" s="407" t="s">
        <v>1957</v>
      </c>
      <c r="P155" s="436" t="s">
        <v>1923</v>
      </c>
      <c r="Q155" s="413">
        <v>796303.23501495773</v>
      </c>
      <c r="R155" s="413">
        <v>910353.7266789187</v>
      </c>
      <c r="S155" s="413">
        <v>962328.36548983981</v>
      </c>
      <c r="T155" s="413">
        <v>1065147.1376310433</v>
      </c>
      <c r="U155" s="413">
        <v>1184299</v>
      </c>
      <c r="V155" s="413">
        <v>1148781.3429732481</v>
      </c>
      <c r="W155" s="413">
        <v>1338585.4268395777</v>
      </c>
      <c r="X155" s="413">
        <v>1506464</v>
      </c>
      <c r="Y155" s="413">
        <v>1723736</v>
      </c>
      <c r="Z155" s="413">
        <v>1832263</v>
      </c>
      <c r="AA155" s="413">
        <v>2013259.5734480089</v>
      </c>
      <c r="AC155" s="123">
        <f t="shared" si="25"/>
        <v>3.6721117745613902E-2</v>
      </c>
    </row>
    <row r="156" spans="15:29" ht="31.5">
      <c r="O156" s="407" t="s">
        <v>1958</v>
      </c>
      <c r="P156" s="436" t="s">
        <v>1925</v>
      </c>
      <c r="Q156" s="413">
        <v>1707147.3494978191</v>
      </c>
      <c r="R156" s="413">
        <v>1901720.8940552869</v>
      </c>
      <c r="S156" s="413">
        <v>2146626.6655094563</v>
      </c>
      <c r="T156" s="413">
        <v>2321999.471110675</v>
      </c>
      <c r="U156" s="413">
        <v>2439614.262254003</v>
      </c>
      <c r="V156" s="413">
        <v>2671043.1818852923</v>
      </c>
      <c r="W156" s="413">
        <v>2816271.3337334045</v>
      </c>
      <c r="X156" s="413">
        <v>2982475.3203625823</v>
      </c>
      <c r="Y156" s="413">
        <v>3054082.0933935447</v>
      </c>
      <c r="Z156" s="413">
        <v>3051423.8694143165</v>
      </c>
      <c r="AA156" s="413">
        <v>3707446.1180036357</v>
      </c>
      <c r="AC156" s="123">
        <f t="shared" si="25"/>
        <v>6.5061765929513182E-2</v>
      </c>
    </row>
    <row r="157" spans="15:29" ht="15.75">
      <c r="O157" s="407" t="s">
        <v>1959</v>
      </c>
      <c r="P157" s="436" t="s">
        <v>1927</v>
      </c>
      <c r="Q157" s="413">
        <v>863076.91029759601</v>
      </c>
      <c r="R157" s="413">
        <v>980807.83272926311</v>
      </c>
      <c r="S157" s="413">
        <v>1390656.681049274</v>
      </c>
      <c r="T157" s="413">
        <v>1517495.6169600014</v>
      </c>
      <c r="U157" s="413">
        <v>1573618</v>
      </c>
      <c r="V157" s="413">
        <v>1609037.2680771765</v>
      </c>
      <c r="W157" s="413">
        <v>1752524.2751566288</v>
      </c>
      <c r="X157" s="413">
        <v>1945081.7068345253</v>
      </c>
      <c r="Y157" s="413">
        <v>2293750.1724051572</v>
      </c>
      <c r="Z157" s="413">
        <v>2507880.6175830951</v>
      </c>
      <c r="AA157" s="413">
        <v>2974735.3947409899</v>
      </c>
      <c r="AC157" s="123">
        <f t="shared" si="25"/>
        <v>4.8864251927158195E-2</v>
      </c>
    </row>
    <row r="158" spans="15:29" ht="15.75">
      <c r="O158" s="407" t="s">
        <v>1960</v>
      </c>
      <c r="P158" s="436" t="s">
        <v>1929</v>
      </c>
      <c r="Q158" s="413">
        <v>1738239.0161168047</v>
      </c>
      <c r="R158" s="413">
        <v>1892760.4839005389</v>
      </c>
      <c r="S158" s="413">
        <v>1932774.2422635609</v>
      </c>
      <c r="T158" s="413">
        <v>2150766.4904002827</v>
      </c>
      <c r="U158" s="413">
        <v>2373548.4198793708</v>
      </c>
      <c r="V158" s="413">
        <v>2640051.2828565617</v>
      </c>
      <c r="W158" s="413">
        <v>3193310.2538840519</v>
      </c>
      <c r="X158" s="413">
        <v>3480684.3562086644</v>
      </c>
      <c r="Y158" s="413">
        <v>4065252.4227714795</v>
      </c>
      <c r="Z158" s="413">
        <v>3878973.3070906359</v>
      </c>
      <c r="AA158" s="413">
        <v>4437748.4893854987</v>
      </c>
      <c r="AC158" s="123">
        <f t="shared" si="25"/>
        <v>8.6602944350082423E-2</v>
      </c>
    </row>
    <row r="159" spans="15:29" ht="15.75">
      <c r="O159" s="408"/>
      <c r="P159" s="437" t="s">
        <v>1930</v>
      </c>
      <c r="Q159" s="410">
        <f>Q144+Q147+Q155+Q156+Q157+Q158</f>
        <v>8488159.3067297004</v>
      </c>
      <c r="R159" s="410">
        <f t="shared" ref="R159:AA159" si="31">R144+R147+R155+R156+R157+R158</f>
        <v>9682544.5591373406</v>
      </c>
      <c r="S159" s="410">
        <f t="shared" si="31"/>
        <v>10973260.504139155</v>
      </c>
      <c r="T159" s="410">
        <f t="shared" si="31"/>
        <v>12134082.066292692</v>
      </c>
      <c r="U159" s="410">
        <f t="shared" si="31"/>
        <v>13180706.008505374</v>
      </c>
      <c r="V159" s="410">
        <f t="shared" si="31"/>
        <v>14109793.34933912</v>
      </c>
      <c r="W159" s="410">
        <f t="shared" si="31"/>
        <v>15836658.42345665</v>
      </c>
      <c r="X159" s="410">
        <f t="shared" si="31"/>
        <v>17066218.856729969</v>
      </c>
      <c r="Y159" s="410">
        <f t="shared" si="31"/>
        <v>18907574.391546909</v>
      </c>
      <c r="Z159" s="410">
        <f t="shared" si="31"/>
        <v>17850194.352712519</v>
      </c>
      <c r="AA159" s="410">
        <f t="shared" si="31"/>
        <v>20808431.613351602</v>
      </c>
      <c r="AC159" s="123">
        <f t="shared" si="25"/>
        <v>0.40279211289660838</v>
      </c>
    </row>
    <row r="160" spans="15:29" ht="15.75">
      <c r="O160" s="417" t="s">
        <v>1931</v>
      </c>
      <c r="P160" s="440" t="s">
        <v>1932</v>
      </c>
      <c r="Q160" s="419">
        <f t="shared" ref="Q160:AA160" si="32">Q133+Q138+Q140+Q141+Q142+Q144+Q147+Q155+Q156+Q157+Q158</f>
        <v>22023169.003657009</v>
      </c>
      <c r="R160" s="419">
        <f t="shared" si="32"/>
        <v>24916295.016842209</v>
      </c>
      <c r="S160" s="419">
        <f t="shared" si="32"/>
        <v>28044263.275762562</v>
      </c>
      <c r="T160" s="419">
        <f t="shared" si="32"/>
        <v>29520164.060083367</v>
      </c>
      <c r="U160" s="419">
        <f t="shared" si="32"/>
        <v>30450599.299364116</v>
      </c>
      <c r="V160" s="419">
        <f t="shared" si="32"/>
        <v>35497589.479549654</v>
      </c>
      <c r="W160" s="419">
        <f t="shared" si="32"/>
        <v>39087729.67442739</v>
      </c>
      <c r="X160" s="419">
        <f t="shared" si="32"/>
        <v>44786569.70647119</v>
      </c>
      <c r="Y160" s="419">
        <f t="shared" si="32"/>
        <v>46941272.647014923</v>
      </c>
      <c r="Z160" s="419">
        <f t="shared" si="32"/>
        <v>47245826.112411156</v>
      </c>
      <c r="AA160" s="419">
        <f t="shared" si="32"/>
        <v>56108410.690725081</v>
      </c>
      <c r="AC160" s="123">
        <f t="shared" si="25"/>
        <v>1</v>
      </c>
    </row>
    <row r="161" spans="15:29" ht="15.75">
      <c r="O161" s="420" t="s">
        <v>1933</v>
      </c>
      <c r="P161" s="441" t="s">
        <v>1946</v>
      </c>
      <c r="Q161" s="413">
        <v>2031088.5159155158</v>
      </c>
      <c r="R161" s="413">
        <v>2340292.170314536</v>
      </c>
      <c r="S161" s="413">
        <v>2715614.2398168598</v>
      </c>
      <c r="T161" s="413">
        <v>3082180.0000000005</v>
      </c>
      <c r="U161" s="413">
        <v>3529971</v>
      </c>
      <c r="V161" s="413">
        <v>4920611</v>
      </c>
      <c r="W161" s="413">
        <v>6124238</v>
      </c>
      <c r="X161" s="413">
        <v>6312958</v>
      </c>
      <c r="Y161" s="413">
        <v>7646957.0000000009</v>
      </c>
      <c r="Z161" s="413">
        <v>8150657.0000000009</v>
      </c>
      <c r="AA161" s="413">
        <v>9726022.5512376316</v>
      </c>
      <c r="AC161" s="123">
        <f t="shared" si="25"/>
        <v>0.16290476522660458</v>
      </c>
    </row>
    <row r="162" spans="15:29" ht="15.75">
      <c r="O162" s="420" t="s">
        <v>1935</v>
      </c>
      <c r="P162" s="441" t="s">
        <v>1936</v>
      </c>
      <c r="Q162" s="413">
        <v>955550</v>
      </c>
      <c r="R162" s="413">
        <v>1086626.9999999998</v>
      </c>
      <c r="S162" s="413">
        <v>1112340.0000000002</v>
      </c>
      <c r="T162" s="413">
        <v>1177349</v>
      </c>
      <c r="U162" s="413">
        <v>1125620</v>
      </c>
      <c r="V162" s="413">
        <v>1137833</v>
      </c>
      <c r="W162" s="413">
        <v>1172436</v>
      </c>
      <c r="X162" s="413">
        <v>1238402</v>
      </c>
      <c r="Y162" s="413">
        <v>1345027</v>
      </c>
      <c r="Z162" s="413">
        <v>2131315</v>
      </c>
      <c r="AA162" s="413">
        <v>1625765.7333333334</v>
      </c>
      <c r="AC162" s="123">
        <f t="shared" si="25"/>
        <v>2.8653398686359063E-2</v>
      </c>
    </row>
    <row r="163" spans="15:29" ht="15.75">
      <c r="O163" s="423" t="s">
        <v>1937</v>
      </c>
      <c r="P163" s="442" t="s">
        <v>1938</v>
      </c>
      <c r="Q163" s="410">
        <f>Q160+Q161-Q162</f>
        <v>23098707.519572526</v>
      </c>
      <c r="R163" s="410">
        <f t="shared" ref="R163:AA163" si="33">R160+R161-R162</f>
        <v>26169960.187156744</v>
      </c>
      <c r="S163" s="410">
        <f t="shared" si="33"/>
        <v>29647537.515579421</v>
      </c>
      <c r="T163" s="410">
        <f t="shared" si="33"/>
        <v>31424995.060083367</v>
      </c>
      <c r="U163" s="410">
        <f t="shared" si="33"/>
        <v>32854950.29936412</v>
      </c>
      <c r="V163" s="410">
        <f t="shared" si="33"/>
        <v>39280367.479549654</v>
      </c>
      <c r="W163" s="410">
        <f t="shared" si="33"/>
        <v>44039531.67442739</v>
      </c>
      <c r="X163" s="410">
        <f t="shared" si="33"/>
        <v>49861125.70647119</v>
      </c>
      <c r="Y163" s="410">
        <f t="shared" si="33"/>
        <v>53243202.647014923</v>
      </c>
      <c r="Z163" s="410">
        <f t="shared" si="33"/>
        <v>53265168.112411156</v>
      </c>
      <c r="AA163" s="410">
        <f t="shared" si="33"/>
        <v>64208667.508629382</v>
      </c>
      <c r="AC163" s="123">
        <f t="shared" si="25"/>
        <v>1.1342513665402454</v>
      </c>
    </row>
    <row r="164" spans="15:29" ht="15.75">
      <c r="O164" s="420" t="s">
        <v>1939</v>
      </c>
      <c r="P164" s="441" t="s">
        <v>1940</v>
      </c>
      <c r="Q164" s="425">
        <v>422070</v>
      </c>
      <c r="R164" s="425">
        <v>426050</v>
      </c>
      <c r="S164" s="425">
        <v>430040</v>
      </c>
      <c r="T164" s="425">
        <v>434010</v>
      </c>
      <c r="U164" s="425">
        <v>438000</v>
      </c>
      <c r="V164" s="425">
        <v>441680</v>
      </c>
      <c r="W164" s="425">
        <v>445140</v>
      </c>
      <c r="X164" s="425">
        <v>448600</v>
      </c>
      <c r="Y164" s="425">
        <v>452050</v>
      </c>
      <c r="Z164" s="425">
        <v>455520</v>
      </c>
      <c r="AA164" s="425">
        <v>458650</v>
      </c>
      <c r="AC164" s="123">
        <f t="shared" si="25"/>
        <v>9.630118113739438E-3</v>
      </c>
    </row>
    <row r="165" spans="15:29" ht="15.75">
      <c r="O165" s="423" t="s">
        <v>1941</v>
      </c>
      <c r="P165" s="442" t="s">
        <v>1942</v>
      </c>
      <c r="Q165" s="410">
        <f>Q163/Q164*1000</f>
        <v>54727.195772200168</v>
      </c>
      <c r="R165" s="410">
        <f t="shared" ref="R165:AA165" si="34">R163/R164*1000</f>
        <v>61424.621962578909</v>
      </c>
      <c r="S165" s="410">
        <f t="shared" si="34"/>
        <v>68941.34851543908</v>
      </c>
      <c r="T165" s="410">
        <f t="shared" si="34"/>
        <v>72406.154374515259</v>
      </c>
      <c r="U165" s="410">
        <f t="shared" si="34"/>
        <v>75011.302053342748</v>
      </c>
      <c r="V165" s="410">
        <f t="shared" si="34"/>
        <v>88933.996285884932</v>
      </c>
      <c r="W165" s="410">
        <f t="shared" si="34"/>
        <v>98934.114378459344</v>
      </c>
      <c r="X165" s="410">
        <f t="shared" si="34"/>
        <v>111148.29626944091</v>
      </c>
      <c r="Y165" s="410">
        <f t="shared" si="34"/>
        <v>117781.66717623034</v>
      </c>
      <c r="Z165" s="410">
        <f t="shared" si="34"/>
        <v>116932.66621094827</v>
      </c>
      <c r="AA165" s="410">
        <f t="shared" si="34"/>
        <v>139994.91444157722</v>
      </c>
      <c r="AC165" s="123">
        <f t="shared" si="25"/>
        <v>2.5091281197660558E-3</v>
      </c>
    </row>
    <row r="169" spans="15:29" ht="18.75">
      <c r="O169" s="391" t="s">
        <v>1890</v>
      </c>
      <c r="P169" s="392" t="s">
        <v>1961</v>
      </c>
      <c r="Q169" s="391"/>
      <c r="R169" s="391"/>
      <c r="S169" s="391"/>
      <c r="T169" s="391"/>
      <c r="U169" s="393"/>
      <c r="V169" s="393"/>
      <c r="W169" s="393"/>
      <c r="X169" s="393"/>
      <c r="Y169" s="393"/>
      <c r="Z169" s="393"/>
      <c r="AA169" s="393"/>
    </row>
    <row r="170" spans="15:29" ht="15.75">
      <c r="O170" s="394" t="s">
        <v>1892</v>
      </c>
      <c r="P170" s="391"/>
      <c r="Q170" s="391"/>
      <c r="R170" s="391"/>
      <c r="S170" s="391"/>
      <c r="T170" s="391"/>
      <c r="U170" s="393"/>
      <c r="V170" s="393"/>
      <c r="W170" s="393" t="s">
        <v>1893</v>
      </c>
      <c r="X170" s="393"/>
      <c r="Y170" s="393"/>
      <c r="Z170" s="393"/>
      <c r="AA170" s="393"/>
    </row>
    <row r="171" spans="15:29" ht="15.75">
      <c r="O171" s="394"/>
      <c r="P171" s="391"/>
      <c r="Q171" s="391"/>
      <c r="R171" s="391"/>
      <c r="S171" s="391"/>
      <c r="T171" s="391"/>
      <c r="U171" s="393"/>
      <c r="V171" s="393"/>
      <c r="W171" s="393"/>
      <c r="X171" s="393"/>
      <c r="Y171" s="393"/>
      <c r="Z171" s="395" t="s">
        <v>1894</v>
      </c>
      <c r="AA171" s="393"/>
    </row>
    <row r="172" spans="15:29" ht="15.75">
      <c r="O172" s="394"/>
      <c r="P172" s="391"/>
      <c r="Q172" s="391"/>
      <c r="R172" s="391"/>
      <c r="S172" s="395"/>
      <c r="T172" s="391"/>
      <c r="U172" s="393"/>
      <c r="V172" s="393"/>
      <c r="W172" s="393"/>
      <c r="X172" s="393"/>
      <c r="Y172" s="393"/>
      <c r="Z172" s="393"/>
      <c r="AA172" s="393"/>
    </row>
    <row r="173" spans="15:29" ht="15.75">
      <c r="O173" s="396" t="s">
        <v>1895</v>
      </c>
      <c r="P173" s="397" t="s">
        <v>1896</v>
      </c>
      <c r="Q173" s="398" t="s">
        <v>167</v>
      </c>
      <c r="R173" s="398" t="s">
        <v>168</v>
      </c>
      <c r="S173" s="398" t="s">
        <v>169</v>
      </c>
      <c r="T173" s="398" t="s">
        <v>170</v>
      </c>
      <c r="U173" s="399" t="s">
        <v>171</v>
      </c>
      <c r="V173" s="399" t="s">
        <v>172</v>
      </c>
      <c r="W173" s="399" t="s">
        <v>173</v>
      </c>
      <c r="X173" s="399" t="s">
        <v>174</v>
      </c>
      <c r="Y173" s="399" t="s">
        <v>175</v>
      </c>
      <c r="Z173" s="399" t="s">
        <v>1872</v>
      </c>
      <c r="AA173" s="399" t="s">
        <v>1873</v>
      </c>
      <c r="AC173" s="391" t="s">
        <v>228</v>
      </c>
    </row>
    <row r="174" spans="15:29" ht="15.75">
      <c r="O174" s="400" t="s">
        <v>1897</v>
      </c>
      <c r="P174" s="401" t="s">
        <v>1267</v>
      </c>
      <c r="Q174" s="429">
        <f>SUM(Q175:Q178)</f>
        <v>5461488</v>
      </c>
      <c r="R174" s="429">
        <f t="shared" ref="R174:AA174" si="35">SUM(R175:R178)</f>
        <v>6736383</v>
      </c>
      <c r="S174" s="429">
        <f t="shared" si="35"/>
        <v>7663070</v>
      </c>
      <c r="T174" s="429">
        <f t="shared" si="35"/>
        <v>7612263</v>
      </c>
      <c r="U174" s="429">
        <f t="shared" si="35"/>
        <v>7570652.9630596973</v>
      </c>
      <c r="V174" s="429">
        <f t="shared" si="35"/>
        <v>8897924</v>
      </c>
      <c r="W174" s="429">
        <f t="shared" si="35"/>
        <v>10138979</v>
      </c>
      <c r="X174" s="429">
        <f t="shared" si="35"/>
        <v>11429241.103257477</v>
      </c>
      <c r="Y174" s="429">
        <f t="shared" si="35"/>
        <v>15664453.877333499</v>
      </c>
      <c r="Z174" s="429">
        <f t="shared" si="35"/>
        <v>17744158.967359629</v>
      </c>
      <c r="AA174" s="429">
        <f t="shared" si="35"/>
        <v>19465577.444888983</v>
      </c>
      <c r="AC174" s="123">
        <f>Y174/$Y$201</f>
        <v>0.18005750936381798</v>
      </c>
    </row>
    <row r="175" spans="15:29" ht="15.75">
      <c r="O175" s="404">
        <v>1.1000000000000001</v>
      </c>
      <c r="P175" s="405" t="s">
        <v>1898</v>
      </c>
      <c r="Q175" s="430">
        <v>3236819</v>
      </c>
      <c r="R175" s="430">
        <v>4057044.9999999995</v>
      </c>
      <c r="S175" s="430">
        <v>4709285</v>
      </c>
      <c r="T175" s="430">
        <v>4170637.0000000005</v>
      </c>
      <c r="U175" s="430">
        <v>3680494.6742407335</v>
      </c>
      <c r="V175" s="430">
        <v>4352911</v>
      </c>
      <c r="W175" s="430">
        <v>4745699</v>
      </c>
      <c r="X175" s="430">
        <v>4836552.9360366967</v>
      </c>
      <c r="Y175" s="430">
        <v>7889360.5558559215</v>
      </c>
      <c r="Z175" s="430">
        <v>8595928.7541935146</v>
      </c>
      <c r="AA175" s="430">
        <v>8738098.4753196407</v>
      </c>
      <c r="AC175" s="123">
        <f t="shared" ref="AC175:AC206" si="36">Y175/$Y$201</f>
        <v>9.0685485959780973E-2</v>
      </c>
    </row>
    <row r="176" spans="15:29" ht="15.75">
      <c r="O176" s="404">
        <v>1.2</v>
      </c>
      <c r="P176" s="405" t="s">
        <v>1686</v>
      </c>
      <c r="Q176" s="430">
        <v>1884800.9999999998</v>
      </c>
      <c r="R176" s="430">
        <v>2285828</v>
      </c>
      <c r="S176" s="430">
        <v>2487782</v>
      </c>
      <c r="T176" s="430">
        <v>2928172</v>
      </c>
      <c r="U176" s="430">
        <v>3375456.6257300912</v>
      </c>
      <c r="V176" s="430">
        <v>3981557</v>
      </c>
      <c r="W176" s="430">
        <v>4659507</v>
      </c>
      <c r="X176" s="430">
        <v>5751293.2943304572</v>
      </c>
      <c r="Y176" s="430">
        <v>6886451.7373501174</v>
      </c>
      <c r="Z176" s="430">
        <v>7981407.5569517426</v>
      </c>
      <c r="AA176" s="430">
        <v>9359868.1039954182</v>
      </c>
      <c r="AC176" s="123">
        <f t="shared" si="36"/>
        <v>7.9157394052251029E-2</v>
      </c>
    </row>
    <row r="177" spans="15:29" ht="15.75">
      <c r="O177" s="404">
        <v>1.3</v>
      </c>
      <c r="P177" s="405" t="s">
        <v>1899</v>
      </c>
      <c r="Q177" s="430">
        <v>191725</v>
      </c>
      <c r="R177" s="430">
        <v>209648.99999999997</v>
      </c>
      <c r="S177" s="430">
        <v>216282.00000000003</v>
      </c>
      <c r="T177" s="430">
        <v>246486</v>
      </c>
      <c r="U177" s="430">
        <v>249770.87196220373</v>
      </c>
      <c r="V177" s="430">
        <v>336000</v>
      </c>
      <c r="W177" s="430">
        <v>368395</v>
      </c>
      <c r="X177" s="430">
        <v>437221.94518578192</v>
      </c>
      <c r="Y177" s="430">
        <v>419282.66027661483</v>
      </c>
      <c r="Z177" s="430">
        <v>641405.26208794478</v>
      </c>
      <c r="AA177" s="430">
        <v>779345.03737290599</v>
      </c>
      <c r="AC177" s="123">
        <f t="shared" si="36"/>
        <v>4.819509963132804E-3</v>
      </c>
    </row>
    <row r="178" spans="15:29" ht="15.75">
      <c r="O178" s="404">
        <v>1.4</v>
      </c>
      <c r="P178" s="405" t="s">
        <v>1900</v>
      </c>
      <c r="Q178" s="430">
        <v>148143</v>
      </c>
      <c r="R178" s="430">
        <v>183861</v>
      </c>
      <c r="S178" s="430">
        <v>249721</v>
      </c>
      <c r="T178" s="430">
        <v>266968</v>
      </c>
      <c r="U178" s="430">
        <v>264930.79112666933</v>
      </c>
      <c r="V178" s="430">
        <v>227456</v>
      </c>
      <c r="W178" s="430">
        <v>365378</v>
      </c>
      <c r="X178" s="430">
        <v>404172.9277045413</v>
      </c>
      <c r="Y178" s="430">
        <v>469358.92385084555</v>
      </c>
      <c r="Z178" s="430">
        <v>525417.39412642806</v>
      </c>
      <c r="AA178" s="430">
        <v>588265.82820101804</v>
      </c>
      <c r="AC178" s="123">
        <f t="shared" si="36"/>
        <v>5.3951193886531612E-3</v>
      </c>
    </row>
    <row r="179" spans="15:29" ht="15.75">
      <c r="O179" s="407" t="s">
        <v>1901</v>
      </c>
      <c r="P179" s="405" t="s">
        <v>1479</v>
      </c>
      <c r="Q179" s="430">
        <v>1106109</v>
      </c>
      <c r="R179" s="430">
        <v>1268476</v>
      </c>
      <c r="S179" s="430">
        <v>1238555</v>
      </c>
      <c r="T179" s="430">
        <v>1470580</v>
      </c>
      <c r="U179" s="430">
        <v>1712790.5895955758</v>
      </c>
      <c r="V179" s="430">
        <v>1968690.0000000002</v>
      </c>
      <c r="W179" s="430">
        <v>2323369</v>
      </c>
      <c r="X179" s="430">
        <v>3333662.4396266672</v>
      </c>
      <c r="Y179" s="430">
        <v>2751416.6708725258</v>
      </c>
      <c r="Z179" s="430">
        <v>2514213.3523462447</v>
      </c>
      <c r="AA179" s="430">
        <v>2537949.3361205971</v>
      </c>
      <c r="AC179" s="390">
        <f t="shared" si="36"/>
        <v>3.1626588252544108E-2</v>
      </c>
    </row>
    <row r="180" spans="15:29" ht="15.75">
      <c r="O180" s="408"/>
      <c r="P180" s="409" t="s">
        <v>1902</v>
      </c>
      <c r="Q180" s="431">
        <f>Q174+Q179</f>
        <v>6567597</v>
      </c>
      <c r="R180" s="431">
        <f t="shared" ref="R180:AA180" si="37">R174+R179</f>
        <v>8004859</v>
      </c>
      <c r="S180" s="431">
        <f t="shared" si="37"/>
        <v>8901625</v>
      </c>
      <c r="T180" s="431">
        <f t="shared" si="37"/>
        <v>9082843</v>
      </c>
      <c r="U180" s="431">
        <f t="shared" si="37"/>
        <v>9283443.5526552722</v>
      </c>
      <c r="V180" s="431">
        <f t="shared" si="37"/>
        <v>10866614</v>
      </c>
      <c r="W180" s="431">
        <f t="shared" si="37"/>
        <v>12462348</v>
      </c>
      <c r="X180" s="431">
        <f t="shared" si="37"/>
        <v>14762903.542884145</v>
      </c>
      <c r="Y180" s="431">
        <f t="shared" si="37"/>
        <v>18415870.548206024</v>
      </c>
      <c r="Z180" s="431">
        <f t="shared" si="37"/>
        <v>20258372.319705874</v>
      </c>
      <c r="AA180" s="431">
        <f t="shared" si="37"/>
        <v>22003526.781009581</v>
      </c>
      <c r="AC180" s="123">
        <f t="shared" si="36"/>
        <v>0.21168409761636206</v>
      </c>
    </row>
    <row r="181" spans="15:29" ht="15.75">
      <c r="O181" s="400" t="s">
        <v>1903</v>
      </c>
      <c r="P181" s="401" t="s">
        <v>1904</v>
      </c>
      <c r="Q181" s="429">
        <v>6215158</v>
      </c>
      <c r="R181" s="429">
        <v>5543115</v>
      </c>
      <c r="S181" s="429">
        <v>5714839</v>
      </c>
      <c r="T181" s="429">
        <v>5453348</v>
      </c>
      <c r="U181" s="429">
        <v>7103242</v>
      </c>
      <c r="V181" s="429">
        <v>7383288</v>
      </c>
      <c r="W181" s="429">
        <v>8260688</v>
      </c>
      <c r="X181" s="429">
        <v>9814813.8111178037</v>
      </c>
      <c r="Y181" s="429">
        <v>9763876.0717618261</v>
      </c>
      <c r="Z181" s="429">
        <v>9680783.0259600803</v>
      </c>
      <c r="AA181" s="429">
        <v>12211458.807764353</v>
      </c>
      <c r="AC181" s="123">
        <f t="shared" si="36"/>
        <v>0.11223239705549704</v>
      </c>
    </row>
    <row r="182" spans="15:29" ht="30">
      <c r="O182" s="407" t="s">
        <v>1905</v>
      </c>
      <c r="P182" s="405" t="s">
        <v>1906</v>
      </c>
      <c r="Q182" s="430">
        <v>783505</v>
      </c>
      <c r="R182" s="430">
        <v>589605</v>
      </c>
      <c r="S182" s="430">
        <v>870937.99999999988</v>
      </c>
      <c r="T182" s="430">
        <v>734036</v>
      </c>
      <c r="U182" s="430">
        <v>835397.48315500002</v>
      </c>
      <c r="V182" s="430">
        <v>722057</v>
      </c>
      <c r="W182" s="430">
        <v>1045452</v>
      </c>
      <c r="X182" s="430">
        <v>1320131.2771726949</v>
      </c>
      <c r="Y182" s="430">
        <v>1741841.6188359871</v>
      </c>
      <c r="Z182" s="430">
        <v>1667304.3538596951</v>
      </c>
      <c r="AA182" s="430">
        <v>1824628.6940811921</v>
      </c>
      <c r="AC182" s="123">
        <f t="shared" si="36"/>
        <v>2.0021870283500554E-2</v>
      </c>
    </row>
    <row r="183" spans="15:29" ht="15.75">
      <c r="O183" s="407" t="s">
        <v>1907</v>
      </c>
      <c r="P183" s="405" t="s">
        <v>1277</v>
      </c>
      <c r="Q183" s="430">
        <v>2279090</v>
      </c>
      <c r="R183" s="430">
        <v>2357908</v>
      </c>
      <c r="S183" s="430">
        <v>2458242</v>
      </c>
      <c r="T183" s="430">
        <v>2778617</v>
      </c>
      <c r="U183" s="430">
        <v>2847345</v>
      </c>
      <c r="V183" s="430">
        <v>2855442</v>
      </c>
      <c r="W183" s="430">
        <v>3449490</v>
      </c>
      <c r="X183" s="430">
        <v>3768665.0380905359</v>
      </c>
      <c r="Y183" s="430">
        <v>3874244.3448340078</v>
      </c>
      <c r="Z183" s="430">
        <v>3523026.4769313233</v>
      </c>
      <c r="AA183" s="430">
        <v>3920238.7668031459</v>
      </c>
      <c r="AC183" s="123">
        <f t="shared" si="36"/>
        <v>4.4533106156166596E-2</v>
      </c>
    </row>
    <row r="184" spans="15:29" ht="15.75">
      <c r="O184" s="408"/>
      <c r="P184" s="409" t="s">
        <v>1908</v>
      </c>
      <c r="Q184" s="431">
        <f>+Q181+Q182+Q183</f>
        <v>9277753</v>
      </c>
      <c r="R184" s="431">
        <f t="shared" ref="R184:AA184" si="38">+R181+R182+R183</f>
        <v>8490628</v>
      </c>
      <c r="S184" s="431">
        <f t="shared" si="38"/>
        <v>9044019</v>
      </c>
      <c r="T184" s="431">
        <f t="shared" si="38"/>
        <v>8966001</v>
      </c>
      <c r="U184" s="431">
        <f t="shared" si="38"/>
        <v>10785984.483155001</v>
      </c>
      <c r="V184" s="431">
        <f t="shared" si="38"/>
        <v>10960787</v>
      </c>
      <c r="W184" s="431">
        <f t="shared" si="38"/>
        <v>12755630</v>
      </c>
      <c r="X184" s="431">
        <f t="shared" si="38"/>
        <v>14903610.126381034</v>
      </c>
      <c r="Y184" s="431">
        <f t="shared" si="38"/>
        <v>15379962.035431821</v>
      </c>
      <c r="Z184" s="431">
        <f t="shared" si="38"/>
        <v>14871113.856751099</v>
      </c>
      <c r="AA184" s="431">
        <f t="shared" si="38"/>
        <v>17956326.268648691</v>
      </c>
      <c r="AC184" s="123">
        <f t="shared" si="36"/>
        <v>0.17678737349516419</v>
      </c>
    </row>
    <row r="185" spans="15:29" ht="15.75">
      <c r="O185" s="400" t="s">
        <v>1909</v>
      </c>
      <c r="P185" s="401" t="s">
        <v>1910</v>
      </c>
      <c r="Q185" s="429">
        <f>Q186+Q187</f>
        <v>3747813</v>
      </c>
      <c r="R185" s="429">
        <f t="shared" ref="R185:AA185" si="39">R186+R187</f>
        <v>4454669</v>
      </c>
      <c r="S185" s="429">
        <f t="shared" si="39"/>
        <v>5127458</v>
      </c>
      <c r="T185" s="429">
        <f t="shared" si="39"/>
        <v>6426894</v>
      </c>
      <c r="U185" s="429">
        <f t="shared" si="39"/>
        <v>7473589</v>
      </c>
      <c r="V185" s="429">
        <f t="shared" si="39"/>
        <v>8669324</v>
      </c>
      <c r="W185" s="429">
        <f t="shared" si="39"/>
        <v>10386639</v>
      </c>
      <c r="X185" s="429">
        <f t="shared" si="39"/>
        <v>12874471.810398508</v>
      </c>
      <c r="Y185" s="429">
        <f t="shared" si="39"/>
        <v>14825358.196265634</v>
      </c>
      <c r="Z185" s="429">
        <f t="shared" si="39"/>
        <v>12438329.11104052</v>
      </c>
      <c r="AA185" s="429">
        <f t="shared" si="39"/>
        <v>17540045.550126646</v>
      </c>
      <c r="AC185" s="123">
        <f t="shared" si="36"/>
        <v>0.17041239312585979</v>
      </c>
    </row>
    <row r="186" spans="15:29" ht="15.75">
      <c r="O186" s="404">
        <v>6.1</v>
      </c>
      <c r="P186" s="405" t="s">
        <v>1945</v>
      </c>
      <c r="Q186" s="430">
        <v>3048685</v>
      </c>
      <c r="R186" s="430">
        <v>3647224</v>
      </c>
      <c r="S186" s="430">
        <v>4456270</v>
      </c>
      <c r="T186" s="430">
        <v>5697436</v>
      </c>
      <c r="U186" s="430">
        <v>6641784</v>
      </c>
      <c r="V186" s="430">
        <v>7770792</v>
      </c>
      <c r="W186" s="430">
        <v>9428579</v>
      </c>
      <c r="X186" s="430">
        <v>11759961.471631568</v>
      </c>
      <c r="Y186" s="430">
        <v>13674935.739124889</v>
      </c>
      <c r="Z186" s="430">
        <v>11872981.358901229</v>
      </c>
      <c r="AA186" s="430">
        <v>16805520.154107489</v>
      </c>
      <c r="AC186" s="123">
        <f t="shared" si="36"/>
        <v>0.15718868268111191</v>
      </c>
    </row>
    <row r="187" spans="15:29" ht="15.75">
      <c r="O187" s="404">
        <v>6.2</v>
      </c>
      <c r="P187" s="405" t="s">
        <v>1912</v>
      </c>
      <c r="Q187" s="430">
        <v>699128</v>
      </c>
      <c r="R187" s="430">
        <v>807445</v>
      </c>
      <c r="S187" s="430">
        <v>671188</v>
      </c>
      <c r="T187" s="430">
        <v>729458</v>
      </c>
      <c r="U187" s="430">
        <v>831804.99999999988</v>
      </c>
      <c r="V187" s="430">
        <v>898532</v>
      </c>
      <c r="W187" s="430">
        <v>958060</v>
      </c>
      <c r="X187" s="430">
        <v>1114510.3387669395</v>
      </c>
      <c r="Y187" s="430">
        <v>1150422.4571407458</v>
      </c>
      <c r="Z187" s="430">
        <v>565347.75213929079</v>
      </c>
      <c r="AA187" s="430">
        <v>734525.3960191583</v>
      </c>
      <c r="AC187" s="123">
        <f t="shared" si="36"/>
        <v>1.3223710444747874E-2</v>
      </c>
    </row>
    <row r="188" spans="15:29" ht="30">
      <c r="O188" s="414" t="s">
        <v>1913</v>
      </c>
      <c r="P188" s="415" t="s">
        <v>1914</v>
      </c>
      <c r="Q188" s="429">
        <f>SUM(Q189:Q195)</f>
        <v>2531768</v>
      </c>
      <c r="R188" s="429">
        <f t="shared" ref="R188:AA188" si="40">SUM(R189:R195)</f>
        <v>2987053</v>
      </c>
      <c r="S188" s="429">
        <f t="shared" si="40"/>
        <v>3229773.9999999995</v>
      </c>
      <c r="T188" s="429">
        <f t="shared" si="40"/>
        <v>3586625</v>
      </c>
      <c r="U188" s="429">
        <f t="shared" si="40"/>
        <v>3966554.1432934739</v>
      </c>
      <c r="V188" s="429">
        <f t="shared" si="40"/>
        <v>4282106</v>
      </c>
      <c r="W188" s="429">
        <f t="shared" si="40"/>
        <v>4536078</v>
      </c>
      <c r="X188" s="429">
        <f t="shared" si="40"/>
        <v>5010457.0142317368</v>
      </c>
      <c r="Y188" s="429">
        <f t="shared" si="40"/>
        <v>5433783.5130856419</v>
      </c>
      <c r="Z188" s="429">
        <f t="shared" si="40"/>
        <v>4712231.2542638415</v>
      </c>
      <c r="AA188" s="429">
        <f t="shared" si="40"/>
        <v>5408069.4263647581</v>
      </c>
      <c r="AC188" s="123">
        <f t="shared" si="36"/>
        <v>6.2459472475073989E-2</v>
      </c>
    </row>
    <row r="189" spans="15:29" ht="15.75">
      <c r="O189" s="404">
        <v>7.1</v>
      </c>
      <c r="P189" s="405" t="s">
        <v>1915</v>
      </c>
      <c r="Q189" s="430">
        <v>161396</v>
      </c>
      <c r="R189" s="430">
        <v>175654</v>
      </c>
      <c r="S189" s="430">
        <v>192902</v>
      </c>
      <c r="T189" s="430">
        <v>200401</v>
      </c>
      <c r="U189" s="430">
        <v>201028</v>
      </c>
      <c r="V189" s="430">
        <v>221575</v>
      </c>
      <c r="W189" s="430">
        <v>254635</v>
      </c>
      <c r="X189" s="430">
        <v>264005</v>
      </c>
      <c r="Y189" s="430">
        <v>336074</v>
      </c>
      <c r="Z189" s="430">
        <v>313854</v>
      </c>
      <c r="AA189" s="430">
        <v>346317.02950823179</v>
      </c>
      <c r="AC189" s="123">
        <f t="shared" si="36"/>
        <v>3.8630550337600792E-3</v>
      </c>
    </row>
    <row r="190" spans="15:29" ht="15.75">
      <c r="O190" s="404">
        <v>7.2</v>
      </c>
      <c r="P190" s="405" t="s">
        <v>1916</v>
      </c>
      <c r="Q190" s="430">
        <v>1461278</v>
      </c>
      <c r="R190" s="430">
        <v>1715757</v>
      </c>
      <c r="S190" s="430">
        <v>1869091.9999999998</v>
      </c>
      <c r="T190" s="430">
        <v>2053968</v>
      </c>
      <c r="U190" s="430">
        <v>2263291.0219999999</v>
      </c>
      <c r="V190" s="430">
        <v>2453642</v>
      </c>
      <c r="W190" s="430">
        <v>2734118</v>
      </c>
      <c r="X190" s="430">
        <v>3235386.9535127776</v>
      </c>
      <c r="Y190" s="430">
        <v>3379755.7398079569</v>
      </c>
      <c r="Z190" s="430">
        <v>2710453.2026480045</v>
      </c>
      <c r="AA190" s="430">
        <v>3098694.608774615</v>
      </c>
      <c r="AC190" s="123">
        <f t="shared" si="36"/>
        <v>3.8849129726026554E-2</v>
      </c>
    </row>
    <row r="191" spans="15:29" ht="15.75">
      <c r="O191" s="404">
        <v>7.3</v>
      </c>
      <c r="P191" s="405" t="s">
        <v>1917</v>
      </c>
      <c r="Q191" s="430">
        <v>0</v>
      </c>
      <c r="R191" s="430">
        <v>0</v>
      </c>
      <c r="S191" s="430">
        <v>0</v>
      </c>
      <c r="T191" s="430">
        <v>0</v>
      </c>
      <c r="U191" s="430">
        <v>0</v>
      </c>
      <c r="V191" s="430">
        <v>0</v>
      </c>
      <c r="W191" s="430">
        <v>0</v>
      </c>
      <c r="X191" s="430">
        <v>0</v>
      </c>
      <c r="Y191" s="430">
        <v>0</v>
      </c>
      <c r="Z191" s="430">
        <v>0</v>
      </c>
      <c r="AA191" s="430">
        <v>0</v>
      </c>
      <c r="AC191" s="123">
        <f t="shared" si="36"/>
        <v>0</v>
      </c>
    </row>
    <row r="192" spans="15:29" ht="15.75">
      <c r="O192" s="404">
        <v>7.4</v>
      </c>
      <c r="P192" s="405" t="s">
        <v>1918</v>
      </c>
      <c r="Q192" s="430">
        <v>23258</v>
      </c>
      <c r="R192" s="430">
        <v>43171</v>
      </c>
      <c r="S192" s="430">
        <v>34506</v>
      </c>
      <c r="T192" s="430">
        <v>62338</v>
      </c>
      <c r="U192" s="430">
        <v>112639.65399999999</v>
      </c>
      <c r="V192" s="430">
        <v>126721</v>
      </c>
      <c r="W192" s="430">
        <v>132949</v>
      </c>
      <c r="X192" s="430">
        <v>79061.415465007012</v>
      </c>
      <c r="Y192" s="430">
        <v>142918.63776402429</v>
      </c>
      <c r="Z192" s="430">
        <v>72127.38414806209</v>
      </c>
      <c r="AA192" s="430">
        <v>107266.36616891288</v>
      </c>
      <c r="AC192" s="123">
        <f t="shared" si="36"/>
        <v>1.6428005827063305E-3</v>
      </c>
    </row>
    <row r="193" spans="15:29" ht="15.75">
      <c r="O193" s="404">
        <v>7.5</v>
      </c>
      <c r="P193" s="405" t="s">
        <v>1919</v>
      </c>
      <c r="Q193" s="430">
        <v>371763</v>
      </c>
      <c r="R193" s="430">
        <v>484435.99999999994</v>
      </c>
      <c r="S193" s="430">
        <v>447735.99999999994</v>
      </c>
      <c r="T193" s="430">
        <v>493722</v>
      </c>
      <c r="U193" s="430">
        <v>504827.07</v>
      </c>
      <c r="V193" s="430">
        <v>557782</v>
      </c>
      <c r="W193" s="430">
        <v>583415</v>
      </c>
      <c r="X193" s="430">
        <v>521303.36970786646</v>
      </c>
      <c r="Y193" s="430">
        <v>530691.97072348872</v>
      </c>
      <c r="Z193" s="430">
        <v>494239.61789863271</v>
      </c>
      <c r="AA193" s="430">
        <v>508818.43644473102</v>
      </c>
      <c r="AC193" s="123">
        <f t="shared" si="36"/>
        <v>6.1001216662979864E-3</v>
      </c>
    </row>
    <row r="194" spans="15:29" ht="15.75">
      <c r="O194" s="404">
        <v>7.6</v>
      </c>
      <c r="P194" s="405" t="s">
        <v>1920</v>
      </c>
      <c r="Q194" s="430">
        <v>17531</v>
      </c>
      <c r="R194" s="430">
        <v>15328</v>
      </c>
      <c r="S194" s="430">
        <v>17085</v>
      </c>
      <c r="T194" s="430">
        <v>17803</v>
      </c>
      <c r="U194" s="430">
        <v>18235.732093474002</v>
      </c>
      <c r="V194" s="430">
        <v>19777</v>
      </c>
      <c r="W194" s="430">
        <v>17227</v>
      </c>
      <c r="X194" s="430">
        <v>63496.453554441985</v>
      </c>
      <c r="Y194" s="430">
        <v>65821.460011822273</v>
      </c>
      <c r="Z194" s="430">
        <v>73142.049569142284</v>
      </c>
      <c r="AA194" s="430">
        <v>77342.42046826685</v>
      </c>
      <c r="AC194" s="123">
        <f t="shared" si="36"/>
        <v>7.565950428420758E-4</v>
      </c>
    </row>
    <row r="195" spans="15:29" ht="30">
      <c r="O195" s="404">
        <v>7.7</v>
      </c>
      <c r="P195" s="405" t="s">
        <v>1921</v>
      </c>
      <c r="Q195" s="430">
        <v>496542</v>
      </c>
      <c r="R195" s="430">
        <v>552707</v>
      </c>
      <c r="S195" s="430">
        <v>668453</v>
      </c>
      <c r="T195" s="430">
        <v>758393</v>
      </c>
      <c r="U195" s="430">
        <v>866532.66519999993</v>
      </c>
      <c r="V195" s="430">
        <v>902609</v>
      </c>
      <c r="W195" s="430">
        <v>813734</v>
      </c>
      <c r="X195" s="430">
        <v>847203.82199164329</v>
      </c>
      <c r="Y195" s="430">
        <v>978521.70477834984</v>
      </c>
      <c r="Z195" s="430">
        <v>1048415</v>
      </c>
      <c r="AA195" s="430">
        <v>1269630.5650000002</v>
      </c>
      <c r="AC195" s="123">
        <f t="shared" si="36"/>
        <v>1.1247770423440964E-2</v>
      </c>
    </row>
    <row r="196" spans="15:29" ht="15.75">
      <c r="O196" s="407" t="s">
        <v>1922</v>
      </c>
      <c r="P196" s="405" t="s">
        <v>1923</v>
      </c>
      <c r="Q196" s="430">
        <v>2126507</v>
      </c>
      <c r="R196" s="430">
        <v>2363216</v>
      </c>
      <c r="S196" s="430">
        <v>2659553</v>
      </c>
      <c r="T196" s="430">
        <v>3026141</v>
      </c>
      <c r="U196" s="430">
        <v>3312303.34</v>
      </c>
      <c r="V196" s="430">
        <v>3635605.0000000005</v>
      </c>
      <c r="W196" s="430">
        <v>4078344</v>
      </c>
      <c r="X196" s="430">
        <v>4384109</v>
      </c>
      <c r="Y196" s="430">
        <v>4686586</v>
      </c>
      <c r="Z196" s="430">
        <v>4902161</v>
      </c>
      <c r="AA196" s="430">
        <v>5465909.5149999997</v>
      </c>
      <c r="AC196" s="123">
        <f t="shared" si="36"/>
        <v>5.3870694068715565E-2</v>
      </c>
    </row>
    <row r="197" spans="15:29" ht="30">
      <c r="O197" s="407" t="s">
        <v>1924</v>
      </c>
      <c r="P197" s="405" t="s">
        <v>1925</v>
      </c>
      <c r="Q197" s="430">
        <v>5551356</v>
      </c>
      <c r="R197" s="430">
        <v>6924491</v>
      </c>
      <c r="S197" s="430">
        <v>8230664</v>
      </c>
      <c r="T197" s="430">
        <v>9691214</v>
      </c>
      <c r="U197" s="430">
        <v>11217189</v>
      </c>
      <c r="V197" s="430">
        <v>13182438</v>
      </c>
      <c r="W197" s="430">
        <v>14449810</v>
      </c>
      <c r="X197" s="430">
        <v>16163475.264448166</v>
      </c>
      <c r="Y197" s="430">
        <v>18071951.885579977</v>
      </c>
      <c r="Z197" s="430">
        <v>19387545.467269469</v>
      </c>
      <c r="AA197" s="430">
        <v>21870489.352313943</v>
      </c>
      <c r="AC197" s="123">
        <f t="shared" si="36"/>
        <v>0.20773087088397105</v>
      </c>
    </row>
    <row r="198" spans="15:29" ht="15.75">
      <c r="O198" s="407" t="s">
        <v>1926</v>
      </c>
      <c r="P198" s="405" t="s">
        <v>1927</v>
      </c>
      <c r="Q198" s="430">
        <v>1131290</v>
      </c>
      <c r="R198" s="430">
        <v>1265964</v>
      </c>
      <c r="S198" s="430">
        <v>1433832</v>
      </c>
      <c r="T198" s="430">
        <v>1716637</v>
      </c>
      <c r="U198" s="430">
        <v>2191530</v>
      </c>
      <c r="V198" s="430">
        <v>2557373</v>
      </c>
      <c r="W198" s="430">
        <v>2804886</v>
      </c>
      <c r="X198" s="430">
        <v>2812434.77</v>
      </c>
      <c r="Y198" s="430">
        <v>2619946</v>
      </c>
      <c r="Z198" s="430">
        <v>3019735.39</v>
      </c>
      <c r="AA198" s="430">
        <v>3458543.0675978265</v>
      </c>
      <c r="AC198" s="123">
        <f t="shared" si="36"/>
        <v>3.0115378111605133E-2</v>
      </c>
    </row>
    <row r="199" spans="15:29" ht="15.75">
      <c r="O199" s="407" t="s">
        <v>1928</v>
      </c>
      <c r="P199" s="405" t="s">
        <v>1929</v>
      </c>
      <c r="Q199" s="430">
        <v>2670927</v>
      </c>
      <c r="R199" s="430">
        <v>3035381</v>
      </c>
      <c r="S199" s="430">
        <v>3546015</v>
      </c>
      <c r="T199" s="430">
        <v>4153561</v>
      </c>
      <c r="U199" s="430">
        <v>4802957</v>
      </c>
      <c r="V199" s="430">
        <v>5864354</v>
      </c>
      <c r="W199" s="430">
        <v>6543993</v>
      </c>
      <c r="X199" s="430">
        <v>6783095.8340785783</v>
      </c>
      <c r="Y199" s="430">
        <v>7563490.3668117328</v>
      </c>
      <c r="Z199" s="430">
        <v>8554489.7312519178</v>
      </c>
      <c r="AA199" s="430">
        <v>10124082.768671103</v>
      </c>
      <c r="AC199" s="123">
        <f t="shared" si="36"/>
        <v>8.6939720223248251E-2</v>
      </c>
    </row>
    <row r="200" spans="15:29" ht="15.75">
      <c r="O200" s="408"/>
      <c r="P200" s="409" t="s">
        <v>1930</v>
      </c>
      <c r="Q200" s="431">
        <f>Q185+Q188+Q196+Q197+Q198+Q199</f>
        <v>17759661</v>
      </c>
      <c r="R200" s="431">
        <f t="shared" ref="R200:AA200" si="41">R185+R188+R196+R197+R198+R199</f>
        <v>21030774</v>
      </c>
      <c r="S200" s="431">
        <f t="shared" si="41"/>
        <v>24227296</v>
      </c>
      <c r="T200" s="431">
        <f t="shared" si="41"/>
        <v>28601072</v>
      </c>
      <c r="U200" s="431">
        <f t="shared" si="41"/>
        <v>32964122.483293474</v>
      </c>
      <c r="V200" s="431">
        <f t="shared" si="41"/>
        <v>38191200</v>
      </c>
      <c r="W200" s="431">
        <f t="shared" si="41"/>
        <v>42799750</v>
      </c>
      <c r="X200" s="431">
        <f t="shared" si="41"/>
        <v>48028043.693156995</v>
      </c>
      <c r="Y200" s="431">
        <f t="shared" si="41"/>
        <v>53201115.961742982</v>
      </c>
      <c r="Z200" s="431">
        <f t="shared" si="41"/>
        <v>53014491.953825749</v>
      </c>
      <c r="AA200" s="431">
        <f t="shared" si="41"/>
        <v>63867139.680074275</v>
      </c>
      <c r="AC200" s="123">
        <f t="shared" si="36"/>
        <v>0.61152852888847375</v>
      </c>
    </row>
    <row r="201" spans="15:29" ht="15.75">
      <c r="O201" s="417" t="s">
        <v>1931</v>
      </c>
      <c r="P201" s="418" t="s">
        <v>1932</v>
      </c>
      <c r="Q201" s="432">
        <f t="shared" ref="Q201:AA201" si="42">Q174+Q179+Q181+Q182+Q183+Q185+Q188+Q196+Q197+Q198+Q199</f>
        <v>33605011</v>
      </c>
      <c r="R201" s="432">
        <f t="shared" si="42"/>
        <v>37526261</v>
      </c>
      <c r="S201" s="432">
        <f t="shared" si="42"/>
        <v>42172940</v>
      </c>
      <c r="T201" s="432">
        <f t="shared" si="42"/>
        <v>46649916</v>
      </c>
      <c r="U201" s="432">
        <f t="shared" si="42"/>
        <v>53033550.519103751</v>
      </c>
      <c r="V201" s="432">
        <f t="shared" si="42"/>
        <v>60018601</v>
      </c>
      <c r="W201" s="432">
        <f t="shared" si="42"/>
        <v>68017728</v>
      </c>
      <c r="X201" s="432">
        <f t="shared" si="42"/>
        <v>77694557.362422153</v>
      </c>
      <c r="Y201" s="432">
        <f t="shared" si="42"/>
        <v>86996948.545380831</v>
      </c>
      <c r="Z201" s="432">
        <f t="shared" si="42"/>
        <v>88143978.13028273</v>
      </c>
      <c r="AA201" s="432">
        <f t="shared" si="42"/>
        <v>103826992.72973254</v>
      </c>
      <c r="AC201" s="123">
        <f t="shared" si="36"/>
        <v>1</v>
      </c>
    </row>
    <row r="202" spans="15:29" ht="15.75">
      <c r="O202" s="420" t="s">
        <v>1933</v>
      </c>
      <c r="P202" s="421" t="s">
        <v>1946</v>
      </c>
      <c r="Q202" s="398">
        <v>3281100</v>
      </c>
      <c r="R202" s="398">
        <v>3716400</v>
      </c>
      <c r="S202" s="398">
        <v>4092900</v>
      </c>
      <c r="T202" s="398">
        <v>4864172</v>
      </c>
      <c r="U202" s="398">
        <v>5775443</v>
      </c>
      <c r="V202" s="398">
        <v>6890625</v>
      </c>
      <c r="W202" s="398">
        <v>8225600</v>
      </c>
      <c r="X202" s="398">
        <v>9179864</v>
      </c>
      <c r="Y202" s="398">
        <v>9469914</v>
      </c>
      <c r="Z202" s="398">
        <v>10210884</v>
      </c>
      <c r="AA202" s="398">
        <v>12790982.859067887</v>
      </c>
      <c r="AC202" s="123">
        <f t="shared" si="36"/>
        <v>0.10885340415198749</v>
      </c>
    </row>
    <row r="203" spans="15:29" ht="15.75">
      <c r="O203" s="420" t="s">
        <v>1935</v>
      </c>
      <c r="P203" s="421" t="s">
        <v>1936</v>
      </c>
      <c r="Q203" s="398">
        <v>942700</v>
      </c>
      <c r="R203" s="398">
        <v>1083300</v>
      </c>
      <c r="S203" s="398">
        <v>1107800</v>
      </c>
      <c r="T203" s="398">
        <v>929209</v>
      </c>
      <c r="U203" s="398">
        <v>1018787.9999999999</v>
      </c>
      <c r="V203" s="398">
        <v>1076692</v>
      </c>
      <c r="W203" s="398">
        <v>1238300</v>
      </c>
      <c r="X203" s="398">
        <v>1131706</v>
      </c>
      <c r="Y203" s="398">
        <v>1438187</v>
      </c>
      <c r="Z203" s="398">
        <v>2174825</v>
      </c>
      <c r="AA203" s="398">
        <v>1806506.0000000002</v>
      </c>
      <c r="AC203" s="123">
        <f t="shared" si="36"/>
        <v>1.653146488522857E-2</v>
      </c>
    </row>
    <row r="204" spans="15:29" ht="15.75">
      <c r="O204" s="423" t="s">
        <v>1937</v>
      </c>
      <c r="P204" s="424" t="s">
        <v>1938</v>
      </c>
      <c r="Q204" s="431">
        <f>Q201+Q202-Q203</f>
        <v>35943411</v>
      </c>
      <c r="R204" s="431">
        <f t="shared" ref="R204:AA204" si="43">R201+R202-R203</f>
        <v>40159361</v>
      </c>
      <c r="S204" s="431">
        <f t="shared" si="43"/>
        <v>45158040</v>
      </c>
      <c r="T204" s="431">
        <f t="shared" si="43"/>
        <v>50584879</v>
      </c>
      <c r="U204" s="431">
        <f t="shared" si="43"/>
        <v>57790205.519103751</v>
      </c>
      <c r="V204" s="431">
        <f t="shared" si="43"/>
        <v>65832534</v>
      </c>
      <c r="W204" s="431">
        <f t="shared" si="43"/>
        <v>75005028</v>
      </c>
      <c r="X204" s="431">
        <f t="shared" si="43"/>
        <v>85742715.362422153</v>
      </c>
      <c r="Y204" s="431">
        <f t="shared" si="43"/>
        <v>95028675.545380831</v>
      </c>
      <c r="Z204" s="431">
        <f t="shared" si="43"/>
        <v>96180037.13028273</v>
      </c>
      <c r="AA204" s="431">
        <f t="shared" si="43"/>
        <v>114811469.58880043</v>
      </c>
      <c r="AC204" s="123">
        <f t="shared" si="36"/>
        <v>1.0923219392667589</v>
      </c>
    </row>
    <row r="205" spans="15:29" ht="15.75">
      <c r="O205" s="420" t="s">
        <v>1939</v>
      </c>
      <c r="P205" s="421" t="s">
        <v>1940</v>
      </c>
      <c r="Q205" s="398">
        <v>356820</v>
      </c>
      <c r="R205" s="398">
        <v>360400</v>
      </c>
      <c r="S205" s="398">
        <v>364010</v>
      </c>
      <c r="T205" s="398">
        <v>367660</v>
      </c>
      <c r="U205" s="398">
        <v>371340</v>
      </c>
      <c r="V205" s="398">
        <v>375050</v>
      </c>
      <c r="W205" s="398">
        <v>378810</v>
      </c>
      <c r="X205" s="398">
        <v>370930</v>
      </c>
      <c r="Y205" s="398">
        <v>373460</v>
      </c>
      <c r="Z205" s="398">
        <v>375990</v>
      </c>
      <c r="AA205" s="398">
        <v>378160</v>
      </c>
      <c r="AC205" s="123">
        <f t="shared" si="36"/>
        <v>4.29279424444628E-3</v>
      </c>
    </row>
    <row r="206" spans="15:29" ht="15.75">
      <c r="O206" s="423" t="s">
        <v>1941</v>
      </c>
      <c r="P206" s="424" t="s">
        <v>1942</v>
      </c>
      <c r="Q206" s="431">
        <f>Q204/Q205*1000</f>
        <v>100732.61308222634</v>
      </c>
      <c r="R206" s="431">
        <f t="shared" ref="R206:AA206" si="44">R204/R205*1000</f>
        <v>111429.96947835738</v>
      </c>
      <c r="S206" s="431">
        <f t="shared" si="44"/>
        <v>124057.14128732726</v>
      </c>
      <c r="T206" s="431">
        <f t="shared" si="44"/>
        <v>137586.02785181961</v>
      </c>
      <c r="U206" s="431">
        <f t="shared" si="44"/>
        <v>155626.12570448578</v>
      </c>
      <c r="V206" s="431">
        <f t="shared" si="44"/>
        <v>175530.01999733367</v>
      </c>
      <c r="W206" s="431">
        <f t="shared" si="44"/>
        <v>198001.7106200998</v>
      </c>
      <c r="X206" s="431">
        <f t="shared" si="44"/>
        <v>231156.05467991848</v>
      </c>
      <c r="Y206" s="431">
        <f t="shared" si="44"/>
        <v>254454.76234504589</v>
      </c>
      <c r="Z206" s="431">
        <f t="shared" si="44"/>
        <v>255804.77440964579</v>
      </c>
      <c r="AA206" s="431">
        <f t="shared" si="44"/>
        <v>303605.5362513233</v>
      </c>
      <c r="AC206" s="123">
        <f t="shared" si="36"/>
        <v>2.9248699707244657E-3</v>
      </c>
    </row>
  </sheetData>
  <mergeCells count="9">
    <mergeCell ref="B31:B33"/>
    <mergeCell ref="D31:D33"/>
    <mergeCell ref="C31:C33"/>
    <mergeCell ref="B4:D4"/>
    <mergeCell ref="B1:K1"/>
    <mergeCell ref="Q1:Z1"/>
    <mergeCell ref="B28:D28"/>
    <mergeCell ref="B29:D29"/>
    <mergeCell ref="B30:D30"/>
  </mergeCells>
  <hyperlinks>
    <hyperlink ref="C27" r:id="rId1" xr:uid="{D2D16A93-2469-4849-A8B6-FB93FB4C2C66}"/>
  </hyperlinks>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COL</vt:lpstr>
      <vt:lpstr>AUS</vt:lpstr>
      <vt:lpstr>USA</vt:lpstr>
      <vt:lpstr>ZAF</vt:lpstr>
      <vt:lpstr>POL</vt:lpstr>
      <vt:lpstr>KAZ</vt:lpstr>
      <vt:lpstr>IDN</vt:lpstr>
      <vt:lpstr>IND</vt:lpstr>
      <vt:lpstr>CHN</vt:lpstr>
      <vt:lpstr>RUS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pp</dc:creator>
  <cp:lastModifiedBy>pp</cp:lastModifiedBy>
  <dcterms:created xsi:type="dcterms:W3CDTF">2023-02-03T10:24:00Z</dcterms:created>
  <dcterms:modified xsi:type="dcterms:W3CDTF">2023-02-17T16:03:34Z</dcterms:modified>
</cp:coreProperties>
</file>