
<file path=[Content_Types].xml><?xml version="1.0" encoding="utf-8"?>
<Types xmlns="http://schemas.openxmlformats.org/package/2006/content-types">
  <Override PartName="/xl/worksheets/sheet15.xml" ContentType="application/vnd.openxmlformats-officedocument.spreadsheetml.worksheet+xml"/>
  <Override PartName="/xl/activeX/activeX9.xml" ContentType="application/vnd.ms-office.activeX+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activeX/activeX5.xml" ContentType="application/vnd.ms-office.activeX+xml"/>
  <Override PartName="/xl/activeX/activeX6.xml" ContentType="application/vnd.ms-office.activeX+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drawings/drawing13.xml" ContentType="application/vnd.openxmlformats-officedocument.drawingml.chartshapes+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xl/drawings/drawing10.xml" ContentType="application/vnd.openxmlformats-officedocument.drawing+xml"/>
  <Override PartName="/xl/charts/colors1.xml" ContentType="application/vnd.ms-office.chartcolorstyle+xml"/>
  <Override PartName="/docProps/core.xml" ContentType="application/vnd.openxmlformats-package.core-properties+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activeX/activeX8.xml" ContentType="application/vnd.ms-office.activeX+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workbookProtection lockStructure="1"/>
  <bookViews>
    <workbookView xWindow="0" yWindow="0" windowWidth="20490" windowHeight="7755" tabRatio="756" activeTab="2"/>
  </bookViews>
  <sheets>
    <sheet name="Getting Started" sheetId="12" r:id="rId1"/>
    <sheet name="How to" sheetId="13" r:id="rId2"/>
    <sheet name="Wellbeing" sheetId="16" r:id="rId3"/>
    <sheet name="Income" sheetId="2" r:id="rId4"/>
    <sheet name="Household Bills" sheetId="3" r:id="rId5"/>
    <sheet name="Living costs" sheetId="4" r:id="rId6"/>
    <sheet name="Insurance &amp; Investments" sheetId="5" r:id="rId7"/>
    <sheet name="Family &amp; friends" sheetId="6" r:id="rId8"/>
    <sheet name="Travel" sheetId="7" r:id="rId9"/>
    <sheet name="Leisure" sheetId="8" r:id="rId10"/>
    <sheet name="Your Debts" sheetId="17" r:id="rId11"/>
    <sheet name="Results" sheetId="9" r:id="rId12"/>
    <sheet name="..." sheetId="1" state="hidden" r:id="rId13"/>
    <sheet name="Advice" sheetId="10" state="hidden" r:id="rId14"/>
    <sheet name="Next steps" sheetId="11" state="hidden" r:id="rId15"/>
  </sheets>
  <definedNames>
    <definedName name="Periods" localSheetId="0">#REF!</definedName>
    <definedName name="Periods" localSheetId="1">#REF!</definedName>
    <definedName name="Periods">'...'!$A$10:$A$17</definedName>
    <definedName name="PeriodTuples" localSheetId="0">#REF!</definedName>
    <definedName name="PeriodTuples" localSheetId="1">#REF!</definedName>
    <definedName name="PeriodTuples">'...'!$B$10:$C$17</definedName>
  </definedNames>
  <calcPr calcId="124519"/>
</workbook>
</file>

<file path=xl/calcChain.xml><?xml version="1.0" encoding="utf-8"?>
<calcChain xmlns="http://schemas.openxmlformats.org/spreadsheetml/2006/main">
  <c r="B44" i="16"/>
  <c r="BG17"/>
  <c r="BH17"/>
  <c r="BI17"/>
  <c r="BJ17"/>
  <c r="BF17"/>
  <c r="BE17"/>
  <c r="BB17"/>
  <c r="BC17"/>
  <c r="BA17"/>
  <c r="B46"/>
  <c r="B43"/>
  <c r="B40"/>
  <c r="BB22" l="1"/>
  <c r="BB19"/>
  <c r="B47" s="1"/>
  <c r="BB24" l="1"/>
  <c r="B41" s="1"/>
  <c r="G15" i="17"/>
  <c r="N2" i="10" l="1"/>
  <c r="G26" i="17"/>
  <c r="G25"/>
  <c r="G24"/>
  <c r="G42"/>
  <c r="G43"/>
  <c r="G44"/>
  <c r="G45"/>
  <c r="G46"/>
  <c r="G47"/>
  <c r="G28"/>
  <c r="G29"/>
  <c r="G30"/>
  <c r="G51"/>
  <c r="D20" i="9" s="1"/>
  <c r="G39" i="17"/>
  <c r="G40"/>
  <c r="G41"/>
  <c r="G38"/>
  <c r="G37"/>
  <c r="G36"/>
  <c r="G34"/>
  <c r="G35"/>
  <c r="G33"/>
  <c r="G32"/>
  <c r="G31"/>
  <c r="G16"/>
  <c r="G17"/>
  <c r="G18"/>
  <c r="G19"/>
  <c r="G21"/>
  <c r="G22"/>
  <c r="G10"/>
  <c r="G49" l="1"/>
  <c r="G10" i="6"/>
  <c r="G11"/>
  <c r="G12"/>
  <c r="G13"/>
  <c r="G15"/>
  <c r="G16"/>
  <c r="G23"/>
  <c r="G24"/>
  <c r="G28"/>
  <c r="G30"/>
  <c r="G32"/>
  <c r="G34"/>
  <c r="G35"/>
  <c r="G36"/>
  <c r="G37"/>
  <c r="G38"/>
  <c r="C12" i="1"/>
  <c r="C13"/>
  <c r="C16" s="1"/>
  <c r="C15"/>
  <c r="C17"/>
  <c r="G18" i="6" s="1"/>
  <c r="G10" i="3"/>
  <c r="G11"/>
  <c r="G12"/>
  <c r="G13"/>
  <c r="G14"/>
  <c r="G17"/>
  <c r="G19"/>
  <c r="G20"/>
  <c r="G22"/>
  <c r="G23"/>
  <c r="G24"/>
  <c r="G25"/>
  <c r="G26"/>
  <c r="G27"/>
  <c r="G28"/>
  <c r="G29"/>
  <c r="G30"/>
  <c r="G31"/>
  <c r="G32"/>
  <c r="G33"/>
  <c r="G34"/>
  <c r="G35"/>
  <c r="G36"/>
  <c r="G38"/>
  <c r="G39"/>
  <c r="G40"/>
  <c r="G41"/>
  <c r="G42"/>
  <c r="G10" i="2"/>
  <c r="G11"/>
  <c r="G12"/>
  <c r="G13"/>
  <c r="G21"/>
  <c r="G25"/>
  <c r="G29"/>
  <c r="G30"/>
  <c r="G33"/>
  <c r="G34"/>
  <c r="G35"/>
  <c r="G36"/>
  <c r="G37"/>
  <c r="G38"/>
  <c r="G40"/>
  <c r="G41"/>
  <c r="G42"/>
  <c r="G43"/>
  <c r="G44"/>
  <c r="G10" i="5"/>
  <c r="G11"/>
  <c r="G12"/>
  <c r="G13"/>
  <c r="G14"/>
  <c r="G15"/>
  <c r="G16"/>
  <c r="G18"/>
  <c r="G19"/>
  <c r="G21"/>
  <c r="G22"/>
  <c r="G23"/>
  <c r="G24"/>
  <c r="G25"/>
  <c r="G27"/>
  <c r="G28"/>
  <c r="G30"/>
  <c r="G32"/>
  <c r="G33"/>
  <c r="G34"/>
  <c r="G35"/>
  <c r="G36"/>
  <c r="G10" i="8"/>
  <c r="G11"/>
  <c r="G12"/>
  <c r="G13"/>
  <c r="G14"/>
  <c r="G15"/>
  <c r="G16"/>
  <c r="G20"/>
  <c r="G21"/>
  <c r="G22"/>
  <c r="G23"/>
  <c r="G25"/>
  <c r="G26"/>
  <c r="G27"/>
  <c r="G29"/>
  <c r="G30"/>
  <c r="G31"/>
  <c r="G32"/>
  <c r="G33"/>
  <c r="G15" i="4"/>
  <c r="G16"/>
  <c r="G17"/>
  <c r="G19"/>
  <c r="G20"/>
  <c r="G21"/>
  <c r="G22"/>
  <c r="G23"/>
  <c r="G24"/>
  <c r="G26"/>
  <c r="G27"/>
  <c r="G29"/>
  <c r="G30"/>
  <c r="G31"/>
  <c r="G33"/>
  <c r="G34"/>
  <c r="G35"/>
  <c r="G36"/>
  <c r="G37"/>
  <c r="G10" i="7"/>
  <c r="G11"/>
  <c r="G12"/>
  <c r="G13"/>
  <c r="G14"/>
  <c r="G15"/>
  <c r="G16"/>
  <c r="G17"/>
  <c r="G18"/>
  <c r="G20"/>
  <c r="G21"/>
  <c r="G22"/>
  <c r="G23"/>
  <c r="G25"/>
  <c r="G26"/>
  <c r="G27"/>
  <c r="G28"/>
  <c r="G29"/>
  <c r="D34" i="9" l="1"/>
  <c r="D21"/>
  <c r="Y12" i="10" s="1"/>
  <c r="G38" i="5"/>
  <c r="D30" i="9" s="1"/>
  <c r="G31" i="7"/>
  <c r="D32" i="9" s="1"/>
  <c r="G12" i="4"/>
  <c r="G14" i="6"/>
  <c r="G17" i="8"/>
  <c r="G13" i="4"/>
  <c r="G28"/>
  <c r="G26" i="6"/>
  <c r="C10" i="1"/>
  <c r="G18" i="8"/>
  <c r="G10" i="4"/>
  <c r="C11" i="1"/>
  <c r="G23" i="2"/>
  <c r="G11" i="4"/>
  <c r="G16" i="3"/>
  <c r="G44" s="1"/>
  <c r="D28" i="9" s="1"/>
  <c r="G27" i="6"/>
  <c r="G21"/>
  <c r="G20"/>
  <c r="G19"/>
  <c r="Y8" i="10" l="1"/>
  <c r="Y9"/>
  <c r="Y11"/>
  <c r="Z12"/>
  <c r="D22" i="9" s="1"/>
  <c r="Y10" i="10"/>
  <c r="G16" i="2"/>
  <c r="G20"/>
  <c r="G15"/>
  <c r="G35" i="8"/>
  <c r="D33" i="9" s="1"/>
  <c r="G24" i="2"/>
  <c r="G17"/>
  <c r="G18"/>
  <c r="G22"/>
  <c r="G26"/>
  <c r="G31"/>
  <c r="G19"/>
  <c r="G28"/>
  <c r="G40" i="6"/>
  <c r="D31" i="9" s="1"/>
  <c r="G39" i="4"/>
  <c r="D29" i="9" s="1"/>
  <c r="D12" l="1"/>
  <c r="H18"/>
  <c r="G53" i="17"/>
  <c r="H20" i="9"/>
  <c r="G41" i="4"/>
  <c r="G46" i="3"/>
  <c r="G42" i="6"/>
  <c r="G40" i="5"/>
  <c r="G33" i="7"/>
  <c r="G46" i="2"/>
  <c r="D11" i="9" s="1"/>
  <c r="G37" i="8"/>
  <c r="E33" i="9" l="1"/>
  <c r="E34"/>
  <c r="E30"/>
  <c r="E32"/>
  <c r="D14"/>
  <c r="H8" s="1"/>
  <c r="E29"/>
  <c r="E28"/>
  <c r="E31"/>
  <c r="H53" l="1"/>
  <c r="H54"/>
  <c r="H48"/>
  <c r="H46"/>
  <c r="H13"/>
  <c r="H10"/>
  <c r="H28"/>
  <c r="H27"/>
</calcChain>
</file>

<file path=xl/sharedStrings.xml><?xml version="1.0" encoding="utf-8"?>
<sst xmlns="http://schemas.openxmlformats.org/spreadsheetml/2006/main" count="737" uniqueCount="379">
  <si>
    <t>Budget Planner</t>
  </si>
  <si>
    <t>The first step to taking control of your money is creating your own personal budget plan.</t>
  </si>
  <si>
    <t>Our easy-to-use Budget planner will help you get started - and it only takes a few minutes.</t>
  </si>
  <si>
    <t xml:space="preserve">Use the Budget Planner online </t>
  </si>
  <si>
    <t>Day</t>
  </si>
  <si>
    <t>2 weeks</t>
  </si>
  <si>
    <t>Week</t>
  </si>
  <si>
    <t>4 weeks</t>
  </si>
  <si>
    <t>6 months</t>
  </si>
  <si>
    <t xml:space="preserve">4 weeks </t>
  </si>
  <si>
    <t>Month</t>
  </si>
  <si>
    <t>Quarter</t>
  </si>
  <si>
    <t>Year</t>
  </si>
  <si>
    <t>INCOME</t>
  </si>
  <si>
    <t>FREQUENCY</t>
  </si>
  <si>
    <t>MONTHLY TOTAL</t>
  </si>
  <si>
    <t>Income Support</t>
  </si>
  <si>
    <t>Working Tax Credit</t>
  </si>
  <si>
    <t>Child Tax Credit</t>
  </si>
  <si>
    <t>Child Benefit</t>
  </si>
  <si>
    <t>Employment and Support Allowance (or Incapacity Benefit)</t>
  </si>
  <si>
    <t>Universal Credit</t>
  </si>
  <si>
    <t>Attendance Allowance</t>
  </si>
  <si>
    <t>Carer's Allowance</t>
  </si>
  <si>
    <t>Housing Benefit</t>
  </si>
  <si>
    <t>Maternity Allowance</t>
  </si>
  <si>
    <t>State Pension</t>
  </si>
  <si>
    <t>Pension Credit</t>
  </si>
  <si>
    <t>Income total</t>
  </si>
  <si>
    <t>Rent</t>
  </si>
  <si>
    <t>Gas</t>
  </si>
  <si>
    <t>Electricity</t>
  </si>
  <si>
    <t>Water</t>
  </si>
  <si>
    <t>Takeaways</t>
  </si>
  <si>
    <t>Shoes</t>
  </si>
  <si>
    <t>Hairdressing</t>
  </si>
  <si>
    <t>Toiletries</t>
  </si>
  <si>
    <t>Penalties</t>
  </si>
  <si>
    <t>Childcare</t>
  </si>
  <si>
    <t>Babysitting</t>
  </si>
  <si>
    <t>Food</t>
  </si>
  <si>
    <t>MOT</t>
  </si>
  <si>
    <t>Trains</t>
  </si>
  <si>
    <t>Taxis</t>
  </si>
  <si>
    <t>Hobbies</t>
  </si>
  <si>
    <t>Birthdays</t>
  </si>
  <si>
    <t>Christmas</t>
  </si>
  <si>
    <t>Weddings</t>
  </si>
  <si>
    <t>Holidays</t>
  </si>
  <si>
    <t>Total income</t>
  </si>
  <si>
    <t>Total spending</t>
  </si>
  <si>
    <t>% of all expenses</t>
  </si>
  <si>
    <t>Household bills</t>
  </si>
  <si>
    <t>Edit</t>
  </si>
  <si>
    <t>Living costs</t>
  </si>
  <si>
    <t>Family &amp; friends</t>
  </si>
  <si>
    <t>Travel</t>
  </si>
  <si>
    <t>Leisure</t>
  </si>
  <si>
    <t>Positive</t>
  </si>
  <si>
    <t>Good news - your budget is in credit!</t>
  </si>
  <si>
    <t>In other words, you're more than covering your spending with the money you have coming in.</t>
  </si>
  <si>
    <t>So if you're sure you've filled in all your figures correctly and you've been honest about your spending then you're in a good position.</t>
  </si>
  <si>
    <t>Negative</t>
  </si>
  <si>
    <t>Balance</t>
  </si>
  <si>
    <t>So if you're sure you've filled in all your figures correctly and you've been honest about your spending then this is a good start.</t>
  </si>
  <si>
    <t>POSITIVE</t>
  </si>
  <si>
    <t>Title</t>
  </si>
  <si>
    <t>Pay off anything you owe</t>
  </si>
  <si>
    <t>Message</t>
  </si>
  <si>
    <t>Link1</t>
  </si>
  <si>
    <t>Link2</t>
  </si>
  <si>
    <t>Save yourself some cash</t>
  </si>
  <si>
    <t>NEUTRAL</t>
  </si>
  <si>
    <t>Save yourself some money</t>
  </si>
  <si>
    <t xml:space="preserve">Don't spend more than you need to – shop around! You might be able to get a cheaper deal on your phone or TV package. Or you might find you're paying over the odds for your gas and electricity. </t>
  </si>
  <si>
    <t>Build up your savings</t>
  </si>
  <si>
    <t>Claim everything you're entitled to</t>
  </si>
  <si>
    <t>NEGATIVE</t>
  </si>
  <si>
    <t>If you are not sure what you spend, don't guess. Take a look at your bank statement, or start a spending diary to accurately keep track of your spending</t>
  </si>
  <si>
    <t xml:space="preserve">It is important you fill out the details as they are, not as you would like them to be. </t>
  </si>
  <si>
    <t>If you want you can always fill in just your income and your expenses, but typically this doesn’t create an acurate picture.</t>
  </si>
  <si>
    <t>If you live with a partner or spouse then it's best to complete all of you income and all of the expenses. This will give a more acurate picture of the household.</t>
  </si>
  <si>
    <t>We recommend completing this assessment with the person you share your finances with. If you live alone, with parents or friends, then just fill in all of your details.</t>
  </si>
  <si>
    <t>Tips for getting the best figures</t>
  </si>
  <si>
    <t>Getting Started couldn't be easier. We have designed this Budgetting Tool to be straightfroward and accurate.</t>
  </si>
  <si>
    <t>list…</t>
  </si>
  <si>
    <t>Any Additional Income</t>
  </si>
  <si>
    <t>Support from Family or Friends</t>
  </si>
  <si>
    <t>Other Financial Support</t>
  </si>
  <si>
    <t>Student Loans &amp; Grants</t>
  </si>
  <si>
    <t>Child Maintenance</t>
  </si>
  <si>
    <t>Board or Rent</t>
  </si>
  <si>
    <t>Savings &amp; Investments</t>
  </si>
  <si>
    <t>Other Income</t>
  </si>
  <si>
    <t>Private Pension</t>
  </si>
  <si>
    <t>Workplace Pension</t>
  </si>
  <si>
    <t>Your Pension</t>
  </si>
  <si>
    <t>Disability Living Allowance (DLA)</t>
  </si>
  <si>
    <t>Jobseeker's Allowance (JSA)</t>
  </si>
  <si>
    <t>Your Benefits</t>
  </si>
  <si>
    <t>Statutory Maternity Pay (Pay)</t>
  </si>
  <si>
    <t>Statutory Sick Pay (SSP)</t>
  </si>
  <si>
    <t>Self-Employed Wage</t>
  </si>
  <si>
    <t>Your Wage (after tax)</t>
  </si>
  <si>
    <t>Your Pay</t>
  </si>
  <si>
    <t>Tell us about your Income</t>
  </si>
  <si>
    <t>How to use our Budget Tool</t>
  </si>
  <si>
    <t>EXPENSES</t>
  </si>
  <si>
    <t>Your Mortgage or Rent</t>
  </si>
  <si>
    <t>Mortgage Repayment</t>
  </si>
  <si>
    <t>Mortgage Endowment</t>
  </si>
  <si>
    <t>Mortgage Life Insurance</t>
  </si>
  <si>
    <t>Mortgage PPI</t>
  </si>
  <si>
    <t>Ground Rent</t>
  </si>
  <si>
    <t>Service Charge</t>
  </si>
  <si>
    <t>Buildings Insurance</t>
  </si>
  <si>
    <t>Contents Insurance</t>
  </si>
  <si>
    <t>Council Tax</t>
  </si>
  <si>
    <t>Other Fuel</t>
  </si>
  <si>
    <t>Landline Phone</t>
  </si>
  <si>
    <t>Mobile Phone(s)</t>
  </si>
  <si>
    <t>Internet</t>
  </si>
  <si>
    <t>TV Licence</t>
  </si>
  <si>
    <t>Satellite or Digital TV</t>
  </si>
  <si>
    <t>Cleaner, Window Cleaner, etc</t>
  </si>
  <si>
    <t>Home Maintenance</t>
  </si>
  <si>
    <t>Garden Maintenance</t>
  </si>
  <si>
    <t>Appliance Rental</t>
  </si>
  <si>
    <t>Boiler Cover</t>
  </si>
  <si>
    <t>Your total household bills</t>
  </si>
  <si>
    <t>Tell us about your main Household Bills</t>
  </si>
  <si>
    <t>Total Expenses so far</t>
  </si>
  <si>
    <t>Any Additional Expenses</t>
  </si>
  <si>
    <t>Utilities</t>
  </si>
  <si>
    <t>Home Insurance</t>
  </si>
  <si>
    <t>Other Property Charges</t>
  </si>
  <si>
    <t>Tell us about your Living Costs</t>
  </si>
  <si>
    <t>Food &amp; Drink</t>
  </si>
  <si>
    <t>Work Expenses</t>
  </si>
  <si>
    <t>Clothes &amp; Shoes</t>
  </si>
  <si>
    <t>Healthy &amp; Beauty</t>
  </si>
  <si>
    <t>Your total living costs</t>
  </si>
  <si>
    <t>Alcohol at Home</t>
  </si>
  <si>
    <t>Cigarettes &amp; Tobacco</t>
  </si>
  <si>
    <t>Lunches &amp; Snacks</t>
  </si>
  <si>
    <t>Takeaway Coffees, etc</t>
  </si>
  <si>
    <t>Professional Fees</t>
  </si>
  <si>
    <t>Children's Clothes</t>
  </si>
  <si>
    <t>School Uniform</t>
  </si>
  <si>
    <t>Work Clothes</t>
  </si>
  <si>
    <t>New Clothes for You</t>
  </si>
  <si>
    <t>Laundry &amp; Dry Cleaning</t>
  </si>
  <si>
    <t>Beauty Treatments</t>
  </si>
  <si>
    <t>Eye Care</t>
  </si>
  <si>
    <t>Dental Care</t>
  </si>
  <si>
    <t>Prescriptions &amp; Medicines</t>
  </si>
  <si>
    <t>Finance &amp; Legal Advice</t>
  </si>
  <si>
    <t>Future Plans</t>
  </si>
  <si>
    <t>Insurance</t>
  </si>
  <si>
    <t>Life Insurance</t>
  </si>
  <si>
    <t>Income Protection Insurance</t>
  </si>
  <si>
    <t>Critical Illness Insurance</t>
  </si>
  <si>
    <t>Payment Protection Insurance</t>
  </si>
  <si>
    <t>Credit Card Insurance</t>
  </si>
  <si>
    <t>Health Insurance</t>
  </si>
  <si>
    <t>Dental Insurance</t>
  </si>
  <si>
    <t>Overdraft Charges &amp; Interest</t>
  </si>
  <si>
    <t>Bank Account Fees</t>
  </si>
  <si>
    <t>Student Loan Repayments</t>
  </si>
  <si>
    <t>Hire Purchase</t>
  </si>
  <si>
    <t>Regular Saving</t>
  </si>
  <si>
    <t>Lump Sum Saving</t>
  </si>
  <si>
    <t>Payments Into ISAs</t>
  </si>
  <si>
    <t>Shares &amp; Other Investments</t>
  </si>
  <si>
    <t>Private Pension Contributions</t>
  </si>
  <si>
    <t>Long Term Care Plan</t>
  </si>
  <si>
    <t>Funeral Plan</t>
  </si>
  <si>
    <t>Financial &amp; Legal Advice</t>
  </si>
  <si>
    <t>School</t>
  </si>
  <si>
    <t>Support for Other Relatives</t>
  </si>
  <si>
    <t>Support</t>
  </si>
  <si>
    <t>Pets</t>
  </si>
  <si>
    <t>Donations &amp; Sponsorship</t>
  </si>
  <si>
    <t>Debts to Family &amp; Friends</t>
  </si>
  <si>
    <t>Repayments to Family &amp; Friend</t>
  </si>
  <si>
    <t>Donations &amp; Sponsorships</t>
  </si>
  <si>
    <t>Pet Insurance</t>
  </si>
  <si>
    <t>Vet Bills</t>
  </si>
  <si>
    <t>Support for Student Children</t>
  </si>
  <si>
    <t>After-School Clubs</t>
  </si>
  <si>
    <t>School Dinners</t>
  </si>
  <si>
    <t>School Trips</t>
  </si>
  <si>
    <t>School Fees</t>
  </si>
  <si>
    <t>Maintenance or Child Support</t>
  </si>
  <si>
    <t>Pocket Money</t>
  </si>
  <si>
    <t>Toys &amp; Treats</t>
  </si>
  <si>
    <t>Activities &amp; Clubs</t>
  </si>
  <si>
    <t>Nappies &amp; Baby Items</t>
  </si>
  <si>
    <t>Public Transport</t>
  </si>
  <si>
    <t>Car Costs</t>
  </si>
  <si>
    <t>Petrol/Diesel</t>
  </si>
  <si>
    <t>Car Insurance</t>
  </si>
  <si>
    <t>Breakdown Cover</t>
  </si>
  <si>
    <t>Car Tax</t>
  </si>
  <si>
    <t>Car Finance or Loan Repayment</t>
  </si>
  <si>
    <t>Loan Insurance</t>
  </si>
  <si>
    <t>Maintenance &amp; Repairs</t>
  </si>
  <si>
    <t>Parking &amp; Tolls</t>
  </si>
  <si>
    <t>Bus, Tube &amp; Tram Fares</t>
  </si>
  <si>
    <t>Air Travel</t>
  </si>
  <si>
    <t>Your total family and friends costs</t>
  </si>
  <si>
    <t>Tell us about your Travel Costs</t>
  </si>
  <si>
    <t>Your total travel costs</t>
  </si>
  <si>
    <t>Tell us about your Leisure Costs</t>
  </si>
  <si>
    <t>Your total leisure costs</t>
  </si>
  <si>
    <t>One-Offs</t>
  </si>
  <si>
    <t>Entertainment</t>
  </si>
  <si>
    <t>Spending Money</t>
  </si>
  <si>
    <t>Travel Insurance</t>
  </si>
  <si>
    <t>Other Festivals &amp; Celebrations</t>
  </si>
  <si>
    <t>Newspapers &amp; Magazines</t>
  </si>
  <si>
    <t>Lottery &amp; Gambling</t>
  </si>
  <si>
    <t>Sport &amp; Gym</t>
  </si>
  <si>
    <t>Going Out for Drinks</t>
  </si>
  <si>
    <t>Eating Out</t>
  </si>
  <si>
    <t>Books, Music, Films, Games, etc</t>
  </si>
  <si>
    <t>Days Out</t>
  </si>
  <si>
    <t>Cinema &amp; Theatre Trips</t>
  </si>
  <si>
    <t>Finished… here are your Results</t>
  </si>
  <si>
    <t>You have left each month</t>
  </si>
  <si>
    <t>Woops, you're spending more than you have coming in!</t>
  </si>
  <si>
    <t>If you do nothing you will soon find yourself using up your savings, borrowing or getting further into debt just to maintain your spending!</t>
  </si>
  <si>
    <t>Good news - your budget balances… but only just!</t>
  </si>
  <si>
    <t>Your total debt payments costs</t>
  </si>
  <si>
    <t>MONTHLY PAYMENTS</t>
  </si>
  <si>
    <t>TOTAL DEBT</t>
  </si>
  <si>
    <t>Tell us about your Debts</t>
  </si>
  <si>
    <t xml:space="preserve">Your total debt </t>
  </si>
  <si>
    <t>Mortgage or Rent Arrears</t>
  </si>
  <si>
    <t>Secured Loan Arrears</t>
  </si>
  <si>
    <t>Council Tax Arrears</t>
  </si>
  <si>
    <t>Water Arrears</t>
  </si>
  <si>
    <t>Gas &amp; Electricity Arrears</t>
  </si>
  <si>
    <t>Priority Debt Arrears</t>
  </si>
  <si>
    <t>Any Additional Priority Debt Arrears</t>
  </si>
  <si>
    <t>Your Unsecure debts</t>
  </si>
  <si>
    <t>such as payday loans, credit cards,</t>
  </si>
  <si>
    <t xml:space="preserve"> store cards, doorstep loans &amp; loans</t>
  </si>
  <si>
    <t>Debt 1</t>
  </si>
  <si>
    <t>Debt 2</t>
  </si>
  <si>
    <t>Debt 3</t>
  </si>
  <si>
    <t>Debt 4</t>
  </si>
  <si>
    <t>Debt 5</t>
  </si>
  <si>
    <t>Debt 6</t>
  </si>
  <si>
    <t>Debt 7</t>
  </si>
  <si>
    <t>Debt 8</t>
  </si>
  <si>
    <t>Debt 9</t>
  </si>
  <si>
    <t>Debt 10</t>
  </si>
  <si>
    <t>Debt 11</t>
  </si>
  <si>
    <t>Debt 12</t>
  </si>
  <si>
    <t>Debt 13</t>
  </si>
  <si>
    <t>Debt 14</t>
  </si>
  <si>
    <t>Debt 15</t>
  </si>
  <si>
    <t>Debt 16</t>
  </si>
  <si>
    <t>Debt 17</t>
  </si>
  <si>
    <t>Debt 18</t>
  </si>
  <si>
    <t>Debt 19</t>
  </si>
  <si>
    <t>Debt 20</t>
  </si>
  <si>
    <t>Don't include your debts or credit repayment</t>
  </si>
  <si>
    <t>as this will be covered in 'Your Debts' section</t>
  </si>
  <si>
    <t>N/A</t>
  </si>
  <si>
    <t>Bank Account</t>
  </si>
  <si>
    <t>Student Loans &amp; HP</t>
  </si>
  <si>
    <t>Your total insurance &amp; investment costs</t>
  </si>
  <si>
    <t>Insurance &amp; Investments</t>
  </si>
  <si>
    <t>Your Debts</t>
  </si>
  <si>
    <t>In other words, your income covers your spending, but you have little left each month</t>
  </si>
  <si>
    <t>High Debts</t>
  </si>
  <si>
    <t>Low Debts</t>
  </si>
  <si>
    <t>Middle Debts</t>
  </si>
  <si>
    <t>You have little or no debts which is great. Keep on top of your spending and be careful when borrowing, but you are currently set for a strong and debt free future!</t>
  </si>
  <si>
    <t>Your debts are very high. This may put you at risk of defaulting if you haven't already. You should seek immediate financial advice on how to get back on track with your debts and your finances under control</t>
  </si>
  <si>
    <t>You do have debts, but they are not extremely high at the moment. You should make sure you have them under control and budget your finances well to reduce them. If you are struggling you should seek immediate financial advice on how to get your finances back on track</t>
  </si>
  <si>
    <t>Low Debts - Your debts are only</t>
  </si>
  <si>
    <t>&amp;ooo</t>
  </si>
  <si>
    <t>of your annual income</t>
  </si>
  <si>
    <t xml:space="preserve">High Debts - Your debts are </t>
  </si>
  <si>
    <t>Medium Debts - Your debts are</t>
  </si>
  <si>
    <t>Your current debt payments</t>
  </si>
  <si>
    <t>You'll be debt free by</t>
  </si>
  <si>
    <t>Your Total Debt</t>
  </si>
  <si>
    <t>Totals Per Month</t>
  </si>
  <si>
    <t>Spending Breakdown</t>
  </si>
  <si>
    <t>Your Budget</t>
  </si>
  <si>
    <t>Show Totals Per Month</t>
  </si>
  <si>
    <t>Your Debts are low and you should be debt free soon!</t>
  </si>
  <si>
    <t>Your Debts will take over 6 months to clear!</t>
  </si>
  <si>
    <t>Your Debts will take over 1 year to clear!</t>
  </si>
  <si>
    <t>Your debts are low but will take a long time to clear</t>
  </si>
  <si>
    <t>Your debts are high but will take a short time to clear</t>
  </si>
  <si>
    <t>Your debts are high and will take a long time to clear</t>
  </si>
  <si>
    <t>Your debts are low and will take a short time to clear</t>
  </si>
  <si>
    <t>.</t>
  </si>
  <si>
    <t>What Next?</t>
  </si>
  <si>
    <t>Are you in a Debt Management Plan?</t>
  </si>
  <si>
    <t>If Yes, just write your total monthly payments and total debts that are in the DMP. Any debts that are not in, write below</t>
  </si>
  <si>
    <t>Debts NOT in a Debt Management Plan</t>
  </si>
  <si>
    <t>Make some cutback and look at your income</t>
  </si>
  <si>
    <t>You might be missing out on benefits and other financial assistance you are entitled to. You should take the time to find out what your entitlement is.</t>
  </si>
  <si>
    <t>Even thought you're managing your money well and have something left over each month, it's always having a look through your bank statement and assessing what you really need, what you could do without and how much you could save. After all, it's better of in your pocket! Check you're getting the best deal on your TV, phone and energy.</t>
  </si>
  <si>
    <t>If you are struggling to repay your debts or have no money left because your paying everything to your creditor and can't see a way out. You need proffessional financial advice.</t>
  </si>
  <si>
    <t>Still Struggling? Need help?</t>
  </si>
  <si>
    <t xml:space="preserve">****It's usually a good idea to put some money aside for emergencies. You may also want to save up for big one-off expenses, like Christmas, a holiday or household goods. If you put aside a little each month it soon builds up. </t>
  </si>
  <si>
    <t>***Make your money grow</t>
  </si>
  <si>
    <t>***Get on top of your debts</t>
  </si>
  <si>
    <t>****If you feel you're starting to struggle with your debts, try not to panic or ignore the problem. There's always a solution but you have to act sooner rather than later.</t>
  </si>
  <si>
    <t>Your debts are high and will take a long time to clear. It may be difficult to get debt free unless you reduce spending and start paying your debts off quicker. If you are struggling then you should contact us for financial assistance.</t>
  </si>
  <si>
    <t>Your debts are relatively low, but it will take you a long time to clear them. It may be difficult to get debt free unless you reduce spending and start paying your debts off quicker. If you are struggling then you should contact us for financial assistance.</t>
  </si>
  <si>
    <t>It's vital you get your budget back on track or seek professional advice</t>
  </si>
  <si>
    <t>Your debts are high but you are on track to be debt free shortly. If you can stick with it, the debts will be gone soon. If you are struggling you should contact us for financial assistance</t>
  </si>
  <si>
    <t xml:space="preserve">Your debts are low and you are on track to be debt free shortly. Unless you are struggling then you don't need to take any action. </t>
  </si>
  <si>
    <t>Getting into the habit of saving is really important, not only for Christmas, Holiday and the MOT, but in case you are ill, off work or get made redundant. Saving savings could stop you falling into the trap many do. Start with a small, even a few quid a week, but make it a manageable and realistic amount. If possible make it difficult to get at the funds, as this will increase the likelihood they stay saved!</t>
  </si>
  <si>
    <t>You have more going out than coming in each month, so you could be at high risk of financial difficulties unless you have or start putting some savings aside and make some cut backs. You should make cut backs on your expenses where you can, think about what you need, what you can do without and how much you could save. Look to see if you can get a better energy bill deal, TV package and other cheaper services or deals.</t>
  </si>
  <si>
    <t>You have money left each month, so should prioritise clearing any debts, starting with the highest interest rates first, because this will cost you more in the long run if not managed correctly. Think about savings and investments, putting money aside for a rainy day... they always come along sooner or later, so best to plan well for them. We recommend having 6 months salary aside as a minimum safety net, then look at additional investments and savings.</t>
  </si>
  <si>
    <t>Children</t>
  </si>
  <si>
    <t>Food &amp; Groceries</t>
  </si>
  <si>
    <t>Your Wellbeing</t>
  </si>
  <si>
    <t>Understanding your own emotional situation is so important. Not having money left at the end of the month and debts can cause stress and anxiety which can affect work, health and your relationships.</t>
  </si>
  <si>
    <t>Do you have any investments?</t>
  </si>
  <si>
    <t>Could you survive financially if you came out of work for 6 months?</t>
  </si>
  <si>
    <t>Do you have any money left over at the month?</t>
  </si>
  <si>
    <t>How would you say you are with your credit?</t>
  </si>
  <si>
    <t>same as call scrip options</t>
  </si>
  <si>
    <t>Do you ever argue with your partner about money and debts?</t>
  </si>
  <si>
    <t>Questions</t>
  </si>
  <si>
    <t>Your Answers</t>
  </si>
  <si>
    <t>How would you say you manage your money?</t>
  </si>
  <si>
    <t>*******</t>
  </si>
  <si>
    <t>Not very good, don't keep a track of my money</t>
  </si>
  <si>
    <t>I suffer with mental health issues</t>
  </si>
  <si>
    <t>I'm very organised, always budget well</t>
  </si>
  <si>
    <t>I'm pretty organised and budget some</t>
  </si>
  <si>
    <t>I'm ok, but sometime over spend without knowing</t>
  </si>
  <si>
    <t>I'm terrible, have real difficulty managing money</t>
  </si>
  <si>
    <t>I have alcohol dependency</t>
  </si>
  <si>
    <t>I have drug dependency</t>
  </si>
  <si>
    <t>Yes</t>
  </si>
  <si>
    <t>No</t>
  </si>
  <si>
    <t>I'm always on top of what I owe and have never defaulted</t>
  </si>
  <si>
    <t xml:space="preserve">I'm recently unable to pay what my creditors want and have fallen behind </t>
  </si>
  <si>
    <t>I'm very overdue and I'm worried about debt collectors and legal action</t>
  </si>
  <si>
    <t>I have had legal action taken against me</t>
  </si>
  <si>
    <t>Your Results</t>
  </si>
  <si>
    <t>Is your financial situation affecting you work or other aspects of your life?</t>
  </si>
  <si>
    <t>I pay most of by debts on time, but do fall behind occasionally</t>
  </si>
  <si>
    <t>I'm struggling to keep up-to-date and have fallen behind with one or two</t>
  </si>
  <si>
    <t>I'm struggling to keep up-to-date and have fallen behind with most</t>
  </si>
  <si>
    <t>Do you believe you have your finances under control?</t>
  </si>
  <si>
    <t>Do you have any saving put aside?</t>
  </si>
  <si>
    <t>Do you experience stress or worry over money and debts?</t>
  </si>
  <si>
    <t>I'm on top of what I owe and very rarely slip up</t>
  </si>
  <si>
    <t>Dealing with your debt</t>
  </si>
  <si>
    <t>Better savings</t>
  </si>
  <si>
    <t>Better money management</t>
  </si>
  <si>
    <t xml:space="preserve">We have broken your results down to three main sections. Below we have listed the greatest detrement to your financial wellbeing, as well our initial advice. These results should be taken into consideration with your main budgetting advice results at the end. </t>
  </si>
  <si>
    <t xml:space="preserve">You are not managing your money comfortably. Defaulting on accounts and missing payments can incur costs and charges form providers, which can lead to sever financial difficulties. We recomend you complete the rest of the assessment for our full advice on how to move forward and better protect yourself in the future. </t>
  </si>
  <si>
    <t xml:space="preserve">You are at risk of, or already in sever financial difficulties. You are expereicning the stress and strain that debt and unmanged credit can have. We strongly recomend you complete the rest of the assessment for our full advice on how to move forward, better budget, reduce costs and deal with your debts. </t>
  </si>
  <si>
    <t xml:space="preserve">You have insuffient savings to give you good cover for what may happen in the future. Savings are so important, not just for Chirstmas, holiday and buying the things you need. Having a good buffer of savings will help better protect you if you come out of work, fall ill, get made redundant or have an emergency. You should aim to have at least 6 months of imcome put asside, so if you do have any financial emergencies you don't have to rely on borrowing. </t>
  </si>
  <si>
    <t xml:space="preserve">We recomend you complete the rest of the assessment for our full advice on how to move forward and better protect yourself in the future. </t>
  </si>
  <si>
    <t/>
  </si>
  <si>
    <t>Contact New Horizon Financial Solutions</t>
  </si>
  <si>
    <t>or Call 0800 000 000</t>
  </si>
  <si>
    <t>for help and advice, just get in touch on email@emailaddress.com or</t>
  </si>
  <si>
    <t xml:space="preserve">                                                  for help and advice, just get in touch on email@emailaddress.com or</t>
  </si>
  <si>
    <t>Call 0800 000 000</t>
  </si>
  <si>
    <t xml:space="preserve">                                                                                                                                        Call 0800 000 000</t>
  </si>
  <si>
    <r>
      <t xml:space="preserve">Call </t>
    </r>
    <r>
      <rPr>
        <b/>
        <sz val="16"/>
        <rFont val="Calibri"/>
        <family val="2"/>
      </rPr>
      <t>0800 000 000</t>
    </r>
  </si>
  <si>
    <t xml:space="preserve">    Tell us about your Family &amp; Friends Expenses</t>
  </si>
  <si>
    <t xml:space="preserve"> Tell us about your Insurance &amp; Investments</t>
  </si>
</sst>
</file>

<file path=xl/styles.xml><?xml version="1.0" encoding="utf-8"?>
<styleSheet xmlns="http://schemas.openxmlformats.org/spreadsheetml/2006/main">
  <numFmts count="4">
    <numFmt numFmtId="44" formatCode="_-&quot;£&quot;* #,##0.00_-;\-&quot;£&quot;* #,##0.00_-;_-&quot;£&quot;* &quot;-&quot;??_-;_-@_-"/>
    <numFmt numFmtId="164" formatCode="0.000000"/>
    <numFmt numFmtId="165" formatCode="_-\£* #,##0.00_-;&quot;-£&quot;* #,##0.00_-;_-\£* \-??_-;_-@_-"/>
    <numFmt numFmtId="166" formatCode="&quot;£&quot;#,##0.00"/>
  </numFmts>
  <fonts count="62">
    <font>
      <sz val="11"/>
      <color indexed="8"/>
      <name val="Calibri"/>
      <family val="2"/>
    </font>
    <font>
      <sz val="18"/>
      <color indexed="8"/>
      <name val="Calibri"/>
      <family val="2"/>
    </font>
    <font>
      <u/>
      <sz val="11"/>
      <color indexed="39"/>
      <name val="Calibri"/>
      <family val="2"/>
    </font>
    <font>
      <sz val="18"/>
      <color indexed="17"/>
      <name val="Calibri"/>
      <family val="2"/>
    </font>
    <font>
      <b/>
      <sz val="14"/>
      <color indexed="17"/>
      <name val="Calibri"/>
      <family val="2"/>
    </font>
    <font>
      <b/>
      <sz val="18"/>
      <color indexed="8"/>
      <name val="Calibri"/>
      <family val="2"/>
    </font>
    <font>
      <b/>
      <sz val="14"/>
      <color indexed="8"/>
      <name val="Calibri"/>
      <family val="2"/>
    </font>
    <font>
      <u/>
      <sz val="14"/>
      <color indexed="39"/>
      <name val="Calibri"/>
      <family val="2"/>
    </font>
    <font>
      <sz val="18"/>
      <name val="Calibri"/>
      <family val="2"/>
    </font>
    <font>
      <b/>
      <sz val="18"/>
      <color indexed="10"/>
      <name val="Calibri"/>
      <family val="2"/>
    </font>
    <font>
      <sz val="18"/>
      <color indexed="10"/>
      <name val="Calibri"/>
      <family val="2"/>
    </font>
    <font>
      <b/>
      <sz val="11"/>
      <color indexed="8"/>
      <name val="Calibri"/>
      <family val="2"/>
    </font>
    <font>
      <b/>
      <sz val="14"/>
      <color indexed="63"/>
      <name val="Arial"/>
      <family val="2"/>
    </font>
    <font>
      <sz val="14"/>
      <color indexed="63"/>
      <name val="Arial"/>
      <family val="2"/>
    </font>
    <font>
      <sz val="11"/>
      <color rgb="FF002060"/>
      <name val="Calibri"/>
      <family val="2"/>
    </font>
    <font>
      <sz val="14"/>
      <color rgb="FF002060"/>
      <name val="Calibri"/>
      <family val="2"/>
    </font>
    <font>
      <u/>
      <sz val="14"/>
      <color rgb="FF002060"/>
      <name val="Calibri"/>
      <family val="2"/>
    </font>
    <font>
      <b/>
      <sz val="18"/>
      <color rgb="FF002060"/>
      <name val="Calibri"/>
      <family val="2"/>
    </font>
    <font>
      <sz val="18"/>
      <color rgb="FF002060"/>
      <name val="Calibri"/>
      <family val="2"/>
    </font>
    <font>
      <b/>
      <sz val="14"/>
      <color rgb="FF002060"/>
      <name val="Calibri"/>
      <family val="2"/>
    </font>
    <font>
      <b/>
      <sz val="16"/>
      <color theme="0"/>
      <name val="Calibri"/>
      <family val="2"/>
    </font>
    <font>
      <b/>
      <sz val="28"/>
      <color theme="0"/>
      <name val="Calibri"/>
      <family val="2"/>
    </font>
    <font>
      <u/>
      <sz val="11"/>
      <color rgb="FF002060"/>
      <name val="Calibri"/>
      <family val="2"/>
    </font>
    <font>
      <sz val="16"/>
      <color theme="0"/>
      <name val="Calibri"/>
      <family val="2"/>
    </font>
    <font>
      <sz val="11"/>
      <color theme="0"/>
      <name val="Calibri"/>
      <family val="2"/>
    </font>
    <font>
      <b/>
      <sz val="14"/>
      <color theme="0"/>
      <name val="Calibri"/>
      <family val="2"/>
    </font>
    <font>
      <sz val="14"/>
      <color theme="0"/>
      <name val="Calibri"/>
      <family val="2"/>
    </font>
    <font>
      <b/>
      <sz val="10"/>
      <color rgb="FF002060"/>
      <name val="Calibri"/>
      <family val="2"/>
    </font>
    <font>
      <b/>
      <sz val="18"/>
      <color rgb="FFFF0000"/>
      <name val="Calibri"/>
      <family val="2"/>
    </font>
    <font>
      <sz val="14"/>
      <color rgb="FFFF0000"/>
      <name val="Calibri"/>
      <family val="2"/>
    </font>
    <font>
      <b/>
      <sz val="16"/>
      <color rgb="FFFF0000"/>
      <name val="Calibri"/>
      <family val="2"/>
    </font>
    <font>
      <b/>
      <sz val="20"/>
      <color indexed="17"/>
      <name val="Calibri"/>
      <family val="2"/>
    </font>
    <font>
      <sz val="10"/>
      <color rgb="FF002060"/>
      <name val="Calibri"/>
      <family val="2"/>
    </font>
    <font>
      <b/>
      <sz val="17"/>
      <color theme="0"/>
      <name val="Calibri"/>
      <family val="2"/>
    </font>
    <font>
      <sz val="10"/>
      <color theme="0"/>
      <name val="Calibri"/>
      <family val="2"/>
    </font>
    <font>
      <b/>
      <sz val="36"/>
      <color theme="0"/>
      <name val="Calibri"/>
      <family val="2"/>
    </font>
    <font>
      <sz val="20"/>
      <color theme="0"/>
      <name val="Calibri"/>
      <family val="2"/>
    </font>
    <font>
      <sz val="20"/>
      <color theme="0"/>
      <name val="Helvetica Neue"/>
    </font>
    <font>
      <sz val="18"/>
      <color theme="0"/>
      <name val="Calibri"/>
      <family val="2"/>
    </font>
    <font>
      <u/>
      <sz val="18"/>
      <color theme="0"/>
      <name val="Calibri"/>
      <family val="2"/>
    </font>
    <font>
      <sz val="11"/>
      <color theme="1"/>
      <name val="Calibri"/>
      <family val="2"/>
    </font>
    <font>
      <b/>
      <sz val="16"/>
      <name val="Calibri"/>
      <family val="2"/>
    </font>
    <font>
      <sz val="11"/>
      <name val="Calibri"/>
      <family val="2"/>
    </font>
    <font>
      <u/>
      <sz val="11"/>
      <name val="Calibri"/>
      <family val="2"/>
    </font>
    <font>
      <sz val="16"/>
      <name val="Calibri"/>
      <family val="2"/>
    </font>
    <font>
      <b/>
      <sz val="28"/>
      <name val="Calibri"/>
      <family val="2"/>
    </font>
    <font>
      <i/>
      <sz val="14"/>
      <name val="Calibri"/>
      <family val="2"/>
    </font>
    <font>
      <sz val="14"/>
      <name val="Calibri"/>
      <family val="2"/>
    </font>
    <font>
      <b/>
      <sz val="18"/>
      <name val="Calibri"/>
      <family val="2"/>
    </font>
    <font>
      <b/>
      <sz val="24"/>
      <name val="Calibri"/>
      <family val="2"/>
    </font>
    <font>
      <sz val="16"/>
      <color theme="1"/>
      <name val="Calibri"/>
      <family val="2"/>
    </font>
    <font>
      <i/>
      <sz val="14"/>
      <color theme="1"/>
      <name val="Calibri"/>
      <family val="2"/>
    </font>
    <font>
      <sz val="14"/>
      <color theme="1"/>
      <name val="Calibri"/>
      <family val="2"/>
    </font>
    <font>
      <b/>
      <sz val="18"/>
      <color theme="1"/>
      <name val="Calibri"/>
      <family val="2"/>
    </font>
    <font>
      <b/>
      <sz val="24"/>
      <color theme="1"/>
      <name val="Calibri"/>
      <family val="2"/>
    </font>
    <font>
      <b/>
      <sz val="14"/>
      <name val="Calibri"/>
      <family val="2"/>
    </font>
    <font>
      <i/>
      <sz val="11"/>
      <name val="Calibri"/>
      <family val="2"/>
    </font>
    <font>
      <b/>
      <i/>
      <sz val="14"/>
      <name val="Calibri"/>
      <family val="2"/>
    </font>
    <font>
      <b/>
      <sz val="14"/>
      <color theme="1"/>
      <name val="Calibri"/>
      <family val="2"/>
    </font>
    <font>
      <i/>
      <u/>
      <sz val="11"/>
      <name val="Calibri"/>
      <family val="2"/>
    </font>
    <font>
      <b/>
      <sz val="10"/>
      <name val="Calibri"/>
      <family val="2"/>
    </font>
    <font>
      <b/>
      <sz val="17"/>
      <name val="Calibri"/>
      <family val="2"/>
    </font>
  </fonts>
  <fills count="13">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theme="5"/>
        <bgColor indexed="64"/>
      </patternFill>
    </fill>
    <fill>
      <patternFill patternType="solid">
        <fgColor theme="0"/>
        <bgColor indexed="26"/>
      </patternFill>
    </fill>
    <fill>
      <patternFill patternType="solid">
        <fgColor theme="0"/>
        <bgColor indexed="22"/>
      </patternFill>
    </fill>
    <fill>
      <patternFill patternType="solid">
        <fgColor rgb="FF00B050"/>
        <bgColor indexed="64"/>
      </patternFill>
    </fill>
    <fill>
      <patternFill patternType="solid">
        <fgColor theme="7"/>
        <bgColor indexed="64"/>
      </patternFill>
    </fill>
    <fill>
      <patternFill patternType="solid">
        <fgColor theme="5"/>
        <bgColor indexed="58"/>
      </patternFill>
    </fill>
    <fill>
      <patternFill patternType="solid">
        <fgColor theme="5"/>
        <bgColor indexed="26"/>
      </patternFill>
    </fill>
    <fill>
      <patternFill patternType="solid">
        <fgColor theme="7"/>
        <bgColor indexed="26"/>
      </patternFill>
    </fill>
    <fill>
      <patternFill patternType="solid">
        <fgColor theme="7" tint="0.79998168889431442"/>
        <bgColor indexed="22"/>
      </patternFill>
    </fill>
  </fills>
  <borders count="38">
    <border>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medium">
        <color rgb="FF002060"/>
      </left>
      <right/>
      <top/>
      <bottom/>
      <diagonal/>
    </border>
    <border>
      <left/>
      <right/>
      <top style="thin">
        <color rgb="FF00206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right/>
      <top style="medium">
        <color theme="0"/>
      </top>
      <bottom/>
      <diagonal/>
    </border>
    <border>
      <left/>
      <right style="medium">
        <color theme="0"/>
      </right>
      <top/>
      <bottom style="medium">
        <color theme="0"/>
      </bottom>
      <diagonal/>
    </border>
    <border>
      <left/>
      <right/>
      <top style="medium">
        <color theme="0"/>
      </top>
      <bottom style="medium">
        <color theme="0"/>
      </bottom>
      <diagonal/>
    </border>
    <border>
      <left style="thin">
        <color indexed="64"/>
      </left>
      <right style="thin">
        <color indexed="64"/>
      </right>
      <top/>
      <bottom style="thin">
        <color indexed="64"/>
      </bottom>
      <diagonal/>
    </border>
    <border>
      <left style="thin">
        <color rgb="FF002060"/>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2060"/>
      </top>
      <bottom style="thin">
        <color rgb="FF002060"/>
      </bottom>
      <diagonal/>
    </border>
    <border>
      <left/>
      <right/>
      <top/>
      <bottom style="medium">
        <color rgb="FF00206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00">
    <xf numFmtId="0" fontId="0" fillId="0" borderId="0" xfId="0"/>
    <xf numFmtId="0" fontId="5" fillId="0" borderId="0" xfId="0" applyFont="1"/>
    <xf numFmtId="0" fontId="6" fillId="0" borderId="0" xfId="0" applyFont="1" applyAlignment="1">
      <alignment horizontal="left" vertical="center"/>
    </xf>
    <xf numFmtId="0" fontId="11" fillId="0" borderId="0" xfId="0" applyFont="1"/>
    <xf numFmtId="0" fontId="4" fillId="0" borderId="0" xfId="0" applyFont="1"/>
    <xf numFmtId="0" fontId="14" fillId="3" borderId="0" xfId="0" applyFont="1" applyFill="1"/>
    <xf numFmtId="0" fontId="15" fillId="3" borderId="0" xfId="0" applyFont="1" applyFill="1"/>
    <xf numFmtId="0" fontId="14" fillId="0" borderId="0" xfId="0" applyFont="1" applyFill="1"/>
    <xf numFmtId="165" fontId="14" fillId="0" borderId="0" xfId="0" applyNumberFormat="1" applyFont="1" applyFill="1"/>
    <xf numFmtId="0" fontId="14" fillId="0" borderId="0" xfId="0" applyFont="1" applyFill="1" applyBorder="1" applyAlignment="1">
      <alignment wrapText="1"/>
    </xf>
    <xf numFmtId="0" fontId="14" fillId="0" borderId="0" xfId="0" applyFont="1" applyFill="1" applyBorder="1"/>
    <xf numFmtId="0" fontId="14" fillId="0" borderId="0" xfId="0" applyFont="1"/>
    <xf numFmtId="165" fontId="16" fillId="0" borderId="0" xfId="1" applyNumberFormat="1" applyFont="1" applyFill="1" applyBorder="1" applyAlignment="1" applyProtection="1">
      <alignment horizontal="right" vertical="center"/>
    </xf>
    <xf numFmtId="165" fontId="17" fillId="0" borderId="0" xfId="1" applyNumberFormat="1" applyFont="1" applyFill="1" applyBorder="1" applyAlignment="1" applyProtection="1">
      <alignment vertical="center"/>
    </xf>
    <xf numFmtId="165" fontId="14" fillId="0" borderId="0" xfId="0" applyNumberFormat="1" applyFont="1" applyFill="1" applyAlignment="1">
      <alignment horizontal="center"/>
    </xf>
    <xf numFmtId="0" fontId="18" fillId="0" borderId="0" xfId="0" applyFont="1" applyFill="1"/>
    <xf numFmtId="0" fontId="18" fillId="0" borderId="0" xfId="0" applyFont="1" applyFill="1" applyBorder="1"/>
    <xf numFmtId="0" fontId="15" fillId="0" borderId="0" xfId="0" applyFont="1" applyFill="1"/>
    <xf numFmtId="0" fontId="15" fillId="0" borderId="0" xfId="0" applyFont="1" applyFill="1" applyBorder="1"/>
    <xf numFmtId="0" fontId="19" fillId="0" borderId="0" xfId="0" applyFont="1" applyFill="1" applyBorder="1"/>
    <xf numFmtId="0" fontId="17" fillId="0" borderId="0" xfId="0" applyFont="1" applyFill="1"/>
    <xf numFmtId="0" fontId="17" fillId="0" borderId="0" xfId="0" applyFont="1" applyFill="1" applyBorder="1"/>
    <xf numFmtId="0" fontId="14" fillId="3" borderId="0" xfId="0" applyFont="1" applyFill="1" applyBorder="1"/>
    <xf numFmtId="0" fontId="19" fillId="0" borderId="0" xfId="0" applyFont="1" applyFill="1"/>
    <xf numFmtId="0" fontId="15" fillId="0" borderId="0" xfId="0" applyFont="1" applyFill="1" applyAlignment="1">
      <alignment wrapText="1"/>
    </xf>
    <xf numFmtId="0" fontId="14" fillId="0" borderId="0" xfId="0" applyFont="1" applyFill="1" applyAlignment="1">
      <alignment wrapText="1"/>
    </xf>
    <xf numFmtId="0" fontId="14" fillId="0" borderId="0" xfId="0" applyFont="1" applyFill="1" applyAlignment="1">
      <alignment horizontal="left" vertical="center"/>
    </xf>
    <xf numFmtId="0" fontId="17" fillId="0" borderId="0" xfId="0" applyFont="1" applyFill="1" applyBorder="1" applyAlignment="1">
      <alignment vertical="center" wrapText="1"/>
    </xf>
    <xf numFmtId="0" fontId="14" fillId="0" borderId="0" xfId="0" applyFont="1" applyFill="1" applyAlignment="1">
      <alignment vertical="top" wrapText="1"/>
    </xf>
    <xf numFmtId="0" fontId="17" fillId="0" borderId="0" xfId="0" applyFont="1" applyFill="1" applyBorder="1" applyAlignment="1">
      <alignment horizontal="left" vertical="center"/>
    </xf>
    <xf numFmtId="0" fontId="17" fillId="0" borderId="0" xfId="1" applyNumberFormat="1" applyFont="1" applyFill="1" applyBorder="1" applyAlignment="1" applyProtection="1">
      <alignment horizontal="left" vertical="center"/>
    </xf>
    <xf numFmtId="0" fontId="14" fillId="0" borderId="0" xfId="0" applyFont="1" applyFill="1" applyBorder="1" applyAlignment="1">
      <alignment horizontal="left" vertical="center"/>
    </xf>
    <xf numFmtId="0" fontId="27" fillId="0" borderId="0" xfId="0" applyFont="1" applyFill="1" applyBorder="1" applyAlignment="1">
      <alignment horizontal="right" vertical="center"/>
    </xf>
    <xf numFmtId="0" fontId="27" fillId="0" borderId="0" xfId="0" applyFont="1" applyFill="1" applyBorder="1" applyAlignment="1">
      <alignment horizontal="right" vertical="center" wrapText="1"/>
    </xf>
    <xf numFmtId="0" fontId="15" fillId="0" borderId="0" xfId="0" applyFont="1" applyFill="1" applyAlignment="1">
      <alignment horizontal="left" vertical="center"/>
    </xf>
    <xf numFmtId="0" fontId="17" fillId="0" borderId="0" xfId="0" applyFont="1" applyFill="1" applyAlignment="1">
      <alignment horizontal="left" vertical="center"/>
    </xf>
    <xf numFmtId="0" fontId="17" fillId="3" borderId="0" xfId="0" applyFont="1" applyFill="1" applyBorder="1"/>
    <xf numFmtId="0" fontId="17" fillId="3" borderId="0" xfId="0" applyFont="1" applyFill="1"/>
    <xf numFmtId="0" fontId="19" fillId="3" borderId="0" xfId="0" applyFont="1" applyFill="1"/>
    <xf numFmtId="0" fontId="15" fillId="3" borderId="0" xfId="0" applyFont="1" applyFill="1" applyBorder="1"/>
    <xf numFmtId="0" fontId="14" fillId="3" borderId="0" xfId="0" applyFont="1" applyFill="1" applyAlignment="1">
      <alignment wrapText="1"/>
    </xf>
    <xf numFmtId="165" fontId="16" fillId="3" borderId="0" xfId="1" applyNumberFormat="1" applyFont="1" applyFill="1" applyBorder="1" applyAlignment="1" applyProtection="1">
      <alignment horizontal="right" vertical="center"/>
    </xf>
    <xf numFmtId="165" fontId="14" fillId="3" borderId="0" xfId="0" applyNumberFormat="1" applyFont="1" applyFill="1"/>
    <xf numFmtId="0" fontId="15" fillId="3" borderId="0" xfId="0" applyFont="1" applyFill="1" applyAlignment="1">
      <alignment wrapText="1"/>
    </xf>
    <xf numFmtId="0" fontId="1" fillId="0" borderId="0" xfId="0" applyFont="1"/>
    <xf numFmtId="0" fontId="14" fillId="0" borderId="0" xfId="0" applyFont="1" applyFill="1" applyAlignment="1"/>
    <xf numFmtId="14" fontId="0" fillId="0" borderId="0" xfId="0" applyNumberFormat="1"/>
    <xf numFmtId="0" fontId="33" fillId="0" borderId="0" xfId="0" applyFont="1" applyFill="1" applyAlignment="1">
      <alignment horizontal="center" vertical="center" wrapText="1"/>
    </xf>
    <xf numFmtId="0" fontId="14" fillId="3" borderId="0" xfId="0" applyFont="1" applyFill="1" applyBorder="1" applyAlignment="1">
      <alignment wrapText="1"/>
    </xf>
    <xf numFmtId="165" fontId="17" fillId="3" borderId="0" xfId="1" applyNumberFormat="1" applyFont="1" applyFill="1" applyBorder="1" applyAlignment="1" applyProtection="1">
      <alignment vertical="center"/>
    </xf>
    <xf numFmtId="0" fontId="14" fillId="3" borderId="0" xfId="0" applyFont="1" applyFill="1" applyAlignment="1"/>
    <xf numFmtId="0" fontId="15" fillId="3" borderId="0" xfId="0" applyFont="1" applyFill="1" applyAlignment="1"/>
    <xf numFmtId="0" fontId="19" fillId="3" borderId="0" xfId="0" applyFont="1" applyFill="1" applyAlignment="1">
      <alignment horizontal="center" vertical="center"/>
    </xf>
    <xf numFmtId="0" fontId="32" fillId="3" borderId="0" xfId="0" applyFont="1" applyFill="1"/>
    <xf numFmtId="0" fontId="24" fillId="3" borderId="0" xfId="0" applyFont="1" applyFill="1"/>
    <xf numFmtId="0" fontId="34" fillId="3" borderId="0" xfId="0" applyFont="1" applyFill="1"/>
    <xf numFmtId="0" fontId="26" fillId="3" borderId="0" xfId="0" applyFont="1" applyFill="1"/>
    <xf numFmtId="0" fontId="24" fillId="3" borderId="0" xfId="0" applyFont="1" applyFill="1" applyBorder="1" applyProtection="1">
      <protection locked="0"/>
    </xf>
    <xf numFmtId="0" fontId="23" fillId="3" borderId="0" xfId="0" applyFont="1" applyFill="1" applyBorder="1" applyProtection="1">
      <protection locked="0"/>
    </xf>
    <xf numFmtId="0" fontId="34" fillId="3" borderId="0" xfId="0" applyFont="1" applyFill="1" applyBorder="1" applyProtection="1">
      <protection locked="0"/>
    </xf>
    <xf numFmtId="0" fontId="34" fillId="3" borderId="0" xfId="0" applyFont="1" applyFill="1" applyBorder="1" applyAlignment="1" applyProtection="1">
      <alignment vertical="center"/>
      <protection locked="0"/>
    </xf>
    <xf numFmtId="0" fontId="23" fillId="3" borderId="0" xfId="0" applyFont="1" applyFill="1" applyBorder="1" applyAlignment="1" applyProtection="1">
      <alignment vertical="center"/>
      <protection locked="0"/>
    </xf>
    <xf numFmtId="0" fontId="24" fillId="3" borderId="0" xfId="0" applyFont="1" applyFill="1" applyBorder="1" applyAlignment="1" applyProtection="1">
      <alignment vertical="center"/>
      <protection locked="0"/>
    </xf>
    <xf numFmtId="0" fontId="26" fillId="3" borderId="0" xfId="0" applyFont="1" applyFill="1" applyBorder="1" applyProtection="1">
      <protection locked="0"/>
    </xf>
    <xf numFmtId="0" fontId="26" fillId="3" borderId="0" xfId="0" applyFont="1" applyFill="1" applyBorder="1" applyAlignment="1" applyProtection="1">
      <alignment horizontal="center" vertical="center"/>
      <protection locked="0"/>
    </xf>
    <xf numFmtId="0" fontId="25" fillId="3" borderId="0" xfId="0" applyFont="1" applyFill="1" applyBorder="1" applyProtection="1">
      <protection locked="0"/>
    </xf>
    <xf numFmtId="0" fontId="26" fillId="3" borderId="0" xfId="0" applyFont="1" applyFill="1" applyBorder="1" applyAlignment="1" applyProtection="1">
      <alignment vertical="top"/>
      <protection locked="0"/>
    </xf>
    <xf numFmtId="165" fontId="29" fillId="5" borderId="14" xfId="0" applyNumberFormat="1" applyFont="1" applyFill="1" applyBorder="1" applyAlignment="1" applyProtection="1">
      <alignment horizontal="center"/>
      <protection locked="0"/>
    </xf>
    <xf numFmtId="165" fontId="29" fillId="5" borderId="1" xfId="0" applyNumberFormat="1" applyFont="1" applyFill="1" applyBorder="1" applyAlignment="1" applyProtection="1">
      <alignment horizontal="center"/>
      <protection locked="0"/>
    </xf>
    <xf numFmtId="165" fontId="29" fillId="5" borderId="2" xfId="0" applyNumberFormat="1" applyFont="1" applyFill="1" applyBorder="1" applyAlignment="1" applyProtection="1">
      <alignment horizontal="center"/>
      <protection locked="0"/>
    </xf>
    <xf numFmtId="165" fontId="29" fillId="5" borderId="13" xfId="0" applyNumberFormat="1" applyFont="1" applyFill="1" applyBorder="1" applyAlignment="1" applyProtection="1">
      <alignment horizontal="center"/>
      <protection locked="0"/>
    </xf>
    <xf numFmtId="165" fontId="29" fillId="5" borderId="18" xfId="0" applyNumberFormat="1" applyFont="1" applyFill="1" applyBorder="1" applyAlignment="1" applyProtection="1">
      <alignment horizontal="center"/>
      <protection locked="0"/>
    </xf>
    <xf numFmtId="0" fontId="24" fillId="5" borderId="0" xfId="0" applyFont="1" applyFill="1"/>
    <xf numFmtId="0" fontId="35" fillId="5" borderId="0" xfId="0" applyFont="1" applyFill="1" applyBorder="1"/>
    <xf numFmtId="0" fontId="37" fillId="5" borderId="0" xfId="0" applyFont="1" applyFill="1" applyAlignment="1">
      <alignment vertical="center" wrapText="1"/>
    </xf>
    <xf numFmtId="0" fontId="38" fillId="5" borderId="0" xfId="0" applyFont="1" applyFill="1"/>
    <xf numFmtId="164" fontId="24" fillId="5" borderId="0" xfId="0" applyNumberFormat="1" applyFont="1" applyFill="1"/>
    <xf numFmtId="0" fontId="42" fillId="3" borderId="0" xfId="0" applyFont="1" applyFill="1"/>
    <xf numFmtId="0" fontId="41" fillId="3" borderId="0" xfId="0" applyFont="1" applyFill="1" applyAlignment="1">
      <alignment horizontal="center" vertical="center"/>
    </xf>
    <xf numFmtId="0" fontId="47" fillId="3" borderId="0" xfId="0" applyFont="1" applyFill="1"/>
    <xf numFmtId="0" fontId="40" fillId="3" borderId="0" xfId="0" applyFont="1" applyFill="1"/>
    <xf numFmtId="0" fontId="52" fillId="3" borderId="0" xfId="0" applyFont="1" applyFill="1"/>
    <xf numFmtId="0" fontId="52" fillId="3" borderId="0" xfId="0" applyFont="1" applyFill="1" applyAlignment="1">
      <alignment vertical="center" wrapText="1"/>
    </xf>
    <xf numFmtId="0" fontId="52" fillId="3" borderId="0" xfId="0" applyFont="1" applyFill="1" applyAlignment="1">
      <alignment vertical="center"/>
    </xf>
    <xf numFmtId="0" fontId="52" fillId="3" borderId="0" xfId="0" applyFont="1" applyFill="1" applyAlignment="1"/>
    <xf numFmtId="0" fontId="42" fillId="0" borderId="0" xfId="0" applyFont="1"/>
    <xf numFmtId="0" fontId="42" fillId="0" borderId="0" xfId="0" applyFont="1" applyFill="1" applyBorder="1"/>
    <xf numFmtId="0" fontId="42" fillId="0" borderId="0" xfId="0" applyFont="1" applyFill="1" applyBorder="1" applyAlignment="1">
      <alignment wrapText="1"/>
    </xf>
    <xf numFmtId="0" fontId="42" fillId="0" borderId="0" xfId="0" applyFont="1" applyFill="1"/>
    <xf numFmtId="165" fontId="42" fillId="0" borderId="0" xfId="0" applyNumberFormat="1" applyFont="1" applyFill="1"/>
    <xf numFmtId="0" fontId="48" fillId="0" borderId="0" xfId="0" applyFont="1" applyFill="1" applyBorder="1"/>
    <xf numFmtId="0" fontId="8" fillId="0" borderId="0" xfId="0" applyFont="1" applyFill="1" applyBorder="1" applyAlignment="1">
      <alignment wrapText="1"/>
    </xf>
    <xf numFmtId="0" fontId="48" fillId="0" borderId="0" xfId="0" applyFont="1" applyFill="1"/>
    <xf numFmtId="0" fontId="55" fillId="0" borderId="0" xfId="0" applyFont="1" applyFill="1" applyBorder="1"/>
    <xf numFmtId="0" fontId="47" fillId="0" borderId="0" xfId="0" applyFont="1" applyFill="1" applyBorder="1" applyAlignment="1">
      <alignment wrapText="1"/>
    </xf>
    <xf numFmtId="0" fontId="47" fillId="0" borderId="0" xfId="0" applyFont="1" applyFill="1"/>
    <xf numFmtId="165" fontId="47" fillId="2" borderId="1" xfId="0" applyNumberFormat="1" applyFont="1" applyFill="1" applyBorder="1" applyAlignment="1" applyProtection="1">
      <alignment horizontal="center"/>
      <protection locked="0"/>
    </xf>
    <xf numFmtId="165" fontId="47" fillId="2" borderId="2" xfId="0" applyNumberFormat="1" applyFont="1" applyFill="1" applyBorder="1" applyAlignment="1" applyProtection="1">
      <alignment horizontal="center"/>
      <protection locked="0"/>
    </xf>
    <xf numFmtId="0" fontId="47" fillId="0" borderId="0" xfId="0" applyFont="1" applyFill="1" applyBorder="1"/>
    <xf numFmtId="0" fontId="47" fillId="0" borderId="0" xfId="0" applyFont="1" applyFill="1" applyProtection="1">
      <protection locked="0"/>
    </xf>
    <xf numFmtId="165" fontId="47" fillId="2" borderId="2" xfId="0" applyNumberFormat="1" applyFont="1" applyFill="1" applyBorder="1" applyProtection="1">
      <protection locked="0"/>
    </xf>
    <xf numFmtId="165" fontId="47" fillId="0" borderId="0" xfId="0" applyNumberFormat="1" applyFont="1" applyFill="1" applyAlignment="1">
      <alignment horizontal="center"/>
    </xf>
    <xf numFmtId="0" fontId="55" fillId="0" borderId="0" xfId="0" applyFont="1" applyFill="1" applyAlignment="1">
      <alignment wrapText="1"/>
    </xf>
    <xf numFmtId="0" fontId="47" fillId="0" borderId="0" xfId="0" applyFont="1" applyFill="1" applyBorder="1" applyAlignment="1" applyProtection="1">
      <alignment wrapText="1"/>
      <protection locked="0"/>
    </xf>
    <xf numFmtId="165" fontId="48" fillId="0" borderId="0" xfId="0" applyNumberFormat="1" applyFont="1" applyFill="1"/>
    <xf numFmtId="0" fontId="8" fillId="0" borderId="0" xfId="0" applyFont="1" applyFill="1" applyBorder="1"/>
    <xf numFmtId="0" fontId="8" fillId="0" borderId="0" xfId="0" applyFont="1" applyFill="1"/>
    <xf numFmtId="165" fontId="48" fillId="0" borderId="0" xfId="0" applyNumberFormat="1" applyFont="1" applyFill="1" applyBorder="1" applyAlignment="1">
      <alignment horizontal="right" vertical="center"/>
    </xf>
    <xf numFmtId="165" fontId="42" fillId="0" borderId="0" xfId="0" applyNumberFormat="1" applyFont="1" applyFill="1" applyAlignment="1">
      <alignment horizontal="center"/>
    </xf>
    <xf numFmtId="0" fontId="55" fillId="0" borderId="0" xfId="0" applyFont="1" applyFill="1"/>
    <xf numFmtId="0" fontId="47" fillId="0" borderId="0" xfId="0" applyFont="1" applyFill="1" applyAlignment="1">
      <alignment wrapText="1"/>
    </xf>
    <xf numFmtId="165" fontId="47" fillId="0" borderId="3" xfId="0" applyNumberFormat="1" applyFont="1" applyFill="1" applyBorder="1" applyAlignment="1" applyProtection="1">
      <alignment horizontal="center"/>
      <protection locked="0"/>
    </xf>
    <xf numFmtId="165" fontId="47" fillId="0" borderId="0" xfId="0" applyNumberFormat="1" applyFont="1" applyFill="1" applyBorder="1" applyAlignment="1">
      <alignment horizontal="center"/>
    </xf>
    <xf numFmtId="0" fontId="56" fillId="0" borderId="0" xfId="0" applyFont="1" applyFill="1" applyBorder="1"/>
    <xf numFmtId="0" fontId="8" fillId="0" borderId="0" xfId="0" applyFont="1" applyFill="1" applyAlignment="1">
      <alignment wrapText="1"/>
    </xf>
    <xf numFmtId="165" fontId="57" fillId="0" borderId="5" xfId="0" applyNumberFormat="1" applyFont="1" applyFill="1" applyBorder="1"/>
    <xf numFmtId="165" fontId="48" fillId="0" borderId="0" xfId="1" applyNumberFormat="1" applyFont="1" applyFill="1" applyBorder="1" applyAlignment="1" applyProtection="1">
      <alignment vertical="center"/>
    </xf>
    <xf numFmtId="0" fontId="42" fillId="0" borderId="0" xfId="0" applyFont="1" applyFill="1" applyAlignment="1">
      <alignment wrapText="1"/>
    </xf>
    <xf numFmtId="165" fontId="47" fillId="2" borderId="3" xfId="0" applyNumberFormat="1" applyFont="1" applyFill="1" applyBorder="1" applyAlignment="1" applyProtection="1">
      <alignment horizontal="center"/>
      <protection locked="0"/>
    </xf>
    <xf numFmtId="165" fontId="47" fillId="2" borderId="0" xfId="0" applyNumberFormat="1" applyFont="1" applyFill="1" applyAlignment="1">
      <alignment horizontal="center"/>
    </xf>
    <xf numFmtId="0" fontId="47" fillId="0" borderId="3" xfId="0" applyFont="1" applyFill="1" applyBorder="1" applyProtection="1">
      <protection locked="0"/>
    </xf>
    <xf numFmtId="0" fontId="42" fillId="0" borderId="0" xfId="0" applyFont="1" applyProtection="1">
      <protection locked="0"/>
    </xf>
    <xf numFmtId="0" fontId="42" fillId="3" borderId="0" xfId="0" applyFont="1" applyFill="1" applyBorder="1"/>
    <xf numFmtId="0" fontId="45" fillId="3" borderId="0" xfId="0" applyFont="1" applyFill="1" applyBorder="1" applyAlignment="1">
      <alignment horizontal="center" vertical="center" wrapText="1"/>
    </xf>
    <xf numFmtId="0" fontId="42" fillId="0" borderId="0" xfId="0" applyFont="1" applyFill="1" applyProtection="1">
      <protection locked="0"/>
    </xf>
    <xf numFmtId="0" fontId="48" fillId="3" borderId="0" xfId="0" applyFont="1" applyFill="1" applyBorder="1"/>
    <xf numFmtId="0" fontId="8" fillId="3" borderId="0" xfId="0" applyFont="1" applyFill="1" applyBorder="1" applyAlignment="1">
      <alignment wrapText="1"/>
    </xf>
    <xf numFmtId="0" fontId="48" fillId="3" borderId="0" xfId="0" applyFont="1" applyFill="1"/>
    <xf numFmtId="165" fontId="47" fillId="5" borderId="18" xfId="0" applyNumberFormat="1" applyFont="1" applyFill="1" applyBorder="1" applyAlignment="1" applyProtection="1">
      <alignment horizontal="center"/>
      <protection locked="0"/>
    </xf>
    <xf numFmtId="0" fontId="47" fillId="3" borderId="0" xfId="0" applyFont="1" applyFill="1" applyBorder="1"/>
    <xf numFmtId="165" fontId="47" fillId="5" borderId="0" xfId="0" applyNumberFormat="1" applyFont="1" applyFill="1" applyBorder="1" applyAlignment="1">
      <alignment horizontal="center"/>
    </xf>
    <xf numFmtId="165" fontId="47" fillId="6" borderId="0" xfId="0" applyNumberFormat="1" applyFont="1" applyFill="1" applyBorder="1" applyAlignment="1">
      <alignment horizontal="center"/>
    </xf>
    <xf numFmtId="0" fontId="46" fillId="3" borderId="0" xfId="0" applyFont="1" applyFill="1" applyBorder="1" applyAlignment="1">
      <alignment horizontal="left" vertical="top" wrapText="1"/>
    </xf>
    <xf numFmtId="0" fontId="55" fillId="3" borderId="0" xfId="0" applyFont="1" applyFill="1" applyAlignment="1">
      <alignment wrapText="1"/>
    </xf>
    <xf numFmtId="165" fontId="47" fillId="5" borderId="14" xfId="0" applyNumberFormat="1" applyFont="1" applyFill="1" applyBorder="1" applyAlignment="1" applyProtection="1">
      <alignment horizontal="center"/>
      <protection locked="0"/>
    </xf>
    <xf numFmtId="0" fontId="47" fillId="3" borderId="0" xfId="0" applyFont="1" applyFill="1" applyAlignment="1">
      <alignment wrapText="1"/>
    </xf>
    <xf numFmtId="165" fontId="47" fillId="5" borderId="1" xfId="0" applyNumberFormat="1" applyFont="1" applyFill="1" applyBorder="1" applyAlignment="1" applyProtection="1">
      <alignment horizontal="center"/>
      <protection locked="0"/>
    </xf>
    <xf numFmtId="165" fontId="47" fillId="5" borderId="2" xfId="0" applyNumberFormat="1" applyFont="1" applyFill="1" applyBorder="1" applyAlignment="1" applyProtection="1">
      <alignment horizontal="center"/>
      <protection locked="0"/>
    </xf>
    <xf numFmtId="165" fontId="47" fillId="5" borderId="13" xfId="0" applyNumberFormat="1" applyFont="1" applyFill="1" applyBorder="1" applyAlignment="1" applyProtection="1">
      <alignment horizontal="center"/>
      <protection locked="0"/>
    </xf>
    <xf numFmtId="0" fontId="47" fillId="3" borderId="0" xfId="0" applyFont="1" applyFill="1" applyBorder="1" applyAlignment="1">
      <alignment wrapText="1"/>
    </xf>
    <xf numFmtId="0" fontId="47" fillId="3" borderId="0" xfId="0" applyFont="1" applyFill="1" applyBorder="1" applyAlignment="1" applyProtection="1">
      <alignment wrapText="1"/>
      <protection locked="0"/>
    </xf>
    <xf numFmtId="0" fontId="55" fillId="3" borderId="0" xfId="0" applyFont="1" applyFill="1"/>
    <xf numFmtId="165" fontId="47" fillId="5" borderId="1" xfId="0" applyNumberFormat="1" applyFont="1" applyFill="1" applyBorder="1" applyAlignment="1">
      <alignment horizontal="right"/>
    </xf>
    <xf numFmtId="0" fontId="55" fillId="3" borderId="0" xfId="0" applyFont="1" applyFill="1" applyBorder="1" applyAlignment="1">
      <alignment wrapText="1"/>
    </xf>
    <xf numFmtId="0" fontId="47" fillId="3" borderId="0" xfId="0" applyFont="1" applyFill="1" applyProtection="1">
      <protection locked="0"/>
    </xf>
    <xf numFmtId="0" fontId="46" fillId="3" borderId="0" xfId="0" applyFont="1" applyFill="1" applyAlignment="1">
      <alignment wrapText="1"/>
    </xf>
    <xf numFmtId="0" fontId="42" fillId="3" borderId="0" xfId="0" applyFont="1" applyFill="1" applyAlignment="1">
      <alignment wrapText="1"/>
    </xf>
    <xf numFmtId="165" fontId="42" fillId="3" borderId="0" xfId="0" applyNumberFormat="1" applyFont="1" applyFill="1" applyAlignment="1">
      <alignment horizontal="center"/>
    </xf>
    <xf numFmtId="165" fontId="48" fillId="3" borderId="0" xfId="0" applyNumberFormat="1" applyFont="1" applyFill="1" applyBorder="1" applyAlignment="1">
      <alignment horizontal="right" vertical="center" wrapText="1"/>
    </xf>
    <xf numFmtId="165" fontId="48" fillId="3" borderId="0" xfId="0" applyNumberFormat="1" applyFont="1" applyFill="1" applyBorder="1"/>
    <xf numFmtId="165" fontId="48" fillId="3" borderId="0" xfId="0" applyNumberFormat="1" applyFont="1" applyFill="1"/>
    <xf numFmtId="165" fontId="57" fillId="3" borderId="5" xfId="0" applyNumberFormat="1" applyFont="1" applyFill="1" applyBorder="1"/>
    <xf numFmtId="0" fontId="47" fillId="0" borderId="0" xfId="0" applyFont="1" applyFill="1" applyBorder="1" applyAlignment="1">
      <alignment vertical="center" wrapText="1"/>
    </xf>
    <xf numFmtId="0" fontId="47" fillId="0" borderId="0" xfId="0" applyFont="1" applyFill="1" applyAlignment="1">
      <alignment horizontal="left" vertical="center" wrapText="1"/>
    </xf>
    <xf numFmtId="0" fontId="42" fillId="0" borderId="0" xfId="0" applyFont="1" applyFill="1" applyAlignment="1"/>
    <xf numFmtId="0" fontId="47" fillId="0" borderId="0" xfId="0" applyFont="1" applyFill="1" applyBorder="1" applyAlignment="1">
      <alignment horizontal="left" vertical="center" wrapText="1"/>
    </xf>
    <xf numFmtId="0" fontId="55" fillId="0" borderId="0" xfId="0" applyFont="1" applyFill="1" applyBorder="1" applyAlignment="1">
      <alignment horizontal="left" vertical="center" wrapText="1"/>
    </xf>
    <xf numFmtId="0" fontId="48" fillId="0" borderId="0" xfId="0" applyFont="1" applyFill="1" applyBorder="1" applyAlignment="1">
      <alignment horizontal="left" vertical="center"/>
    </xf>
    <xf numFmtId="0" fontId="47" fillId="0" borderId="0" xfId="0" applyFont="1" applyFill="1" applyAlignment="1">
      <alignment horizontal="left" vertical="center"/>
    </xf>
    <xf numFmtId="165" fontId="47" fillId="12" borderId="0" xfId="0" applyNumberFormat="1" applyFont="1" applyFill="1" applyAlignment="1">
      <alignment horizontal="center"/>
    </xf>
    <xf numFmtId="165" fontId="47" fillId="12" borderId="18" xfId="0" applyNumberFormat="1" applyFont="1" applyFill="1" applyBorder="1" applyAlignment="1">
      <alignment horizontal="center"/>
    </xf>
    <xf numFmtId="0" fontId="55" fillId="3" borderId="0" xfId="0" applyFont="1" applyFill="1" applyAlignment="1">
      <alignment horizontal="center" vertical="center"/>
    </xf>
    <xf numFmtId="0" fontId="14" fillId="0" borderId="27" xfId="0" applyFont="1" applyFill="1" applyBorder="1" applyAlignment="1">
      <alignment wrapText="1"/>
    </xf>
    <xf numFmtId="165" fontId="48" fillId="0" borderId="23" xfId="0" applyNumberFormat="1" applyFont="1" applyFill="1" applyBorder="1"/>
    <xf numFmtId="0" fontId="20" fillId="11" borderId="23" xfId="0" applyFont="1" applyFill="1" applyBorder="1" applyAlignment="1">
      <alignment horizontal="center" vertical="center"/>
    </xf>
    <xf numFmtId="165" fontId="20" fillId="9" borderId="23" xfId="0" applyNumberFormat="1" applyFont="1" applyFill="1" applyBorder="1" applyAlignment="1">
      <alignment horizontal="center" vertical="center"/>
    </xf>
    <xf numFmtId="165" fontId="48" fillId="3" borderId="23" xfId="0" applyNumberFormat="1" applyFont="1" applyFill="1" applyBorder="1"/>
    <xf numFmtId="165" fontId="28" fillId="3" borderId="23" xfId="0" applyNumberFormat="1" applyFont="1" applyFill="1" applyBorder="1"/>
    <xf numFmtId="0" fontId="55" fillId="0" borderId="6" xfId="0" applyFont="1" applyFill="1" applyBorder="1" applyAlignment="1">
      <alignment horizontal="center" vertical="center"/>
    </xf>
    <xf numFmtId="0" fontId="42" fillId="0" borderId="15" xfId="0" applyFont="1" applyFill="1" applyBorder="1"/>
    <xf numFmtId="0" fontId="47" fillId="0" borderId="9" xfId="0" applyFont="1" applyFill="1" applyBorder="1" applyAlignment="1">
      <alignment horizontal="left" vertical="center"/>
    </xf>
    <xf numFmtId="0" fontId="47" fillId="0" borderId="0" xfId="0" applyFont="1" applyFill="1" applyBorder="1" applyAlignment="1">
      <alignment horizontal="left" vertical="center"/>
    </xf>
    <xf numFmtId="0" fontId="59" fillId="0" borderId="0" xfId="1" applyNumberFormat="1" applyFont="1" applyFill="1" applyBorder="1" applyAlignment="1" applyProtection="1"/>
    <xf numFmtId="0" fontId="47" fillId="0" borderId="11" xfId="0" applyFont="1" applyFill="1" applyBorder="1" applyAlignment="1">
      <alignment horizontal="left" vertical="center"/>
    </xf>
    <xf numFmtId="0" fontId="47" fillId="0" borderId="12" xfId="0" applyFont="1" applyFill="1" applyBorder="1" applyAlignment="1">
      <alignment horizontal="left" vertical="center"/>
    </xf>
    <xf numFmtId="0" fontId="40" fillId="0" borderId="9" xfId="0" applyFont="1" applyFill="1" applyBorder="1"/>
    <xf numFmtId="44" fontId="40" fillId="0" borderId="0" xfId="0" applyNumberFormat="1" applyFont="1" applyFill="1" applyBorder="1" applyAlignment="1">
      <alignment vertical="center" wrapText="1"/>
    </xf>
    <xf numFmtId="0" fontId="52" fillId="0" borderId="11" xfId="0" applyFont="1" applyFill="1" applyBorder="1" applyAlignment="1">
      <alignment horizontal="left"/>
    </xf>
    <xf numFmtId="0" fontId="52" fillId="0" borderId="12" xfId="0" applyFont="1" applyFill="1" applyBorder="1" applyAlignment="1">
      <alignment horizontal="left"/>
    </xf>
    <xf numFmtId="0" fontId="14" fillId="8" borderId="0" xfId="0" applyFont="1" applyFill="1"/>
    <xf numFmtId="0" fontId="14" fillId="8" borderId="0" xfId="0" applyFont="1" applyFill="1" applyAlignment="1">
      <alignment horizontal="left" vertical="center"/>
    </xf>
    <xf numFmtId="0" fontId="19" fillId="8" borderId="0" xfId="0" applyFont="1" applyFill="1"/>
    <xf numFmtId="0" fontId="55" fillId="8" borderId="6" xfId="0" applyFont="1" applyFill="1" applyBorder="1" applyAlignment="1">
      <alignment horizontal="center" vertical="center"/>
    </xf>
    <xf numFmtId="0" fontId="55" fillId="8" borderId="15" xfId="0" applyFont="1" applyFill="1" applyBorder="1" applyAlignment="1">
      <alignment horizontal="center"/>
    </xf>
    <xf numFmtId="0" fontId="60" fillId="8" borderId="6" xfId="0" applyFont="1" applyFill="1" applyBorder="1" applyAlignment="1">
      <alignment horizontal="center" vertical="center" wrapText="1"/>
    </xf>
    <xf numFmtId="0" fontId="43" fillId="8" borderId="9" xfId="1" applyNumberFormat="1" applyFont="1" applyFill="1" applyBorder="1" applyAlignment="1" applyProtection="1">
      <alignment horizontal="left" vertical="center"/>
    </xf>
    <xf numFmtId="0" fontId="43" fillId="8" borderId="0" xfId="1" applyNumberFormat="1" applyFont="1" applyFill="1" applyBorder="1" applyAlignment="1" applyProtection="1">
      <alignment horizontal="left" vertical="center"/>
    </xf>
    <xf numFmtId="165" fontId="55" fillId="8" borderId="0" xfId="0" applyNumberFormat="1" applyFont="1" applyFill="1" applyBorder="1" applyProtection="1"/>
    <xf numFmtId="0" fontId="42" fillId="8" borderId="10" xfId="0" applyFont="1" applyFill="1" applyBorder="1"/>
    <xf numFmtId="0" fontId="47" fillId="8" borderId="9" xfId="1" applyNumberFormat="1" applyFont="1" applyFill="1" applyBorder="1" applyAlignment="1" applyProtection="1">
      <alignment horizontal="left" vertical="center"/>
    </xf>
    <xf numFmtId="0" fontId="59" fillId="8" borderId="0" xfId="1" applyNumberFormat="1" applyFont="1" applyFill="1" applyBorder="1" applyAlignment="1" applyProtection="1"/>
    <xf numFmtId="165" fontId="47" fillId="8" borderId="0" xfId="0" applyNumberFormat="1" applyFont="1" applyFill="1" applyBorder="1" applyProtection="1"/>
    <xf numFmtId="9" fontId="55" fillId="8" borderId="10" xfId="0" applyNumberFormat="1" applyFont="1" applyFill="1" applyBorder="1"/>
    <xf numFmtId="0" fontId="47" fillId="8" borderId="11" xfId="1" applyFont="1" applyFill="1" applyBorder="1" applyAlignment="1">
      <alignment horizontal="left" vertical="center"/>
    </xf>
    <xf numFmtId="0" fontId="59" fillId="8" borderId="12" xfId="1" applyNumberFormat="1" applyFont="1" applyFill="1" applyBorder="1" applyAlignment="1" applyProtection="1"/>
    <xf numFmtId="165" fontId="47" fillId="8" borderId="12" xfId="0" applyNumberFormat="1" applyFont="1" applyFill="1" applyBorder="1" applyProtection="1"/>
    <xf numFmtId="9" fontId="55" fillId="8" borderId="16" xfId="0" applyNumberFormat="1" applyFont="1" applyFill="1" applyBorder="1"/>
    <xf numFmtId="0" fontId="24" fillId="8" borderId="0" xfId="0" applyFont="1" applyFill="1" applyAlignment="1">
      <alignment horizontal="left" vertical="center"/>
    </xf>
    <xf numFmtId="0" fontId="25" fillId="8" borderId="0" xfId="0" applyFont="1" applyFill="1"/>
    <xf numFmtId="0" fontId="24" fillId="8" borderId="0" xfId="0" applyFont="1" applyFill="1"/>
    <xf numFmtId="0" fontId="17" fillId="8" borderId="0" xfId="0" applyFont="1" applyFill="1" applyAlignment="1">
      <alignment horizontal="left" vertical="center"/>
    </xf>
    <xf numFmtId="0" fontId="14" fillId="8" borderId="0" xfId="0" applyFont="1" applyFill="1" applyAlignment="1"/>
    <xf numFmtId="0" fontId="18" fillId="8" borderId="0" xfId="0" applyFont="1" applyFill="1"/>
    <xf numFmtId="0" fontId="0" fillId="3" borderId="0" xfId="0" applyFill="1"/>
    <xf numFmtId="0" fontId="43" fillId="3" borderId="0" xfId="1" applyNumberFormat="1" applyFont="1" applyFill="1" applyBorder="1" applyAlignment="1" applyProtection="1">
      <alignment horizontal="right" vertical="center"/>
    </xf>
    <xf numFmtId="0" fontId="44" fillId="3" borderId="0" xfId="0" applyFont="1" applyFill="1" applyAlignment="1">
      <alignment horizontal="right" wrapText="1"/>
    </xf>
    <xf numFmtId="0" fontId="44" fillId="3" borderId="0" xfId="0" applyFont="1" applyFill="1" applyAlignment="1">
      <alignment horizontal="right"/>
    </xf>
    <xf numFmtId="0" fontId="21" fillId="4" borderId="4"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47" fillId="3" borderId="0" xfId="0" applyFont="1" applyFill="1" applyAlignment="1">
      <alignment horizontal="left" vertical="center" wrapText="1"/>
    </xf>
    <xf numFmtId="0" fontId="41" fillId="3" borderId="0" xfId="0" applyFont="1" applyFill="1" applyAlignment="1">
      <alignment horizontal="center" vertical="center" wrapText="1"/>
    </xf>
    <xf numFmtId="0" fontId="46" fillId="3" borderId="0" xfId="0" applyFont="1" applyFill="1" applyAlignment="1">
      <alignment horizontal="left" vertical="center" wrapText="1"/>
    </xf>
    <xf numFmtId="0" fontId="52" fillId="3" borderId="0" xfId="0" applyFont="1" applyFill="1" applyAlignment="1">
      <alignment horizontal="left" vertical="top" wrapText="1"/>
    </xf>
    <xf numFmtId="0" fontId="54" fillId="3" borderId="22" xfId="0" applyFont="1" applyFill="1" applyBorder="1" applyAlignment="1">
      <alignment horizontal="left"/>
    </xf>
    <xf numFmtId="0" fontId="26" fillId="3" borderId="0" xfId="0" applyFont="1" applyFill="1" applyBorder="1" applyAlignment="1" applyProtection="1">
      <alignment horizontal="center" wrapText="1"/>
      <protection locked="0"/>
    </xf>
    <xf numFmtId="0" fontId="51" fillId="3" borderId="0" xfId="0" applyFont="1" applyFill="1" applyAlignment="1">
      <alignment horizontal="left" vertical="center" wrapText="1"/>
    </xf>
    <xf numFmtId="0" fontId="53" fillId="3" borderId="0" xfId="0" applyFont="1" applyFill="1" applyAlignment="1">
      <alignment horizontal="left"/>
    </xf>
    <xf numFmtId="0" fontId="52" fillId="3" borderId="0" xfId="0" applyFont="1" applyFill="1" applyAlignment="1">
      <alignment horizontal="left" vertical="center" wrapText="1"/>
    </xf>
    <xf numFmtId="0" fontId="22" fillId="3" borderId="0" xfId="1" applyNumberFormat="1" applyFont="1" applyFill="1" applyBorder="1" applyAlignment="1" applyProtection="1">
      <alignment horizontal="right" vertical="center"/>
    </xf>
    <xf numFmtId="0" fontId="50" fillId="3" borderId="0" xfId="0" applyFont="1" applyFill="1" applyAlignment="1">
      <alignment horizontal="right" wrapText="1"/>
    </xf>
    <xf numFmtId="0" fontId="20" fillId="10" borderId="24"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50" fillId="3" borderId="0" xfId="0" applyFont="1" applyFill="1" applyAlignment="1">
      <alignment horizontal="right"/>
    </xf>
    <xf numFmtId="0" fontId="52" fillId="3" borderId="19" xfId="0" applyFont="1" applyFill="1" applyBorder="1" applyAlignment="1">
      <alignment horizontal="left"/>
    </xf>
    <xf numFmtId="0" fontId="52" fillId="3" borderId="21" xfId="0" applyFont="1" applyFill="1" applyBorder="1" applyAlignment="1">
      <alignment horizontal="left"/>
    </xf>
    <xf numFmtId="0" fontId="52" fillId="3" borderId="20" xfId="0" applyFont="1" applyFill="1" applyBorder="1" applyAlignment="1">
      <alignment horizontal="left"/>
    </xf>
    <xf numFmtId="165" fontId="20" fillId="9" borderId="24" xfId="0" applyNumberFormat="1" applyFont="1" applyFill="1" applyBorder="1" applyAlignment="1">
      <alignment horizontal="center" vertical="center" wrapText="1"/>
    </xf>
    <xf numFmtId="165" fontId="20" fillId="9" borderId="25" xfId="0" applyNumberFormat="1" applyFont="1" applyFill="1" applyBorder="1" applyAlignment="1">
      <alignment horizontal="center" vertical="center" wrapText="1"/>
    </xf>
    <xf numFmtId="165" fontId="20" fillId="9" borderId="26" xfId="0" applyNumberFormat="1" applyFont="1" applyFill="1" applyBorder="1" applyAlignment="1">
      <alignment horizontal="center" vertical="center" wrapText="1"/>
    </xf>
    <xf numFmtId="0" fontId="52" fillId="3" borderId="0" xfId="0" applyFont="1" applyFill="1" applyAlignment="1">
      <alignment horizontal="left" vertical="center"/>
    </xf>
    <xf numFmtId="0" fontId="43" fillId="0" borderId="0" xfId="1" applyNumberFormat="1" applyFont="1" applyFill="1" applyBorder="1" applyAlignment="1" applyProtection="1">
      <alignment horizontal="right" vertical="center"/>
    </xf>
    <xf numFmtId="0" fontId="44" fillId="0" borderId="0" xfId="0" applyFont="1" applyAlignment="1">
      <alignment horizontal="right" wrapText="1"/>
    </xf>
    <xf numFmtId="0" fontId="57" fillId="0" borderId="5" xfId="0" applyFont="1" applyFill="1" applyBorder="1" applyAlignment="1">
      <alignment horizontal="right" vertical="center" wrapText="1"/>
    </xf>
    <xf numFmtId="0" fontId="48" fillId="0" borderId="0" xfId="0" applyFont="1" applyFill="1" applyBorder="1" applyAlignment="1">
      <alignment horizontal="right" wrapText="1"/>
    </xf>
    <xf numFmtId="165" fontId="48" fillId="0" borderId="0" xfId="0" applyNumberFormat="1" applyFont="1" applyFill="1" applyBorder="1" applyAlignment="1">
      <alignment horizontal="right" vertical="center" wrapText="1"/>
    </xf>
    <xf numFmtId="165" fontId="48" fillId="3" borderId="0" xfId="0" applyNumberFormat="1" applyFont="1" applyFill="1" applyBorder="1" applyAlignment="1">
      <alignment horizontal="right" vertical="center" wrapText="1"/>
    </xf>
    <xf numFmtId="0" fontId="57" fillId="3" borderId="5" xfId="0" applyFont="1" applyFill="1" applyBorder="1" applyAlignment="1">
      <alignment horizontal="right" vertical="center" wrapText="1"/>
    </xf>
    <xf numFmtId="165" fontId="28" fillId="3" borderId="0" xfId="0" applyNumberFormat="1" applyFont="1" applyFill="1" applyBorder="1" applyAlignment="1">
      <alignment horizontal="right" vertical="center" wrapText="1"/>
    </xf>
    <xf numFmtId="0" fontId="46" fillId="3" borderId="36" xfId="0" applyFont="1" applyFill="1" applyBorder="1" applyAlignment="1">
      <alignment horizontal="left" vertical="top" wrapText="1"/>
    </xf>
    <xf numFmtId="0" fontId="46" fillId="3" borderId="37" xfId="0" applyFont="1" applyFill="1" applyBorder="1" applyAlignment="1">
      <alignment horizontal="left" vertical="top" wrapText="1"/>
    </xf>
    <xf numFmtId="0" fontId="55" fillId="3" borderId="0" xfId="0" applyFont="1" applyFill="1" applyBorder="1" applyAlignment="1">
      <alignment horizontal="center" vertical="top" wrapText="1"/>
    </xf>
    <xf numFmtId="0" fontId="55" fillId="3" borderId="0" xfId="0" applyFont="1" applyFill="1" applyBorder="1" applyAlignment="1">
      <alignment horizontal="center" wrapText="1"/>
    </xf>
    <xf numFmtId="0" fontId="49" fillId="0" borderId="0" xfId="0" applyFont="1" applyFill="1" applyBorder="1" applyAlignment="1">
      <alignment horizontal="left" vertical="center" wrapText="1"/>
    </xf>
    <xf numFmtId="0" fontId="61" fillId="8" borderId="33" xfId="0" applyFont="1" applyFill="1" applyBorder="1" applyAlignment="1">
      <alignment horizontal="left" vertical="center" wrapText="1"/>
    </xf>
    <xf numFmtId="0" fontId="61" fillId="8" borderId="34" xfId="0" applyFont="1" applyFill="1" applyBorder="1" applyAlignment="1">
      <alignment horizontal="left" vertical="center" wrapText="1"/>
    </xf>
    <xf numFmtId="0" fontId="61" fillId="8" borderId="35" xfId="0" applyFont="1" applyFill="1" applyBorder="1" applyAlignment="1">
      <alignment horizontal="left" vertical="center" wrapText="1"/>
    </xf>
    <xf numFmtId="0" fontId="48" fillId="0" borderId="0" xfId="0" applyFont="1" applyFill="1" applyBorder="1" applyAlignment="1">
      <alignment horizontal="left" vertical="center"/>
    </xf>
    <xf numFmtId="0" fontId="44" fillId="0" borderId="0" xfId="0" applyFont="1" applyAlignment="1">
      <alignment horizontal="left" wrapText="1"/>
    </xf>
    <xf numFmtId="0" fontId="32" fillId="8" borderId="0" xfId="0" applyFont="1" applyFill="1" applyBorder="1" applyAlignment="1">
      <alignment horizontal="left" vertical="center" wrapText="1"/>
    </xf>
    <xf numFmtId="0" fontId="58" fillId="0" borderId="7" xfId="0" applyFont="1" applyFill="1" applyBorder="1" applyAlignment="1">
      <alignment horizontal="center" vertical="center" wrapText="1"/>
    </xf>
    <xf numFmtId="0" fontId="58" fillId="0" borderId="17" xfId="0" applyFont="1" applyFill="1" applyBorder="1" applyAlignment="1">
      <alignment horizontal="center" vertical="center" wrapText="1"/>
    </xf>
    <xf numFmtId="0" fontId="58" fillId="0" borderId="8" xfId="0" applyFont="1" applyFill="1" applyBorder="1" applyAlignment="1">
      <alignment horizontal="center" vertical="center" wrapText="1"/>
    </xf>
    <xf numFmtId="44" fontId="30" fillId="0" borderId="0" xfId="0" applyNumberFormat="1" applyFont="1" applyFill="1" applyBorder="1" applyAlignment="1">
      <alignment horizontal="center" vertical="center" wrapText="1"/>
    </xf>
    <xf numFmtId="44" fontId="30" fillId="0" borderId="10" xfId="0" applyNumberFormat="1" applyFont="1" applyFill="1" applyBorder="1" applyAlignment="1">
      <alignment horizontal="center" vertical="center" wrapText="1"/>
    </xf>
    <xf numFmtId="44" fontId="50" fillId="0" borderId="0" xfId="0" applyNumberFormat="1" applyFont="1" applyFill="1" applyBorder="1" applyAlignment="1">
      <alignment horizontal="center" vertical="center" wrapText="1"/>
    </xf>
    <xf numFmtId="44" fontId="50" fillId="0" borderId="10" xfId="0" applyNumberFormat="1" applyFont="1" applyFill="1" applyBorder="1" applyAlignment="1">
      <alignment horizontal="center" vertical="center" wrapText="1"/>
    </xf>
    <xf numFmtId="14" fontId="50" fillId="0" borderId="12" xfId="0" applyNumberFormat="1" applyFont="1" applyFill="1" applyBorder="1" applyAlignment="1">
      <alignment horizontal="right" vertical="center" wrapText="1"/>
    </xf>
    <xf numFmtId="14" fontId="50" fillId="0" borderId="16" xfId="0" applyNumberFormat="1" applyFont="1" applyFill="1" applyBorder="1" applyAlignment="1">
      <alignment horizontal="right" vertical="center" wrapText="1"/>
    </xf>
    <xf numFmtId="0" fontId="52" fillId="0" borderId="9" xfId="0" applyFont="1" applyFill="1" applyBorder="1" applyAlignment="1">
      <alignment horizontal="left"/>
    </xf>
    <xf numFmtId="0" fontId="52" fillId="0" borderId="0" xfId="0" applyFont="1" applyFill="1" applyBorder="1" applyAlignment="1">
      <alignment horizontal="left"/>
    </xf>
    <xf numFmtId="0" fontId="44" fillId="0" borderId="0"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47" fillId="0" borderId="0" xfId="0" applyFont="1" applyFill="1" applyBorder="1" applyAlignment="1">
      <alignment horizontal="left" vertical="center" wrapText="1"/>
    </xf>
    <xf numFmtId="0" fontId="48" fillId="0" borderId="0" xfId="0" applyFont="1" applyFill="1" applyBorder="1" applyAlignment="1">
      <alignment horizontal="left" vertical="center" wrapText="1"/>
    </xf>
    <xf numFmtId="0" fontId="55" fillId="0" borderId="0" xfId="0" applyFont="1" applyFill="1" applyBorder="1" applyAlignment="1">
      <alignment horizontal="left" vertical="center" wrapText="1"/>
    </xf>
    <xf numFmtId="0" fontId="49" fillId="8" borderId="28" xfId="0" applyFont="1" applyFill="1" applyBorder="1" applyAlignment="1">
      <alignment horizontal="left" vertical="center" wrapText="1"/>
    </xf>
    <xf numFmtId="0" fontId="49" fillId="8" borderId="29" xfId="0" applyFont="1" applyFill="1" applyBorder="1" applyAlignment="1">
      <alignment horizontal="left" vertical="center" wrapText="1"/>
    </xf>
    <xf numFmtId="0" fontId="49" fillId="8" borderId="30" xfId="0" applyFont="1" applyFill="1" applyBorder="1" applyAlignment="1">
      <alignment horizontal="left" vertical="center" wrapText="1"/>
    </xf>
    <xf numFmtId="0" fontId="49" fillId="8" borderId="31" xfId="0" applyFont="1" applyFill="1" applyBorder="1" applyAlignment="1">
      <alignment horizontal="left" vertical="center" wrapText="1"/>
    </xf>
    <xf numFmtId="0" fontId="49" fillId="8" borderId="0" xfId="0" applyFont="1" applyFill="1" applyBorder="1" applyAlignment="1">
      <alignment horizontal="left" vertical="center" wrapText="1"/>
    </xf>
    <xf numFmtId="0" fontId="49" fillId="8" borderId="32" xfId="0" applyFont="1" applyFill="1" applyBorder="1" applyAlignment="1">
      <alignment horizontal="left" vertical="center" wrapText="1"/>
    </xf>
    <xf numFmtId="0" fontId="48" fillId="0" borderId="0" xfId="0" applyFont="1" applyFill="1" applyBorder="1"/>
    <xf numFmtId="0" fontId="55" fillId="0" borderId="0" xfId="0" applyFont="1" applyFill="1" applyBorder="1" applyAlignment="1">
      <alignment horizontal="left" vertical="center"/>
    </xf>
    <xf numFmtId="0" fontId="47" fillId="0" borderId="0" xfId="0" applyFont="1" applyFill="1" applyBorder="1" applyAlignment="1">
      <alignment horizontal="left" vertical="top" wrapText="1"/>
    </xf>
    <xf numFmtId="0" fontId="55" fillId="0" borderId="7" xfId="0" applyFont="1" applyFill="1" applyBorder="1" applyAlignment="1">
      <alignment horizontal="center" vertical="center"/>
    </xf>
    <xf numFmtId="0" fontId="55" fillId="0" borderId="8" xfId="0" applyFont="1" applyFill="1" applyBorder="1" applyAlignment="1">
      <alignment horizontal="center" vertical="center"/>
    </xf>
    <xf numFmtId="165" fontId="47" fillId="0" borderId="10" xfId="0" applyNumberFormat="1" applyFont="1" applyFill="1" applyBorder="1" applyAlignment="1">
      <alignment horizontal="center" vertical="center" wrapText="1"/>
    </xf>
    <xf numFmtId="166" fontId="41" fillId="0" borderId="7" xfId="0" applyNumberFormat="1" applyFont="1" applyFill="1" applyBorder="1" applyAlignment="1">
      <alignment horizontal="right" vertical="center"/>
    </xf>
    <xf numFmtId="166" fontId="41" fillId="0" borderId="8" xfId="0" applyNumberFormat="1" applyFont="1" applyFill="1" applyBorder="1" applyAlignment="1">
      <alignment horizontal="right" vertical="center"/>
    </xf>
    <xf numFmtId="0" fontId="47" fillId="0" borderId="10" xfId="0" applyFont="1" applyFill="1" applyBorder="1" applyAlignment="1">
      <alignment horizontal="center" vertical="center"/>
    </xf>
    <xf numFmtId="165" fontId="47" fillId="0" borderId="10" xfId="0" applyNumberFormat="1" applyFont="1" applyFill="1" applyBorder="1" applyAlignment="1">
      <alignment horizontal="center"/>
    </xf>
    <xf numFmtId="0" fontId="35" fillId="5" borderId="0" xfId="0" applyFont="1" applyFill="1" applyBorder="1"/>
    <xf numFmtId="0" fontId="36" fillId="5" borderId="0" xfId="0" applyFont="1" applyFill="1" applyBorder="1" applyAlignment="1">
      <alignment horizontal="left" vertical="center" wrapText="1"/>
    </xf>
    <xf numFmtId="0" fontId="39" fillId="5" borderId="0" xfId="1" applyNumberFormat="1" applyFont="1" applyFill="1" applyBorder="1" applyAlignment="1" applyProtection="1">
      <alignment horizontal="left" vertical="center" wrapText="1"/>
    </xf>
    <xf numFmtId="0" fontId="8" fillId="0" borderId="0" xfId="0" applyFont="1" applyBorder="1" applyAlignment="1">
      <alignment horizontal="left" vertical="center"/>
    </xf>
    <xf numFmtId="0" fontId="8" fillId="0" borderId="0" xfId="0" applyFont="1" applyBorder="1" applyAlignment="1">
      <alignment horizontal="left" vertical="center" wrapText="1"/>
    </xf>
    <xf numFmtId="0" fontId="31" fillId="0" borderId="0" xfId="0" applyFont="1" applyBorder="1" applyAlignment="1">
      <alignment horizontal="left" vertical="center" wrapText="1"/>
    </xf>
    <xf numFmtId="0" fontId="3" fillId="0" borderId="0" xfId="0" applyFont="1" applyBorder="1" applyAlignment="1">
      <alignment horizontal="left" vertical="center" wrapText="1"/>
    </xf>
    <xf numFmtId="0" fontId="1" fillId="0" borderId="0" xfId="0" applyFont="1" applyBorder="1" applyAlignment="1">
      <alignment horizontal="left" vertical="center" wrapText="1"/>
    </xf>
    <xf numFmtId="0" fontId="9" fillId="0" borderId="0" xfId="0" applyFont="1" applyBorder="1" applyAlignment="1">
      <alignment horizontal="left" vertical="center"/>
    </xf>
    <xf numFmtId="0" fontId="10" fillId="0" borderId="0" xfId="0" applyFont="1" applyBorder="1" applyAlignment="1">
      <alignment horizontal="left" vertical="center"/>
    </xf>
    <xf numFmtId="0" fontId="12" fillId="7" borderId="0" xfId="0" applyFont="1" applyFill="1" applyBorder="1" applyAlignment="1">
      <alignment horizontal="left" vertical="center"/>
    </xf>
    <xf numFmtId="0" fontId="13" fillId="7" borderId="0" xfId="0" applyFont="1" applyFill="1" applyBorder="1" applyAlignment="1">
      <alignment horizontal="left" vertical="center" wrapText="1"/>
    </xf>
    <xf numFmtId="0" fontId="7" fillId="0" borderId="0" xfId="1" applyNumberFormat="1" applyFont="1" applyFill="1" applyBorder="1" applyAlignment="1" applyProtection="1">
      <alignment horizontal="left" vertical="center"/>
    </xf>
    <xf numFmtId="0" fontId="7" fillId="0" borderId="0" xfId="1" applyNumberFormat="1" applyFont="1" applyFill="1" applyBorder="1" applyAlignment="1" applyProtection="1"/>
    <xf numFmtId="0" fontId="13" fillId="0" borderId="0" xfId="0" applyFont="1" applyBorder="1" applyAlignment="1">
      <alignment horizontal="left" vertical="center" wrapText="1"/>
    </xf>
    <xf numFmtId="0" fontId="12" fillId="7"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horizontal="left" vertical="center"/>
    </xf>
  </cellXfs>
  <cellStyles count="2">
    <cellStyle name="Hyperlink" xfId="1" builtinId="8"/>
    <cellStyle name="Normal" xfId="0" builtinId="0"/>
  </cellStyles>
  <dxfs count="180">
    <dxf>
      <font>
        <b/>
        <i val="0"/>
        <color rgb="FFFF0000"/>
      </font>
      <numFmt numFmtId="11" formatCode="&quot;£&quot;#,##0.00;\-&quot;£&quot;#,##0.00"/>
      <fill>
        <patternFill>
          <bgColor theme="0"/>
        </patternFill>
      </fill>
    </dxf>
    <dxf>
      <font>
        <b/>
        <i val="0"/>
        <color rgb="FF002060"/>
      </font>
      <numFmt numFmtId="34" formatCode="_-&quot;£&quot;* #,##0.00_-;\-&quot;£&quot;* #,##0.00_-;_-&quot;£&quot;* &quot;-&quot;??_-;_-@_-"/>
      <fill>
        <patternFill>
          <bgColor theme="9" tint="0.79998168889431442"/>
        </patternFill>
      </fill>
    </dxf>
    <dxf>
      <font>
        <b/>
        <i val="0"/>
        <color rgb="FF00B050"/>
      </font>
      <fill>
        <patternFill>
          <bgColor theme="0"/>
        </patternFill>
      </fill>
    </dxf>
    <dxf>
      <font>
        <b/>
        <i val="0"/>
        <condense val="0"/>
        <extend val="0"/>
        <sz val="11"/>
        <color indexed="17"/>
      </font>
      <fill>
        <patternFill patternType="none">
          <fgColor indexed="64"/>
          <bgColor indexed="65"/>
        </patternFill>
      </fill>
    </dxf>
    <dxf>
      <font>
        <b/>
        <i val="0"/>
        <condense val="0"/>
        <extend val="0"/>
        <sz val="11"/>
        <color indexed="10"/>
      </font>
      <fill>
        <patternFill patternType="none">
          <fgColor indexed="64"/>
          <bgColor indexed="65"/>
        </patternFill>
      </fill>
    </dxf>
    <dxf>
      <font>
        <b/>
        <i val="0"/>
        <condense val="0"/>
        <extend val="0"/>
        <sz val="11"/>
        <color indexed="17"/>
      </font>
      <fill>
        <patternFill patternType="none">
          <fgColor indexed="64"/>
          <bgColor indexed="65"/>
        </patternFill>
      </fill>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
      <font>
        <b/>
        <i val="0"/>
        <strike val="0"/>
        <condense val="0"/>
        <extend val="0"/>
        <u val="none"/>
        <sz val="11"/>
        <color indexed="16"/>
      </font>
      <fill>
        <patternFill patternType="solid">
          <fgColor indexed="43"/>
          <bgColor indexed="47"/>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900000"/>
      <rgbColor rgb="00006411"/>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7E0021"/>
      <rgbColor rgb="00008080"/>
      <rgbColor rgb="000000D4"/>
      <rgbColor rgb="0000CCFF"/>
      <rgbColor rgb="00CCFFFF"/>
      <rgbColor rgb="00CCFFCC"/>
      <rgbColor rgb="00FFFF99"/>
      <rgbColor rgb="0083CAFF"/>
      <rgbColor rgb="00FF99CC"/>
      <rgbColor rgb="00CC99FF"/>
      <rgbColor rgb="00FFCC99"/>
      <rgbColor rgb="003366FF"/>
      <rgbColor rgb="0033CCCC"/>
      <rgbColor rgb="0099CC00"/>
      <rgbColor rgb="00FFD320"/>
      <rgbColor rgb="00FF9900"/>
      <rgbColor rgb="00FF420E"/>
      <rgbColor rgb="00666699"/>
      <rgbColor rgb="00A2BD90"/>
      <rgbColor rgb="00004586"/>
      <rgbColor rgb="00579D1C"/>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activeX1.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9"/>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10.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10"/>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2.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3.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93;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4.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5.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6.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7.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8.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66;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activeX/activeX9.xml><?xml version="1.0" encoding="utf-8"?>
<ax:ocx xmlns:ax="http://schemas.microsoft.com/office/2006/activeX" xmlns:r="http://schemas.openxmlformats.org/officeDocument/2006/relationships" ax:classid="{8BD21D30-EC42-11CE-9E0D-00AA006002F3}" ax:persistence="persistPropertyBag">
  <ax:ocxPr ax:name="VariousPropertyBits" ax:value="746604571"/>
  <ax:ocxPr ax:name="DisplayStyle" ax:value="3"/>
  <ax:ocxPr ax:name="Size" ax:value="15240;1058"/>
  <ax:ocxPr ax:name="ListRows" ax:value="3"/>
  <ax:ocxPr ax:name="MatchEntry" ax:value="1"/>
  <ax:ocxPr ax:name="ShowDropButtonWhen" ax:value="2"/>
  <ax:ocxPr ax:name="FontName" ax:value="Calibri"/>
  <ax:ocxPr ax:name="FontHeight" ax:value="225"/>
  <ax:ocxPr ax:name="FontCharSet" ax:value="0"/>
  <ax:ocxPr ax:name="FontPitchAndFamily" ax:value="2"/>
  <ax:ocxPr ax:name="ParagraphAlign" ax:value="3"/>
</ax:ocx>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6.3618290258449312E-2"/>
          <c:y val="7.0922978599306311E-2"/>
          <c:w val="0.59642147117296207"/>
          <c:h val="0.70922149550618629"/>
        </c:manualLayout>
      </c:layout>
      <c:pieChart>
        <c:varyColors val="1"/>
        <c:ser>
          <c:idx val="0"/>
          <c:order val="0"/>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Results!$B$28:$B$34</c:f>
              <c:strCache>
                <c:ptCount val="7"/>
                <c:pt idx="0">
                  <c:v>Household bills</c:v>
                </c:pt>
                <c:pt idx="1">
                  <c:v>Living costs</c:v>
                </c:pt>
                <c:pt idx="2">
                  <c:v>Insurance &amp; Investments</c:v>
                </c:pt>
                <c:pt idx="3">
                  <c:v>Family &amp; friends</c:v>
                </c:pt>
                <c:pt idx="4">
                  <c:v>Travel</c:v>
                </c:pt>
                <c:pt idx="5">
                  <c:v>Leisure</c:v>
                </c:pt>
                <c:pt idx="6">
                  <c:v>Your Debts</c:v>
                </c:pt>
              </c:strCache>
            </c:strRef>
          </c:cat>
          <c:val>
            <c:numRef>
              <c:f>Results!$E$28:$E$34</c:f>
              <c:numCache>
                <c:formatCode>0%</c:formatCode>
                <c:ptCount val="7"/>
                <c:pt idx="0">
                  <c:v>0</c:v>
                </c:pt>
                <c:pt idx="1">
                  <c:v>0</c:v>
                </c:pt>
                <c:pt idx="2">
                  <c:v>0</c:v>
                </c:pt>
                <c:pt idx="3">
                  <c:v>0</c:v>
                </c:pt>
                <c:pt idx="4">
                  <c:v>0</c:v>
                </c:pt>
                <c:pt idx="5">
                  <c:v>0</c:v>
                </c:pt>
                <c:pt idx="6">
                  <c:v>0</c:v>
                </c:pt>
              </c:numCache>
            </c:numRef>
          </c:val>
        </c:ser>
        <c:dLbls/>
        <c:firstSliceAng val="0"/>
      </c:pieChart>
      <c:spPr>
        <a:noFill/>
        <a:ln>
          <a:noFill/>
        </a:ln>
        <a:effectLst/>
      </c:spPr>
    </c:plotArea>
    <c:legend>
      <c:legendPos val="b"/>
      <c:layout>
        <c:manualLayout>
          <c:xMode val="edge"/>
          <c:yMode val="edge"/>
          <c:x val="0.71937654910432403"/>
          <c:y val="7.6043012353952208E-2"/>
          <c:w val="0.23984178916005283"/>
          <c:h val="0.70961498607000362"/>
        </c:manualLayout>
      </c:layout>
      <c:spPr>
        <a:solidFill>
          <a:schemeClr val="bg1"/>
        </a:solid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19050" cap="flat" cmpd="sng" algn="ctr">
      <a:solidFill>
        <a:schemeClr val="bg1"/>
      </a:solidFill>
      <a:round/>
    </a:ln>
    <a:effectLst/>
  </c:spPr>
  <c:txPr>
    <a:bodyPr/>
    <a:lstStyle/>
    <a:p>
      <a:pPr>
        <a:defRPr/>
      </a:pPr>
      <a:endParaRPr lang="en-US"/>
    </a:p>
  </c:txPr>
  <c:printSettings>
    <c:headerFooter alignWithMargins="0"/>
    <c:pageMargins b="1" l="0.75000000000000011" r="0.75000000000000011" t="1" header="0.51180555555555562" footer="0.51180555555555562"/>
    <c:pageSetup firstPageNumber="0"/>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ow to'!A1"/><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3.jpeg"/><Relationship Id="rId4" Type="http://schemas.openxmlformats.org/officeDocument/2006/relationships/hyperlink" Target="#Wellbeing!A1"/></Relationships>
</file>

<file path=xl/drawings/_rels/drawing10.xml.rels><?xml version="1.0" encoding="UTF-8" standalone="yes"?>
<Relationships xmlns="http://schemas.openxmlformats.org/package/2006/relationships"><Relationship Id="rId3" Type="http://schemas.openxmlformats.org/officeDocument/2006/relationships/hyperlink" Target="#Results!A1"/><Relationship Id="rId2" Type="http://schemas.openxmlformats.org/officeDocument/2006/relationships/hyperlink" Target="#Travel!A1"/><Relationship Id="rId1" Type="http://schemas.openxmlformats.org/officeDocument/2006/relationships/hyperlink" Target="#'How to'!A1"/><Relationship Id="rId6" Type="http://schemas.openxmlformats.org/officeDocument/2006/relationships/image" Target="../media/image4.jpeg"/><Relationship Id="rId5" Type="http://schemas.openxmlformats.org/officeDocument/2006/relationships/hyperlink" Target="#Results!A1"/><Relationship Id="rId4" Type="http://schemas.openxmlformats.org/officeDocument/2006/relationships/hyperlink" Target="#'Your Debts'!A1"/></Relationships>
</file>

<file path=xl/drawings/_rels/drawing11.xml.rels><?xml version="1.0" encoding="UTF-8" standalone="yes"?>
<Relationships xmlns="http://schemas.openxmlformats.org/package/2006/relationships"><Relationship Id="rId3" Type="http://schemas.openxmlformats.org/officeDocument/2006/relationships/hyperlink" Target="#'How to'!A1"/><Relationship Id="rId2" Type="http://schemas.openxmlformats.org/officeDocument/2006/relationships/hyperlink" Target="#Results!A1"/><Relationship Id="rId1" Type="http://schemas.openxmlformats.org/officeDocument/2006/relationships/hyperlink" Target="#Leisure!A1"/><Relationship Id="rId4"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3" Type="http://schemas.openxmlformats.org/officeDocument/2006/relationships/hyperlink" Target="#'Your Debts'!A1"/><Relationship Id="rId2" Type="http://schemas.openxmlformats.org/officeDocument/2006/relationships/hyperlink" Target="#Income!A1"/><Relationship Id="rId1" Type="http://schemas.openxmlformats.org/officeDocument/2006/relationships/chart" Target="../charts/chart1.xml"/><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Wellbeing!A1"/></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come!A1"/></Relationships>
</file>

<file path=xl/drawings/_rels/drawing4.xml.rels><?xml version="1.0" encoding="UTF-8" standalone="yes"?>
<Relationships xmlns="http://schemas.openxmlformats.org/package/2006/relationships"><Relationship Id="rId3" Type="http://schemas.openxmlformats.org/officeDocument/2006/relationships/hyperlink" Target="#Wellbeing!A1"/><Relationship Id="rId2" Type="http://schemas.openxmlformats.org/officeDocument/2006/relationships/hyperlink" Target="#'Household Bills'!A1"/><Relationship Id="rId1" Type="http://schemas.openxmlformats.org/officeDocument/2006/relationships/hyperlink" Target="#'How to'!A1"/><Relationship Id="rId5" Type="http://schemas.openxmlformats.org/officeDocument/2006/relationships/image" Target="../media/image4.jpeg"/><Relationship Id="rId4" Type="http://schemas.openxmlformats.org/officeDocument/2006/relationships/hyperlink" Target="#Results!A1"/></Relationships>
</file>

<file path=xl/drawings/_rels/drawing5.xml.rels><?xml version="1.0" encoding="UTF-8" standalone="yes"?>
<Relationships xmlns="http://schemas.openxmlformats.org/package/2006/relationships"><Relationship Id="rId3" Type="http://schemas.openxmlformats.org/officeDocument/2006/relationships/hyperlink" Target="#Income!A1"/><Relationship Id="rId2" Type="http://schemas.openxmlformats.org/officeDocument/2006/relationships/hyperlink" Target="#Results!A1"/><Relationship Id="rId1" Type="http://schemas.openxmlformats.org/officeDocument/2006/relationships/hyperlink" Target="#'How to'!A1"/><Relationship Id="rId6" Type="http://schemas.openxmlformats.org/officeDocument/2006/relationships/image" Target="../media/image4.jpeg"/><Relationship Id="rId5" Type="http://schemas.openxmlformats.org/officeDocument/2006/relationships/hyperlink" Target="#Results!A1"/><Relationship Id="rId4" Type="http://schemas.openxmlformats.org/officeDocument/2006/relationships/hyperlink" Target="#'Living costs'!A1"/></Relationships>
</file>

<file path=xl/drawings/_rels/drawing6.xml.rels><?xml version="1.0" encoding="UTF-8" standalone="yes"?>
<Relationships xmlns="http://schemas.openxmlformats.org/package/2006/relationships"><Relationship Id="rId3" Type="http://schemas.openxmlformats.org/officeDocument/2006/relationships/hyperlink" Target="#Results!A1"/><Relationship Id="rId2" Type="http://schemas.openxmlformats.org/officeDocument/2006/relationships/hyperlink" Target="#'Household Bills'!A1"/><Relationship Id="rId1" Type="http://schemas.openxmlformats.org/officeDocument/2006/relationships/hyperlink" Target="#'How to'!A1"/><Relationship Id="rId6" Type="http://schemas.openxmlformats.org/officeDocument/2006/relationships/image" Target="../media/image4.jpeg"/><Relationship Id="rId5" Type="http://schemas.openxmlformats.org/officeDocument/2006/relationships/hyperlink" Target="#Results!A1"/><Relationship Id="rId4" Type="http://schemas.openxmlformats.org/officeDocument/2006/relationships/hyperlink" Target="#'Insurance &amp; Investments'!A1"/></Relationships>
</file>

<file path=xl/drawings/_rels/drawing7.xml.rels><?xml version="1.0" encoding="UTF-8" standalone="yes"?>
<Relationships xmlns="http://schemas.openxmlformats.org/package/2006/relationships"><Relationship Id="rId3" Type="http://schemas.openxmlformats.org/officeDocument/2006/relationships/hyperlink" Target="#'Family &amp; friends'!A1"/><Relationship Id="rId2" Type="http://schemas.openxmlformats.org/officeDocument/2006/relationships/hyperlink" Target="#'Living costs'!A1"/><Relationship Id="rId1" Type="http://schemas.openxmlformats.org/officeDocument/2006/relationships/hyperlink" Target="#'How to'!A1"/><Relationship Id="rId5" Type="http://schemas.openxmlformats.org/officeDocument/2006/relationships/image" Target="../media/image4.jpeg"/><Relationship Id="rId4" Type="http://schemas.openxmlformats.org/officeDocument/2006/relationships/hyperlink" Target="#Results!A1"/></Relationships>
</file>

<file path=xl/drawings/_rels/drawing8.xml.rels><?xml version="1.0" encoding="UTF-8" standalone="yes"?>
<Relationships xmlns="http://schemas.openxmlformats.org/package/2006/relationships"><Relationship Id="rId3" Type="http://schemas.openxmlformats.org/officeDocument/2006/relationships/hyperlink" Target="#Results!A1"/><Relationship Id="rId2" Type="http://schemas.openxmlformats.org/officeDocument/2006/relationships/hyperlink" Target="#'Insurance &amp; Investments'!A1"/><Relationship Id="rId1" Type="http://schemas.openxmlformats.org/officeDocument/2006/relationships/hyperlink" Target="#'How to'!A1"/><Relationship Id="rId6" Type="http://schemas.openxmlformats.org/officeDocument/2006/relationships/image" Target="../media/image4.jpeg"/><Relationship Id="rId5" Type="http://schemas.openxmlformats.org/officeDocument/2006/relationships/hyperlink" Target="#Results!A1"/><Relationship Id="rId4" Type="http://schemas.openxmlformats.org/officeDocument/2006/relationships/hyperlink" Target="#Travel!A1"/></Relationships>
</file>

<file path=xl/drawings/_rels/drawing9.xml.rels><?xml version="1.0" encoding="UTF-8" standalone="yes"?>
<Relationships xmlns="http://schemas.openxmlformats.org/package/2006/relationships"><Relationship Id="rId3" Type="http://schemas.openxmlformats.org/officeDocument/2006/relationships/hyperlink" Target="#Results!A1"/><Relationship Id="rId2" Type="http://schemas.openxmlformats.org/officeDocument/2006/relationships/hyperlink" Target="#'Family &amp; friends'!A1"/><Relationship Id="rId1" Type="http://schemas.openxmlformats.org/officeDocument/2006/relationships/hyperlink" Target="#'How to'!A1"/><Relationship Id="rId6" Type="http://schemas.openxmlformats.org/officeDocument/2006/relationships/image" Target="../media/image4.jpeg"/><Relationship Id="rId5" Type="http://schemas.openxmlformats.org/officeDocument/2006/relationships/hyperlink" Target="#Results!A1"/><Relationship Id="rId4" Type="http://schemas.openxmlformats.org/officeDocument/2006/relationships/hyperlink" Target="#Leisure!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oneCellAnchor>
    <xdr:from>
      <xdr:col>4</xdr:col>
      <xdr:colOff>504825</xdr:colOff>
      <xdr:row>0</xdr:row>
      <xdr:rowOff>0</xdr:rowOff>
    </xdr:from>
    <xdr:ext cx="8943974" cy="4484692"/>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t="14969" b="9543"/>
        <a:stretch/>
      </xdr:blipFill>
      <xdr:spPr>
        <a:xfrm>
          <a:off x="2943225" y="0"/>
          <a:ext cx="8943974" cy="4484692"/>
        </a:xfrm>
        <a:prstGeom prst="rect">
          <a:avLst/>
        </a:prstGeom>
      </xdr:spPr>
    </xdr:pic>
    <xdr:clientData/>
  </xdr:oneCellAnchor>
  <xdr:oneCellAnchor>
    <xdr:from>
      <xdr:col>0</xdr:col>
      <xdr:colOff>9525</xdr:colOff>
      <xdr:row>0</xdr:row>
      <xdr:rowOff>0</xdr:rowOff>
    </xdr:from>
    <xdr:ext cx="5287251" cy="4486275"/>
    <xdr:pic>
      <xdr:nvPicPr>
        <xdr:cNvPr id="3" name="Picture 2"/>
        <xdr:cNvPicPr>
          <a:picLocks noChangeAspect="1"/>
        </xdr:cNvPicPr>
      </xdr:nvPicPr>
      <xdr:blipFill rotWithShape="1">
        <a:blip xmlns:r="http://schemas.openxmlformats.org/officeDocument/2006/relationships" r:embed="rId2"/>
        <a:srcRect l="7344" t="5804" b="18254"/>
        <a:stretch/>
      </xdr:blipFill>
      <xdr:spPr>
        <a:xfrm>
          <a:off x="9525" y="0"/>
          <a:ext cx="5287251" cy="4486275"/>
        </a:xfrm>
        <a:prstGeom prst="rect">
          <a:avLst/>
        </a:prstGeom>
      </xdr:spPr>
    </xdr:pic>
    <xdr:clientData/>
  </xdr:oneCellAnchor>
  <xdr:oneCellAnchor>
    <xdr:from>
      <xdr:col>17</xdr:col>
      <xdr:colOff>76200</xdr:colOff>
      <xdr:row>0</xdr:row>
      <xdr:rowOff>9525</xdr:rowOff>
    </xdr:from>
    <xdr:ext cx="5287251" cy="4486275"/>
    <xdr:pic>
      <xdr:nvPicPr>
        <xdr:cNvPr id="5" name="Picture 4"/>
        <xdr:cNvPicPr>
          <a:picLocks noChangeAspect="1"/>
        </xdr:cNvPicPr>
      </xdr:nvPicPr>
      <xdr:blipFill rotWithShape="1">
        <a:blip xmlns:r="http://schemas.openxmlformats.org/officeDocument/2006/relationships" r:embed="rId2"/>
        <a:srcRect l="7344" t="5804" b="18254"/>
        <a:stretch/>
      </xdr:blipFill>
      <xdr:spPr>
        <a:xfrm rot="10800000">
          <a:off x="10439400" y="9525"/>
          <a:ext cx="5287251" cy="4486275"/>
        </a:xfrm>
        <a:prstGeom prst="rect">
          <a:avLst/>
        </a:prstGeom>
      </xdr:spPr>
    </xdr:pic>
    <xdr:clientData/>
  </xdr:oneCellAnchor>
  <xdr:twoCellAnchor>
    <xdr:from>
      <xdr:col>0</xdr:col>
      <xdr:colOff>47625</xdr:colOff>
      <xdr:row>10</xdr:row>
      <xdr:rowOff>104775</xdr:rowOff>
    </xdr:from>
    <xdr:to>
      <xdr:col>11</xdr:col>
      <xdr:colOff>9525</xdr:colOff>
      <xdr:row>23</xdr:row>
      <xdr:rowOff>0</xdr:rowOff>
    </xdr:to>
    <xdr:sp macro="" textlink="">
      <xdr:nvSpPr>
        <xdr:cNvPr id="6" name="Rounded Rectangular Callout 5"/>
        <xdr:cNvSpPr/>
      </xdr:nvSpPr>
      <xdr:spPr bwMode="auto">
        <a:xfrm>
          <a:off x="47625" y="2009775"/>
          <a:ext cx="6667500" cy="2371725"/>
        </a:xfrm>
        <a:prstGeom prst="wedgeRoundRectCallout">
          <a:avLst>
            <a:gd name="adj1" fmla="val -19976"/>
            <a:gd name="adj2" fmla="val 49649"/>
            <a:gd name="adj3" fmla="val 16667"/>
          </a:avLst>
        </a:prstGeom>
        <a:solidFill>
          <a:srgbClr val="FFFFFF">
            <a:alpha val="64000"/>
          </a:srgbClr>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GB" sz="1600" b="1" baseline="0">
              <a:solidFill>
                <a:schemeClr val="tx1"/>
              </a:solidFill>
            </a:rPr>
            <a:t>New Horizon Financial Solutions Budgeting Tool</a:t>
          </a:r>
        </a:p>
        <a:p>
          <a:pPr algn="l"/>
          <a:endParaRPr lang="en-GB" sz="800" baseline="0">
            <a:solidFill>
              <a:schemeClr val="tx1"/>
            </a:solidFill>
          </a:endParaRPr>
        </a:p>
        <a:p>
          <a:pPr algn="l"/>
          <a:r>
            <a:rPr lang="en-GB" sz="1400" baseline="0">
              <a:solidFill>
                <a:schemeClr val="tx1"/>
              </a:solidFill>
            </a:rPr>
            <a:t>Our Budgeting Tool has been designed to help you create an accurate budget and plan, which we believe is the first and most important step to regaining control of your finances.</a:t>
          </a:r>
        </a:p>
        <a:p>
          <a:pPr algn="l"/>
          <a:endParaRPr lang="en-GB" sz="800" baseline="0">
            <a:solidFill>
              <a:schemeClr val="tx1"/>
            </a:solidFill>
          </a:endParaRPr>
        </a:p>
        <a:p>
          <a:pPr algn="l"/>
          <a:r>
            <a:rPr lang="en-GB" sz="1400" baseline="0">
              <a:solidFill>
                <a:schemeClr val="tx1"/>
              </a:solidFill>
            </a:rPr>
            <a:t>You should take 15 minutes, in a nice quiet environment to complete this. Be honest and accurate, there is no point in cheating!</a:t>
          </a:r>
        </a:p>
        <a:p>
          <a:pPr algn="l"/>
          <a:endParaRPr lang="en-GB" sz="800" baseline="0">
            <a:solidFill>
              <a:schemeClr val="tx1"/>
            </a:solidFill>
          </a:endParaRPr>
        </a:p>
        <a:p>
          <a:pPr algn="l"/>
          <a:r>
            <a:rPr lang="en-GB" sz="1200" i="1" baseline="0">
              <a:solidFill>
                <a:schemeClr val="tx1"/>
              </a:solidFill>
            </a:rPr>
            <a:t>For further help and advice, contact New Horizon Financial Solutions at email@emailaddress.com or call 0800 000 000</a:t>
          </a:r>
          <a:endParaRPr lang="en-GB" sz="1200" i="1">
            <a:solidFill>
              <a:schemeClr val="tx1"/>
            </a:solidFill>
          </a:endParaRPr>
        </a:p>
      </xdr:txBody>
    </xdr:sp>
    <xdr:clientData/>
  </xdr:twoCellAnchor>
  <xdr:twoCellAnchor>
    <xdr:from>
      <xdr:col>11</xdr:col>
      <xdr:colOff>190500</xdr:colOff>
      <xdr:row>16</xdr:row>
      <xdr:rowOff>171450</xdr:rowOff>
    </xdr:from>
    <xdr:to>
      <xdr:col>13</xdr:col>
      <xdr:colOff>581025</xdr:colOff>
      <xdr:row>19</xdr:row>
      <xdr:rowOff>47625</xdr:rowOff>
    </xdr:to>
    <xdr:sp macro="" textlink="">
      <xdr:nvSpPr>
        <xdr:cNvPr id="7" name="Rounded Rectangle 6">
          <a:hlinkClick xmlns:r="http://schemas.openxmlformats.org/officeDocument/2006/relationships" r:id="rId3"/>
        </xdr:cNvPr>
        <xdr:cNvSpPr/>
      </xdr:nvSpPr>
      <xdr:spPr bwMode="auto">
        <a:xfrm>
          <a:off x="6896100" y="3219450"/>
          <a:ext cx="1609725" cy="447675"/>
        </a:xfrm>
        <a:prstGeom prst="roundRect">
          <a:avLst/>
        </a:prstGeom>
        <a:solidFill>
          <a:schemeClr val="accent4"/>
        </a:solidFill>
        <a:ln w="9525" cap="flat" cmpd="sng" algn="ctr">
          <a:solidFill>
            <a:schemeClr val="accent4"/>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14</xdr:col>
      <xdr:colOff>161925</xdr:colOff>
      <xdr:row>16</xdr:row>
      <xdr:rowOff>171450</xdr:rowOff>
    </xdr:from>
    <xdr:to>
      <xdr:col>16</xdr:col>
      <xdr:colOff>552450</xdr:colOff>
      <xdr:row>19</xdr:row>
      <xdr:rowOff>47625</xdr:rowOff>
    </xdr:to>
    <xdr:sp macro="" textlink="">
      <xdr:nvSpPr>
        <xdr:cNvPr id="8" name="Rounded Rectangle 7">
          <a:hlinkClick xmlns:r="http://schemas.openxmlformats.org/officeDocument/2006/relationships" r:id="rId4"/>
        </xdr:cNvPr>
        <xdr:cNvSpPr/>
      </xdr:nvSpPr>
      <xdr:spPr bwMode="auto">
        <a:xfrm>
          <a:off x="8696325" y="3219450"/>
          <a:ext cx="1609725" cy="447675"/>
        </a:xfrm>
        <a:prstGeom prst="roundRect">
          <a:avLst/>
        </a:prstGeom>
        <a:solidFill>
          <a:schemeClr val="accent2"/>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Get Started</a:t>
          </a:r>
        </a:p>
      </xdr:txBody>
    </xdr:sp>
    <xdr:clientData/>
  </xdr:twoCellAnchor>
  <xdr:twoCellAnchor editAs="oneCell">
    <xdr:from>
      <xdr:col>0</xdr:col>
      <xdr:colOff>219075</xdr:colOff>
      <xdr:row>0</xdr:row>
      <xdr:rowOff>1</xdr:rowOff>
    </xdr:from>
    <xdr:to>
      <xdr:col>4</xdr:col>
      <xdr:colOff>381000</xdr:colOff>
      <xdr:row>10</xdr:row>
      <xdr:rowOff>125973</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219075" y="1"/>
          <a:ext cx="2600325" cy="2030972"/>
        </a:xfrm>
        <a:prstGeom prst="rect">
          <a:avLst/>
        </a:prstGeom>
        <a:ln>
          <a:noFill/>
        </a:ln>
        <a:effectLst>
          <a:softEdge rad="11250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xdr:row>
      <xdr:rowOff>180975</xdr:rowOff>
    </xdr:from>
    <xdr:to>
      <xdr:col>0</xdr:col>
      <xdr:colOff>266700</xdr:colOff>
      <xdr:row>5</xdr:row>
      <xdr:rowOff>190500</xdr:rowOff>
    </xdr:to>
    <xdr:sp macro="" textlink="">
      <xdr:nvSpPr>
        <xdr:cNvPr id="6" name="AutoShape 3"/>
        <xdr:cNvSpPr>
          <a:spLocks noChangeArrowheads="1"/>
        </xdr:cNvSpPr>
      </xdr:nvSpPr>
      <xdr:spPr bwMode="auto">
        <a:xfrm>
          <a:off x="0" y="1171575"/>
          <a:ext cx="266700" cy="3143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cap="flat">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0</xdr:col>
      <xdr:colOff>0</xdr:colOff>
      <xdr:row>6</xdr:row>
      <xdr:rowOff>180975</xdr:rowOff>
    </xdr:from>
    <xdr:to>
      <xdr:col>0</xdr:col>
      <xdr:colOff>266700</xdr:colOff>
      <xdr:row>7</xdr:row>
      <xdr:rowOff>0</xdr:rowOff>
    </xdr:to>
    <xdr:sp macro="" textlink="">
      <xdr:nvSpPr>
        <xdr:cNvPr id="7" name="AutoShape 3"/>
        <xdr:cNvSpPr>
          <a:spLocks noChangeArrowheads="1"/>
        </xdr:cNvSpPr>
      </xdr:nvSpPr>
      <xdr:spPr bwMode="auto">
        <a:xfrm>
          <a:off x="0" y="1943100"/>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43</xdr:row>
      <xdr:rowOff>123825</xdr:rowOff>
    </xdr:from>
    <xdr:to>
      <xdr:col>5</xdr:col>
      <xdr:colOff>304800</xdr:colOff>
      <xdr:row>46</xdr:row>
      <xdr:rowOff>0</xdr:rowOff>
    </xdr:to>
    <xdr:sp macro="" textlink="">
      <xdr:nvSpPr>
        <xdr:cNvPr id="5" name="Rounded Rectangle 4">
          <a:hlinkClick xmlns:r="http://schemas.openxmlformats.org/officeDocument/2006/relationships" r:id="rId1"/>
        </xdr:cNvPr>
        <xdr:cNvSpPr/>
      </xdr:nvSpPr>
      <xdr:spPr bwMode="auto">
        <a:xfrm>
          <a:off x="6238875" y="9382125"/>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3</xdr:col>
      <xdr:colOff>104775</xdr:colOff>
      <xdr:row>40</xdr:row>
      <xdr:rowOff>133350</xdr:rowOff>
    </xdr:from>
    <xdr:to>
      <xdr:col>5</xdr:col>
      <xdr:colOff>304800</xdr:colOff>
      <xdr:row>42</xdr:row>
      <xdr:rowOff>200025</xdr:rowOff>
    </xdr:to>
    <xdr:sp macro="" textlink="">
      <xdr:nvSpPr>
        <xdr:cNvPr id="10" name="Rounded Rectangle 9">
          <a:hlinkClick xmlns:r="http://schemas.openxmlformats.org/officeDocument/2006/relationships" r:id="rId2"/>
        </xdr:cNvPr>
        <xdr:cNvSpPr/>
      </xdr:nvSpPr>
      <xdr:spPr bwMode="auto">
        <a:xfrm>
          <a:off x="6238875" y="8772525"/>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40</xdr:row>
      <xdr:rowOff>133350</xdr:rowOff>
    </xdr:from>
    <xdr:to>
      <xdr:col>6</xdr:col>
      <xdr:colOff>1876425</xdr:colOff>
      <xdr:row>42</xdr:row>
      <xdr:rowOff>200025</xdr:rowOff>
    </xdr:to>
    <xdr:sp macro="" textlink="">
      <xdr:nvSpPr>
        <xdr:cNvPr id="11" name="Rounded Rectangle 10">
          <a:hlinkClick xmlns:r="http://schemas.openxmlformats.org/officeDocument/2006/relationships" r:id="rId3"/>
        </xdr:cNvPr>
        <xdr:cNvSpPr/>
      </xdr:nvSpPr>
      <xdr:spPr bwMode="auto">
        <a:xfrm>
          <a:off x="9067800" y="10972800"/>
          <a:ext cx="1609725" cy="447675"/>
        </a:xfrm>
        <a:prstGeom prst="roundRect">
          <a:avLst/>
        </a:prstGeom>
        <a:solidFill>
          <a:srgbClr val="002060"/>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Skip to Results</a:t>
          </a:r>
        </a:p>
      </xdr:txBody>
    </xdr:sp>
    <xdr:clientData/>
  </xdr:twoCellAnchor>
  <xdr:twoCellAnchor>
    <xdr:from>
      <xdr:col>6</xdr:col>
      <xdr:colOff>266700</xdr:colOff>
      <xdr:row>40</xdr:row>
      <xdr:rowOff>133350</xdr:rowOff>
    </xdr:from>
    <xdr:to>
      <xdr:col>6</xdr:col>
      <xdr:colOff>1876425</xdr:colOff>
      <xdr:row>42</xdr:row>
      <xdr:rowOff>200025</xdr:rowOff>
    </xdr:to>
    <xdr:sp macro="" textlink="">
      <xdr:nvSpPr>
        <xdr:cNvPr id="12" name="Rounded Rectangle 11">
          <a:hlinkClick xmlns:r="http://schemas.openxmlformats.org/officeDocument/2006/relationships" r:id="rId4"/>
        </xdr:cNvPr>
        <xdr:cNvSpPr/>
      </xdr:nvSpPr>
      <xdr:spPr bwMode="auto">
        <a:xfrm>
          <a:off x="9067800" y="1097280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43</xdr:row>
      <xdr:rowOff>133350</xdr:rowOff>
    </xdr:from>
    <xdr:to>
      <xdr:col>6</xdr:col>
      <xdr:colOff>1885950</xdr:colOff>
      <xdr:row>46</xdr:row>
      <xdr:rowOff>9525</xdr:rowOff>
    </xdr:to>
    <xdr:sp macro="" textlink="">
      <xdr:nvSpPr>
        <xdr:cNvPr id="13" name="Rounded Rectangle 12">
          <a:hlinkClick xmlns:r="http://schemas.openxmlformats.org/officeDocument/2006/relationships" r:id="rId5"/>
        </xdr:cNvPr>
        <xdr:cNvSpPr/>
      </xdr:nvSpPr>
      <xdr:spPr bwMode="auto">
        <a:xfrm>
          <a:off x="9077325" y="11591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14" name="Picture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xdr:row>
      <xdr:rowOff>180975</xdr:rowOff>
    </xdr:from>
    <xdr:to>
      <xdr:col>0</xdr:col>
      <xdr:colOff>266700</xdr:colOff>
      <xdr:row>5</xdr:row>
      <xdr:rowOff>190500</xdr:rowOff>
    </xdr:to>
    <xdr:sp macro="" textlink="">
      <xdr:nvSpPr>
        <xdr:cNvPr id="2" name="AutoShape 3"/>
        <xdr:cNvSpPr>
          <a:spLocks noChangeArrowheads="1"/>
        </xdr:cNvSpPr>
      </xdr:nvSpPr>
      <xdr:spPr bwMode="auto">
        <a:xfrm>
          <a:off x="0" y="1171575"/>
          <a:ext cx="266700" cy="3143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cap="flat">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4</xdr:col>
      <xdr:colOff>609600</xdr:colOff>
      <xdr:row>55</xdr:row>
      <xdr:rowOff>133350</xdr:rowOff>
    </xdr:from>
    <xdr:to>
      <xdr:col>5</xdr:col>
      <xdr:colOff>276225</xdr:colOff>
      <xdr:row>57</xdr:row>
      <xdr:rowOff>200025</xdr:rowOff>
    </xdr:to>
    <xdr:sp macro="" textlink="">
      <xdr:nvSpPr>
        <xdr:cNvPr id="10" name="Rounded Rectangle 9">
          <a:hlinkClick xmlns:r="http://schemas.openxmlformats.org/officeDocument/2006/relationships" r:id="rId1"/>
        </xdr:cNvPr>
        <xdr:cNvSpPr/>
      </xdr:nvSpPr>
      <xdr:spPr bwMode="auto">
        <a:xfrm>
          <a:off x="6896100" y="13896975"/>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180975</xdr:colOff>
      <xdr:row>55</xdr:row>
      <xdr:rowOff>133350</xdr:rowOff>
    </xdr:from>
    <xdr:to>
      <xdr:col>6</xdr:col>
      <xdr:colOff>1790700</xdr:colOff>
      <xdr:row>58</xdr:row>
      <xdr:rowOff>9525</xdr:rowOff>
    </xdr:to>
    <xdr:sp macro="" textlink="">
      <xdr:nvSpPr>
        <xdr:cNvPr id="13" name="Rounded Rectangle 12">
          <a:hlinkClick xmlns:r="http://schemas.openxmlformats.org/officeDocument/2006/relationships" r:id="rId2"/>
        </xdr:cNvPr>
        <xdr:cNvSpPr/>
      </xdr:nvSpPr>
      <xdr:spPr bwMode="auto">
        <a:xfrm>
          <a:off x="9667875" y="13896975"/>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Your</a:t>
          </a:r>
          <a:r>
            <a:rPr lang="en-GB" sz="1600" b="1" baseline="0">
              <a:solidFill>
                <a:schemeClr val="bg1"/>
              </a:solidFill>
            </a:rPr>
            <a:t> Results</a:t>
          </a:r>
          <a:endParaRPr lang="en-GB" sz="1600" b="1">
            <a:solidFill>
              <a:schemeClr val="bg1"/>
            </a:solidFill>
          </a:endParaRPr>
        </a:p>
      </xdr:txBody>
    </xdr:sp>
    <xdr:clientData/>
  </xdr:twoCellAnchor>
  <xdr:twoCellAnchor>
    <xdr:from>
      <xdr:col>4</xdr:col>
      <xdr:colOff>609600</xdr:colOff>
      <xdr:row>58</xdr:row>
      <xdr:rowOff>161925</xdr:rowOff>
    </xdr:from>
    <xdr:to>
      <xdr:col>5</xdr:col>
      <xdr:colOff>276225</xdr:colOff>
      <xdr:row>60</xdr:row>
      <xdr:rowOff>180975</xdr:rowOff>
    </xdr:to>
    <xdr:sp macro="" textlink="">
      <xdr:nvSpPr>
        <xdr:cNvPr id="15" name="Rounded Rectangle 14">
          <a:hlinkClick xmlns:r="http://schemas.openxmlformats.org/officeDocument/2006/relationships" r:id="rId3"/>
        </xdr:cNvPr>
        <xdr:cNvSpPr/>
      </xdr:nvSpPr>
      <xdr:spPr bwMode="auto">
        <a:xfrm>
          <a:off x="6896100" y="14497050"/>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552450</xdr:colOff>
      <xdr:row>35</xdr:row>
      <xdr:rowOff>85725</xdr:rowOff>
    </xdr:from>
    <xdr:to>
      <xdr:col>5</xdr:col>
      <xdr:colOff>28575</xdr:colOff>
      <xdr:row>50</xdr:row>
      <xdr:rowOff>600075</xdr:rowOff>
    </xdr:to>
    <xdr:graphicFrame macro="">
      <xdr:nvGraphicFramePr>
        <xdr:cNvPr id="9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180975</xdr:rowOff>
    </xdr:from>
    <xdr:to>
      <xdr:col>0</xdr:col>
      <xdr:colOff>266700</xdr:colOff>
      <xdr:row>5</xdr:row>
      <xdr:rowOff>190500</xdr:rowOff>
    </xdr:to>
    <xdr:sp macro="" textlink="">
      <xdr:nvSpPr>
        <xdr:cNvPr id="5" name="AutoShape 3"/>
        <xdr:cNvSpPr>
          <a:spLocks noChangeArrowheads="1"/>
        </xdr:cNvSpPr>
      </xdr:nvSpPr>
      <xdr:spPr bwMode="auto">
        <a:xfrm>
          <a:off x="0" y="1171575"/>
          <a:ext cx="266700" cy="3143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cap="flat">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0</xdr:col>
      <xdr:colOff>0</xdr:colOff>
      <xdr:row>6</xdr:row>
      <xdr:rowOff>180975</xdr:rowOff>
    </xdr:from>
    <xdr:to>
      <xdr:col>0</xdr:col>
      <xdr:colOff>266700</xdr:colOff>
      <xdr:row>7</xdr:row>
      <xdr:rowOff>0</xdr:rowOff>
    </xdr:to>
    <xdr:sp macro="" textlink="">
      <xdr:nvSpPr>
        <xdr:cNvPr id="6" name="AutoShape 3"/>
        <xdr:cNvSpPr>
          <a:spLocks noChangeArrowheads="1"/>
        </xdr:cNvSpPr>
      </xdr:nvSpPr>
      <xdr:spPr bwMode="auto">
        <a:xfrm>
          <a:off x="0" y="1943100"/>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13</xdr:col>
      <xdr:colOff>1333500</xdr:colOff>
      <xdr:row>42</xdr:row>
      <xdr:rowOff>200026</xdr:rowOff>
    </xdr:from>
    <xdr:to>
      <xdr:col>13</xdr:col>
      <xdr:colOff>2943225</xdr:colOff>
      <xdr:row>43</xdr:row>
      <xdr:rowOff>342900</xdr:rowOff>
    </xdr:to>
    <xdr:sp macro="" textlink="">
      <xdr:nvSpPr>
        <xdr:cNvPr id="10" name="Rounded Rectangle 9"/>
        <xdr:cNvSpPr/>
      </xdr:nvSpPr>
      <xdr:spPr bwMode="auto">
        <a:xfrm>
          <a:off x="10715625" y="11515726"/>
          <a:ext cx="1609725" cy="400049"/>
        </a:xfrm>
        <a:prstGeom prst="roundRect">
          <a:avLst/>
        </a:prstGeom>
        <a:solidFill>
          <a:schemeClr val="accent2"/>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send Email</a:t>
          </a:r>
        </a:p>
      </xdr:txBody>
    </xdr:sp>
    <xdr:clientData/>
  </xdr:twoCellAnchor>
  <xdr:twoCellAnchor>
    <xdr:from>
      <xdr:col>12</xdr:col>
      <xdr:colOff>171450</xdr:colOff>
      <xdr:row>42</xdr:row>
      <xdr:rowOff>200025</xdr:rowOff>
    </xdr:from>
    <xdr:to>
      <xdr:col>13</xdr:col>
      <xdr:colOff>1190625</xdr:colOff>
      <xdr:row>43</xdr:row>
      <xdr:rowOff>342899</xdr:rowOff>
    </xdr:to>
    <xdr:sp macro="" textlink="">
      <xdr:nvSpPr>
        <xdr:cNvPr id="11" name="Rounded Rectangle 10"/>
        <xdr:cNvSpPr/>
      </xdr:nvSpPr>
      <xdr:spPr bwMode="auto">
        <a:xfrm>
          <a:off x="8963025" y="11515725"/>
          <a:ext cx="1609725" cy="400049"/>
        </a:xfrm>
        <a:prstGeom prst="roundRect">
          <a:avLst/>
        </a:prstGeom>
        <a:solidFill>
          <a:schemeClr val="accent2"/>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go to Website</a:t>
          </a:r>
        </a:p>
      </xdr:txBody>
    </xdr:sp>
    <xdr:clientData/>
  </xdr:twoCellAnchor>
  <xdr:twoCellAnchor>
    <xdr:from>
      <xdr:col>1</xdr:col>
      <xdr:colOff>9526</xdr:colOff>
      <xdr:row>14</xdr:row>
      <xdr:rowOff>57150</xdr:rowOff>
    </xdr:from>
    <xdr:to>
      <xdr:col>5</xdr:col>
      <xdr:colOff>19050</xdr:colOff>
      <xdr:row>16</xdr:row>
      <xdr:rowOff>104775</xdr:rowOff>
    </xdr:to>
    <xdr:sp macro="" textlink="">
      <xdr:nvSpPr>
        <xdr:cNvPr id="13" name="Rounded Rectangle 12">
          <a:hlinkClick xmlns:r="http://schemas.openxmlformats.org/officeDocument/2006/relationships" r:id="rId2"/>
        </xdr:cNvPr>
        <xdr:cNvSpPr/>
      </xdr:nvSpPr>
      <xdr:spPr bwMode="auto">
        <a:xfrm>
          <a:off x="600076" y="4019550"/>
          <a:ext cx="4733924" cy="447675"/>
        </a:xfrm>
        <a:prstGeom prst="roundRect">
          <a:avLst/>
        </a:prstGeom>
        <a:solidFill>
          <a:schemeClr val="accent2"/>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Amend</a:t>
          </a:r>
          <a:r>
            <a:rPr lang="en-GB" sz="1600" b="1" baseline="0">
              <a:solidFill>
                <a:schemeClr val="bg1"/>
              </a:solidFill>
            </a:rPr>
            <a:t> my Income</a:t>
          </a:r>
          <a:endParaRPr lang="en-GB" sz="1600" b="1">
            <a:solidFill>
              <a:schemeClr val="bg1"/>
            </a:solidFill>
          </a:endParaRPr>
        </a:p>
      </xdr:txBody>
    </xdr:sp>
    <xdr:clientData/>
  </xdr:twoCellAnchor>
  <xdr:twoCellAnchor>
    <xdr:from>
      <xdr:col>1</xdr:col>
      <xdr:colOff>0</xdr:colOff>
      <xdr:row>22</xdr:row>
      <xdr:rowOff>57150</xdr:rowOff>
    </xdr:from>
    <xdr:to>
      <xdr:col>5</xdr:col>
      <xdr:colOff>9524</xdr:colOff>
      <xdr:row>23</xdr:row>
      <xdr:rowOff>219075</xdr:rowOff>
    </xdr:to>
    <xdr:sp macro="" textlink="">
      <xdr:nvSpPr>
        <xdr:cNvPr id="14" name="Rounded Rectangle 13">
          <a:hlinkClick xmlns:r="http://schemas.openxmlformats.org/officeDocument/2006/relationships" r:id="rId3"/>
        </xdr:cNvPr>
        <xdr:cNvSpPr/>
      </xdr:nvSpPr>
      <xdr:spPr bwMode="auto">
        <a:xfrm>
          <a:off x="590550" y="6248400"/>
          <a:ext cx="4733924" cy="447675"/>
        </a:xfrm>
        <a:prstGeom prst="roundRect">
          <a:avLst/>
        </a:prstGeom>
        <a:solidFill>
          <a:schemeClr val="accent2"/>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Amend my Debts</a:t>
          </a:r>
        </a:p>
      </xdr:txBody>
    </xdr:sp>
    <xdr:clientData/>
  </xdr:twoCellAnchor>
  <xdr:twoCellAnchor editAs="oneCell">
    <xdr:from>
      <xdr:col>0</xdr:col>
      <xdr:colOff>114300</xdr:colOff>
      <xdr:row>0</xdr:row>
      <xdr:rowOff>47625</xdr:rowOff>
    </xdr:from>
    <xdr:to>
      <xdr:col>1</xdr:col>
      <xdr:colOff>1901812</xdr:colOff>
      <xdr:row>6</xdr:row>
      <xdr:rowOff>142875</xdr:rowOff>
    </xdr:to>
    <xdr:pic>
      <xdr:nvPicPr>
        <xdr:cNvPr id="12" name="Picture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13.xml><?xml version="1.0" encoding="utf-8"?>
<c:userShapes xmlns:c="http://schemas.openxmlformats.org/drawingml/2006/chart">
  <cdr:relSizeAnchor xmlns:cdr="http://schemas.openxmlformats.org/drawingml/2006/chartDrawing">
    <cdr:from>
      <cdr:x>0.07143</cdr:x>
      <cdr:y>0.85371</cdr:y>
    </cdr:from>
    <cdr:to>
      <cdr:x>0.07143</cdr:x>
      <cdr:y>0.85371</cdr:y>
    </cdr:to>
    <cdr:sp macro="" textlink="">
      <cdr:nvSpPr>
        <cdr:cNvPr id="12289" name="Text Box 1"/>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0.07143</cdr:x>
      <cdr:y>0.85371</cdr:y>
    </cdr:from>
    <cdr:to>
      <cdr:x>0.07143</cdr:x>
      <cdr:y>0.85371</cdr:y>
    </cdr:to>
    <cdr:sp macro="" textlink="">
      <cdr:nvSpPr>
        <cdr:cNvPr id="12290" name="Text Box 2"/>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0.07143</cdr:x>
      <cdr:y>0.85371</cdr:y>
    </cdr:from>
    <cdr:to>
      <cdr:x>0.07143</cdr:x>
      <cdr:y>0.85371</cdr:y>
    </cdr:to>
    <cdr:sp macro="" textlink="">
      <cdr:nvSpPr>
        <cdr:cNvPr id="12291" name="Text Box 3"/>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0.07143</cdr:x>
      <cdr:y>0.85371</cdr:y>
    </cdr:from>
    <cdr:to>
      <cdr:x>0.07143</cdr:x>
      <cdr:y>0.85371</cdr:y>
    </cdr:to>
    <cdr:sp macro="" textlink="">
      <cdr:nvSpPr>
        <cdr:cNvPr id="12292" name="Text Box 4"/>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0.07143</cdr:x>
      <cdr:y>0.85371</cdr:y>
    </cdr:from>
    <cdr:to>
      <cdr:x>0.07143</cdr:x>
      <cdr:y>0.85371</cdr:y>
    </cdr:to>
    <cdr:sp macro="" textlink="">
      <cdr:nvSpPr>
        <cdr:cNvPr id="12293" name="Text Box 5"/>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dr:relSizeAnchor xmlns:cdr="http://schemas.openxmlformats.org/drawingml/2006/chartDrawing">
    <cdr:from>
      <cdr:x>0.07143</cdr:x>
      <cdr:y>0.85371</cdr:y>
    </cdr:from>
    <cdr:to>
      <cdr:x>0.07143</cdr:x>
      <cdr:y>0.85371</cdr:y>
    </cdr:to>
    <cdr:sp macro="" textlink="">
      <cdr:nvSpPr>
        <cdr:cNvPr id="12294" name="Text Box 6"/>
        <cdr:cNvSpPr txBox="1">
          <a:spLocks xmlns:a="http://schemas.openxmlformats.org/drawingml/2006/main" noChangeArrowheads="1"/>
        </cdr:cNvSpPr>
      </cdr:nvSpPr>
      <cdr:spPr bwMode="auto">
        <a:xfrm xmlns:a="http://schemas.openxmlformats.org/drawingml/2006/main">
          <a:off x="346061" y="3450954"/>
          <a:ext cx="0" cy="0"/>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xmlns="" w="1">
              <a:solidFill>
                <a:srgbClr xmlns:mc="http://schemas.openxmlformats.org/markup-compatibility/2006" val="000000" mc:Ignorable="a14" a14:legacySpreadsheetColorIndex="77"/>
              </a:solidFill>
              <a:miter lim="800000"/>
              <a:headEnd/>
              <a:tailEnd type="none" w="med" len="me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38100</xdr:colOff>
      <xdr:row>24</xdr:row>
      <xdr:rowOff>28575</xdr:rowOff>
    </xdr:from>
    <xdr:to>
      <xdr:col>4</xdr:col>
      <xdr:colOff>428625</xdr:colOff>
      <xdr:row>26</xdr:row>
      <xdr:rowOff>95250</xdr:rowOff>
    </xdr:to>
    <xdr:sp macro="" textlink="">
      <xdr:nvSpPr>
        <xdr:cNvPr id="3" name="Rounded Rectangle 2">
          <a:hlinkClick xmlns:r="http://schemas.openxmlformats.org/officeDocument/2006/relationships" r:id="rId1"/>
        </xdr:cNvPr>
        <xdr:cNvSpPr/>
      </xdr:nvSpPr>
      <xdr:spPr bwMode="auto">
        <a:xfrm>
          <a:off x="1257300" y="4600575"/>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Get Started</a:t>
          </a:r>
        </a:p>
      </xdr:txBody>
    </xdr:sp>
    <xdr:clientData/>
  </xdr:twoCellAnchor>
  <xdr:twoCellAnchor editAs="oneCell">
    <xdr:from>
      <xdr:col>0</xdr:col>
      <xdr:colOff>117488</xdr:colOff>
      <xdr:row>0</xdr:row>
      <xdr:rowOff>57150</xdr:rowOff>
    </xdr:from>
    <xdr:to>
      <xdr:col>4</xdr:col>
      <xdr:colOff>57150</xdr:colOff>
      <xdr:row>6</xdr:row>
      <xdr:rowOff>152400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17488" y="57150"/>
          <a:ext cx="2378062" cy="1857375"/>
        </a:xfrm>
        <a:prstGeom prst="rect">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51</xdr:row>
      <xdr:rowOff>219075</xdr:rowOff>
    </xdr:from>
    <xdr:to>
      <xdr:col>3</xdr:col>
      <xdr:colOff>400050</xdr:colOff>
      <xdr:row>53</xdr:row>
      <xdr:rowOff>190500</xdr:rowOff>
    </xdr:to>
    <xdr:sp macro="" textlink="">
      <xdr:nvSpPr>
        <xdr:cNvPr id="13" name="Rounded Rectangle 12">
          <a:hlinkClick xmlns:r="http://schemas.openxmlformats.org/officeDocument/2006/relationships" r:id="rId1"/>
        </xdr:cNvPr>
        <xdr:cNvSpPr/>
      </xdr:nvSpPr>
      <xdr:spPr bwMode="auto">
        <a:xfrm>
          <a:off x="619125" y="17192625"/>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Get Started</a:t>
          </a:r>
        </a:p>
      </xdr:txBody>
    </xdr:sp>
    <xdr:clientData/>
  </xdr:twoCellAnchor>
  <xdr:twoCellAnchor editAs="oneCell">
    <xdr:from>
      <xdr:col>0</xdr:col>
      <xdr:colOff>114300</xdr:colOff>
      <xdr:row>0</xdr:row>
      <xdr:rowOff>47625</xdr:rowOff>
    </xdr:from>
    <xdr:to>
      <xdr:col>4</xdr:col>
      <xdr:colOff>53962</xdr:colOff>
      <xdr:row>6</xdr:row>
      <xdr:rowOff>171450</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6</xdr:row>
      <xdr:rowOff>161925</xdr:rowOff>
    </xdr:from>
    <xdr:to>
      <xdr:col>0</xdr:col>
      <xdr:colOff>276225</xdr:colOff>
      <xdr:row>6</xdr:row>
      <xdr:rowOff>171450</xdr:rowOff>
    </xdr:to>
    <xdr:sp macro="" textlink="">
      <xdr:nvSpPr>
        <xdr:cNvPr id="5" name="AutoShape 3"/>
        <xdr:cNvSpPr>
          <a:spLocks noChangeArrowheads="1"/>
        </xdr:cNvSpPr>
      </xdr:nvSpPr>
      <xdr:spPr bwMode="auto">
        <a:xfrm>
          <a:off x="9525" y="1914525"/>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53</xdr:row>
      <xdr:rowOff>123825</xdr:rowOff>
    </xdr:from>
    <xdr:to>
      <xdr:col>5</xdr:col>
      <xdr:colOff>304800</xdr:colOff>
      <xdr:row>56</xdr:row>
      <xdr:rowOff>0</xdr:rowOff>
    </xdr:to>
    <xdr:sp macro="" textlink="">
      <xdr:nvSpPr>
        <xdr:cNvPr id="4" name="Rounded Rectangle 3">
          <a:hlinkClick xmlns:r="http://schemas.openxmlformats.org/officeDocument/2006/relationships" r:id="rId1"/>
        </xdr:cNvPr>
        <xdr:cNvSpPr/>
      </xdr:nvSpPr>
      <xdr:spPr bwMode="auto">
        <a:xfrm>
          <a:off x="6238875" y="13487400"/>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6</xdr:col>
      <xdr:colOff>266700</xdr:colOff>
      <xdr:row>50</xdr:row>
      <xdr:rowOff>133350</xdr:rowOff>
    </xdr:from>
    <xdr:to>
      <xdr:col>6</xdr:col>
      <xdr:colOff>1876425</xdr:colOff>
      <xdr:row>52</xdr:row>
      <xdr:rowOff>200025</xdr:rowOff>
    </xdr:to>
    <xdr:sp macro="" textlink="">
      <xdr:nvSpPr>
        <xdr:cNvPr id="7" name="Rounded Rectangle 6">
          <a:hlinkClick xmlns:r="http://schemas.openxmlformats.org/officeDocument/2006/relationships" r:id="rId2"/>
        </xdr:cNvPr>
        <xdr:cNvSpPr/>
      </xdr:nvSpPr>
      <xdr:spPr bwMode="auto">
        <a:xfrm>
          <a:off x="9067800" y="1287780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3</xdr:col>
      <xdr:colOff>104775</xdr:colOff>
      <xdr:row>50</xdr:row>
      <xdr:rowOff>133350</xdr:rowOff>
    </xdr:from>
    <xdr:to>
      <xdr:col>5</xdr:col>
      <xdr:colOff>304800</xdr:colOff>
      <xdr:row>52</xdr:row>
      <xdr:rowOff>200025</xdr:rowOff>
    </xdr:to>
    <xdr:sp macro="" textlink="">
      <xdr:nvSpPr>
        <xdr:cNvPr id="8" name="Rounded Rectangle 7">
          <a:hlinkClick xmlns:r="http://schemas.openxmlformats.org/officeDocument/2006/relationships" r:id="rId3"/>
        </xdr:cNvPr>
        <xdr:cNvSpPr/>
      </xdr:nvSpPr>
      <xdr:spPr bwMode="auto">
        <a:xfrm>
          <a:off x="6238875" y="12877800"/>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276225</xdr:colOff>
      <xdr:row>53</xdr:row>
      <xdr:rowOff>133350</xdr:rowOff>
    </xdr:from>
    <xdr:to>
      <xdr:col>6</xdr:col>
      <xdr:colOff>1885950</xdr:colOff>
      <xdr:row>56</xdr:row>
      <xdr:rowOff>9525</xdr:rowOff>
    </xdr:to>
    <xdr:sp macro="" textlink="">
      <xdr:nvSpPr>
        <xdr:cNvPr id="9" name="Rounded Rectangle 8">
          <a:hlinkClick xmlns:r="http://schemas.openxmlformats.org/officeDocument/2006/relationships" r:id="rId4"/>
        </xdr:cNvPr>
        <xdr:cNvSpPr/>
      </xdr:nvSpPr>
      <xdr:spPr bwMode="auto">
        <a:xfrm>
          <a:off x="9077325" y="13496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180975</xdr:rowOff>
    </xdr:from>
    <xdr:to>
      <xdr:col>0</xdr:col>
      <xdr:colOff>266700</xdr:colOff>
      <xdr:row>7</xdr:row>
      <xdr:rowOff>0</xdr:rowOff>
    </xdr:to>
    <xdr:sp macro="" textlink="">
      <xdr:nvSpPr>
        <xdr:cNvPr id="8" name="AutoShape 3"/>
        <xdr:cNvSpPr>
          <a:spLocks noChangeArrowheads="1"/>
        </xdr:cNvSpPr>
      </xdr:nvSpPr>
      <xdr:spPr bwMode="auto">
        <a:xfrm>
          <a:off x="0" y="1943100"/>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51</xdr:row>
      <xdr:rowOff>123825</xdr:rowOff>
    </xdr:from>
    <xdr:to>
      <xdr:col>5</xdr:col>
      <xdr:colOff>304800</xdr:colOff>
      <xdr:row>54</xdr:row>
      <xdr:rowOff>0</xdr:rowOff>
    </xdr:to>
    <xdr:sp macro="" textlink="">
      <xdr:nvSpPr>
        <xdr:cNvPr id="4" name="Rounded Rectangle 3">
          <a:hlinkClick xmlns:r="http://schemas.openxmlformats.org/officeDocument/2006/relationships" r:id="rId1"/>
        </xdr:cNvPr>
        <xdr:cNvSpPr/>
      </xdr:nvSpPr>
      <xdr:spPr bwMode="auto">
        <a:xfrm>
          <a:off x="6238875" y="13487400"/>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6</xdr:col>
      <xdr:colOff>266700</xdr:colOff>
      <xdr:row>48</xdr:row>
      <xdr:rowOff>133350</xdr:rowOff>
    </xdr:from>
    <xdr:to>
      <xdr:col>6</xdr:col>
      <xdr:colOff>1876425</xdr:colOff>
      <xdr:row>50</xdr:row>
      <xdr:rowOff>200025</xdr:rowOff>
    </xdr:to>
    <xdr:sp macro="" textlink="">
      <xdr:nvSpPr>
        <xdr:cNvPr id="5" name="Rounded Rectangle 4">
          <a:hlinkClick xmlns:r="http://schemas.openxmlformats.org/officeDocument/2006/relationships" r:id="rId2"/>
        </xdr:cNvPr>
        <xdr:cNvSpPr/>
      </xdr:nvSpPr>
      <xdr:spPr bwMode="auto">
        <a:xfrm>
          <a:off x="9067800" y="12877800"/>
          <a:ext cx="1609725" cy="447675"/>
        </a:xfrm>
        <a:prstGeom prst="roundRect">
          <a:avLst/>
        </a:prstGeom>
        <a:solidFill>
          <a:srgbClr val="002060"/>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Skip to Results</a:t>
          </a:r>
        </a:p>
      </xdr:txBody>
    </xdr:sp>
    <xdr:clientData/>
  </xdr:twoCellAnchor>
  <xdr:twoCellAnchor>
    <xdr:from>
      <xdr:col>3</xdr:col>
      <xdr:colOff>104775</xdr:colOff>
      <xdr:row>48</xdr:row>
      <xdr:rowOff>133350</xdr:rowOff>
    </xdr:from>
    <xdr:to>
      <xdr:col>5</xdr:col>
      <xdr:colOff>304800</xdr:colOff>
      <xdr:row>50</xdr:row>
      <xdr:rowOff>200025</xdr:rowOff>
    </xdr:to>
    <xdr:sp macro="" textlink="">
      <xdr:nvSpPr>
        <xdr:cNvPr id="6" name="Rounded Rectangle 5">
          <a:hlinkClick xmlns:r="http://schemas.openxmlformats.org/officeDocument/2006/relationships" r:id="rId3"/>
        </xdr:cNvPr>
        <xdr:cNvSpPr/>
      </xdr:nvSpPr>
      <xdr:spPr bwMode="auto">
        <a:xfrm>
          <a:off x="6238875" y="12877800"/>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48</xdr:row>
      <xdr:rowOff>133350</xdr:rowOff>
    </xdr:from>
    <xdr:to>
      <xdr:col>6</xdr:col>
      <xdr:colOff>1876425</xdr:colOff>
      <xdr:row>50</xdr:row>
      <xdr:rowOff>200025</xdr:rowOff>
    </xdr:to>
    <xdr:sp macro="" textlink="">
      <xdr:nvSpPr>
        <xdr:cNvPr id="7" name="Rounded Rectangle 6">
          <a:hlinkClick xmlns:r="http://schemas.openxmlformats.org/officeDocument/2006/relationships" r:id="rId4"/>
        </xdr:cNvPr>
        <xdr:cNvSpPr/>
      </xdr:nvSpPr>
      <xdr:spPr bwMode="auto">
        <a:xfrm>
          <a:off x="9067800" y="1287780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51</xdr:row>
      <xdr:rowOff>133350</xdr:rowOff>
    </xdr:from>
    <xdr:to>
      <xdr:col>6</xdr:col>
      <xdr:colOff>1885950</xdr:colOff>
      <xdr:row>54</xdr:row>
      <xdr:rowOff>9525</xdr:rowOff>
    </xdr:to>
    <xdr:sp macro="" textlink="">
      <xdr:nvSpPr>
        <xdr:cNvPr id="10" name="Rounded Rectangle 9">
          <a:hlinkClick xmlns:r="http://schemas.openxmlformats.org/officeDocument/2006/relationships" r:id="rId5"/>
        </xdr:cNvPr>
        <xdr:cNvSpPr/>
      </xdr:nvSpPr>
      <xdr:spPr bwMode="auto">
        <a:xfrm>
          <a:off x="9077325" y="13496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11" name="Picture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161925</xdr:rowOff>
    </xdr:from>
    <xdr:to>
      <xdr:col>0</xdr:col>
      <xdr:colOff>266700</xdr:colOff>
      <xdr:row>6</xdr:row>
      <xdr:rowOff>171450</xdr:rowOff>
    </xdr:to>
    <xdr:sp macro="" textlink="">
      <xdr:nvSpPr>
        <xdr:cNvPr id="6" name="AutoShape 3"/>
        <xdr:cNvSpPr>
          <a:spLocks noChangeArrowheads="1"/>
        </xdr:cNvSpPr>
      </xdr:nvSpPr>
      <xdr:spPr bwMode="auto">
        <a:xfrm>
          <a:off x="0" y="1924050"/>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47</xdr:row>
      <xdr:rowOff>123825</xdr:rowOff>
    </xdr:from>
    <xdr:to>
      <xdr:col>5</xdr:col>
      <xdr:colOff>304800</xdr:colOff>
      <xdr:row>50</xdr:row>
      <xdr:rowOff>0</xdr:rowOff>
    </xdr:to>
    <xdr:sp macro="" textlink="">
      <xdr:nvSpPr>
        <xdr:cNvPr id="4" name="Rounded Rectangle 3">
          <a:hlinkClick xmlns:r="http://schemas.openxmlformats.org/officeDocument/2006/relationships" r:id="rId1"/>
        </xdr:cNvPr>
        <xdr:cNvSpPr/>
      </xdr:nvSpPr>
      <xdr:spPr bwMode="auto">
        <a:xfrm>
          <a:off x="6238875" y="12734925"/>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3</xdr:col>
      <xdr:colOff>104775</xdr:colOff>
      <xdr:row>44</xdr:row>
      <xdr:rowOff>133350</xdr:rowOff>
    </xdr:from>
    <xdr:to>
      <xdr:col>5</xdr:col>
      <xdr:colOff>304800</xdr:colOff>
      <xdr:row>46</xdr:row>
      <xdr:rowOff>200025</xdr:rowOff>
    </xdr:to>
    <xdr:sp macro="" textlink="">
      <xdr:nvSpPr>
        <xdr:cNvPr id="8" name="Rounded Rectangle 7">
          <a:hlinkClick xmlns:r="http://schemas.openxmlformats.org/officeDocument/2006/relationships" r:id="rId2"/>
        </xdr:cNvPr>
        <xdr:cNvSpPr/>
      </xdr:nvSpPr>
      <xdr:spPr bwMode="auto">
        <a:xfrm>
          <a:off x="6238875" y="12125325"/>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44</xdr:row>
      <xdr:rowOff>133350</xdr:rowOff>
    </xdr:from>
    <xdr:to>
      <xdr:col>6</xdr:col>
      <xdr:colOff>1876425</xdr:colOff>
      <xdr:row>46</xdr:row>
      <xdr:rowOff>200025</xdr:rowOff>
    </xdr:to>
    <xdr:sp macro="" textlink="">
      <xdr:nvSpPr>
        <xdr:cNvPr id="15" name="Rounded Rectangle 14">
          <a:hlinkClick xmlns:r="http://schemas.openxmlformats.org/officeDocument/2006/relationships" r:id="rId3"/>
        </xdr:cNvPr>
        <xdr:cNvSpPr/>
      </xdr:nvSpPr>
      <xdr:spPr bwMode="auto">
        <a:xfrm>
          <a:off x="9067800" y="12125325"/>
          <a:ext cx="1609725" cy="447675"/>
        </a:xfrm>
        <a:prstGeom prst="roundRect">
          <a:avLst/>
        </a:prstGeom>
        <a:solidFill>
          <a:srgbClr val="002060"/>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Skip to Results</a:t>
          </a:r>
        </a:p>
      </xdr:txBody>
    </xdr:sp>
    <xdr:clientData/>
  </xdr:twoCellAnchor>
  <xdr:twoCellAnchor>
    <xdr:from>
      <xdr:col>6</xdr:col>
      <xdr:colOff>266700</xdr:colOff>
      <xdr:row>44</xdr:row>
      <xdr:rowOff>133350</xdr:rowOff>
    </xdr:from>
    <xdr:to>
      <xdr:col>6</xdr:col>
      <xdr:colOff>1876425</xdr:colOff>
      <xdr:row>46</xdr:row>
      <xdr:rowOff>200025</xdr:rowOff>
    </xdr:to>
    <xdr:sp macro="" textlink="">
      <xdr:nvSpPr>
        <xdr:cNvPr id="16" name="Rounded Rectangle 15">
          <a:hlinkClick xmlns:r="http://schemas.openxmlformats.org/officeDocument/2006/relationships" r:id="rId4"/>
        </xdr:cNvPr>
        <xdr:cNvSpPr/>
      </xdr:nvSpPr>
      <xdr:spPr bwMode="auto">
        <a:xfrm>
          <a:off x="9067800" y="12125325"/>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47</xdr:row>
      <xdr:rowOff>133350</xdr:rowOff>
    </xdr:from>
    <xdr:to>
      <xdr:col>6</xdr:col>
      <xdr:colOff>1885950</xdr:colOff>
      <xdr:row>50</xdr:row>
      <xdr:rowOff>9525</xdr:rowOff>
    </xdr:to>
    <xdr:sp macro="" textlink="">
      <xdr:nvSpPr>
        <xdr:cNvPr id="17" name="Rounded Rectangle 16">
          <a:hlinkClick xmlns:r="http://schemas.openxmlformats.org/officeDocument/2006/relationships" r:id="rId5"/>
        </xdr:cNvPr>
        <xdr:cNvSpPr/>
      </xdr:nvSpPr>
      <xdr:spPr bwMode="auto">
        <a:xfrm>
          <a:off x="9077325" y="12744450"/>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9" name="Picture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180975</xdr:rowOff>
    </xdr:from>
    <xdr:to>
      <xdr:col>0</xdr:col>
      <xdr:colOff>266700</xdr:colOff>
      <xdr:row>7</xdr:row>
      <xdr:rowOff>0</xdr:rowOff>
    </xdr:to>
    <xdr:sp macro="" textlink="">
      <xdr:nvSpPr>
        <xdr:cNvPr id="6" name="AutoShape 3"/>
        <xdr:cNvSpPr>
          <a:spLocks noChangeArrowheads="1"/>
        </xdr:cNvSpPr>
      </xdr:nvSpPr>
      <xdr:spPr bwMode="auto">
        <a:xfrm>
          <a:off x="0" y="1943100"/>
          <a:ext cx="266700" cy="95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46</xdr:row>
      <xdr:rowOff>123825</xdr:rowOff>
    </xdr:from>
    <xdr:to>
      <xdr:col>5</xdr:col>
      <xdr:colOff>304800</xdr:colOff>
      <xdr:row>49</xdr:row>
      <xdr:rowOff>0</xdr:rowOff>
    </xdr:to>
    <xdr:sp macro="" textlink="">
      <xdr:nvSpPr>
        <xdr:cNvPr id="4" name="Rounded Rectangle 3">
          <a:hlinkClick xmlns:r="http://schemas.openxmlformats.org/officeDocument/2006/relationships" r:id="rId1"/>
        </xdr:cNvPr>
        <xdr:cNvSpPr/>
      </xdr:nvSpPr>
      <xdr:spPr bwMode="auto">
        <a:xfrm>
          <a:off x="6238875" y="11477625"/>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3</xdr:col>
      <xdr:colOff>104775</xdr:colOff>
      <xdr:row>43</xdr:row>
      <xdr:rowOff>133350</xdr:rowOff>
    </xdr:from>
    <xdr:to>
      <xdr:col>5</xdr:col>
      <xdr:colOff>304800</xdr:colOff>
      <xdr:row>45</xdr:row>
      <xdr:rowOff>200025</xdr:rowOff>
    </xdr:to>
    <xdr:sp macro="" textlink="">
      <xdr:nvSpPr>
        <xdr:cNvPr id="8" name="Rounded Rectangle 7">
          <a:hlinkClick xmlns:r="http://schemas.openxmlformats.org/officeDocument/2006/relationships" r:id="rId2"/>
        </xdr:cNvPr>
        <xdr:cNvSpPr/>
      </xdr:nvSpPr>
      <xdr:spPr bwMode="auto">
        <a:xfrm>
          <a:off x="6238875" y="10868025"/>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43</xdr:row>
      <xdr:rowOff>123825</xdr:rowOff>
    </xdr:from>
    <xdr:to>
      <xdr:col>6</xdr:col>
      <xdr:colOff>1876425</xdr:colOff>
      <xdr:row>45</xdr:row>
      <xdr:rowOff>190500</xdr:rowOff>
    </xdr:to>
    <xdr:sp macro="" textlink="">
      <xdr:nvSpPr>
        <xdr:cNvPr id="10" name="Rounded Rectangle 9">
          <a:hlinkClick xmlns:r="http://schemas.openxmlformats.org/officeDocument/2006/relationships" r:id="rId3"/>
        </xdr:cNvPr>
        <xdr:cNvSpPr/>
      </xdr:nvSpPr>
      <xdr:spPr bwMode="auto">
        <a:xfrm>
          <a:off x="9067800" y="1072515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46</xdr:row>
      <xdr:rowOff>133350</xdr:rowOff>
    </xdr:from>
    <xdr:to>
      <xdr:col>6</xdr:col>
      <xdr:colOff>1885950</xdr:colOff>
      <xdr:row>49</xdr:row>
      <xdr:rowOff>9525</xdr:rowOff>
    </xdr:to>
    <xdr:sp macro="" textlink="">
      <xdr:nvSpPr>
        <xdr:cNvPr id="11" name="Rounded Rectangle 10">
          <a:hlinkClick xmlns:r="http://schemas.openxmlformats.org/officeDocument/2006/relationships" r:id="rId4"/>
        </xdr:cNvPr>
        <xdr:cNvSpPr/>
      </xdr:nvSpPr>
      <xdr:spPr bwMode="auto">
        <a:xfrm>
          <a:off x="9077325" y="11591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xdr:row>
      <xdr:rowOff>180975</xdr:rowOff>
    </xdr:from>
    <xdr:to>
      <xdr:col>0</xdr:col>
      <xdr:colOff>266700</xdr:colOff>
      <xdr:row>5</xdr:row>
      <xdr:rowOff>190500</xdr:rowOff>
    </xdr:to>
    <xdr:sp macro="" textlink="">
      <xdr:nvSpPr>
        <xdr:cNvPr id="6145" name="AutoShape 3"/>
        <xdr:cNvSpPr>
          <a:spLocks noChangeArrowheads="1"/>
        </xdr:cNvSpPr>
      </xdr:nvSpPr>
      <xdr:spPr bwMode="auto">
        <a:xfrm>
          <a:off x="0" y="1314450"/>
          <a:ext cx="266700" cy="190500"/>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cap="flat">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48</xdr:row>
      <xdr:rowOff>123825</xdr:rowOff>
    </xdr:from>
    <xdr:to>
      <xdr:col>5</xdr:col>
      <xdr:colOff>304800</xdr:colOff>
      <xdr:row>51</xdr:row>
      <xdr:rowOff>0</xdr:rowOff>
    </xdr:to>
    <xdr:sp macro="" textlink="">
      <xdr:nvSpPr>
        <xdr:cNvPr id="7" name="Rounded Rectangle 6">
          <a:hlinkClick xmlns:r="http://schemas.openxmlformats.org/officeDocument/2006/relationships" r:id="rId1"/>
        </xdr:cNvPr>
        <xdr:cNvSpPr/>
      </xdr:nvSpPr>
      <xdr:spPr bwMode="auto">
        <a:xfrm>
          <a:off x="6238875" y="11477625"/>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3</xdr:col>
      <xdr:colOff>104775</xdr:colOff>
      <xdr:row>45</xdr:row>
      <xdr:rowOff>133350</xdr:rowOff>
    </xdr:from>
    <xdr:to>
      <xdr:col>5</xdr:col>
      <xdr:colOff>304800</xdr:colOff>
      <xdr:row>47</xdr:row>
      <xdr:rowOff>200025</xdr:rowOff>
    </xdr:to>
    <xdr:sp macro="" textlink="">
      <xdr:nvSpPr>
        <xdr:cNvPr id="10" name="Rounded Rectangle 9">
          <a:hlinkClick xmlns:r="http://schemas.openxmlformats.org/officeDocument/2006/relationships" r:id="rId2"/>
        </xdr:cNvPr>
        <xdr:cNvSpPr/>
      </xdr:nvSpPr>
      <xdr:spPr bwMode="auto">
        <a:xfrm>
          <a:off x="6238875" y="10868025"/>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45</xdr:row>
      <xdr:rowOff>133350</xdr:rowOff>
    </xdr:from>
    <xdr:to>
      <xdr:col>6</xdr:col>
      <xdr:colOff>1876425</xdr:colOff>
      <xdr:row>47</xdr:row>
      <xdr:rowOff>200025</xdr:rowOff>
    </xdr:to>
    <xdr:sp macro="" textlink="">
      <xdr:nvSpPr>
        <xdr:cNvPr id="11" name="Rounded Rectangle 10">
          <a:hlinkClick xmlns:r="http://schemas.openxmlformats.org/officeDocument/2006/relationships" r:id="rId3"/>
        </xdr:cNvPr>
        <xdr:cNvSpPr/>
      </xdr:nvSpPr>
      <xdr:spPr bwMode="auto">
        <a:xfrm>
          <a:off x="9067800" y="10972800"/>
          <a:ext cx="1609725" cy="447675"/>
        </a:xfrm>
        <a:prstGeom prst="roundRect">
          <a:avLst/>
        </a:prstGeom>
        <a:solidFill>
          <a:srgbClr val="002060"/>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Skip to Results</a:t>
          </a:r>
        </a:p>
      </xdr:txBody>
    </xdr:sp>
    <xdr:clientData/>
  </xdr:twoCellAnchor>
  <xdr:twoCellAnchor>
    <xdr:from>
      <xdr:col>6</xdr:col>
      <xdr:colOff>266700</xdr:colOff>
      <xdr:row>45</xdr:row>
      <xdr:rowOff>133350</xdr:rowOff>
    </xdr:from>
    <xdr:to>
      <xdr:col>6</xdr:col>
      <xdr:colOff>1876425</xdr:colOff>
      <xdr:row>47</xdr:row>
      <xdr:rowOff>200025</xdr:rowOff>
    </xdr:to>
    <xdr:sp macro="" textlink="">
      <xdr:nvSpPr>
        <xdr:cNvPr id="12" name="Rounded Rectangle 11">
          <a:hlinkClick xmlns:r="http://schemas.openxmlformats.org/officeDocument/2006/relationships" r:id="rId4"/>
        </xdr:cNvPr>
        <xdr:cNvSpPr/>
      </xdr:nvSpPr>
      <xdr:spPr bwMode="auto">
        <a:xfrm>
          <a:off x="9067800" y="1097280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48</xdr:row>
      <xdr:rowOff>133350</xdr:rowOff>
    </xdr:from>
    <xdr:to>
      <xdr:col>6</xdr:col>
      <xdr:colOff>1885950</xdr:colOff>
      <xdr:row>51</xdr:row>
      <xdr:rowOff>9525</xdr:rowOff>
    </xdr:to>
    <xdr:sp macro="" textlink="">
      <xdr:nvSpPr>
        <xdr:cNvPr id="13" name="Rounded Rectangle 12">
          <a:hlinkClick xmlns:r="http://schemas.openxmlformats.org/officeDocument/2006/relationships" r:id="rId5"/>
        </xdr:cNvPr>
        <xdr:cNvSpPr/>
      </xdr:nvSpPr>
      <xdr:spPr bwMode="auto">
        <a:xfrm>
          <a:off x="9077325" y="11591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14" name="Picture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180975</xdr:rowOff>
    </xdr:from>
    <xdr:to>
      <xdr:col>0</xdr:col>
      <xdr:colOff>266700</xdr:colOff>
      <xdr:row>5</xdr:row>
      <xdr:rowOff>190500</xdr:rowOff>
    </xdr:to>
    <xdr:sp macro="" textlink="">
      <xdr:nvSpPr>
        <xdr:cNvPr id="6" name="AutoShape 3"/>
        <xdr:cNvSpPr>
          <a:spLocks noChangeArrowheads="1"/>
        </xdr:cNvSpPr>
      </xdr:nvSpPr>
      <xdr:spPr bwMode="auto">
        <a:xfrm>
          <a:off x="0" y="1171575"/>
          <a:ext cx="266700" cy="314325"/>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cap="flat">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0</xdr:col>
      <xdr:colOff>0</xdr:colOff>
      <xdr:row>6</xdr:row>
      <xdr:rowOff>180975</xdr:rowOff>
    </xdr:from>
    <xdr:to>
      <xdr:col>0</xdr:col>
      <xdr:colOff>266700</xdr:colOff>
      <xdr:row>7</xdr:row>
      <xdr:rowOff>0</xdr:rowOff>
    </xdr:to>
    <xdr:sp macro="" textlink="">
      <xdr:nvSpPr>
        <xdr:cNvPr id="7" name="AutoShape 3"/>
        <xdr:cNvSpPr>
          <a:spLocks noChangeArrowheads="1"/>
        </xdr:cNvSpPr>
      </xdr:nvSpPr>
      <xdr:spPr bwMode="auto">
        <a:xfrm>
          <a:off x="0" y="1943100"/>
          <a:ext cx="266700" cy="19050"/>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3465AF"/>
              </a:solidFill>
              <a:round/>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sp>
    <xdr:clientData/>
  </xdr:twoCellAnchor>
  <xdr:twoCellAnchor>
    <xdr:from>
      <xdr:col>3</xdr:col>
      <xdr:colOff>104775</xdr:colOff>
      <xdr:row>39</xdr:row>
      <xdr:rowOff>123825</xdr:rowOff>
    </xdr:from>
    <xdr:to>
      <xdr:col>5</xdr:col>
      <xdr:colOff>304800</xdr:colOff>
      <xdr:row>42</xdr:row>
      <xdr:rowOff>0</xdr:rowOff>
    </xdr:to>
    <xdr:sp macro="" textlink="">
      <xdr:nvSpPr>
        <xdr:cNvPr id="5" name="Rounded Rectangle 4">
          <a:hlinkClick xmlns:r="http://schemas.openxmlformats.org/officeDocument/2006/relationships" r:id="rId1"/>
        </xdr:cNvPr>
        <xdr:cNvSpPr/>
      </xdr:nvSpPr>
      <xdr:spPr bwMode="auto">
        <a:xfrm>
          <a:off x="6238875" y="11715750"/>
          <a:ext cx="1609725" cy="447675"/>
        </a:xfrm>
        <a:prstGeom prst="roundRect">
          <a:avLst/>
        </a:prstGeom>
        <a:solidFill>
          <a:schemeClr val="accent4"/>
        </a:solidFill>
        <a:ln w="9525" cap="flat" cmpd="sng" algn="ctr">
          <a:solidFill>
            <a:schemeClr val="accent6">
              <a:lumMod val="75000"/>
            </a:schemeClr>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How</a:t>
          </a:r>
          <a:r>
            <a:rPr lang="en-GB" sz="1600" b="1" baseline="0">
              <a:solidFill>
                <a:schemeClr val="bg1"/>
              </a:solidFill>
            </a:rPr>
            <a:t> to Guide</a:t>
          </a:r>
          <a:endParaRPr lang="en-GB" sz="1600" b="1">
            <a:solidFill>
              <a:schemeClr val="bg1"/>
            </a:solidFill>
          </a:endParaRPr>
        </a:p>
      </xdr:txBody>
    </xdr:sp>
    <xdr:clientData/>
  </xdr:twoCellAnchor>
  <xdr:twoCellAnchor>
    <xdr:from>
      <xdr:col>3</xdr:col>
      <xdr:colOff>104775</xdr:colOff>
      <xdr:row>36</xdr:row>
      <xdr:rowOff>133350</xdr:rowOff>
    </xdr:from>
    <xdr:to>
      <xdr:col>5</xdr:col>
      <xdr:colOff>304800</xdr:colOff>
      <xdr:row>38</xdr:row>
      <xdr:rowOff>200025</xdr:rowOff>
    </xdr:to>
    <xdr:sp macro="" textlink="">
      <xdr:nvSpPr>
        <xdr:cNvPr id="10" name="Rounded Rectangle 9">
          <a:hlinkClick xmlns:r="http://schemas.openxmlformats.org/officeDocument/2006/relationships" r:id="rId2"/>
        </xdr:cNvPr>
        <xdr:cNvSpPr/>
      </xdr:nvSpPr>
      <xdr:spPr bwMode="auto">
        <a:xfrm>
          <a:off x="6238875" y="11106150"/>
          <a:ext cx="1609725" cy="447675"/>
        </a:xfrm>
        <a:prstGeom prst="roundRect">
          <a:avLst/>
        </a:prstGeom>
        <a:solidFill>
          <a:schemeClr val="accent4"/>
        </a:solidFill>
        <a:ln w="9525" cap="flat" cmpd="sng" algn="ctr">
          <a:solidFill>
            <a:schemeClr val="accent2"/>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Back a Section</a:t>
          </a:r>
        </a:p>
      </xdr:txBody>
    </xdr:sp>
    <xdr:clientData/>
  </xdr:twoCellAnchor>
  <xdr:twoCellAnchor>
    <xdr:from>
      <xdr:col>6</xdr:col>
      <xdr:colOff>266700</xdr:colOff>
      <xdr:row>36</xdr:row>
      <xdr:rowOff>133350</xdr:rowOff>
    </xdr:from>
    <xdr:to>
      <xdr:col>6</xdr:col>
      <xdr:colOff>1876425</xdr:colOff>
      <xdr:row>38</xdr:row>
      <xdr:rowOff>200025</xdr:rowOff>
    </xdr:to>
    <xdr:sp macro="" textlink="">
      <xdr:nvSpPr>
        <xdr:cNvPr id="11" name="Rounded Rectangle 10">
          <a:hlinkClick xmlns:r="http://schemas.openxmlformats.org/officeDocument/2006/relationships" r:id="rId3"/>
        </xdr:cNvPr>
        <xdr:cNvSpPr/>
      </xdr:nvSpPr>
      <xdr:spPr bwMode="auto">
        <a:xfrm>
          <a:off x="9067800" y="10972800"/>
          <a:ext cx="1609725" cy="447675"/>
        </a:xfrm>
        <a:prstGeom prst="roundRect">
          <a:avLst/>
        </a:prstGeom>
        <a:solidFill>
          <a:srgbClr val="002060"/>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Skip to Results</a:t>
          </a:r>
        </a:p>
      </xdr:txBody>
    </xdr:sp>
    <xdr:clientData/>
  </xdr:twoCellAnchor>
  <xdr:twoCellAnchor>
    <xdr:from>
      <xdr:col>6</xdr:col>
      <xdr:colOff>266700</xdr:colOff>
      <xdr:row>36</xdr:row>
      <xdr:rowOff>133350</xdr:rowOff>
    </xdr:from>
    <xdr:to>
      <xdr:col>6</xdr:col>
      <xdr:colOff>1876425</xdr:colOff>
      <xdr:row>38</xdr:row>
      <xdr:rowOff>200025</xdr:rowOff>
    </xdr:to>
    <xdr:sp macro="" textlink="">
      <xdr:nvSpPr>
        <xdr:cNvPr id="12" name="Rounded Rectangle 11">
          <a:hlinkClick xmlns:r="http://schemas.openxmlformats.org/officeDocument/2006/relationships" r:id="rId4"/>
        </xdr:cNvPr>
        <xdr:cNvSpPr/>
      </xdr:nvSpPr>
      <xdr:spPr bwMode="auto">
        <a:xfrm>
          <a:off x="9067800" y="10972800"/>
          <a:ext cx="1609725" cy="447675"/>
        </a:xfrm>
        <a:prstGeom prst="roundRect">
          <a:avLst/>
        </a:prstGeom>
        <a:solidFill>
          <a:schemeClr val="accent2"/>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chemeClr val="bg1"/>
              </a:solidFill>
            </a:rPr>
            <a:t>Next</a:t>
          </a:r>
          <a:r>
            <a:rPr lang="en-GB" sz="1600" b="1" baseline="0">
              <a:solidFill>
                <a:schemeClr val="bg1"/>
              </a:solidFill>
            </a:rPr>
            <a:t> Section</a:t>
          </a:r>
          <a:endParaRPr lang="en-GB" sz="1600" b="1">
            <a:solidFill>
              <a:schemeClr val="bg1"/>
            </a:solidFill>
          </a:endParaRPr>
        </a:p>
      </xdr:txBody>
    </xdr:sp>
    <xdr:clientData/>
  </xdr:twoCellAnchor>
  <xdr:twoCellAnchor>
    <xdr:from>
      <xdr:col>6</xdr:col>
      <xdr:colOff>276225</xdr:colOff>
      <xdr:row>39</xdr:row>
      <xdr:rowOff>133350</xdr:rowOff>
    </xdr:from>
    <xdr:to>
      <xdr:col>6</xdr:col>
      <xdr:colOff>1885950</xdr:colOff>
      <xdr:row>42</xdr:row>
      <xdr:rowOff>9525</xdr:rowOff>
    </xdr:to>
    <xdr:sp macro="" textlink="">
      <xdr:nvSpPr>
        <xdr:cNvPr id="13" name="Rounded Rectangle 12">
          <a:hlinkClick xmlns:r="http://schemas.openxmlformats.org/officeDocument/2006/relationships" r:id="rId5"/>
        </xdr:cNvPr>
        <xdr:cNvSpPr/>
      </xdr:nvSpPr>
      <xdr:spPr bwMode="auto">
        <a:xfrm>
          <a:off x="9077325" y="11591925"/>
          <a:ext cx="1609725" cy="447675"/>
        </a:xfrm>
        <a:prstGeom prst="roundRect">
          <a:avLst/>
        </a:prstGeom>
        <a:solidFill>
          <a:schemeClr val="bg1"/>
        </a:solidFill>
        <a:ln w="9525" cap="flat" cmpd="sng" algn="ctr">
          <a:solidFill>
            <a:srgbClr val="002060"/>
          </a:solidFill>
          <a:prstDash val="solid"/>
          <a:round/>
          <a:headEnd type="none" w="med" len="med"/>
          <a:tailEnd type="none" w="med" len="med"/>
        </a:ln>
        <a:effectLst/>
        <a:scene3d>
          <a:camera prst="orthographicFront"/>
          <a:lightRig rig="threePt" dir="t"/>
        </a:scene3d>
        <a:sp3d>
          <a:bevelT/>
        </a:sp3d>
        <a:extLst/>
      </xdr:spPr>
      <xdr:txBody>
        <a:bodyPr vertOverflow="clip" horzOverflow="clip" wrap="square" lIns="18288" tIns="0" rIns="0" bIns="0" rtlCol="0" anchor="ctr" upright="1"/>
        <a:lstStyle/>
        <a:p>
          <a:pPr algn="ctr"/>
          <a:r>
            <a:rPr lang="en-GB" sz="1600" b="1">
              <a:solidFill>
                <a:srgbClr val="002060"/>
              </a:solidFill>
            </a:rPr>
            <a:t>Skip to Results</a:t>
          </a:r>
        </a:p>
      </xdr:txBody>
    </xdr:sp>
    <xdr:clientData/>
  </xdr:twoCellAnchor>
  <xdr:twoCellAnchor editAs="oneCell">
    <xdr:from>
      <xdr:col>0</xdr:col>
      <xdr:colOff>114300</xdr:colOff>
      <xdr:row>0</xdr:row>
      <xdr:rowOff>47625</xdr:rowOff>
    </xdr:from>
    <xdr:to>
      <xdr:col>1</xdr:col>
      <xdr:colOff>1901812</xdr:colOff>
      <xdr:row>6</xdr:row>
      <xdr:rowOff>152400</xdr:rowOff>
    </xdr:to>
    <xdr:pic>
      <xdr:nvPicPr>
        <xdr:cNvPr id="14" name="Picture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14300" y="47625"/>
          <a:ext cx="2378062" cy="1857375"/>
        </a:xfrm>
        <a:prstGeom prst="rect">
          <a:avLst/>
        </a:prstGeom>
        <a:ln>
          <a:noFill/>
        </a:ln>
        <a:effectLst>
          <a:softEdge rad="11250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moneyadviceservice.org.uk/en/tools/budget-planner/?utm_source=bp-spreadsheet&amp;utm_medium=spreadsheet&amp;utm_campaign=bp-spreadsheet-longfor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3" Type="http://schemas.openxmlformats.org/officeDocument/2006/relationships/vmlDrawing" Target="../drawings/vmlDrawing1.vml"/><Relationship Id="rId7" Type="http://schemas.openxmlformats.org/officeDocument/2006/relationships/control" Target="../activeX/activeX4.xml"/><Relationship Id="rId12" Type="http://schemas.openxmlformats.org/officeDocument/2006/relationships/control" Target="../activeX/activeX9.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5" Type="http://schemas.openxmlformats.org/officeDocument/2006/relationships/control" Target="../activeX/activeX2.xml"/><Relationship Id="rId10" Type="http://schemas.openxmlformats.org/officeDocument/2006/relationships/control" Target="../activeX/activeX7.xml"/><Relationship Id="rId4" Type="http://schemas.openxmlformats.org/officeDocument/2006/relationships/control" Target="../activeX/activeX1.xml"/><Relationship Id="rId9" Type="http://schemas.openxmlformats.org/officeDocument/2006/relationships/control" Target="../activeX/activeX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2"/>
  <dimension ref="A1"/>
  <sheetViews>
    <sheetView topLeftCell="A7" workbookViewId="0">
      <selection activeCell="I26" sqref="I26"/>
    </sheetView>
  </sheetViews>
  <sheetFormatPr defaultRowHeight="15"/>
  <cols>
    <col min="1" max="16384" width="9.140625" style="203"/>
  </cols>
  <sheetData/>
  <sheetProtection sheet="1" objects="1" scenarios="1" selectLockedCells="1" selectUnlockedCell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codeName="Sheet10"/>
  <dimension ref="A1:L47"/>
  <sheetViews>
    <sheetView showGridLines="0" topLeftCell="A4" workbookViewId="0"/>
  </sheetViews>
  <sheetFormatPr defaultColWidth="8.85546875" defaultRowHeight="15"/>
  <cols>
    <col min="1" max="1" width="8.85546875" style="7"/>
    <col min="2" max="2" width="45.42578125" style="7" customWidth="1"/>
    <col min="3" max="3" width="37.7109375" style="25"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c r="A1" s="121"/>
      <c r="B1" s="85"/>
      <c r="C1" s="85"/>
      <c r="D1" s="85"/>
      <c r="E1" s="85"/>
      <c r="F1" s="85"/>
      <c r="G1" s="85"/>
      <c r="H1" s="85"/>
    </row>
    <row r="2" spans="1:12" s="11" customFormat="1">
      <c r="A2" s="85"/>
      <c r="B2" s="85"/>
      <c r="C2" s="85"/>
      <c r="D2" s="85"/>
      <c r="E2" s="231"/>
      <c r="F2" s="231"/>
      <c r="G2" s="231"/>
      <c r="H2" s="85"/>
    </row>
    <row r="3" spans="1:12" s="11" customFormat="1" ht="24" customHeight="1">
      <c r="A3" s="85"/>
      <c r="B3" s="85"/>
      <c r="C3" s="232" t="s">
        <v>372</v>
      </c>
      <c r="D3" s="232"/>
      <c r="E3" s="232"/>
      <c r="F3" s="232"/>
      <c r="G3" s="232"/>
      <c r="H3" s="85"/>
    </row>
    <row r="4" spans="1:12" s="11" customFormat="1" ht="24" customHeight="1">
      <c r="A4" s="85"/>
      <c r="B4" s="85"/>
      <c r="C4" s="232" t="s">
        <v>374</v>
      </c>
      <c r="D4" s="232"/>
      <c r="E4" s="232"/>
      <c r="F4" s="232"/>
      <c r="G4" s="232"/>
      <c r="H4" s="85"/>
    </row>
    <row r="5" spans="1:12" s="11" customFormat="1" ht="24" customHeight="1">
      <c r="A5" s="85"/>
      <c r="B5" s="85"/>
      <c r="C5" s="85"/>
      <c r="D5" s="85"/>
      <c r="E5" s="85"/>
      <c r="F5" s="85"/>
      <c r="G5" s="85"/>
      <c r="H5" s="85"/>
    </row>
    <row r="6" spans="1:12" s="11" customFormat="1" ht="36">
      <c r="A6" s="86"/>
      <c r="B6" s="208" t="s">
        <v>213</v>
      </c>
      <c r="C6" s="208"/>
      <c r="D6" s="208"/>
      <c r="E6" s="208"/>
      <c r="F6" s="208"/>
      <c r="G6" s="208"/>
      <c r="H6" s="85"/>
    </row>
    <row r="7" spans="1:12">
      <c r="A7" s="86"/>
      <c r="B7" s="86"/>
      <c r="C7" s="87"/>
      <c r="D7" s="88"/>
      <c r="E7" s="88"/>
      <c r="F7" s="88"/>
      <c r="G7" s="89"/>
      <c r="H7" s="88"/>
      <c r="I7" s="7"/>
      <c r="J7" s="7"/>
      <c r="K7" s="7"/>
      <c r="L7" s="7"/>
    </row>
    <row r="8" spans="1:12" ht="15.75" thickBot="1">
      <c r="A8" s="86"/>
      <c r="B8" s="86"/>
      <c r="C8" s="87"/>
      <c r="D8" s="88"/>
      <c r="E8" s="88"/>
      <c r="F8" s="88"/>
      <c r="G8" s="89"/>
      <c r="H8" s="88"/>
      <c r="I8" s="7"/>
      <c r="J8" s="7"/>
      <c r="K8" s="7"/>
      <c r="L8" s="7"/>
    </row>
    <row r="9" spans="1:12" s="20" customFormat="1" ht="24" thickBot="1">
      <c r="A9" s="90"/>
      <c r="B9" s="90"/>
      <c r="C9" s="91"/>
      <c r="D9" s="92"/>
      <c r="E9" s="164" t="s">
        <v>107</v>
      </c>
      <c r="F9" s="164" t="s">
        <v>14</v>
      </c>
      <c r="G9" s="165" t="s">
        <v>15</v>
      </c>
      <c r="H9" s="92"/>
    </row>
    <row r="10" spans="1:12" s="17" customFormat="1" ht="18.75">
      <c r="A10" s="95"/>
      <c r="B10" s="109" t="s">
        <v>216</v>
      </c>
      <c r="C10" s="110" t="s">
        <v>227</v>
      </c>
      <c r="D10" s="95"/>
      <c r="E10" s="96">
        <v>0</v>
      </c>
      <c r="F10" s="96" t="s">
        <v>10</v>
      </c>
      <c r="G10" s="159">
        <f t="shared" ref="G10:G18" si="0">E10*LOOKUP(F10,PeriodTuples)</f>
        <v>0</v>
      </c>
      <c r="H10" s="98"/>
      <c r="I10" s="18"/>
      <c r="J10" s="18"/>
      <c r="K10" s="18"/>
      <c r="L10" s="18"/>
    </row>
    <row r="11" spans="1:12" s="17" customFormat="1" ht="18.75">
      <c r="A11" s="95"/>
      <c r="B11" s="109"/>
      <c r="C11" s="110" t="s">
        <v>226</v>
      </c>
      <c r="D11" s="95"/>
      <c r="E11" s="97">
        <v>0</v>
      </c>
      <c r="F11" s="97" t="s">
        <v>10</v>
      </c>
      <c r="G11" s="159">
        <f t="shared" si="0"/>
        <v>0</v>
      </c>
      <c r="H11" s="98"/>
      <c r="I11" s="18"/>
      <c r="J11" s="18"/>
      <c r="K11" s="18"/>
      <c r="L11" s="18"/>
    </row>
    <row r="12" spans="1:12" s="17" customFormat="1" ht="18.75">
      <c r="A12" s="95"/>
      <c r="B12" s="109"/>
      <c r="C12" s="110" t="s">
        <v>225</v>
      </c>
      <c r="D12" s="95"/>
      <c r="E12" s="97">
        <v>0</v>
      </c>
      <c r="F12" s="97" t="s">
        <v>10</v>
      </c>
      <c r="G12" s="159">
        <f t="shared" si="0"/>
        <v>0</v>
      </c>
      <c r="H12" s="98"/>
      <c r="I12" s="18"/>
      <c r="J12" s="18"/>
      <c r="K12" s="18"/>
      <c r="L12" s="18"/>
    </row>
    <row r="13" spans="1:12" s="17" customFormat="1" ht="18.75">
      <c r="A13" s="95"/>
      <c r="B13" s="109"/>
      <c r="C13" s="110" t="s">
        <v>44</v>
      </c>
      <c r="D13" s="95"/>
      <c r="E13" s="97">
        <v>0</v>
      </c>
      <c r="F13" s="97" t="s">
        <v>10</v>
      </c>
      <c r="G13" s="159">
        <f t="shared" si="0"/>
        <v>0</v>
      </c>
      <c r="H13" s="98"/>
      <c r="I13" s="18"/>
      <c r="J13" s="18"/>
      <c r="K13" s="18"/>
      <c r="L13" s="18"/>
    </row>
    <row r="14" spans="1:12" s="17" customFormat="1" ht="18.75">
      <c r="A14" s="95"/>
      <c r="B14" s="109"/>
      <c r="C14" s="110" t="s">
        <v>224</v>
      </c>
      <c r="D14" s="95"/>
      <c r="E14" s="97">
        <v>0</v>
      </c>
      <c r="F14" s="97" t="s">
        <v>10</v>
      </c>
      <c r="G14" s="159">
        <f t="shared" si="0"/>
        <v>0</v>
      </c>
      <c r="H14" s="98"/>
      <c r="I14" s="18"/>
      <c r="J14" s="18"/>
      <c r="K14" s="18"/>
      <c r="L14" s="18"/>
    </row>
    <row r="15" spans="1:12" s="17" customFormat="1" ht="18.75">
      <c r="A15" s="95"/>
      <c r="B15" s="109"/>
      <c r="C15" s="110" t="s">
        <v>223</v>
      </c>
      <c r="D15" s="95"/>
      <c r="E15" s="97">
        <v>0</v>
      </c>
      <c r="F15" s="97" t="s">
        <v>10</v>
      </c>
      <c r="G15" s="159">
        <f t="shared" si="0"/>
        <v>0</v>
      </c>
      <c r="H15" s="98"/>
      <c r="I15" s="18"/>
      <c r="J15" s="18"/>
      <c r="K15" s="18"/>
      <c r="L15" s="18"/>
    </row>
    <row r="16" spans="1:12" s="17" customFormat="1" ht="18.75">
      <c r="A16" s="95"/>
      <c r="B16" s="109"/>
      <c r="C16" s="110" t="s">
        <v>222</v>
      </c>
      <c r="D16" s="95"/>
      <c r="E16" s="97">
        <v>0</v>
      </c>
      <c r="F16" s="97" t="s">
        <v>10</v>
      </c>
      <c r="G16" s="159">
        <f t="shared" si="0"/>
        <v>0</v>
      </c>
      <c r="H16" s="98"/>
      <c r="I16" s="18"/>
      <c r="J16" s="18"/>
      <c r="K16" s="18"/>
      <c r="L16" s="18"/>
    </row>
    <row r="17" spans="1:12" s="17" customFormat="1" ht="18.75">
      <c r="A17" s="95"/>
      <c r="B17" s="109"/>
      <c r="C17" s="110" t="s">
        <v>221</v>
      </c>
      <c r="D17" s="95"/>
      <c r="E17" s="97">
        <v>0</v>
      </c>
      <c r="F17" s="97" t="s">
        <v>6</v>
      </c>
      <c r="G17" s="159">
        <f t="shared" si="0"/>
        <v>0</v>
      </c>
      <c r="H17" s="98"/>
      <c r="I17" s="18"/>
      <c r="J17" s="18"/>
      <c r="K17" s="18"/>
      <c r="L17" s="18"/>
    </row>
    <row r="18" spans="1:12" s="17" customFormat="1" ht="18.75">
      <c r="A18" s="95"/>
      <c r="B18" s="109"/>
      <c r="C18" s="110" t="s">
        <v>220</v>
      </c>
      <c r="D18" s="95"/>
      <c r="E18" s="97">
        <v>0</v>
      </c>
      <c r="F18" s="97" t="s">
        <v>6</v>
      </c>
      <c r="G18" s="159">
        <f t="shared" si="0"/>
        <v>0</v>
      </c>
      <c r="H18" s="98"/>
      <c r="I18" s="18"/>
      <c r="J18" s="18"/>
      <c r="K18" s="18"/>
      <c r="L18" s="18"/>
    </row>
    <row r="19" spans="1:12">
      <c r="A19" s="88"/>
      <c r="B19" s="88"/>
      <c r="C19" s="117"/>
      <c r="D19" s="88"/>
      <c r="E19" s="124"/>
      <c r="F19" s="124"/>
      <c r="G19" s="89"/>
      <c r="H19" s="86"/>
    </row>
    <row r="20" spans="1:12" s="17" customFormat="1" ht="18.75">
      <c r="A20" s="95"/>
      <c r="B20" s="109" t="s">
        <v>215</v>
      </c>
      <c r="C20" s="110" t="s">
        <v>45</v>
      </c>
      <c r="D20" s="95"/>
      <c r="E20" s="97">
        <v>0</v>
      </c>
      <c r="F20" s="97" t="s">
        <v>12</v>
      </c>
      <c r="G20" s="159">
        <f>E20*LOOKUP(F20,PeriodTuples)</f>
        <v>0</v>
      </c>
      <c r="H20" s="98"/>
      <c r="I20" s="18"/>
      <c r="J20" s="18"/>
      <c r="K20" s="18"/>
      <c r="L20" s="18"/>
    </row>
    <row r="21" spans="1:12" s="17" customFormat="1" ht="18.75">
      <c r="A21" s="95"/>
      <c r="B21" s="109"/>
      <c r="C21" s="110" t="s">
        <v>46</v>
      </c>
      <c r="D21" s="95"/>
      <c r="E21" s="97">
        <v>0</v>
      </c>
      <c r="F21" s="97" t="s">
        <v>12</v>
      </c>
      <c r="G21" s="159">
        <f>E21*LOOKUP(F21,PeriodTuples)</f>
        <v>0</v>
      </c>
      <c r="H21" s="98"/>
      <c r="I21" s="18"/>
      <c r="J21" s="18"/>
      <c r="K21" s="18"/>
      <c r="L21" s="18"/>
    </row>
    <row r="22" spans="1:12" s="17" customFormat="1" ht="18.75">
      <c r="A22" s="95"/>
      <c r="B22" s="109"/>
      <c r="C22" s="110" t="s">
        <v>219</v>
      </c>
      <c r="D22" s="95"/>
      <c r="E22" s="97">
        <v>0</v>
      </c>
      <c r="F22" s="97" t="s">
        <v>12</v>
      </c>
      <c r="G22" s="159">
        <f>E22*LOOKUP(F22,PeriodTuples)</f>
        <v>0</v>
      </c>
      <c r="H22" s="98"/>
      <c r="I22" s="18"/>
      <c r="J22" s="18"/>
      <c r="K22" s="18"/>
      <c r="L22" s="18"/>
    </row>
    <row r="23" spans="1:12" s="17" customFormat="1" ht="18.75">
      <c r="A23" s="95"/>
      <c r="B23" s="109"/>
      <c r="C23" s="110" t="s">
        <v>47</v>
      </c>
      <c r="D23" s="95"/>
      <c r="E23" s="97">
        <v>0</v>
      </c>
      <c r="F23" s="97" t="s">
        <v>12</v>
      </c>
      <c r="G23" s="159">
        <f>E23*LOOKUP(F23,PeriodTuples)</f>
        <v>0</v>
      </c>
      <c r="H23" s="98"/>
      <c r="I23" s="18"/>
      <c r="J23" s="18"/>
      <c r="K23" s="18"/>
      <c r="L23" s="18"/>
    </row>
    <row r="24" spans="1:12">
      <c r="A24" s="88"/>
      <c r="B24" s="88"/>
      <c r="C24" s="117"/>
      <c r="D24" s="88"/>
      <c r="E24" s="124"/>
      <c r="F24" s="124"/>
      <c r="G24" s="89"/>
      <c r="H24" s="86"/>
    </row>
    <row r="25" spans="1:12" s="17" customFormat="1" ht="18.75">
      <c r="A25" s="95"/>
      <c r="B25" s="109" t="s">
        <v>48</v>
      </c>
      <c r="C25" s="110" t="s">
        <v>48</v>
      </c>
      <c r="D25" s="95"/>
      <c r="E25" s="97">
        <v>0</v>
      </c>
      <c r="F25" s="97" t="s">
        <v>12</v>
      </c>
      <c r="G25" s="159">
        <f>E25*LOOKUP(F25,PeriodTuples)</f>
        <v>0</v>
      </c>
      <c r="H25" s="98"/>
      <c r="I25" s="18"/>
      <c r="J25" s="18"/>
      <c r="K25" s="18"/>
      <c r="L25" s="18"/>
    </row>
    <row r="26" spans="1:12" s="17" customFormat="1" ht="18.75">
      <c r="A26" s="95"/>
      <c r="B26" s="109"/>
      <c r="C26" s="110" t="s">
        <v>218</v>
      </c>
      <c r="D26" s="95"/>
      <c r="E26" s="97">
        <v>0</v>
      </c>
      <c r="F26" s="97" t="s">
        <v>12</v>
      </c>
      <c r="G26" s="159">
        <f>E26*LOOKUP(F26,PeriodTuples)</f>
        <v>0</v>
      </c>
      <c r="H26" s="98"/>
      <c r="I26" s="18"/>
      <c r="J26" s="18"/>
      <c r="K26" s="18"/>
      <c r="L26" s="18"/>
    </row>
    <row r="27" spans="1:12" s="17" customFormat="1" ht="18.75">
      <c r="A27" s="95"/>
      <c r="B27" s="109"/>
      <c r="C27" s="110" t="s">
        <v>217</v>
      </c>
      <c r="D27" s="95"/>
      <c r="E27" s="97">
        <v>0</v>
      </c>
      <c r="F27" s="97" t="s">
        <v>12</v>
      </c>
      <c r="G27" s="159">
        <f>E27*LOOKUP(F27,PeriodTuples)</f>
        <v>0</v>
      </c>
      <c r="H27" s="98"/>
      <c r="I27" s="18"/>
      <c r="J27" s="18"/>
      <c r="K27" s="18"/>
      <c r="L27" s="18"/>
    </row>
    <row r="28" spans="1:12" s="17" customFormat="1" ht="18.75">
      <c r="A28" s="98"/>
      <c r="B28" s="98"/>
      <c r="C28" s="94"/>
      <c r="D28" s="95"/>
      <c r="E28" s="99"/>
      <c r="F28" s="99"/>
      <c r="G28" s="101"/>
      <c r="H28" s="95"/>
    </row>
    <row r="29" spans="1:12" s="17" customFormat="1" ht="18.75">
      <c r="A29" s="98"/>
      <c r="B29" s="102" t="s">
        <v>132</v>
      </c>
      <c r="C29" s="103" t="s">
        <v>85</v>
      </c>
      <c r="D29" s="95"/>
      <c r="E29" s="97">
        <v>0</v>
      </c>
      <c r="F29" s="97" t="s">
        <v>10</v>
      </c>
      <c r="G29" s="159">
        <f>E29*LOOKUP(F29,PeriodTuples)</f>
        <v>0</v>
      </c>
      <c r="H29" s="95"/>
    </row>
    <row r="30" spans="1:12" s="17" customFormat="1" ht="18.75">
      <c r="A30" s="98"/>
      <c r="B30" s="113" t="s">
        <v>268</v>
      </c>
      <c r="C30" s="103" t="s">
        <v>85</v>
      </c>
      <c r="D30" s="95"/>
      <c r="E30" s="97">
        <v>0</v>
      </c>
      <c r="F30" s="97" t="s">
        <v>10</v>
      </c>
      <c r="G30" s="159">
        <f>E30*LOOKUP(F30,PeriodTuples)</f>
        <v>0</v>
      </c>
      <c r="H30" s="95"/>
    </row>
    <row r="31" spans="1:12" s="17" customFormat="1" ht="18.75">
      <c r="A31" s="98"/>
      <c r="B31" s="113" t="s">
        <v>269</v>
      </c>
      <c r="C31" s="103" t="s">
        <v>85</v>
      </c>
      <c r="D31" s="95"/>
      <c r="E31" s="97">
        <v>0</v>
      </c>
      <c r="F31" s="97" t="s">
        <v>10</v>
      </c>
      <c r="G31" s="159">
        <f>E31*LOOKUP(F31,PeriodTuples)</f>
        <v>0</v>
      </c>
      <c r="H31" s="95"/>
    </row>
    <row r="32" spans="1:12" s="17" customFormat="1" ht="18.75">
      <c r="A32" s="98"/>
      <c r="B32" s="86"/>
      <c r="C32" s="103" t="s">
        <v>85</v>
      </c>
      <c r="D32" s="95"/>
      <c r="E32" s="97">
        <v>0</v>
      </c>
      <c r="F32" s="97" t="s">
        <v>10</v>
      </c>
      <c r="G32" s="159">
        <f>E32*LOOKUP(F32,PeriodTuples)</f>
        <v>0</v>
      </c>
      <c r="H32" s="95"/>
    </row>
    <row r="33" spans="1:12" s="17" customFormat="1" ht="18.75">
      <c r="A33" s="98"/>
      <c r="B33" s="86"/>
      <c r="C33" s="103" t="s">
        <v>85</v>
      </c>
      <c r="D33" s="95"/>
      <c r="E33" s="97">
        <v>0</v>
      </c>
      <c r="F33" s="97" t="s">
        <v>10</v>
      </c>
      <c r="G33" s="159">
        <f>E33*LOOKUP(F33,PeriodTuples)</f>
        <v>0</v>
      </c>
      <c r="H33" s="95"/>
    </row>
    <row r="34" spans="1:12" s="11" customFormat="1" ht="15.75" thickBot="1">
      <c r="A34" s="88"/>
      <c r="B34" s="88"/>
      <c r="C34" s="117"/>
      <c r="D34" s="88"/>
      <c r="E34" s="88"/>
      <c r="F34" s="88"/>
      <c r="G34" s="108"/>
      <c r="H34" s="85"/>
    </row>
    <row r="35" spans="1:12" s="15" customFormat="1" ht="24" thickBot="1">
      <c r="A35" s="106"/>
      <c r="B35" s="106"/>
      <c r="C35" s="114"/>
      <c r="D35" s="106"/>
      <c r="E35" s="235" t="s">
        <v>214</v>
      </c>
      <c r="F35" s="235"/>
      <c r="G35" s="163">
        <f>SUM(G$10:G$33)</f>
        <v>0</v>
      </c>
      <c r="H35" s="105"/>
      <c r="I35" s="16"/>
      <c r="J35" s="16"/>
      <c r="K35" s="16"/>
      <c r="L35" s="16"/>
    </row>
    <row r="36" spans="1:12" s="11" customFormat="1" ht="23.25">
      <c r="A36" s="88"/>
      <c r="B36" s="88"/>
      <c r="C36" s="117"/>
      <c r="D36" s="88"/>
      <c r="E36" s="88"/>
      <c r="F36" s="88"/>
      <c r="G36" s="104"/>
      <c r="H36" s="85"/>
    </row>
    <row r="37" spans="1:12" s="11" customFormat="1" ht="18.75">
      <c r="A37" s="88"/>
      <c r="B37" s="88"/>
      <c r="C37" s="117"/>
      <c r="D37" s="88"/>
      <c r="E37" s="233" t="s">
        <v>131</v>
      </c>
      <c r="F37" s="233"/>
      <c r="G37" s="115">
        <f>SUM(Results!D28:D33)</f>
        <v>0</v>
      </c>
      <c r="H37" s="85"/>
    </row>
    <row r="38" spans="1:12" s="11" customFormat="1">
      <c r="A38" s="85"/>
      <c r="B38" s="85"/>
      <c r="C38" s="85"/>
      <c r="D38" s="85"/>
      <c r="E38" s="85"/>
      <c r="F38" s="85"/>
      <c r="G38" s="85"/>
      <c r="H38" s="85"/>
    </row>
    <row r="39" spans="1:12" ht="23.25">
      <c r="A39" s="88"/>
      <c r="B39" s="88"/>
      <c r="C39" s="117"/>
      <c r="D39" s="88"/>
      <c r="E39" s="88"/>
      <c r="F39" s="88"/>
      <c r="G39" s="116"/>
      <c r="H39" s="86"/>
    </row>
    <row r="40" spans="1:12">
      <c r="G40" s="7"/>
    </row>
    <row r="41" spans="1:12">
      <c r="C41" s="9"/>
    </row>
    <row r="42" spans="1:12">
      <c r="C42" s="9"/>
    </row>
    <row r="43" spans="1:12" ht="18.75">
      <c r="C43" s="9"/>
      <c r="G43" s="12"/>
    </row>
    <row r="44" spans="1:12" s="11" customFormat="1">
      <c r="A44" s="7"/>
      <c r="B44" s="7"/>
      <c r="C44" s="9"/>
      <c r="D44" s="7"/>
      <c r="E44" s="7"/>
      <c r="F44" s="7"/>
      <c r="G44" s="8"/>
    </row>
    <row r="45" spans="1:12">
      <c r="C45" s="9"/>
    </row>
    <row r="46" spans="1:12">
      <c r="C46" s="9"/>
    </row>
    <row r="47" spans="1:12">
      <c r="C47" s="9"/>
    </row>
  </sheetData>
  <sheetProtection sheet="1" objects="1" scenarios="1"/>
  <mergeCells count="6">
    <mergeCell ref="E35:F35"/>
    <mergeCell ref="E37:F37"/>
    <mergeCell ref="E2:G2"/>
    <mergeCell ref="C3:G3"/>
    <mergeCell ref="C4:G4"/>
    <mergeCell ref="B6:G6"/>
  </mergeCells>
  <conditionalFormatting sqref="G12">
    <cfRule type="expression" dxfId="26" priority="1" stopIfTrue="1">
      <formula>NOT(ISERROR(SEARCH("ERROR",G12)))</formula>
    </cfRule>
  </conditionalFormatting>
  <conditionalFormatting sqref="G12">
    <cfRule type="expression" dxfId="25" priority="2" stopIfTrue="1">
      <formula>NOT(ISERROR(SEARCH("ERROR",G12)))</formula>
    </cfRule>
  </conditionalFormatting>
  <conditionalFormatting sqref="G12">
    <cfRule type="expression" dxfId="24" priority="3" stopIfTrue="1">
      <formula>NOT(ISERROR(SEARCH("ERROR",G12)))</formula>
    </cfRule>
  </conditionalFormatting>
  <conditionalFormatting sqref="G12">
    <cfRule type="expression" dxfId="23" priority="4" stopIfTrue="1">
      <formula>NOT(ISERROR(SEARCH("ERROR",G12)))</formula>
    </cfRule>
  </conditionalFormatting>
  <conditionalFormatting sqref="G12">
    <cfRule type="expression" dxfId="22" priority="5" stopIfTrue="1">
      <formula>NOT(ISERROR(SEARCH("ERROR",G12)))</formula>
    </cfRule>
  </conditionalFormatting>
  <conditionalFormatting sqref="G12">
    <cfRule type="expression" dxfId="21" priority="6" stopIfTrue="1">
      <formula>NOT(ISERROR(SEARCH("ERROR",G12)))</formula>
    </cfRule>
  </conditionalFormatting>
  <conditionalFormatting sqref="G12">
    <cfRule type="expression" dxfId="20" priority="7" stopIfTrue="1">
      <formula>NOT(ISERROR(SEARCH("ERROR",G12)))</formula>
    </cfRule>
  </conditionalFormatting>
  <conditionalFormatting sqref="G12">
    <cfRule type="expression" dxfId="19" priority="8" stopIfTrue="1">
      <formula>NOT(ISERROR(SEARCH("ERROR",G12)))</formula>
    </cfRule>
  </conditionalFormatting>
  <conditionalFormatting sqref="G12">
    <cfRule type="expression" dxfId="18" priority="9" stopIfTrue="1">
      <formula>NOT(ISERROR(SEARCH("ERROR",G12)))</formula>
    </cfRule>
  </conditionalFormatting>
  <conditionalFormatting sqref="G12">
    <cfRule type="expression" dxfId="17" priority="10" stopIfTrue="1">
      <formula>NOT(ISERROR(SEARCH("ERROR",G12)))</formula>
    </cfRule>
  </conditionalFormatting>
  <conditionalFormatting sqref="G12">
    <cfRule type="expression" dxfId="16" priority="11" stopIfTrue="1">
      <formula>NOT(ISERROR(SEARCH("ERROR",G12)))</formula>
    </cfRule>
  </conditionalFormatting>
  <conditionalFormatting sqref="G12">
    <cfRule type="expression" dxfId="15" priority="12" stopIfTrue="1">
      <formula>NOT(ISERROR(SEARCH("ERROR",G12)))</formula>
    </cfRule>
  </conditionalFormatting>
  <conditionalFormatting sqref="G12">
    <cfRule type="expression" dxfId="14" priority="13" stopIfTrue="1">
      <formula>NOT(ISERROR(SEARCH("ERROR",G12)))</formula>
    </cfRule>
  </conditionalFormatting>
  <conditionalFormatting sqref="G12">
    <cfRule type="expression" dxfId="13" priority="14" stopIfTrue="1">
      <formula>NOT(ISERROR(SEARCH("ERROR",G12)))</formula>
    </cfRule>
  </conditionalFormatting>
  <conditionalFormatting sqref="G12">
    <cfRule type="expression" dxfId="12" priority="15" stopIfTrue="1">
      <formula>NOT(ISERROR(SEARCH("ERROR",G12)))</formula>
    </cfRule>
  </conditionalFormatting>
  <conditionalFormatting sqref="G12">
    <cfRule type="expression" dxfId="11" priority="16" stopIfTrue="1">
      <formula>NOT(ISERROR(SEARCH("ERROR",G12)))</formula>
    </cfRule>
  </conditionalFormatting>
  <conditionalFormatting sqref="G12">
    <cfRule type="expression" dxfId="10" priority="17" stopIfTrue="1">
      <formula>NOT(ISERROR(SEARCH("ERROR",G12)))</formula>
    </cfRule>
  </conditionalFormatting>
  <conditionalFormatting sqref="G12">
    <cfRule type="expression" dxfId="9" priority="18" stopIfTrue="1">
      <formula>NOT(ISERROR(SEARCH("ERROR",G12)))</formula>
    </cfRule>
  </conditionalFormatting>
  <conditionalFormatting sqref="G12">
    <cfRule type="expression" dxfId="8" priority="19" stopIfTrue="1">
      <formula>NOT(ISERROR(SEARCH("ERROR",G12)))</formula>
    </cfRule>
  </conditionalFormatting>
  <conditionalFormatting sqref="G12">
    <cfRule type="expression" dxfId="7" priority="20" stopIfTrue="1">
      <formula>NOT(ISERROR(SEARCH("ERROR",G12)))</formula>
    </cfRule>
  </conditionalFormatting>
  <conditionalFormatting sqref="G12">
    <cfRule type="expression" dxfId="6" priority="21" stopIfTrue="1">
      <formula>NOT(ISERROR(SEARCH("ERROR",G12)))</formula>
    </cfRule>
  </conditionalFormatting>
  <dataValidations count="1">
    <dataValidation type="list" allowBlank="1" showErrorMessage="1" sqref="F29:F33 F10:F27">
      <formula1>Periods</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sheetPr codeName="Sheet11"/>
  <dimension ref="A1:L63"/>
  <sheetViews>
    <sheetView workbookViewId="0"/>
  </sheetViews>
  <sheetFormatPr defaultColWidth="8.85546875" defaultRowHeight="15"/>
  <cols>
    <col min="1" max="1" width="8.85546875" style="5"/>
    <col min="2" max="2" width="45.42578125" style="5" customWidth="1"/>
    <col min="3" max="3" width="37.7109375" style="40" customWidth="1"/>
    <col min="4" max="4" width="2.28515625" style="5" customWidth="1"/>
    <col min="5" max="5" width="29.140625" style="5" bestFit="1" customWidth="1"/>
    <col min="6" max="6" width="18.85546875" style="5" customWidth="1"/>
    <col min="7" max="7" width="28.42578125" style="42" customWidth="1"/>
    <col min="8" max="12" width="8.85546875" style="22"/>
    <col min="13" max="16384" width="8.85546875" style="5"/>
  </cols>
  <sheetData>
    <row r="1" spans="1:12">
      <c r="A1" s="77"/>
      <c r="B1" s="77"/>
      <c r="C1" s="77"/>
      <c r="D1" s="77"/>
      <c r="E1" s="77"/>
      <c r="F1" s="77"/>
      <c r="G1" s="77"/>
      <c r="H1" s="77"/>
      <c r="I1" s="5"/>
      <c r="J1" s="5"/>
      <c r="K1" s="5"/>
      <c r="L1" s="5"/>
    </row>
    <row r="2" spans="1:12">
      <c r="A2" s="77"/>
      <c r="B2" s="77"/>
      <c r="C2" s="77"/>
      <c r="D2" s="77"/>
      <c r="E2" s="204"/>
      <c r="F2" s="204"/>
      <c r="G2" s="204"/>
      <c r="H2" s="77"/>
      <c r="I2" s="5"/>
      <c r="J2" s="5"/>
      <c r="K2" s="5"/>
      <c r="L2" s="5"/>
    </row>
    <row r="3" spans="1:12" ht="24" customHeight="1">
      <c r="A3" s="77"/>
      <c r="B3" s="77"/>
      <c r="C3" s="205" t="s">
        <v>372</v>
      </c>
      <c r="D3" s="205"/>
      <c r="E3" s="205"/>
      <c r="F3" s="205"/>
      <c r="G3" s="205"/>
      <c r="H3" s="77"/>
      <c r="I3" s="5"/>
      <c r="J3" s="5"/>
      <c r="K3" s="5"/>
      <c r="L3" s="5"/>
    </row>
    <row r="4" spans="1:12" ht="24" customHeight="1">
      <c r="A4" s="77"/>
      <c r="B4" s="77"/>
      <c r="C4" s="205" t="s">
        <v>374</v>
      </c>
      <c r="D4" s="205"/>
      <c r="E4" s="205"/>
      <c r="F4" s="205"/>
      <c r="G4" s="205"/>
      <c r="H4" s="77"/>
      <c r="I4" s="5"/>
      <c r="J4" s="5"/>
      <c r="K4" s="5"/>
      <c r="L4" s="5"/>
    </row>
    <row r="5" spans="1:12" ht="24" customHeight="1">
      <c r="A5" s="77"/>
      <c r="B5" s="77"/>
      <c r="C5" s="77"/>
      <c r="D5" s="77"/>
      <c r="E5" s="77"/>
      <c r="F5" s="77"/>
      <c r="G5" s="77"/>
      <c r="H5" s="77"/>
      <c r="I5" s="5"/>
      <c r="J5" s="5"/>
      <c r="K5" s="5"/>
      <c r="L5" s="5"/>
    </row>
    <row r="6" spans="1:12" ht="36">
      <c r="A6" s="122"/>
      <c r="B6" s="208" t="s">
        <v>236</v>
      </c>
      <c r="C6" s="208"/>
      <c r="D6" s="208"/>
      <c r="E6" s="208"/>
      <c r="F6" s="208"/>
      <c r="G6" s="208"/>
      <c r="H6" s="77"/>
      <c r="I6" s="5"/>
      <c r="J6" s="5"/>
      <c r="K6" s="5"/>
      <c r="L6" s="5"/>
    </row>
    <row r="7" spans="1:12" ht="15" customHeight="1">
      <c r="A7" s="122"/>
      <c r="B7" s="123"/>
      <c r="C7" s="123"/>
      <c r="D7" s="123"/>
      <c r="E7" s="123"/>
      <c r="F7" s="123"/>
      <c r="G7" s="123"/>
      <c r="H7" s="77"/>
      <c r="I7" s="5"/>
      <c r="J7" s="5"/>
      <c r="K7" s="5"/>
      <c r="L7" s="5"/>
    </row>
    <row r="8" spans="1:12" ht="15.75" customHeight="1" thickBot="1">
      <c r="A8" s="122"/>
      <c r="B8" s="123"/>
      <c r="C8" s="123"/>
      <c r="D8" s="123"/>
      <c r="E8" s="123"/>
      <c r="F8" s="123"/>
      <c r="G8" s="123"/>
      <c r="H8" s="77"/>
      <c r="I8" s="5"/>
      <c r="J8" s="5"/>
      <c r="K8" s="5"/>
      <c r="L8" s="5"/>
    </row>
    <row r="9" spans="1:12" s="37" customFormat="1" ht="24" thickBot="1">
      <c r="A9" s="125"/>
      <c r="B9" s="125"/>
      <c r="C9" s="126"/>
      <c r="D9" s="127"/>
      <c r="E9" s="164" t="s">
        <v>234</v>
      </c>
      <c r="F9" s="164" t="s">
        <v>235</v>
      </c>
      <c r="G9" s="165" t="s">
        <v>15</v>
      </c>
      <c r="H9" s="127"/>
    </row>
    <row r="10" spans="1:12" s="6" customFormat="1" ht="18.75">
      <c r="A10" s="79"/>
      <c r="B10" s="242" t="s">
        <v>304</v>
      </c>
      <c r="C10" s="242"/>
      <c r="D10" s="79"/>
      <c r="E10" s="128">
        <v>0</v>
      </c>
      <c r="F10" s="71">
        <v>0</v>
      </c>
      <c r="G10" s="160">
        <f>E10</f>
        <v>0</v>
      </c>
      <c r="H10" s="129"/>
      <c r="I10" s="39"/>
      <c r="J10" s="39"/>
      <c r="K10" s="39"/>
      <c r="L10" s="39"/>
    </row>
    <row r="11" spans="1:12" s="6" customFormat="1" ht="41.25" customHeight="1">
      <c r="A11" s="79"/>
      <c r="B11" s="239" t="s">
        <v>305</v>
      </c>
      <c r="C11" s="240"/>
      <c r="D11" s="79"/>
      <c r="E11" s="130"/>
      <c r="F11" s="130"/>
      <c r="G11" s="131"/>
      <c r="H11" s="129"/>
      <c r="I11" s="39"/>
      <c r="J11" s="39"/>
      <c r="K11" s="39"/>
      <c r="L11" s="39"/>
    </row>
    <row r="12" spans="1:12" s="6" customFormat="1" ht="18.75" customHeight="1">
      <c r="A12" s="79"/>
      <c r="B12" s="132"/>
      <c r="C12" s="132"/>
      <c r="D12" s="79"/>
      <c r="E12" s="130"/>
      <c r="F12" s="130"/>
      <c r="G12" s="131"/>
      <c r="H12" s="129"/>
      <c r="I12" s="39"/>
      <c r="J12" s="39"/>
      <c r="K12" s="39"/>
      <c r="L12" s="39"/>
    </row>
    <row r="13" spans="1:12" s="6" customFormat="1" ht="18.75" customHeight="1" thickBot="1">
      <c r="A13" s="79"/>
      <c r="B13" s="241" t="s">
        <v>306</v>
      </c>
      <c r="C13" s="241"/>
      <c r="D13" s="79"/>
      <c r="E13" s="130"/>
      <c r="F13" s="130"/>
      <c r="G13" s="131"/>
      <c r="H13" s="129"/>
      <c r="I13" s="39"/>
      <c r="J13" s="39"/>
      <c r="K13" s="39"/>
      <c r="L13" s="39"/>
    </row>
    <row r="14" spans="1:12" s="6" customFormat="1" ht="21.75" thickBot="1">
      <c r="A14" s="79"/>
      <c r="B14" s="133"/>
      <c r="C14" s="79"/>
      <c r="D14" s="79"/>
      <c r="E14" s="164" t="s">
        <v>234</v>
      </c>
      <c r="F14" s="164" t="s">
        <v>235</v>
      </c>
      <c r="G14" s="165" t="s">
        <v>15</v>
      </c>
      <c r="H14" s="129"/>
      <c r="I14" s="39"/>
      <c r="J14" s="39"/>
      <c r="K14" s="39"/>
      <c r="L14" s="39"/>
    </row>
    <row r="15" spans="1:12" s="6" customFormat="1" ht="18.75">
      <c r="A15" s="79"/>
      <c r="B15" s="133" t="s">
        <v>243</v>
      </c>
      <c r="C15" s="79" t="s">
        <v>238</v>
      </c>
      <c r="D15" s="79"/>
      <c r="E15" s="128">
        <v>0</v>
      </c>
      <c r="F15" s="71">
        <v>0</v>
      </c>
      <c r="G15" s="159">
        <f>E15</f>
        <v>0</v>
      </c>
      <c r="H15" s="129"/>
      <c r="I15" s="39"/>
      <c r="J15" s="39"/>
      <c r="K15" s="39"/>
      <c r="L15" s="39"/>
    </row>
    <row r="16" spans="1:12" s="6" customFormat="1" ht="18.75">
      <c r="A16" s="79"/>
      <c r="B16" s="135"/>
      <c r="C16" s="79" t="s">
        <v>239</v>
      </c>
      <c r="D16" s="79"/>
      <c r="E16" s="136">
        <v>0</v>
      </c>
      <c r="F16" s="68">
        <v>0</v>
      </c>
      <c r="G16" s="159">
        <f t="shared" ref="G16:G22" si="0">E16</f>
        <v>0</v>
      </c>
      <c r="H16" s="129"/>
      <c r="I16" s="39"/>
      <c r="J16" s="39"/>
      <c r="K16" s="39"/>
      <c r="L16" s="39"/>
    </row>
    <row r="17" spans="1:12" s="6" customFormat="1" ht="18.75">
      <c r="A17" s="79"/>
      <c r="B17" s="135"/>
      <c r="C17" s="79" t="s">
        <v>240</v>
      </c>
      <c r="D17" s="79"/>
      <c r="E17" s="137">
        <v>0</v>
      </c>
      <c r="F17" s="69">
        <v>0</v>
      </c>
      <c r="G17" s="159">
        <f t="shared" si="0"/>
        <v>0</v>
      </c>
      <c r="H17" s="129"/>
      <c r="I17" s="39"/>
      <c r="J17" s="39"/>
      <c r="K17" s="39"/>
      <c r="L17" s="39"/>
    </row>
    <row r="18" spans="1:12" s="6" customFormat="1" ht="18.75">
      <c r="A18" s="79"/>
      <c r="B18" s="135"/>
      <c r="C18" s="79" t="s">
        <v>241</v>
      </c>
      <c r="D18" s="79"/>
      <c r="E18" s="138">
        <v>0</v>
      </c>
      <c r="F18" s="70">
        <v>0</v>
      </c>
      <c r="G18" s="159">
        <f t="shared" si="0"/>
        <v>0</v>
      </c>
      <c r="H18" s="129"/>
      <c r="I18" s="39"/>
      <c r="J18" s="39"/>
      <c r="K18" s="39"/>
      <c r="L18" s="39"/>
    </row>
    <row r="19" spans="1:12" s="6" customFormat="1" ht="18.75">
      <c r="A19" s="79"/>
      <c r="B19" s="135"/>
      <c r="C19" s="79" t="s">
        <v>242</v>
      </c>
      <c r="D19" s="79"/>
      <c r="E19" s="134">
        <v>0</v>
      </c>
      <c r="F19" s="67">
        <v>0</v>
      </c>
      <c r="G19" s="159">
        <f t="shared" si="0"/>
        <v>0</v>
      </c>
      <c r="H19" s="129"/>
      <c r="I19" s="39"/>
      <c r="J19" s="39"/>
      <c r="K19" s="39"/>
      <c r="L19" s="39"/>
    </row>
    <row r="20" spans="1:12" s="39" customFormat="1" ht="18.75">
      <c r="A20" s="129"/>
      <c r="B20" s="139"/>
      <c r="C20" s="129"/>
      <c r="D20" s="129"/>
      <c r="E20" s="130"/>
      <c r="F20" s="130"/>
      <c r="G20" s="131"/>
      <c r="H20" s="129"/>
    </row>
    <row r="21" spans="1:12" s="6" customFormat="1" ht="18.75">
      <c r="A21" s="79"/>
      <c r="B21" s="133" t="s">
        <v>244</v>
      </c>
      <c r="C21" s="140" t="s">
        <v>85</v>
      </c>
      <c r="D21" s="79"/>
      <c r="E21" s="134">
        <v>0</v>
      </c>
      <c r="F21" s="67">
        <v>0</v>
      </c>
      <c r="G21" s="159">
        <f t="shared" si="0"/>
        <v>0</v>
      </c>
      <c r="H21" s="129"/>
      <c r="I21" s="39"/>
      <c r="J21" s="39"/>
      <c r="K21" s="39"/>
      <c r="L21" s="39"/>
    </row>
    <row r="22" spans="1:12" s="6" customFormat="1" ht="18.75">
      <c r="A22" s="79"/>
      <c r="B22" s="122"/>
      <c r="C22" s="140" t="s">
        <v>85</v>
      </c>
      <c r="D22" s="79"/>
      <c r="E22" s="134">
        <v>0</v>
      </c>
      <c r="F22" s="67">
        <v>0</v>
      </c>
      <c r="G22" s="159">
        <f t="shared" si="0"/>
        <v>0</v>
      </c>
      <c r="H22" s="129"/>
      <c r="I22" s="39"/>
      <c r="J22" s="39"/>
      <c r="K22" s="39"/>
      <c r="L22" s="39"/>
    </row>
    <row r="23" spans="1:12" s="6" customFormat="1" ht="18.75">
      <c r="A23" s="79"/>
      <c r="B23" s="122"/>
      <c r="C23" s="139"/>
      <c r="D23" s="129"/>
      <c r="E23" s="130"/>
      <c r="F23" s="130"/>
      <c r="G23" s="131"/>
      <c r="H23" s="129"/>
      <c r="I23" s="39"/>
      <c r="J23" s="39"/>
      <c r="K23" s="39"/>
      <c r="L23" s="39"/>
    </row>
    <row r="24" spans="1:12" s="6" customFormat="1" ht="18.75">
      <c r="A24" s="79"/>
      <c r="B24" s="141" t="s">
        <v>271</v>
      </c>
      <c r="C24" s="135" t="s">
        <v>166</v>
      </c>
      <c r="D24" s="129"/>
      <c r="E24" s="134">
        <v>0</v>
      </c>
      <c r="F24" s="67">
        <v>0</v>
      </c>
      <c r="G24" s="159">
        <f t="shared" ref="G24:G26" si="1">E24</f>
        <v>0</v>
      </c>
      <c r="H24" s="129"/>
      <c r="I24" s="39"/>
      <c r="J24" s="39"/>
      <c r="K24" s="39"/>
      <c r="L24" s="39"/>
    </row>
    <row r="25" spans="1:12" s="6" customFormat="1" ht="18.75">
      <c r="A25" s="79"/>
      <c r="B25" s="141"/>
      <c r="C25" s="135" t="s">
        <v>167</v>
      </c>
      <c r="D25" s="129"/>
      <c r="E25" s="136">
        <v>0</v>
      </c>
      <c r="F25" s="142" t="s">
        <v>270</v>
      </c>
      <c r="G25" s="159">
        <f t="shared" si="1"/>
        <v>0</v>
      </c>
      <c r="H25" s="129"/>
      <c r="I25" s="39"/>
      <c r="J25" s="39"/>
      <c r="K25" s="39"/>
      <c r="L25" s="39"/>
    </row>
    <row r="26" spans="1:12" s="6" customFormat="1" ht="18.75">
      <c r="A26" s="79"/>
      <c r="B26" s="141"/>
      <c r="C26" s="135" t="s">
        <v>37</v>
      </c>
      <c r="D26" s="129"/>
      <c r="E26" s="137">
        <v>0</v>
      </c>
      <c r="F26" s="69">
        <v>0</v>
      </c>
      <c r="G26" s="159">
        <f t="shared" si="1"/>
        <v>0</v>
      </c>
      <c r="H26" s="129"/>
      <c r="I26" s="39"/>
      <c r="J26" s="39"/>
      <c r="K26" s="39"/>
      <c r="L26" s="39"/>
    </row>
    <row r="27" spans="1:12" s="6" customFormat="1" ht="18.75">
      <c r="A27" s="79"/>
      <c r="B27" s="122"/>
      <c r="C27" s="139"/>
      <c r="D27" s="129"/>
      <c r="E27" s="130"/>
      <c r="F27" s="130"/>
      <c r="G27" s="131"/>
      <c r="H27" s="129"/>
      <c r="I27" s="39"/>
      <c r="J27" s="39"/>
      <c r="K27" s="39"/>
      <c r="L27" s="39"/>
    </row>
    <row r="28" spans="1:12" s="6" customFormat="1" ht="18.75">
      <c r="A28" s="79"/>
      <c r="B28" s="143" t="s">
        <v>245</v>
      </c>
      <c r="C28" s="144" t="s">
        <v>248</v>
      </c>
      <c r="D28" s="79"/>
      <c r="E28" s="134">
        <v>0</v>
      </c>
      <c r="F28" s="67">
        <v>0</v>
      </c>
      <c r="G28" s="159">
        <f t="shared" ref="G28:G30" si="2">E28</f>
        <v>0</v>
      </c>
      <c r="H28" s="129"/>
      <c r="I28" s="39"/>
      <c r="J28" s="39"/>
      <c r="K28" s="39"/>
      <c r="L28" s="39"/>
    </row>
    <row r="29" spans="1:12" s="6" customFormat="1" ht="18.75">
      <c r="A29" s="79"/>
      <c r="B29" s="145" t="s">
        <v>246</v>
      </c>
      <c r="C29" s="144" t="s">
        <v>249</v>
      </c>
      <c r="D29" s="79"/>
      <c r="E29" s="136">
        <v>0</v>
      </c>
      <c r="F29" s="68">
        <v>0</v>
      </c>
      <c r="G29" s="159">
        <f t="shared" si="2"/>
        <v>0</v>
      </c>
      <c r="H29" s="129"/>
      <c r="I29" s="39"/>
      <c r="J29" s="39"/>
      <c r="K29" s="39"/>
      <c r="L29" s="39"/>
    </row>
    <row r="30" spans="1:12" s="6" customFormat="1" ht="18.75">
      <c r="A30" s="79"/>
      <c r="B30" s="145" t="s">
        <v>247</v>
      </c>
      <c r="C30" s="144" t="s">
        <v>250</v>
      </c>
      <c r="D30" s="79"/>
      <c r="E30" s="137">
        <v>0</v>
      </c>
      <c r="F30" s="69">
        <v>0</v>
      </c>
      <c r="G30" s="159">
        <f t="shared" si="2"/>
        <v>0</v>
      </c>
      <c r="H30" s="129"/>
      <c r="I30" s="39"/>
      <c r="J30" s="39"/>
      <c r="K30" s="39"/>
      <c r="L30" s="39"/>
    </row>
    <row r="31" spans="1:12" s="6" customFormat="1" ht="18.75">
      <c r="A31" s="79"/>
      <c r="B31" s="139"/>
      <c r="C31" s="144" t="s">
        <v>251</v>
      </c>
      <c r="D31" s="79"/>
      <c r="E31" s="137">
        <v>0</v>
      </c>
      <c r="F31" s="69">
        <v>0</v>
      </c>
      <c r="G31" s="159">
        <f>E31</f>
        <v>0</v>
      </c>
      <c r="H31" s="129"/>
      <c r="I31" s="39"/>
      <c r="J31" s="39"/>
      <c r="K31" s="39"/>
      <c r="L31" s="39"/>
    </row>
    <row r="32" spans="1:12" s="6" customFormat="1" ht="18.75">
      <c r="A32" s="79"/>
      <c r="B32" s="135"/>
      <c r="C32" s="144" t="s">
        <v>252</v>
      </c>
      <c r="D32" s="79"/>
      <c r="E32" s="137">
        <v>0</v>
      </c>
      <c r="F32" s="69">
        <v>0</v>
      </c>
      <c r="G32" s="159">
        <f>E32</f>
        <v>0</v>
      </c>
      <c r="H32" s="129"/>
      <c r="I32" s="39"/>
      <c r="J32" s="39"/>
      <c r="K32" s="39"/>
      <c r="L32" s="39"/>
    </row>
    <row r="33" spans="1:12" s="6" customFormat="1" ht="18.75">
      <c r="A33" s="79"/>
      <c r="B33" s="135"/>
      <c r="C33" s="144" t="s">
        <v>253</v>
      </c>
      <c r="D33" s="79"/>
      <c r="E33" s="137">
        <v>0</v>
      </c>
      <c r="F33" s="69">
        <v>0</v>
      </c>
      <c r="G33" s="159">
        <f>E33</f>
        <v>0</v>
      </c>
      <c r="H33" s="129"/>
      <c r="I33" s="39"/>
      <c r="J33" s="39"/>
      <c r="K33" s="39"/>
      <c r="L33" s="39"/>
    </row>
    <row r="34" spans="1:12" s="6" customFormat="1" ht="18.75">
      <c r="A34" s="79"/>
      <c r="B34" s="135"/>
      <c r="C34" s="144" t="s">
        <v>254</v>
      </c>
      <c r="D34" s="79"/>
      <c r="E34" s="137">
        <v>0</v>
      </c>
      <c r="F34" s="69">
        <v>0</v>
      </c>
      <c r="G34" s="159">
        <f t="shared" ref="G34:G35" si="3">E34</f>
        <v>0</v>
      </c>
      <c r="H34" s="129"/>
      <c r="I34" s="39"/>
      <c r="J34" s="39"/>
      <c r="K34" s="39"/>
      <c r="L34" s="39"/>
    </row>
    <row r="35" spans="1:12" s="6" customFormat="1" ht="18.75">
      <c r="A35" s="79"/>
      <c r="B35" s="135"/>
      <c r="C35" s="144" t="s">
        <v>255</v>
      </c>
      <c r="D35" s="79"/>
      <c r="E35" s="137">
        <v>0</v>
      </c>
      <c r="F35" s="69">
        <v>0</v>
      </c>
      <c r="G35" s="159">
        <f t="shared" si="3"/>
        <v>0</v>
      </c>
      <c r="H35" s="129"/>
      <c r="I35" s="39"/>
      <c r="J35" s="39"/>
      <c r="K35" s="39"/>
      <c r="L35" s="39"/>
    </row>
    <row r="36" spans="1:12" s="6" customFormat="1" ht="18.75">
      <c r="A36" s="79"/>
      <c r="B36" s="135"/>
      <c r="C36" s="144" t="s">
        <v>256</v>
      </c>
      <c r="D36" s="79"/>
      <c r="E36" s="137">
        <v>0</v>
      </c>
      <c r="F36" s="69">
        <v>0</v>
      </c>
      <c r="G36" s="159">
        <f>E36</f>
        <v>0</v>
      </c>
      <c r="H36" s="129"/>
      <c r="I36" s="39"/>
      <c r="J36" s="39"/>
      <c r="K36" s="39"/>
      <c r="L36" s="39"/>
    </row>
    <row r="37" spans="1:12" s="6" customFormat="1" ht="18.75">
      <c r="A37" s="79"/>
      <c r="B37" s="135"/>
      <c r="C37" s="144" t="s">
        <v>257</v>
      </c>
      <c r="D37" s="79"/>
      <c r="E37" s="137">
        <v>0</v>
      </c>
      <c r="F37" s="69">
        <v>0</v>
      </c>
      <c r="G37" s="159">
        <f>E37</f>
        <v>0</v>
      </c>
      <c r="H37" s="129"/>
      <c r="I37" s="39"/>
      <c r="J37" s="39"/>
      <c r="K37" s="39"/>
      <c r="L37" s="39"/>
    </row>
    <row r="38" spans="1:12" s="6" customFormat="1" ht="18.75">
      <c r="A38" s="129"/>
      <c r="B38" s="135"/>
      <c r="C38" s="144" t="s">
        <v>258</v>
      </c>
      <c r="D38" s="79"/>
      <c r="E38" s="137">
        <v>0</v>
      </c>
      <c r="F38" s="69">
        <v>0</v>
      </c>
      <c r="G38" s="159">
        <f>E38</f>
        <v>0</v>
      </c>
      <c r="H38" s="79"/>
    </row>
    <row r="39" spans="1:12" s="6" customFormat="1" ht="18.75">
      <c r="A39" s="129"/>
      <c r="B39" s="135"/>
      <c r="C39" s="144" t="s">
        <v>259</v>
      </c>
      <c r="D39" s="79"/>
      <c r="E39" s="137">
        <v>0</v>
      </c>
      <c r="F39" s="69">
        <v>0</v>
      </c>
      <c r="G39" s="159">
        <f t="shared" ref="G39:G47" si="4">E39</f>
        <v>0</v>
      </c>
      <c r="H39" s="79"/>
    </row>
    <row r="40" spans="1:12" s="6" customFormat="1" ht="18.75">
      <c r="A40" s="129"/>
      <c r="B40" s="135"/>
      <c r="C40" s="144" t="s">
        <v>260</v>
      </c>
      <c r="D40" s="79"/>
      <c r="E40" s="137">
        <v>0</v>
      </c>
      <c r="F40" s="69">
        <v>0</v>
      </c>
      <c r="G40" s="159">
        <f t="shared" si="4"/>
        <v>0</v>
      </c>
      <c r="H40" s="79"/>
    </row>
    <row r="41" spans="1:12" s="6" customFormat="1" ht="18.75">
      <c r="A41" s="129"/>
      <c r="B41" s="122"/>
      <c r="C41" s="144" t="s">
        <v>261</v>
      </c>
      <c r="D41" s="79"/>
      <c r="E41" s="137">
        <v>0</v>
      </c>
      <c r="F41" s="69">
        <v>0</v>
      </c>
      <c r="G41" s="159">
        <f t="shared" si="4"/>
        <v>0</v>
      </c>
      <c r="H41" s="79"/>
    </row>
    <row r="42" spans="1:12" s="6" customFormat="1" ht="18.75">
      <c r="A42" s="129"/>
      <c r="B42" s="122"/>
      <c r="C42" s="144" t="s">
        <v>262</v>
      </c>
      <c r="D42" s="79"/>
      <c r="E42" s="137">
        <v>0</v>
      </c>
      <c r="F42" s="69">
        <v>0</v>
      </c>
      <c r="G42" s="159">
        <f t="shared" si="4"/>
        <v>0</v>
      </c>
      <c r="H42" s="79"/>
    </row>
    <row r="43" spans="1:12" s="6" customFormat="1" ht="18.75">
      <c r="A43" s="129"/>
      <c r="B43" s="122"/>
      <c r="C43" s="144" t="s">
        <v>263</v>
      </c>
      <c r="D43" s="79"/>
      <c r="E43" s="137">
        <v>0</v>
      </c>
      <c r="F43" s="69">
        <v>0</v>
      </c>
      <c r="G43" s="159">
        <f t="shared" si="4"/>
        <v>0</v>
      </c>
      <c r="H43" s="79"/>
    </row>
    <row r="44" spans="1:12" s="6" customFormat="1" ht="18.75">
      <c r="A44" s="129"/>
      <c r="B44" s="122"/>
      <c r="C44" s="144" t="s">
        <v>264</v>
      </c>
      <c r="D44" s="79"/>
      <c r="E44" s="137">
        <v>0</v>
      </c>
      <c r="F44" s="69">
        <v>0</v>
      </c>
      <c r="G44" s="159">
        <f t="shared" si="4"/>
        <v>0</v>
      </c>
      <c r="H44" s="79"/>
    </row>
    <row r="45" spans="1:12" s="6" customFormat="1" ht="18.75">
      <c r="A45" s="129"/>
      <c r="B45" s="122"/>
      <c r="C45" s="144" t="s">
        <v>265</v>
      </c>
      <c r="D45" s="79"/>
      <c r="E45" s="137">
        <v>0</v>
      </c>
      <c r="F45" s="69">
        <v>0</v>
      </c>
      <c r="G45" s="159">
        <f t="shared" si="4"/>
        <v>0</v>
      </c>
      <c r="H45" s="79"/>
    </row>
    <row r="46" spans="1:12" s="6" customFormat="1" ht="18.75">
      <c r="A46" s="129"/>
      <c r="B46" s="122"/>
      <c r="C46" s="144" t="s">
        <v>266</v>
      </c>
      <c r="D46" s="79"/>
      <c r="E46" s="137">
        <v>0</v>
      </c>
      <c r="F46" s="69">
        <v>0</v>
      </c>
      <c r="G46" s="159">
        <f t="shared" si="4"/>
        <v>0</v>
      </c>
      <c r="H46" s="79"/>
    </row>
    <row r="47" spans="1:12" s="6" customFormat="1" ht="18.75">
      <c r="A47" s="129"/>
      <c r="B47" s="122"/>
      <c r="C47" s="144" t="s">
        <v>267</v>
      </c>
      <c r="D47" s="79"/>
      <c r="E47" s="137">
        <v>0</v>
      </c>
      <c r="F47" s="69">
        <v>0</v>
      </c>
      <c r="G47" s="159">
        <f t="shared" si="4"/>
        <v>0</v>
      </c>
      <c r="H47" s="79"/>
    </row>
    <row r="48" spans="1:12" ht="15.75" thickBot="1">
      <c r="A48" s="77"/>
      <c r="B48" s="77"/>
      <c r="C48" s="146"/>
      <c r="D48" s="77"/>
      <c r="E48" s="77"/>
      <c r="F48" s="77"/>
      <c r="G48" s="147"/>
      <c r="H48" s="77"/>
      <c r="I48" s="5"/>
      <c r="J48" s="5"/>
      <c r="K48" s="5"/>
      <c r="L48" s="5"/>
    </row>
    <row r="49" spans="1:12" s="37" customFormat="1" ht="24" thickBot="1">
      <c r="A49" s="127"/>
      <c r="B49" s="127"/>
      <c r="C49" s="236" t="s">
        <v>233</v>
      </c>
      <c r="D49" s="236"/>
      <c r="E49" s="236"/>
      <c r="F49" s="236"/>
      <c r="G49" s="166">
        <f>SUM(G$10:G$47)</f>
        <v>0</v>
      </c>
      <c r="H49" s="125"/>
      <c r="I49" s="36"/>
      <c r="J49" s="36"/>
      <c r="K49" s="36"/>
      <c r="L49" s="36"/>
    </row>
    <row r="50" spans="1:12" s="37" customFormat="1" ht="16.5" customHeight="1" thickBot="1">
      <c r="A50" s="127"/>
      <c r="B50" s="127"/>
      <c r="C50" s="148"/>
      <c r="D50" s="148"/>
      <c r="E50" s="148"/>
      <c r="F50" s="148"/>
      <c r="G50" s="149"/>
      <c r="H50" s="125"/>
      <c r="I50" s="36"/>
      <c r="J50" s="36"/>
      <c r="K50" s="36"/>
      <c r="L50" s="36"/>
    </row>
    <row r="51" spans="1:12" s="37" customFormat="1" ht="24" thickBot="1">
      <c r="A51" s="127"/>
      <c r="B51" s="127"/>
      <c r="C51" s="238" t="s">
        <v>237</v>
      </c>
      <c r="D51" s="238"/>
      <c r="E51" s="238"/>
      <c r="F51" s="238"/>
      <c r="G51" s="167">
        <f>SUM(F$10:F$47)</f>
        <v>0</v>
      </c>
      <c r="H51" s="125"/>
      <c r="I51" s="36"/>
      <c r="J51" s="36"/>
      <c r="K51" s="36"/>
      <c r="L51" s="36"/>
    </row>
    <row r="52" spans="1:12" ht="23.25">
      <c r="A52" s="77"/>
      <c r="B52" s="77"/>
      <c r="C52" s="146"/>
      <c r="D52" s="77"/>
      <c r="E52" s="77"/>
      <c r="F52" s="77"/>
      <c r="G52" s="150"/>
      <c r="H52" s="77"/>
      <c r="I52" s="5"/>
      <c r="J52" s="5"/>
      <c r="K52" s="5"/>
      <c r="L52" s="5"/>
    </row>
    <row r="53" spans="1:12" ht="18.75">
      <c r="A53" s="77"/>
      <c r="B53" s="77"/>
      <c r="C53" s="146"/>
      <c r="D53" s="77"/>
      <c r="E53" s="237" t="s">
        <v>131</v>
      </c>
      <c r="F53" s="237"/>
      <c r="G53" s="151">
        <f>SUM(Results!D28:D33)</f>
        <v>0</v>
      </c>
      <c r="H53" s="77"/>
      <c r="I53" s="5"/>
      <c r="J53" s="5"/>
      <c r="K53" s="5"/>
      <c r="L53" s="5"/>
    </row>
    <row r="54" spans="1:12">
      <c r="A54" s="77"/>
      <c r="B54" s="77"/>
      <c r="C54" s="77"/>
      <c r="D54" s="77"/>
      <c r="E54" s="77"/>
      <c r="F54" s="77"/>
      <c r="G54" s="85"/>
      <c r="H54" s="77"/>
      <c r="I54" s="5"/>
      <c r="J54" s="5"/>
      <c r="K54" s="5"/>
      <c r="L54" s="5"/>
    </row>
    <row r="55" spans="1:12" ht="15" customHeight="1">
      <c r="G55" s="49"/>
      <c r="H55" s="5"/>
      <c r="I55" s="5"/>
      <c r="J55" s="5"/>
      <c r="K55" s="5"/>
      <c r="L55" s="5"/>
    </row>
    <row r="56" spans="1:12">
      <c r="C56" s="48"/>
      <c r="G56" s="5"/>
    </row>
    <row r="57" spans="1:12">
      <c r="C57" s="48"/>
    </row>
    <row r="58" spans="1:12">
      <c r="C58" s="48"/>
    </row>
    <row r="59" spans="1:12" ht="18.75">
      <c r="C59" s="48"/>
      <c r="G59" s="41"/>
      <c r="H59" s="5"/>
      <c r="I59" s="5"/>
      <c r="J59" s="5"/>
      <c r="K59" s="5"/>
      <c r="L59" s="5"/>
    </row>
    <row r="60" spans="1:12">
      <c r="C60" s="48"/>
    </row>
    <row r="61" spans="1:12" ht="18.75">
      <c r="B61" s="38"/>
      <c r="C61" s="48"/>
    </row>
    <row r="62" spans="1:12" ht="18.75">
      <c r="B62" s="38"/>
      <c r="C62" s="48"/>
    </row>
    <row r="63" spans="1:12" ht="18.75">
      <c r="B63" s="38"/>
      <c r="C63" s="43"/>
      <c r="G63" s="8"/>
    </row>
  </sheetData>
  <sheetProtection sheet="1" objects="1" scenarios="1"/>
  <mergeCells count="10">
    <mergeCell ref="E53:F53"/>
    <mergeCell ref="C51:F51"/>
    <mergeCell ref="B11:C11"/>
    <mergeCell ref="B13:C13"/>
    <mergeCell ref="B10:C10"/>
    <mergeCell ref="E2:G2"/>
    <mergeCell ref="C3:G3"/>
    <mergeCell ref="C4:G4"/>
    <mergeCell ref="B6:G6"/>
    <mergeCell ref="C49:F49"/>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codeName="Sheet12"/>
  <dimension ref="A1:T61"/>
  <sheetViews>
    <sheetView showGridLines="0" workbookViewId="0"/>
  </sheetViews>
  <sheetFormatPr defaultColWidth="8.85546875" defaultRowHeight="18.75"/>
  <cols>
    <col min="1" max="1" width="8.85546875" style="7"/>
    <col min="2" max="2" width="30.85546875" style="26" customWidth="1"/>
    <col min="3" max="3" width="4.85546875" style="26" customWidth="1"/>
    <col min="4" max="4" width="23.7109375" style="23" customWidth="1"/>
    <col min="5" max="5" width="11.42578125" style="7" customWidth="1"/>
    <col min="6" max="6" width="4.7109375" style="7" customWidth="1"/>
    <col min="7" max="7" width="3.140625" style="7" customWidth="1"/>
    <col min="8" max="13" width="8.85546875" style="34"/>
    <col min="14" max="14" width="46.140625" style="34" customWidth="1"/>
    <col min="15" max="16384" width="8.85546875" style="7"/>
  </cols>
  <sheetData>
    <row r="1" spans="1:20" s="11" customFormat="1" ht="15">
      <c r="A1" s="85"/>
      <c r="B1" s="85"/>
      <c r="C1" s="85"/>
      <c r="D1" s="85"/>
      <c r="E1" s="85"/>
      <c r="F1" s="85"/>
      <c r="G1" s="85"/>
      <c r="H1" s="85"/>
      <c r="I1" s="85"/>
      <c r="J1" s="85"/>
      <c r="K1" s="85"/>
      <c r="L1" s="85"/>
      <c r="M1" s="85"/>
      <c r="N1" s="85"/>
    </row>
    <row r="2" spans="1:20" s="11" customFormat="1" ht="15">
      <c r="A2" s="85"/>
      <c r="B2" s="85"/>
      <c r="C2" s="85"/>
      <c r="D2" s="85"/>
      <c r="E2" s="231"/>
      <c r="F2" s="231"/>
      <c r="G2" s="231"/>
      <c r="H2" s="231"/>
      <c r="I2" s="85"/>
      <c r="J2" s="85"/>
      <c r="K2" s="85"/>
      <c r="L2" s="85"/>
      <c r="M2" s="85"/>
      <c r="N2" s="85"/>
    </row>
    <row r="3" spans="1:20" s="11" customFormat="1" ht="24" customHeight="1">
      <c r="A3" s="85"/>
      <c r="B3" s="85"/>
      <c r="C3" s="248" t="s">
        <v>373</v>
      </c>
      <c r="D3" s="248"/>
      <c r="E3" s="248"/>
      <c r="F3" s="248"/>
      <c r="G3" s="248"/>
      <c r="H3" s="248"/>
      <c r="I3" s="248"/>
      <c r="J3" s="248"/>
      <c r="K3" s="248"/>
      <c r="L3" s="248"/>
      <c r="M3" s="248"/>
      <c r="N3" s="248"/>
    </row>
    <row r="4" spans="1:20" s="11" customFormat="1" ht="24" customHeight="1">
      <c r="A4" s="85"/>
      <c r="B4" s="85"/>
      <c r="C4" s="248" t="s">
        <v>375</v>
      </c>
      <c r="D4" s="248"/>
      <c r="E4" s="248"/>
      <c r="F4" s="248"/>
      <c r="G4" s="248"/>
      <c r="H4" s="248"/>
      <c r="I4" s="248"/>
      <c r="J4" s="248"/>
      <c r="K4" s="248"/>
      <c r="L4" s="248"/>
      <c r="M4" s="248"/>
      <c r="N4" s="248"/>
    </row>
    <row r="5" spans="1:20" s="11" customFormat="1" ht="24" customHeight="1">
      <c r="A5" s="85"/>
      <c r="B5" s="85"/>
      <c r="C5" s="85"/>
      <c r="D5" s="85"/>
      <c r="E5" s="85"/>
      <c r="F5" s="85"/>
      <c r="G5" s="85"/>
      <c r="H5" s="85"/>
      <c r="I5" s="85"/>
      <c r="J5" s="85"/>
      <c r="K5" s="85"/>
      <c r="L5" s="85"/>
      <c r="M5" s="85"/>
      <c r="N5" s="85"/>
    </row>
    <row r="6" spans="1:20" s="11" customFormat="1" ht="36.75" customHeight="1">
      <c r="A6" s="10"/>
      <c r="B6" s="208" t="s">
        <v>228</v>
      </c>
      <c r="C6" s="208"/>
      <c r="D6" s="208"/>
      <c r="E6" s="208"/>
      <c r="F6" s="208"/>
      <c r="G6" s="208"/>
      <c r="H6" s="208"/>
      <c r="I6" s="208"/>
      <c r="J6" s="208"/>
      <c r="K6" s="208"/>
      <c r="L6" s="208"/>
      <c r="M6" s="208"/>
      <c r="N6" s="208"/>
    </row>
    <row r="7" spans="1:20" ht="15">
      <c r="A7" s="10"/>
      <c r="B7" s="10"/>
      <c r="C7" s="9"/>
      <c r="D7" s="7"/>
      <c r="H7" s="8"/>
      <c r="I7" s="7"/>
      <c r="J7" s="7"/>
      <c r="K7" s="7"/>
      <c r="L7" s="7"/>
      <c r="M7" s="7"/>
      <c r="N7" s="7"/>
    </row>
    <row r="8" spans="1:20" s="11" customFormat="1" ht="33" customHeight="1" thickBot="1">
      <c r="A8" s="179"/>
      <c r="B8" s="180"/>
      <c r="C8" s="180"/>
      <c r="D8" s="181"/>
      <c r="E8" s="179"/>
      <c r="F8" s="179"/>
      <c r="G8" s="7"/>
      <c r="H8" s="243" t="str">
        <f>IF(D14&lt;0,Advice!B9,IF(D14&gt;50,Advice!B4,IF(D14&gt;=0,Advice!B14,"")))</f>
        <v>Good news - your budget balances… but only just!</v>
      </c>
      <c r="I8" s="243"/>
      <c r="J8" s="243"/>
      <c r="K8" s="243"/>
      <c r="L8" s="243"/>
      <c r="M8" s="243"/>
      <c r="N8" s="243"/>
      <c r="O8" s="27"/>
      <c r="P8" s="27"/>
      <c r="Q8" s="27"/>
      <c r="R8" s="27"/>
      <c r="S8" s="27"/>
      <c r="T8" s="27"/>
    </row>
    <row r="9" spans="1:20" s="11" customFormat="1" ht="29.1" customHeight="1" thickBot="1">
      <c r="A9" s="179"/>
      <c r="B9" s="168" t="s">
        <v>293</v>
      </c>
      <c r="C9" s="169"/>
      <c r="D9" s="275" t="s">
        <v>294</v>
      </c>
      <c r="E9" s="276"/>
      <c r="F9" s="179"/>
      <c r="G9" s="7"/>
      <c r="H9" s="243"/>
      <c r="I9" s="243"/>
      <c r="J9" s="243"/>
      <c r="K9" s="243"/>
      <c r="L9" s="243"/>
      <c r="M9" s="243"/>
      <c r="N9" s="243"/>
      <c r="O9" s="28"/>
    </row>
    <row r="10" spans="1:20" s="11" customFormat="1" ht="23.1" customHeight="1">
      <c r="A10" s="179"/>
      <c r="B10" s="170"/>
      <c r="C10" s="171"/>
      <c r="D10" s="280"/>
      <c r="E10" s="280"/>
      <c r="F10" s="179"/>
      <c r="G10" s="7"/>
      <c r="H10" s="261" t="str">
        <f>IF(D14&lt;0,Advice!B10,IF(D14&gt;50,Advice!B5,IF(D14&gt;0,Advice!B15,"")))</f>
        <v/>
      </c>
      <c r="I10" s="261"/>
      <c r="J10" s="261"/>
      <c r="K10" s="261"/>
      <c r="L10" s="261"/>
      <c r="M10" s="261"/>
      <c r="N10" s="261"/>
      <c r="O10" s="28"/>
    </row>
    <row r="11" spans="1:20" s="11" customFormat="1" ht="18.75" customHeight="1">
      <c r="A11" s="179"/>
      <c r="B11" s="170" t="s">
        <v>49</v>
      </c>
      <c r="C11" s="172"/>
      <c r="D11" s="277">
        <f>SUM(Income!G46)</f>
        <v>0</v>
      </c>
      <c r="E11" s="277"/>
      <c r="F11" s="179"/>
      <c r="G11" s="7"/>
      <c r="H11" s="261"/>
      <c r="I11" s="261"/>
      <c r="J11" s="261"/>
      <c r="K11" s="261"/>
      <c r="L11" s="261"/>
      <c r="M11" s="261"/>
      <c r="N11" s="261"/>
      <c r="O11" s="28"/>
    </row>
    <row r="12" spans="1:20" s="11" customFormat="1">
      <c r="A12" s="179"/>
      <c r="B12" s="170" t="s">
        <v>50</v>
      </c>
      <c r="C12" s="171"/>
      <c r="D12" s="277">
        <f>SUM(D28:D34)</f>
        <v>0</v>
      </c>
      <c r="E12" s="277"/>
      <c r="F12" s="179"/>
      <c r="G12" s="7"/>
      <c r="H12" s="261"/>
      <c r="I12" s="261"/>
      <c r="J12" s="261"/>
      <c r="K12" s="261"/>
      <c r="L12" s="261"/>
      <c r="M12" s="261"/>
      <c r="N12" s="261"/>
      <c r="O12" s="28"/>
    </row>
    <row r="13" spans="1:20" s="15" customFormat="1" ht="12.95" customHeight="1" thickBot="1">
      <c r="A13" s="202"/>
      <c r="B13" s="170"/>
      <c r="C13" s="171"/>
      <c r="D13" s="281"/>
      <c r="E13" s="281"/>
      <c r="F13" s="202"/>
      <c r="H13" s="261" t="str">
        <f>IF(D14&lt;0,Advice!B11,IF(D14&gt;50,Advice!B6,IF(D14&gt;=0,Advice!B16,"")))</f>
        <v>So if you're sure you've filled in all your figures correctly and you've been honest about your spending then this is a good start.</v>
      </c>
      <c r="I13" s="261"/>
      <c r="J13" s="261"/>
      <c r="K13" s="261"/>
      <c r="L13" s="261"/>
      <c r="M13" s="261"/>
      <c r="N13" s="261"/>
      <c r="O13" s="28"/>
      <c r="P13" s="29"/>
    </row>
    <row r="14" spans="1:20" s="11" customFormat="1" ht="24" customHeight="1" thickBot="1">
      <c r="A14" s="179"/>
      <c r="B14" s="173" t="s">
        <v>229</v>
      </c>
      <c r="C14" s="174"/>
      <c r="D14" s="278">
        <f>D11-D12</f>
        <v>0</v>
      </c>
      <c r="E14" s="279"/>
      <c r="F14" s="179"/>
      <c r="G14" s="7"/>
      <c r="H14" s="261"/>
      <c r="I14" s="261"/>
      <c r="J14" s="261"/>
      <c r="K14" s="261"/>
      <c r="L14" s="261"/>
      <c r="M14" s="261"/>
      <c r="N14" s="261"/>
      <c r="O14" s="28"/>
    </row>
    <row r="15" spans="1:20" s="11" customFormat="1">
      <c r="A15" s="179"/>
      <c r="B15" s="180"/>
      <c r="C15" s="180"/>
      <c r="D15" s="181"/>
      <c r="E15" s="179"/>
      <c r="F15" s="179"/>
      <c r="G15" s="7"/>
      <c r="H15" s="261"/>
      <c r="I15" s="261"/>
      <c r="J15" s="261"/>
      <c r="K15" s="261"/>
      <c r="L15" s="261"/>
      <c r="M15" s="261"/>
      <c r="N15" s="261"/>
      <c r="O15" s="28"/>
    </row>
    <row r="16" spans="1:20" s="11" customFormat="1" ht="12.75" customHeight="1">
      <c r="A16" s="7"/>
      <c r="B16" s="30"/>
      <c r="C16" s="30"/>
      <c r="D16" s="23"/>
      <c r="E16" s="7"/>
      <c r="F16" s="7"/>
      <c r="G16" s="7"/>
      <c r="H16" s="152"/>
      <c r="I16" s="152"/>
      <c r="J16" s="152"/>
      <c r="K16" s="152"/>
      <c r="L16" s="152"/>
      <c r="M16" s="152"/>
      <c r="N16" s="152"/>
      <c r="O16" s="28"/>
    </row>
    <row r="17" spans="1:20" s="11" customFormat="1" ht="15" customHeight="1">
      <c r="A17" s="7"/>
      <c r="B17" s="31"/>
      <c r="C17" s="31"/>
      <c r="D17" s="19"/>
      <c r="E17" s="7"/>
      <c r="F17" s="7"/>
      <c r="G17" s="7"/>
      <c r="H17" s="152"/>
      <c r="I17" s="152"/>
      <c r="J17" s="152"/>
      <c r="K17" s="152"/>
      <c r="L17" s="152"/>
      <c r="M17" s="152"/>
      <c r="N17" s="152"/>
      <c r="O17" s="28"/>
    </row>
    <row r="18" spans="1:20" s="11" customFormat="1" ht="39" customHeight="1" thickBot="1">
      <c r="A18" s="179"/>
      <c r="B18" s="180"/>
      <c r="C18" s="180"/>
      <c r="D18" s="181"/>
      <c r="E18" s="179"/>
      <c r="F18" s="179"/>
      <c r="G18" s="7"/>
      <c r="H18" s="243" t="e">
        <f>IF(Advice!$Y$8="1",Advice!$Z$8,IF(Advice!$Y$9="1",Advice!$Z$9,IF(Advice!$Y$10="1",Advice!$Z$10,IF(Advice!$Y$11="1",Advice!$Z$11,"error"))))</f>
        <v>#DIV/0!</v>
      </c>
      <c r="I18" s="243"/>
      <c r="J18" s="243"/>
      <c r="K18" s="243"/>
      <c r="L18" s="243"/>
      <c r="M18" s="243"/>
      <c r="N18" s="243"/>
      <c r="O18" s="28"/>
      <c r="P18" s="7"/>
      <c r="Q18" s="26"/>
      <c r="R18" s="26"/>
      <c r="S18" s="23"/>
    </row>
    <row r="19" spans="1:20" s="11" customFormat="1" ht="22.5" customHeight="1" thickBot="1">
      <c r="A19" s="179"/>
      <c r="B19" s="250" t="s">
        <v>290</v>
      </c>
      <c r="C19" s="251"/>
      <c r="D19" s="251"/>
      <c r="E19" s="252"/>
      <c r="F19" s="179"/>
      <c r="G19" s="7"/>
      <c r="H19" s="243"/>
      <c r="I19" s="243"/>
      <c r="J19" s="243"/>
      <c r="K19" s="243"/>
      <c r="L19" s="243"/>
      <c r="M19" s="243"/>
      <c r="N19" s="243"/>
      <c r="O19" s="28"/>
      <c r="P19" s="7"/>
      <c r="Q19" s="26"/>
      <c r="R19" s="26"/>
      <c r="S19" s="23"/>
    </row>
    <row r="20" spans="1:20" s="11" customFormat="1" ht="22.5" customHeight="1">
      <c r="A20" s="179"/>
      <c r="B20" s="175"/>
      <c r="C20" s="176"/>
      <c r="D20" s="253">
        <f>'Your Debts'!G51</f>
        <v>0</v>
      </c>
      <c r="E20" s="254"/>
      <c r="F20" s="179"/>
      <c r="G20" s="7"/>
      <c r="H20" s="261" t="e">
        <f>IF(Advice!$Y$8="1",Advice!$AB$8,IF(Advice!$Y$9="1",Advice!$AB$9,IF(Advice!$Y$10="1",Advice!$AB$10,IF(Advice!$Y$11="1",Advice!$AB$11,"error"))))</f>
        <v>#DIV/0!</v>
      </c>
      <c r="I20" s="261"/>
      <c r="J20" s="261"/>
      <c r="K20" s="261"/>
      <c r="L20" s="261"/>
      <c r="M20" s="261"/>
      <c r="N20" s="261"/>
      <c r="O20" s="28"/>
      <c r="P20" s="7"/>
      <c r="Q20" s="26"/>
      <c r="R20" s="26"/>
      <c r="S20" s="23"/>
    </row>
    <row r="21" spans="1:20" s="45" customFormat="1" ht="22.5" customHeight="1">
      <c r="A21" s="179"/>
      <c r="B21" s="259" t="s">
        <v>288</v>
      </c>
      <c r="C21" s="260"/>
      <c r="D21" s="255">
        <f>'Your Debts'!G49</f>
        <v>0</v>
      </c>
      <c r="E21" s="256"/>
      <c r="F21" s="179"/>
      <c r="G21" s="7"/>
      <c r="H21" s="261"/>
      <c r="I21" s="261"/>
      <c r="J21" s="261"/>
      <c r="K21" s="261"/>
      <c r="L21" s="261"/>
      <c r="M21" s="261"/>
      <c r="N21" s="261"/>
      <c r="O21" s="28"/>
    </row>
    <row r="22" spans="1:20" s="11" customFormat="1" ht="22.5" customHeight="1" thickBot="1">
      <c r="A22" s="179"/>
      <c r="B22" s="177" t="s">
        <v>289</v>
      </c>
      <c r="C22" s="178"/>
      <c r="D22" s="257" t="e">
        <f ca="1">(Advice!Z12)</f>
        <v>#DIV/0!</v>
      </c>
      <c r="E22" s="258"/>
      <c r="F22" s="179"/>
      <c r="G22" s="7"/>
      <c r="H22" s="261"/>
      <c r="I22" s="261"/>
      <c r="J22" s="261"/>
      <c r="K22" s="261"/>
      <c r="L22" s="261"/>
      <c r="M22" s="261"/>
      <c r="N22" s="261"/>
      <c r="O22" s="28"/>
      <c r="P22" s="7"/>
      <c r="Q22" s="29"/>
      <c r="R22" s="21"/>
      <c r="S22" s="32"/>
      <c r="T22" s="33"/>
    </row>
    <row r="23" spans="1:20" s="11" customFormat="1" ht="22.5" customHeight="1">
      <c r="A23" s="201"/>
      <c r="B23" s="249"/>
      <c r="C23" s="249"/>
      <c r="D23" s="249"/>
      <c r="E23" s="201"/>
      <c r="F23" s="201"/>
      <c r="G23" s="45"/>
      <c r="H23" s="261"/>
      <c r="I23" s="261"/>
      <c r="J23" s="261"/>
      <c r="K23" s="261"/>
      <c r="L23" s="261"/>
      <c r="M23" s="261"/>
      <c r="N23" s="261"/>
      <c r="O23" s="28"/>
    </row>
    <row r="24" spans="1:20" s="11" customFormat="1" ht="22.5" customHeight="1">
      <c r="A24" s="7"/>
      <c r="B24" s="26"/>
      <c r="C24" s="26"/>
      <c r="D24" s="23"/>
      <c r="E24" s="7"/>
      <c r="F24" s="7"/>
      <c r="G24" s="7"/>
      <c r="H24" s="153"/>
      <c r="I24" s="153"/>
      <c r="J24" s="153"/>
      <c r="K24" s="153"/>
      <c r="L24" s="153"/>
      <c r="M24" s="153"/>
      <c r="N24" s="153"/>
      <c r="O24" s="28"/>
    </row>
    <row r="25" spans="1:20" s="11" customFormat="1" ht="31.5" customHeight="1" thickBot="1">
      <c r="A25" s="179"/>
      <c r="B25" s="180"/>
      <c r="C25" s="180"/>
      <c r="D25" s="181"/>
      <c r="E25" s="179"/>
      <c r="F25" s="179"/>
      <c r="G25" s="7"/>
      <c r="H25" s="262" t="s">
        <v>303</v>
      </c>
      <c r="I25" s="262"/>
      <c r="J25" s="262"/>
      <c r="K25" s="262"/>
      <c r="L25" s="262"/>
      <c r="M25" s="262"/>
      <c r="N25" s="262"/>
      <c r="O25" s="28"/>
    </row>
    <row r="26" spans="1:20" s="11" customFormat="1" ht="26.25" thickBot="1">
      <c r="A26" s="179"/>
      <c r="B26" s="182" t="s">
        <v>292</v>
      </c>
      <c r="C26" s="183"/>
      <c r="D26" s="182" t="s">
        <v>291</v>
      </c>
      <c r="E26" s="184" t="s">
        <v>51</v>
      </c>
      <c r="F26" s="179"/>
      <c r="G26" s="7"/>
      <c r="H26" s="154"/>
      <c r="I26" s="154"/>
      <c r="J26" s="154"/>
      <c r="K26" s="154"/>
      <c r="L26" s="154"/>
      <c r="M26" s="154"/>
      <c r="N26" s="154"/>
      <c r="O26" s="45"/>
    </row>
    <row r="27" spans="1:20" s="11" customFormat="1" ht="23.25">
      <c r="A27" s="179"/>
      <c r="B27" s="185"/>
      <c r="C27" s="186"/>
      <c r="D27" s="187"/>
      <c r="E27" s="188"/>
      <c r="F27" s="179"/>
      <c r="G27" s="7"/>
      <c r="H27" s="247" t="str">
        <f>IF(D14&gt;0,'Next steps'!B3,IF(D14=0,'Next steps'!B20,IF(D14&lt;=0,'Next steps'!B36,"")))</f>
        <v>Save yourself some money</v>
      </c>
      <c r="I27" s="247"/>
      <c r="J27" s="247"/>
      <c r="K27" s="247"/>
      <c r="L27" s="247"/>
      <c r="M27" s="247"/>
      <c r="N27" s="247"/>
    </row>
    <row r="28" spans="1:20" s="11" customFormat="1" ht="18.75" customHeight="1">
      <c r="A28" s="179"/>
      <c r="B28" s="189" t="s">
        <v>52</v>
      </c>
      <c r="C28" s="190" t="s">
        <v>53</v>
      </c>
      <c r="D28" s="191">
        <f>SUM('Household Bills'!G44)</f>
        <v>0</v>
      </c>
      <c r="E28" s="192" t="str">
        <f>IF(D28=0,"",D28/D12)</f>
        <v/>
      </c>
      <c r="F28" s="179"/>
      <c r="G28" s="7"/>
      <c r="H28" s="263" t="str">
        <f>IF(D14&gt;0,'Next steps'!B4,IF(D14=0,'Next steps'!B21,IF(D14&lt;=0,'Next steps'!B37,"")))</f>
        <v xml:space="preserve">Don't spend more than you need to – shop around! You might be able to get a cheaper deal on your phone or TV package. Or you might find you're paying over the odds for your gas and electricity. </v>
      </c>
      <c r="I28" s="263"/>
      <c r="J28" s="263"/>
      <c r="K28" s="263"/>
      <c r="L28" s="263"/>
      <c r="M28" s="263"/>
      <c r="N28" s="263"/>
    </row>
    <row r="29" spans="1:20" s="11" customFormat="1">
      <c r="A29" s="179"/>
      <c r="B29" s="189" t="s">
        <v>54</v>
      </c>
      <c r="C29" s="190" t="s">
        <v>53</v>
      </c>
      <c r="D29" s="191">
        <f>SUM('Living costs'!G39)</f>
        <v>0</v>
      </c>
      <c r="E29" s="192" t="str">
        <f>IF(D29=0,"",D29/D12)</f>
        <v/>
      </c>
      <c r="F29" s="179"/>
      <c r="G29" s="7"/>
      <c r="H29" s="263"/>
      <c r="I29" s="263"/>
      <c r="J29" s="263"/>
      <c r="K29" s="263"/>
      <c r="L29" s="263"/>
      <c r="M29" s="263"/>
      <c r="N29" s="263"/>
    </row>
    <row r="30" spans="1:20" s="11" customFormat="1">
      <c r="A30" s="179"/>
      <c r="B30" s="189" t="s">
        <v>274</v>
      </c>
      <c r="C30" s="190" t="s">
        <v>53</v>
      </c>
      <c r="D30" s="191">
        <f>SUM('Insurance &amp; Investments'!G38)</f>
        <v>0</v>
      </c>
      <c r="E30" s="192" t="str">
        <f>IF(D30=0,"",D30/D12)</f>
        <v/>
      </c>
      <c r="F30" s="179"/>
      <c r="G30" s="7"/>
      <c r="H30" s="263"/>
      <c r="I30" s="263"/>
      <c r="J30" s="263"/>
      <c r="K30" s="263"/>
      <c r="L30" s="263"/>
      <c r="M30" s="263"/>
      <c r="N30" s="263"/>
    </row>
    <row r="31" spans="1:20" s="11" customFormat="1">
      <c r="A31" s="179"/>
      <c r="B31" s="189" t="s">
        <v>55</v>
      </c>
      <c r="C31" s="190" t="s">
        <v>53</v>
      </c>
      <c r="D31" s="191">
        <f>SUM('Family &amp; friends'!G40)</f>
        <v>0</v>
      </c>
      <c r="E31" s="192" t="str">
        <f>IF(D31=0,"",D31/D12)</f>
        <v/>
      </c>
      <c r="F31" s="179"/>
      <c r="G31" s="7"/>
      <c r="H31" s="263"/>
      <c r="I31" s="263"/>
      <c r="J31" s="263"/>
      <c r="K31" s="263"/>
      <c r="L31" s="263"/>
      <c r="M31" s="263"/>
      <c r="N31" s="263"/>
    </row>
    <row r="32" spans="1:20">
      <c r="A32" s="179"/>
      <c r="B32" s="189" t="s">
        <v>56</v>
      </c>
      <c r="C32" s="190" t="s">
        <v>53</v>
      </c>
      <c r="D32" s="191">
        <f>SUM(Travel!G31)</f>
        <v>0</v>
      </c>
      <c r="E32" s="192" t="str">
        <f>IF(D32=0,"",D32/D12)</f>
        <v/>
      </c>
      <c r="F32" s="179"/>
      <c r="H32" s="263"/>
      <c r="I32" s="263"/>
      <c r="J32" s="263"/>
      <c r="K32" s="263"/>
      <c r="L32" s="263"/>
      <c r="M32" s="263"/>
      <c r="N32" s="263"/>
      <c r="O32" s="11"/>
    </row>
    <row r="33" spans="1:15" s="11" customFormat="1">
      <c r="A33" s="179"/>
      <c r="B33" s="189" t="s">
        <v>57</v>
      </c>
      <c r="C33" s="190" t="s">
        <v>53</v>
      </c>
      <c r="D33" s="191">
        <f>SUM(Leisure!G35)</f>
        <v>0</v>
      </c>
      <c r="E33" s="192" t="str">
        <f>IF(D33=0,"",D33/D12)</f>
        <v/>
      </c>
      <c r="F33" s="179"/>
      <c r="G33" s="7"/>
      <c r="H33" s="263"/>
      <c r="I33" s="263"/>
      <c r="J33" s="263"/>
      <c r="K33" s="263"/>
      <c r="L33" s="263"/>
      <c r="M33" s="263"/>
      <c r="N33" s="263"/>
    </row>
    <row r="34" spans="1:15" s="11" customFormat="1" ht="19.5" thickBot="1">
      <c r="A34" s="179"/>
      <c r="B34" s="193" t="s">
        <v>275</v>
      </c>
      <c r="C34" s="194" t="s">
        <v>53</v>
      </c>
      <c r="D34" s="195">
        <f>SUM('Your Debts'!G49)</f>
        <v>0</v>
      </c>
      <c r="E34" s="196" t="str">
        <f>IF(D34=0,"",D34/D12)</f>
        <v/>
      </c>
      <c r="F34" s="179"/>
      <c r="G34" s="7"/>
      <c r="H34" s="155"/>
      <c r="I34" s="155"/>
      <c r="J34" s="155"/>
      <c r="K34" s="155"/>
      <c r="L34" s="155"/>
      <c r="M34" s="155"/>
      <c r="N34" s="155"/>
      <c r="O34" s="7"/>
    </row>
    <row r="35" spans="1:15" s="11" customFormat="1" ht="18.75" customHeight="1">
      <c r="A35" s="179"/>
      <c r="B35" s="197"/>
      <c r="C35" s="197"/>
      <c r="D35" s="198"/>
      <c r="E35" s="199"/>
      <c r="F35" s="179"/>
      <c r="G35" s="7"/>
      <c r="H35" s="264" t="s">
        <v>311</v>
      </c>
      <c r="I35" s="264"/>
      <c r="J35" s="264"/>
      <c r="K35" s="264"/>
      <c r="L35" s="264"/>
      <c r="M35" s="264"/>
      <c r="N35" s="264"/>
    </row>
    <row r="36" spans="1:15" s="11" customFormat="1">
      <c r="A36" s="179"/>
      <c r="B36" s="197"/>
      <c r="C36" s="197"/>
      <c r="D36" s="198"/>
      <c r="E36" s="199"/>
      <c r="F36" s="179"/>
      <c r="G36" s="7"/>
      <c r="H36" s="264"/>
      <c r="I36" s="264"/>
      <c r="J36" s="264"/>
      <c r="K36" s="264"/>
      <c r="L36" s="264"/>
      <c r="M36" s="264"/>
      <c r="N36" s="264"/>
    </row>
    <row r="37" spans="1:15" s="11" customFormat="1">
      <c r="A37" s="179"/>
      <c r="B37" s="197"/>
      <c r="C37" s="197"/>
      <c r="D37" s="198"/>
      <c r="E37" s="199"/>
      <c r="F37" s="179"/>
      <c r="G37" s="7"/>
      <c r="H37" s="155"/>
      <c r="I37" s="155"/>
      <c r="J37" s="155"/>
      <c r="K37" s="155"/>
      <c r="L37" s="155"/>
      <c r="M37" s="155"/>
      <c r="N37" s="155"/>
    </row>
    <row r="38" spans="1:15" s="11" customFormat="1">
      <c r="A38" s="179"/>
      <c r="B38" s="197"/>
      <c r="C38" s="197"/>
      <c r="D38" s="198"/>
      <c r="E38" s="199"/>
      <c r="F38" s="179"/>
      <c r="G38" s="7"/>
      <c r="H38" s="265" t="s">
        <v>310</v>
      </c>
      <c r="I38" s="265"/>
      <c r="J38" s="265"/>
      <c r="K38" s="265"/>
      <c r="L38" s="265"/>
      <c r="M38" s="265"/>
      <c r="N38" s="265"/>
    </row>
    <row r="39" spans="1:15" s="11" customFormat="1">
      <c r="A39" s="179"/>
      <c r="B39" s="197"/>
      <c r="C39" s="197"/>
      <c r="D39" s="198"/>
      <c r="E39" s="199"/>
      <c r="F39" s="179"/>
      <c r="G39" s="7"/>
      <c r="H39" s="265"/>
      <c r="I39" s="265"/>
      <c r="J39" s="265"/>
      <c r="K39" s="265"/>
      <c r="L39" s="265"/>
      <c r="M39" s="265"/>
      <c r="N39" s="265"/>
    </row>
    <row r="40" spans="1:15">
      <c r="A40" s="179"/>
      <c r="B40" s="197"/>
      <c r="C40" s="197"/>
      <c r="D40" s="198"/>
      <c r="E40" s="199"/>
      <c r="F40" s="179"/>
      <c r="H40" s="265"/>
      <c r="I40" s="265"/>
      <c r="J40" s="265"/>
      <c r="K40" s="265"/>
      <c r="L40" s="265"/>
      <c r="M40" s="265"/>
      <c r="N40" s="265"/>
      <c r="O40" s="11"/>
    </row>
    <row r="41" spans="1:15" s="11" customFormat="1" ht="14.25" customHeight="1" thickBot="1">
      <c r="A41" s="179"/>
      <c r="B41" s="197"/>
      <c r="C41" s="197"/>
      <c r="D41" s="198"/>
      <c r="E41" s="199"/>
      <c r="F41" s="179"/>
      <c r="G41" s="7"/>
      <c r="H41" s="156"/>
      <c r="I41" s="156"/>
      <c r="J41" s="156"/>
      <c r="K41" s="156"/>
      <c r="L41" s="156"/>
      <c r="M41" s="156"/>
      <c r="N41" s="156"/>
    </row>
    <row r="42" spans="1:15" s="11" customFormat="1">
      <c r="A42" s="179"/>
      <c r="B42" s="197"/>
      <c r="C42" s="197"/>
      <c r="D42" s="198"/>
      <c r="E42" s="199"/>
      <c r="F42" s="179"/>
      <c r="G42" s="7"/>
      <c r="H42" s="266" t="s">
        <v>370</v>
      </c>
      <c r="I42" s="267"/>
      <c r="J42" s="267"/>
      <c r="K42" s="267"/>
      <c r="L42" s="267"/>
      <c r="M42" s="267"/>
      <c r="N42" s="268"/>
    </row>
    <row r="43" spans="1:15" s="11" customFormat="1" ht="20.25" customHeight="1">
      <c r="A43" s="179"/>
      <c r="B43" s="197"/>
      <c r="C43" s="197"/>
      <c r="D43" s="198"/>
      <c r="E43" s="199"/>
      <c r="F43" s="179"/>
      <c r="G43" s="7"/>
      <c r="H43" s="269"/>
      <c r="I43" s="270"/>
      <c r="J43" s="270"/>
      <c r="K43" s="270"/>
      <c r="L43" s="270"/>
      <c r="M43" s="270"/>
      <c r="N43" s="271"/>
    </row>
    <row r="44" spans="1:15" s="11" customFormat="1" ht="28.5" customHeight="1" thickBot="1">
      <c r="A44" s="179"/>
      <c r="B44" s="197"/>
      <c r="C44" s="197"/>
      <c r="D44" s="198"/>
      <c r="E44" s="199"/>
      <c r="F44" s="179"/>
      <c r="G44" s="7"/>
      <c r="H44" s="244" t="s">
        <v>371</v>
      </c>
      <c r="I44" s="245"/>
      <c r="J44" s="245"/>
      <c r="K44" s="245"/>
      <c r="L44" s="245"/>
      <c r="M44" s="245"/>
      <c r="N44" s="246"/>
    </row>
    <row r="45" spans="1:15" s="11" customFormat="1" ht="23.25">
      <c r="A45" s="179"/>
      <c r="B45" s="197"/>
      <c r="C45" s="197"/>
      <c r="D45" s="198"/>
      <c r="E45" s="199"/>
      <c r="F45" s="200"/>
      <c r="G45" s="7"/>
      <c r="H45" s="47"/>
      <c r="I45" s="47"/>
      <c r="J45" s="47"/>
      <c r="K45" s="47"/>
      <c r="L45" s="47"/>
      <c r="M45" s="47"/>
      <c r="N45" s="47"/>
    </row>
    <row r="46" spans="1:15" s="11" customFormat="1" ht="23.25">
      <c r="A46" s="179"/>
      <c r="B46" s="197"/>
      <c r="C46" s="197"/>
      <c r="D46" s="198"/>
      <c r="E46" s="199"/>
      <c r="F46" s="179"/>
      <c r="G46" s="7"/>
      <c r="H46" s="247" t="str">
        <f>IF(D14&lt;0,'Next steps'!B25,IF(D14&gt;50," ",IF(D14&gt;=0,'Next steps'!B25,"")))</f>
        <v>Build up your savings</v>
      </c>
      <c r="I46" s="247"/>
      <c r="J46" s="247"/>
      <c r="K46" s="247"/>
      <c r="L46" s="247"/>
      <c r="M46" s="247"/>
      <c r="N46" s="247"/>
    </row>
    <row r="47" spans="1:15" s="11" customFormat="1" ht="13.5" customHeight="1">
      <c r="A47" s="179"/>
      <c r="B47" s="197"/>
      <c r="C47" s="197"/>
      <c r="D47" s="198"/>
      <c r="E47" s="199"/>
      <c r="F47" s="179"/>
      <c r="G47" s="7"/>
      <c r="H47" s="157"/>
      <c r="I47" s="157"/>
      <c r="J47" s="157"/>
      <c r="K47" s="157"/>
      <c r="L47" s="157"/>
      <c r="M47" s="157"/>
      <c r="N47" s="157"/>
    </row>
    <row r="48" spans="1:15" ht="18" customHeight="1">
      <c r="A48" s="179"/>
      <c r="B48" s="197"/>
      <c r="C48" s="197"/>
      <c r="D48" s="198"/>
      <c r="E48" s="199"/>
      <c r="F48" s="200"/>
      <c r="H48" s="274" t="str">
        <f>IF(D14&lt;0,'Next steps'!B26,IF(D14&gt;50," ",IF(D14&gt;=0,'Next steps'!B26,"")))</f>
        <v>Getting into the habit of saving is really important, not only for Christmas, Holiday and the MOT, but in case you are ill, off work or get made redundant. Saving savings could stop you falling into the trap many do. Start with a small, even a few quid a week, but make it a manageable and realistic amount. If possible make it difficult to get at the funds, as this will increase the likelihood they stay saved!</v>
      </c>
      <c r="I48" s="274"/>
      <c r="J48" s="274"/>
      <c r="K48" s="274"/>
      <c r="L48" s="274"/>
      <c r="M48" s="274"/>
      <c r="N48" s="274"/>
      <c r="O48" s="11"/>
    </row>
    <row r="49" spans="1:15" ht="13.5" customHeight="1">
      <c r="A49" s="179"/>
      <c r="B49" s="197"/>
      <c r="C49" s="197"/>
      <c r="D49" s="198"/>
      <c r="E49" s="199"/>
      <c r="F49" s="180"/>
      <c r="H49" s="274"/>
      <c r="I49" s="274"/>
      <c r="J49" s="274"/>
      <c r="K49" s="274"/>
      <c r="L49" s="274"/>
      <c r="M49" s="274"/>
      <c r="N49" s="274"/>
    </row>
    <row r="50" spans="1:15" ht="9.75" customHeight="1">
      <c r="A50" s="179"/>
      <c r="B50" s="180"/>
      <c r="C50" s="180"/>
      <c r="D50" s="181"/>
      <c r="E50" s="179"/>
      <c r="F50" s="200"/>
      <c r="H50" s="274"/>
      <c r="I50" s="274"/>
      <c r="J50" s="274"/>
      <c r="K50" s="274"/>
      <c r="L50" s="274"/>
      <c r="M50" s="274"/>
      <c r="N50" s="274"/>
      <c r="O50" s="11"/>
    </row>
    <row r="51" spans="1:15" ht="59.25" customHeight="1">
      <c r="A51" s="179"/>
      <c r="B51" s="180"/>
      <c r="C51" s="180"/>
      <c r="D51" s="181"/>
      <c r="E51" s="179"/>
      <c r="F51" s="179"/>
      <c r="H51" s="274"/>
      <c r="I51" s="274"/>
      <c r="J51" s="274"/>
      <c r="K51" s="274"/>
      <c r="L51" s="274"/>
      <c r="M51" s="274"/>
      <c r="N51" s="274"/>
      <c r="O51" s="11"/>
    </row>
    <row r="52" spans="1:15" ht="13.5" customHeight="1">
      <c r="A52" s="179"/>
      <c r="B52" s="180"/>
      <c r="C52" s="180"/>
      <c r="D52" s="181"/>
      <c r="E52" s="179"/>
      <c r="F52" s="179"/>
      <c r="H52" s="155"/>
      <c r="I52" s="155"/>
      <c r="J52" s="155"/>
      <c r="K52" s="155"/>
      <c r="L52" s="155"/>
      <c r="M52" s="155"/>
      <c r="N52" s="155"/>
      <c r="O52" s="11"/>
    </row>
    <row r="53" spans="1:15" ht="23.25">
      <c r="A53" s="179"/>
      <c r="B53" s="180"/>
      <c r="C53" s="180"/>
      <c r="D53" s="181"/>
      <c r="E53" s="179"/>
      <c r="F53" s="179"/>
      <c r="H53" s="272" t="str">
        <f>IF(D14&lt;0,'Next steps'!B30,IF(D14&gt;50," ",IF(D14&gt;=0,'Next steps'!B41,"")))</f>
        <v>Claim everything you're entitled to</v>
      </c>
      <c r="I53" s="272"/>
      <c r="J53" s="272"/>
      <c r="K53" s="272"/>
      <c r="L53" s="272"/>
      <c r="M53" s="272"/>
      <c r="N53" s="272"/>
      <c r="O53" s="11"/>
    </row>
    <row r="54" spans="1:15" ht="11.25" customHeight="1">
      <c r="A54" s="179"/>
      <c r="B54" s="180"/>
      <c r="C54" s="180"/>
      <c r="D54" s="181"/>
      <c r="E54" s="179"/>
      <c r="F54" s="179"/>
      <c r="H54" s="263" t="str">
        <f>IF(D14&lt;0,'Next steps'!B31,IF(D14&gt;50," ",IF(D14&gt;=0,'Next steps'!B42,"")))</f>
        <v>You might be missing out on benefits and other financial assistance you are entitled to. You should take the time to find out what your entitlement is.</v>
      </c>
      <c r="I54" s="263"/>
      <c r="J54" s="263"/>
      <c r="K54" s="263"/>
      <c r="L54" s="263"/>
      <c r="M54" s="263"/>
      <c r="N54" s="263"/>
      <c r="O54" s="11"/>
    </row>
    <row r="55" spans="1:15" ht="16.5" customHeight="1">
      <c r="A55" s="179"/>
      <c r="B55" s="180"/>
      <c r="C55" s="180"/>
      <c r="D55" s="181"/>
      <c r="E55" s="179"/>
      <c r="F55" s="179"/>
      <c r="H55" s="263"/>
      <c r="I55" s="263"/>
      <c r="J55" s="263"/>
      <c r="K55" s="263"/>
      <c r="L55" s="263"/>
      <c r="M55" s="263"/>
      <c r="N55" s="263"/>
      <c r="O55" s="11"/>
    </row>
    <row r="56" spans="1:15" ht="10.5" customHeight="1">
      <c r="A56" s="179"/>
      <c r="B56" s="180"/>
      <c r="C56" s="180"/>
      <c r="D56" s="181"/>
      <c r="E56" s="179"/>
      <c r="F56" s="179"/>
      <c r="G56" s="35"/>
      <c r="H56" s="263"/>
      <c r="I56" s="263"/>
      <c r="J56" s="263"/>
      <c r="K56" s="263"/>
      <c r="L56" s="263"/>
      <c r="M56" s="263"/>
      <c r="N56" s="263"/>
    </row>
    <row r="57" spans="1:15" ht="8.25" customHeight="1">
      <c r="H57" s="263"/>
      <c r="I57" s="263"/>
      <c r="J57" s="263"/>
      <c r="K57" s="263"/>
      <c r="L57" s="263"/>
      <c r="M57" s="263"/>
      <c r="N57" s="263"/>
    </row>
    <row r="58" spans="1:15" ht="23.25">
      <c r="G58" s="35"/>
      <c r="H58" s="273"/>
      <c r="I58" s="273"/>
      <c r="J58" s="273"/>
      <c r="K58" s="273"/>
      <c r="L58" s="273"/>
      <c r="M58" s="273"/>
      <c r="N58" s="273"/>
    </row>
    <row r="59" spans="1:15">
      <c r="G59" s="26"/>
      <c r="H59" s="158"/>
      <c r="I59" s="158"/>
      <c r="J59" s="158"/>
      <c r="K59" s="158"/>
      <c r="L59" s="158"/>
      <c r="M59" s="158"/>
      <c r="N59" s="158"/>
    </row>
    <row r="60" spans="1:15" ht="23.25">
      <c r="G60" s="35"/>
      <c r="H60" s="158"/>
      <c r="I60" s="158"/>
      <c r="J60" s="158"/>
      <c r="K60" s="158"/>
      <c r="L60" s="158"/>
      <c r="M60" s="158"/>
      <c r="N60" s="158"/>
    </row>
    <row r="61" spans="1:15">
      <c r="H61" s="158"/>
      <c r="I61" s="158"/>
      <c r="J61" s="158"/>
      <c r="K61" s="158"/>
      <c r="L61" s="158"/>
      <c r="M61" s="158"/>
      <c r="N61" s="158"/>
    </row>
  </sheetData>
  <sheetProtection sheet="1" objects="1" scenarios="1"/>
  <mergeCells count="33">
    <mergeCell ref="D9:E9"/>
    <mergeCell ref="D11:E11"/>
    <mergeCell ref="D12:E12"/>
    <mergeCell ref="D14:E14"/>
    <mergeCell ref="D10:E10"/>
    <mergeCell ref="D13:E13"/>
    <mergeCell ref="H42:N43"/>
    <mergeCell ref="H53:N53"/>
    <mergeCell ref="H54:N57"/>
    <mergeCell ref="H58:N58"/>
    <mergeCell ref="H46:N46"/>
    <mergeCell ref="H48:N51"/>
    <mergeCell ref="H20:N23"/>
    <mergeCell ref="H25:N25"/>
    <mergeCell ref="H28:N33"/>
    <mergeCell ref="H35:N36"/>
    <mergeCell ref="H38:N40"/>
    <mergeCell ref="H18:N19"/>
    <mergeCell ref="H44:N44"/>
    <mergeCell ref="H27:N27"/>
    <mergeCell ref="E2:H2"/>
    <mergeCell ref="C3:N3"/>
    <mergeCell ref="C4:N4"/>
    <mergeCell ref="B6:N6"/>
    <mergeCell ref="B23:D23"/>
    <mergeCell ref="H8:N9"/>
    <mergeCell ref="B19:E19"/>
    <mergeCell ref="D20:E20"/>
    <mergeCell ref="D21:E21"/>
    <mergeCell ref="D22:E22"/>
    <mergeCell ref="B21:C21"/>
    <mergeCell ref="H10:N12"/>
    <mergeCell ref="H13:N15"/>
  </mergeCells>
  <conditionalFormatting sqref="P13">
    <cfRule type="cellIs" dxfId="5" priority="4" stopIfTrue="1" operator="equal">
      <formula>0</formula>
    </cfRule>
    <cfRule type="cellIs" dxfId="4" priority="5" stopIfTrue="1" operator="lessThan">
      <formula>0</formula>
    </cfRule>
    <cfRule type="cellIs" dxfId="3" priority="6" stopIfTrue="1" operator="greaterThan">
      <formula>0</formula>
    </cfRule>
  </conditionalFormatting>
  <conditionalFormatting sqref="D14:E14">
    <cfRule type="cellIs" dxfId="2" priority="1" operator="greaterThan">
      <formula>50</formula>
    </cfRule>
    <cfRule type="cellIs" dxfId="1" priority="2" operator="between">
      <formula>0</formula>
      <formula>50</formula>
    </cfRule>
    <cfRule type="cellIs" dxfId="0" priority="3" operator="lessThan">
      <formula>0</formula>
    </cfRule>
  </conditionalFormatting>
  <hyperlinks>
    <hyperlink ref="B28" location="'Household bills'!A1" display="Household bills"/>
    <hyperlink ref="C28" location="'Household bills'!A1" display="Edit"/>
    <hyperlink ref="B29" location="'Living costs'!A1" display="Living costs"/>
    <hyperlink ref="C29" location="'Living costs'!A1" display="Edit"/>
    <hyperlink ref="B30" location="'Insurance, loans &amp; banking'!A1" display="Insurance, loans &amp; banking"/>
    <hyperlink ref="C30" location="'Insurance &amp; Investments'!A1" display="Edit"/>
    <hyperlink ref="B31" location="'Family &amp; friends'!A1" display="Family &amp; friends"/>
    <hyperlink ref="C31" location="'Family &amp; friends'!A1" display="Edit"/>
    <hyperlink ref="B32" location="Travel!A1" display="Travel"/>
    <hyperlink ref="C32" location="Travel!A1" display="Edit"/>
    <hyperlink ref="B33" location="Leisure!A1" display="Leisure"/>
    <hyperlink ref="C33" location="Leisure!A1" display="Edit"/>
    <hyperlink ref="C34" location="'Your Debts'!A1" display="Edit"/>
    <hyperlink ref="B34" location="'Your Debts'!A1" display="Your Debts"/>
  </hyperlinks>
  <pageMargins left="0.78749999999999998" right="0.78749999999999998" top="1.0527777777777778" bottom="1.0527777777777778" header="0.51180555555555551" footer="0.51180555555555551"/>
  <pageSetup paperSize="0" firstPageNumber="0" orientation="portrait" horizontalDpi="300" verticalDpi="300"/>
  <headerFooter alignWithMargins="0">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sheetPr codeName="Sheet13"/>
  <dimension ref="A3:Q17"/>
  <sheetViews>
    <sheetView showGridLines="0" workbookViewId="0"/>
  </sheetViews>
  <sheetFormatPr defaultColWidth="8.85546875" defaultRowHeight="15"/>
  <cols>
    <col min="1" max="4" width="8.85546875" style="72"/>
    <col min="5" max="5" width="22.85546875" style="72" customWidth="1"/>
    <col min="6" max="7" width="8.85546875" style="72"/>
    <col min="8" max="8" width="12.28515625" style="72" customWidth="1"/>
    <col min="9" max="16384" width="8.85546875" style="72"/>
  </cols>
  <sheetData>
    <row r="3" spans="1:17" s="54" customFormat="1" ht="46.5">
      <c r="A3" s="72"/>
      <c r="B3" s="73"/>
      <c r="C3" s="73"/>
      <c r="D3" s="73"/>
      <c r="E3" s="73"/>
    </row>
    <row r="4" spans="1:17" s="54" customFormat="1" ht="80.099999999999994" customHeight="1">
      <c r="A4" s="72"/>
      <c r="B4" s="282" t="s">
        <v>0</v>
      </c>
      <c r="C4" s="282"/>
      <c r="D4" s="282"/>
      <c r="E4" s="282"/>
    </row>
    <row r="5" spans="1:17" s="54" customFormat="1" ht="72" customHeight="1">
      <c r="A5" s="72"/>
      <c r="B5" s="283" t="s">
        <v>1</v>
      </c>
      <c r="C5" s="283"/>
      <c r="D5" s="283"/>
      <c r="E5" s="283"/>
      <c r="F5" s="283"/>
      <c r="G5" s="283"/>
      <c r="H5" s="283"/>
      <c r="I5" s="74"/>
    </row>
    <row r="6" spans="1:17" s="54" customFormat="1" ht="72" customHeight="1">
      <c r="A6" s="72"/>
      <c r="B6" s="283" t="s">
        <v>2</v>
      </c>
      <c r="C6" s="283"/>
      <c r="D6" s="283"/>
      <c r="E6" s="283"/>
      <c r="F6" s="283"/>
      <c r="G6" s="283"/>
      <c r="H6" s="283"/>
      <c r="I6" s="72"/>
      <c r="J6" s="72"/>
      <c r="K6" s="72"/>
      <c r="L6" s="72"/>
      <c r="M6" s="72"/>
      <c r="N6" s="72"/>
      <c r="O6" s="72"/>
      <c r="P6" s="72"/>
      <c r="Q6" s="75"/>
    </row>
    <row r="7" spans="1:17" s="54" customFormat="1" ht="15" customHeight="1">
      <c r="A7" s="72"/>
      <c r="B7" s="284" t="s">
        <v>3</v>
      </c>
      <c r="C7" s="284"/>
      <c r="D7" s="284"/>
      <c r="E7" s="284"/>
      <c r="F7" s="284"/>
      <c r="G7" s="284"/>
      <c r="H7" s="284"/>
    </row>
    <row r="8" spans="1:17" s="54" customFormat="1">
      <c r="A8" s="72"/>
      <c r="B8" s="284"/>
      <c r="C8" s="284"/>
      <c r="D8" s="284"/>
      <c r="E8" s="284"/>
      <c r="F8" s="284"/>
      <c r="G8" s="284"/>
      <c r="H8" s="284"/>
    </row>
    <row r="10" spans="1:17" s="54" customFormat="1" hidden="1">
      <c r="A10" s="72" t="s">
        <v>4</v>
      </c>
      <c r="B10" s="72" t="s">
        <v>5</v>
      </c>
      <c r="C10" s="72">
        <f>C16/2</f>
        <v>2.1726190476190479</v>
      </c>
    </row>
    <row r="11" spans="1:17" s="54" customFormat="1" hidden="1">
      <c r="A11" s="72" t="s">
        <v>6</v>
      </c>
      <c r="B11" s="72" t="s">
        <v>7</v>
      </c>
      <c r="C11" s="72">
        <f>C16/4</f>
        <v>1.0863095238095239</v>
      </c>
    </row>
    <row r="12" spans="1:17" s="54" customFormat="1" hidden="1">
      <c r="A12" s="72" t="s">
        <v>5</v>
      </c>
      <c r="B12" s="72" t="s">
        <v>8</v>
      </c>
      <c r="C12" s="72">
        <f>C14/6</f>
        <v>0.16666666666666666</v>
      </c>
    </row>
    <row r="13" spans="1:17" s="54" customFormat="1" hidden="1">
      <c r="A13" s="72" t="s">
        <v>9</v>
      </c>
      <c r="B13" s="72" t="s">
        <v>4</v>
      </c>
      <c r="C13" s="72">
        <f>365/12</f>
        <v>30.416666666666668</v>
      </c>
    </row>
    <row r="14" spans="1:17" s="54" customFormat="1" hidden="1">
      <c r="A14" s="72" t="s">
        <v>10</v>
      </c>
      <c r="B14" s="72" t="s">
        <v>10</v>
      </c>
      <c r="C14" s="72">
        <v>1</v>
      </c>
    </row>
    <row r="15" spans="1:17" s="54" customFormat="1" hidden="1">
      <c r="A15" s="72" t="s">
        <v>11</v>
      </c>
      <c r="B15" s="72" t="s">
        <v>11</v>
      </c>
      <c r="C15" s="72">
        <f>C14/3</f>
        <v>0.33333333333333331</v>
      </c>
    </row>
    <row r="16" spans="1:17" s="54" customFormat="1" hidden="1">
      <c r="A16" s="72" t="s">
        <v>8</v>
      </c>
      <c r="B16" s="72" t="s">
        <v>6</v>
      </c>
      <c r="C16" s="72">
        <f>C13/7</f>
        <v>4.3452380952380958</v>
      </c>
    </row>
    <row r="17" spans="1:4" s="54" customFormat="1" hidden="1">
      <c r="A17" s="72" t="s">
        <v>12</v>
      </c>
      <c r="B17" s="72" t="s">
        <v>12</v>
      </c>
      <c r="C17" s="72">
        <f>C14/12</f>
        <v>8.3333333333333329E-2</v>
      </c>
      <c r="D17" s="76"/>
    </row>
  </sheetData>
  <sheetProtection selectLockedCells="1" selectUnlockedCells="1"/>
  <mergeCells count="4">
    <mergeCell ref="B4:E4"/>
    <mergeCell ref="B5:H5"/>
    <mergeCell ref="B6:H6"/>
    <mergeCell ref="B7:H8"/>
  </mergeCells>
  <hyperlinks>
    <hyperlink ref="B7" r:id="rId1"/>
  </hyperlink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sheetPr codeName="Sheet14"/>
  <dimension ref="B2:AB17"/>
  <sheetViews>
    <sheetView zoomScale="65" zoomScaleNormal="65" workbookViewId="0">
      <selection activeCell="U5" sqref="U5"/>
    </sheetView>
  </sheetViews>
  <sheetFormatPr defaultColWidth="11.42578125" defaultRowHeight="15"/>
  <cols>
    <col min="2" max="2" width="12.7109375" customWidth="1"/>
    <col min="8" max="8" width="6.42578125" customWidth="1"/>
    <col min="9" max="13" width="0" hidden="1" customWidth="1"/>
    <col min="14" max="14" width="15.140625" customWidth="1"/>
    <col min="15" max="15" width="12.7109375" customWidth="1"/>
    <col min="26" max="26" width="12.85546875" customWidth="1"/>
  </cols>
  <sheetData>
    <row r="2" spans="2:28">
      <c r="N2" s="46">
        <f ca="1">TODAY()</f>
        <v>41942</v>
      </c>
    </row>
    <row r="3" spans="2:28" s="1" customFormat="1" ht="23.25">
      <c r="B3" s="1" t="s">
        <v>58</v>
      </c>
      <c r="R3" s="1" t="s">
        <v>278</v>
      </c>
    </row>
    <row r="4" spans="2:28" ht="23.1" customHeight="1">
      <c r="B4" s="287" t="s">
        <v>59</v>
      </c>
      <c r="C4" s="287"/>
      <c r="D4" s="287"/>
      <c r="E4" s="287"/>
      <c r="F4" s="287"/>
      <c r="G4" s="287"/>
      <c r="H4" s="287"/>
      <c r="I4" s="287"/>
      <c r="J4" s="287"/>
      <c r="K4" s="287"/>
      <c r="L4" s="287"/>
      <c r="M4" s="287"/>
      <c r="N4" s="287"/>
      <c r="O4" s="287"/>
      <c r="P4" s="287"/>
      <c r="Q4" s="287"/>
      <c r="R4" t="s">
        <v>295</v>
      </c>
    </row>
    <row r="5" spans="2:28" ht="23.1" customHeight="1">
      <c r="B5" s="288" t="s">
        <v>60</v>
      </c>
      <c r="C5" s="288"/>
      <c r="D5" s="288"/>
      <c r="E5" s="288"/>
      <c r="F5" s="288"/>
      <c r="G5" s="288"/>
      <c r="H5" s="288"/>
      <c r="I5" s="288"/>
      <c r="J5" s="288"/>
      <c r="K5" s="288"/>
      <c r="L5" s="288"/>
      <c r="M5" s="288"/>
      <c r="N5" s="288"/>
      <c r="O5" s="288"/>
      <c r="P5" s="288"/>
      <c r="Q5" s="288"/>
      <c r="R5" t="s">
        <v>280</v>
      </c>
      <c r="U5" t="s">
        <v>284</v>
      </c>
      <c r="V5" t="s">
        <v>285</v>
      </c>
    </row>
    <row r="6" spans="2:28" ht="59.1" customHeight="1">
      <c r="B6" s="289" t="s">
        <v>61</v>
      </c>
      <c r="C6" s="289"/>
      <c r="D6" s="289"/>
      <c r="E6" s="289"/>
      <c r="F6" s="289"/>
      <c r="G6" s="289"/>
      <c r="H6" s="289"/>
      <c r="I6" s="289"/>
      <c r="J6" s="289"/>
      <c r="K6" s="289"/>
      <c r="L6" s="289"/>
      <c r="M6" s="289"/>
      <c r="N6" s="289"/>
      <c r="O6" s="289"/>
      <c r="P6" s="289"/>
      <c r="Q6" s="289"/>
      <c r="R6" t="s">
        <v>283</v>
      </c>
    </row>
    <row r="7" spans="2:28" ht="45" customHeight="1">
      <c r="B7" s="289"/>
      <c r="C7" s="289"/>
      <c r="D7" s="289"/>
      <c r="E7" s="289"/>
      <c r="F7" s="289"/>
      <c r="G7" s="289"/>
      <c r="H7" s="289"/>
      <c r="I7" s="289"/>
      <c r="J7" s="289"/>
      <c r="K7" s="289"/>
      <c r="L7" s="289"/>
      <c r="M7" s="289"/>
      <c r="N7" s="289"/>
      <c r="O7" s="289"/>
      <c r="P7" s="289"/>
      <c r="Q7" s="289"/>
    </row>
    <row r="8" spans="2:28" ht="23.25">
      <c r="B8" s="1" t="s">
        <v>62</v>
      </c>
      <c r="R8" s="1" t="s">
        <v>277</v>
      </c>
      <c r="Y8" t="b">
        <f>IF(Results!$D$20&gt;5000,IF(Advice!$Y$12&gt;365,"1","error"))</f>
        <v>0</v>
      </c>
      <c r="Z8" s="44" t="s">
        <v>300</v>
      </c>
      <c r="AA8" t="s">
        <v>302</v>
      </c>
      <c r="AB8" t="s">
        <v>316</v>
      </c>
    </row>
    <row r="9" spans="2:28" ht="23.25">
      <c r="B9" s="290" t="s">
        <v>230</v>
      </c>
      <c r="C9" s="290"/>
      <c r="D9" s="290"/>
      <c r="E9" s="290"/>
      <c r="F9" s="290"/>
      <c r="G9" s="290"/>
      <c r="H9" s="290"/>
      <c r="I9" s="290"/>
      <c r="J9" s="290"/>
      <c r="K9" s="290"/>
      <c r="L9" s="290"/>
      <c r="M9" s="290"/>
      <c r="N9" s="290"/>
      <c r="O9" s="290"/>
      <c r="P9" s="290"/>
      <c r="Q9" s="290"/>
      <c r="R9" t="s">
        <v>297</v>
      </c>
      <c r="Y9" t="e">
        <f>IF(Results!$D$20&lt;=5000,IF(Advice!$Y$12&gt;365,"1","error"))</f>
        <v>#DIV/0!</v>
      </c>
      <c r="Z9" s="44" t="s">
        <v>298</v>
      </c>
      <c r="AA9" t="s">
        <v>302</v>
      </c>
      <c r="AB9" t="s">
        <v>317</v>
      </c>
    </row>
    <row r="10" spans="2:28" ht="23.25">
      <c r="B10" s="291" t="s">
        <v>318</v>
      </c>
      <c r="C10" s="291"/>
      <c r="D10" s="291"/>
      <c r="E10" s="291"/>
      <c r="F10" s="291"/>
      <c r="G10" s="291"/>
      <c r="H10" s="291"/>
      <c r="I10" s="291"/>
      <c r="J10" s="291"/>
      <c r="K10" s="291"/>
      <c r="L10" s="291"/>
      <c r="M10" s="291"/>
      <c r="N10" s="291"/>
      <c r="O10" s="291"/>
      <c r="P10" s="291"/>
      <c r="Q10" s="291"/>
      <c r="R10" t="s">
        <v>281</v>
      </c>
      <c r="U10" t="s">
        <v>284</v>
      </c>
      <c r="V10" t="s">
        <v>285</v>
      </c>
      <c r="Y10" t="b">
        <f>IF(Results!$D$20&gt;5000,IF(Advice!$Y$12&lt;=365,"1","error"))</f>
        <v>0</v>
      </c>
      <c r="Z10" s="44" t="s">
        <v>299</v>
      </c>
      <c r="AA10" t="s">
        <v>302</v>
      </c>
      <c r="AB10" t="s">
        <v>319</v>
      </c>
    </row>
    <row r="11" spans="2:28" ht="60" customHeight="1">
      <c r="B11" s="289" t="s">
        <v>231</v>
      </c>
      <c r="C11" s="289"/>
      <c r="D11" s="289"/>
      <c r="E11" s="289"/>
      <c r="F11" s="289"/>
      <c r="G11" s="289"/>
      <c r="H11" s="289"/>
      <c r="I11" s="289"/>
      <c r="J11" s="289"/>
      <c r="K11" s="289"/>
      <c r="L11" s="289"/>
      <c r="M11" s="289"/>
      <c r="N11" s="289"/>
      <c r="O11" s="289"/>
      <c r="P11" s="289"/>
      <c r="Q11" s="289"/>
      <c r="R11" t="s">
        <v>286</v>
      </c>
      <c r="Y11" t="e">
        <f>IF(Results!$D$20&lt;=5000,IF(Advice!$Y$12&lt;=365,"1","error"))</f>
        <v>#DIV/0!</v>
      </c>
      <c r="Z11" s="44" t="s">
        <v>301</v>
      </c>
      <c r="AA11" t="s">
        <v>302</v>
      </c>
      <c r="AB11" t="s">
        <v>320</v>
      </c>
    </row>
    <row r="12" spans="2:28" ht="50.1" customHeight="1">
      <c r="B12" s="289"/>
      <c r="C12" s="289"/>
      <c r="D12" s="289"/>
      <c r="E12" s="289"/>
      <c r="F12" s="289"/>
      <c r="G12" s="289"/>
      <c r="H12" s="289"/>
      <c r="I12" s="289"/>
      <c r="J12" s="289"/>
      <c r="K12" s="289"/>
      <c r="L12" s="289"/>
      <c r="M12" s="289"/>
      <c r="N12" s="289"/>
      <c r="O12" s="289"/>
      <c r="P12" s="289"/>
      <c r="Q12" s="289"/>
      <c r="Y12" t="e">
        <f>((Results!D20/Results!D21)*365)/12</f>
        <v>#DIV/0!</v>
      </c>
      <c r="Z12" s="46" t="e">
        <f ca="1">(N2+Y12)</f>
        <v>#DIV/0!</v>
      </c>
    </row>
    <row r="13" spans="2:28" ht="23.25">
      <c r="B13" s="1" t="s">
        <v>63</v>
      </c>
      <c r="R13" s="1" t="s">
        <v>279</v>
      </c>
    </row>
    <row r="14" spans="2:28" ht="23.25">
      <c r="B14" s="285" t="s">
        <v>232</v>
      </c>
      <c r="C14" s="285"/>
      <c r="D14" s="285"/>
      <c r="E14" s="285"/>
      <c r="F14" s="285"/>
      <c r="G14" s="285"/>
      <c r="H14" s="285"/>
      <c r="I14" s="285"/>
      <c r="J14" s="285"/>
      <c r="K14" s="285"/>
      <c r="L14" s="285"/>
      <c r="M14" s="285"/>
      <c r="N14" s="285"/>
      <c r="O14" s="285"/>
      <c r="P14" s="285"/>
      <c r="Q14" s="285"/>
      <c r="R14" t="s">
        <v>296</v>
      </c>
    </row>
    <row r="15" spans="2:28" ht="23.25">
      <c r="B15" s="285" t="s">
        <v>276</v>
      </c>
      <c r="C15" s="285"/>
      <c r="D15" s="285"/>
      <c r="E15" s="285"/>
      <c r="F15" s="285"/>
      <c r="G15" s="285"/>
      <c r="H15" s="285"/>
      <c r="I15" s="285"/>
      <c r="J15" s="285"/>
      <c r="K15" s="285"/>
      <c r="L15" s="285"/>
      <c r="M15" s="285"/>
      <c r="N15" s="285"/>
      <c r="O15" s="285"/>
      <c r="P15" s="285"/>
      <c r="Q15" s="285"/>
      <c r="R15" t="s">
        <v>282</v>
      </c>
      <c r="U15" t="s">
        <v>284</v>
      </c>
      <c r="V15" t="s">
        <v>285</v>
      </c>
    </row>
    <row r="16" spans="2:28" ht="45" customHeight="1">
      <c r="B16" s="286" t="s">
        <v>64</v>
      </c>
      <c r="C16" s="286"/>
      <c r="D16" s="286"/>
      <c r="E16" s="286"/>
      <c r="F16" s="286"/>
      <c r="G16" s="286"/>
      <c r="H16" s="286"/>
      <c r="I16" s="286"/>
      <c r="J16" s="286"/>
      <c r="K16" s="286"/>
      <c r="L16" s="286"/>
      <c r="M16" s="286"/>
      <c r="N16" s="286"/>
      <c r="O16" s="286"/>
      <c r="P16" s="286"/>
      <c r="Q16" s="286"/>
      <c r="R16" t="s">
        <v>287</v>
      </c>
    </row>
    <row r="17" spans="2:17" ht="108" customHeight="1">
      <c r="B17" s="286"/>
      <c r="C17" s="286"/>
      <c r="D17" s="286"/>
      <c r="E17" s="286"/>
      <c r="F17" s="286"/>
      <c r="G17" s="286"/>
      <c r="H17" s="286"/>
      <c r="I17" s="286"/>
      <c r="J17" s="286"/>
      <c r="K17" s="286"/>
      <c r="L17" s="286"/>
      <c r="M17" s="286"/>
      <c r="N17" s="286"/>
      <c r="O17" s="286"/>
      <c r="P17" s="286"/>
      <c r="Q17" s="286"/>
    </row>
  </sheetData>
  <sheetProtection selectLockedCells="1" selectUnlockedCells="1"/>
  <mergeCells count="12">
    <mergeCell ref="B15:Q15"/>
    <mergeCell ref="B16:Q16"/>
    <mergeCell ref="B17:Q17"/>
    <mergeCell ref="B4:Q4"/>
    <mergeCell ref="B5:Q5"/>
    <mergeCell ref="B6:Q6"/>
    <mergeCell ref="B7:Q7"/>
    <mergeCell ref="B9:Q9"/>
    <mergeCell ref="B10:Q10"/>
    <mergeCell ref="B11:Q11"/>
    <mergeCell ref="B12:Q12"/>
    <mergeCell ref="B14:Q14"/>
  </mergeCells>
  <pageMargins left="0.75" right="0.75" top="1" bottom="1"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sheetPr codeName="Sheet15"/>
  <dimension ref="A2:J49"/>
  <sheetViews>
    <sheetView workbookViewId="0"/>
  </sheetViews>
  <sheetFormatPr defaultColWidth="10.85546875" defaultRowHeight="18.75"/>
  <cols>
    <col min="1" max="1" width="10.85546875" style="2"/>
    <col min="2" max="16" width="10.85546875" style="3"/>
    <col min="17" max="17" width="18.140625" style="3" bestFit="1" customWidth="1"/>
    <col min="18" max="18" width="22.5703125" style="3" bestFit="1" customWidth="1"/>
    <col min="19" max="16384" width="10.85546875" style="3"/>
  </cols>
  <sheetData>
    <row r="2" spans="1:10" customFormat="1">
      <c r="A2" s="2"/>
      <c r="B2" s="4" t="s">
        <v>65</v>
      </c>
    </row>
    <row r="3" spans="1:10" customFormat="1">
      <c r="A3" s="2" t="s">
        <v>66</v>
      </c>
      <c r="B3" s="292" t="s">
        <v>67</v>
      </c>
      <c r="C3" s="292"/>
      <c r="D3" s="292"/>
      <c r="E3" s="292"/>
      <c r="F3" s="292"/>
      <c r="G3" s="292"/>
    </row>
    <row r="4" spans="1:10" customFormat="1" ht="174.75" customHeight="1">
      <c r="A4" s="2" t="s">
        <v>68</v>
      </c>
      <c r="B4" s="293" t="s">
        <v>323</v>
      </c>
      <c r="C4" s="293"/>
      <c r="D4" s="293"/>
      <c r="E4" s="293"/>
      <c r="F4" s="293"/>
      <c r="G4" s="293"/>
    </row>
    <row r="5" spans="1:10" customFormat="1" ht="18" customHeight="1">
      <c r="A5" s="2" t="s">
        <v>69</v>
      </c>
      <c r="B5" s="294"/>
      <c r="C5" s="294"/>
      <c r="D5" s="294"/>
      <c r="E5" s="294"/>
      <c r="F5" s="294"/>
      <c r="G5" s="294"/>
      <c r="H5" s="3"/>
      <c r="J5" t="s">
        <v>302</v>
      </c>
    </row>
    <row r="6" spans="1:10" customFormat="1" ht="18" customHeight="1">
      <c r="A6" s="2" t="s">
        <v>70</v>
      </c>
      <c r="B6" s="295"/>
      <c r="C6" s="295"/>
      <c r="D6" s="295"/>
      <c r="E6" s="295"/>
      <c r="F6" s="295"/>
      <c r="G6" s="295"/>
      <c r="H6" s="3"/>
      <c r="J6" t="s">
        <v>302</v>
      </c>
    </row>
    <row r="8" spans="1:10" customFormat="1" ht="18" customHeight="1">
      <c r="A8" s="2" t="s">
        <v>66</v>
      </c>
      <c r="B8" s="298" t="s">
        <v>313</v>
      </c>
      <c r="C8" s="298"/>
      <c r="D8" s="298"/>
      <c r="E8" s="298"/>
      <c r="F8" s="298"/>
      <c r="G8" s="298"/>
    </row>
    <row r="9" spans="1:10" customFormat="1" ht="90" customHeight="1">
      <c r="A9" s="2" t="s">
        <v>68</v>
      </c>
      <c r="B9" s="296" t="s">
        <v>312</v>
      </c>
      <c r="C9" s="296"/>
      <c r="D9" s="296"/>
      <c r="E9" s="296"/>
      <c r="F9" s="296"/>
      <c r="G9" s="296"/>
    </row>
    <row r="10" spans="1:10" customFormat="1">
      <c r="A10" s="2" t="s">
        <v>69</v>
      </c>
      <c r="B10" s="294"/>
      <c r="C10" s="294"/>
      <c r="D10" s="294"/>
      <c r="E10" s="294"/>
      <c r="F10" s="294"/>
      <c r="G10" s="294"/>
      <c r="H10" s="3"/>
      <c r="J10" t="s">
        <v>302</v>
      </c>
    </row>
    <row r="11" spans="1:10" customFormat="1">
      <c r="A11" s="2" t="s">
        <v>70</v>
      </c>
      <c r="B11" s="295"/>
      <c r="C11" s="295"/>
      <c r="D11" s="295"/>
      <c r="E11" s="295"/>
      <c r="F11" s="295"/>
      <c r="G11" s="295"/>
      <c r="H11" s="3"/>
      <c r="J11" t="s">
        <v>302</v>
      </c>
    </row>
    <row r="13" spans="1:10" customFormat="1" ht="18" customHeight="1">
      <c r="A13" s="2" t="s">
        <v>66</v>
      </c>
      <c r="B13" s="297" t="s">
        <v>71</v>
      </c>
      <c r="C13" s="297"/>
      <c r="D13" s="297"/>
      <c r="E13" s="297"/>
      <c r="F13" s="297"/>
      <c r="G13" s="297"/>
    </row>
    <row r="14" spans="1:10" customFormat="1" ht="147" customHeight="1">
      <c r="A14" s="2" t="s">
        <v>68</v>
      </c>
      <c r="B14" s="293" t="s">
        <v>309</v>
      </c>
      <c r="C14" s="293"/>
      <c r="D14" s="293"/>
      <c r="E14" s="293"/>
      <c r="F14" s="293"/>
      <c r="G14" s="293"/>
    </row>
    <row r="15" spans="1:10" customFormat="1">
      <c r="A15" s="2" t="s">
        <v>69</v>
      </c>
      <c r="B15" s="294"/>
      <c r="C15" s="294"/>
      <c r="D15" s="294"/>
      <c r="E15" s="294"/>
      <c r="F15" s="294"/>
      <c r="G15" s="294"/>
      <c r="H15" s="3"/>
      <c r="J15" t="s">
        <v>302</v>
      </c>
    </row>
    <row r="16" spans="1:10" customFormat="1">
      <c r="A16" s="2" t="s">
        <v>70</v>
      </c>
      <c r="B16" s="295"/>
      <c r="C16" s="295"/>
      <c r="D16" s="295"/>
      <c r="E16" s="295"/>
      <c r="F16" s="295"/>
      <c r="G16" s="295"/>
    </row>
    <row r="19" spans="1:8" customFormat="1">
      <c r="A19" s="2"/>
      <c r="B19" s="4" t="s">
        <v>72</v>
      </c>
    </row>
    <row r="20" spans="1:8" customFormat="1">
      <c r="A20" s="2" t="s">
        <v>66</v>
      </c>
      <c r="B20" s="299" t="s">
        <v>73</v>
      </c>
      <c r="C20" s="299"/>
      <c r="D20" s="299"/>
      <c r="E20" s="299"/>
      <c r="F20" s="299"/>
      <c r="G20" s="299"/>
    </row>
    <row r="21" spans="1:8" customFormat="1" ht="77.099999999999994" customHeight="1">
      <c r="A21" s="2" t="s">
        <v>68</v>
      </c>
      <c r="B21" s="296" t="s">
        <v>74</v>
      </c>
      <c r="C21" s="296"/>
      <c r="D21" s="296"/>
      <c r="E21" s="296"/>
      <c r="F21" s="296"/>
      <c r="G21" s="296"/>
    </row>
    <row r="22" spans="1:8" customFormat="1">
      <c r="A22" s="2" t="s">
        <v>69</v>
      </c>
      <c r="B22" s="294"/>
      <c r="C22" s="294"/>
      <c r="D22" s="294"/>
      <c r="E22" s="294"/>
      <c r="F22" s="294"/>
      <c r="G22" s="294"/>
      <c r="H22" s="3"/>
    </row>
    <row r="23" spans="1:8" customFormat="1">
      <c r="A23" s="2" t="s">
        <v>70</v>
      </c>
      <c r="B23" s="295"/>
      <c r="C23" s="295"/>
      <c r="D23" s="295"/>
      <c r="E23" s="295"/>
      <c r="F23" s="295"/>
      <c r="G23" s="295"/>
    </row>
    <row r="25" spans="1:8" customFormat="1" ht="18" customHeight="1">
      <c r="A25" s="2" t="s">
        <v>66</v>
      </c>
      <c r="B25" s="298" t="s">
        <v>75</v>
      </c>
      <c r="C25" s="298"/>
      <c r="D25" s="298"/>
      <c r="E25" s="298"/>
      <c r="F25" s="298"/>
      <c r="G25" s="298"/>
    </row>
    <row r="26" spans="1:8" customFormat="1" ht="72" customHeight="1">
      <c r="A26" s="2" t="s">
        <v>68</v>
      </c>
      <c r="B26" s="296" t="s">
        <v>321</v>
      </c>
      <c r="C26" s="296"/>
      <c r="D26" s="296"/>
      <c r="E26" s="296"/>
      <c r="F26" s="296"/>
      <c r="G26" s="296"/>
    </row>
    <row r="27" spans="1:8" customFormat="1">
      <c r="A27" s="2" t="s">
        <v>69</v>
      </c>
      <c r="B27" s="294"/>
      <c r="C27" s="294"/>
      <c r="D27" s="294"/>
      <c r="E27" s="294"/>
      <c r="F27" s="294"/>
      <c r="G27" s="294"/>
      <c r="H27" s="3"/>
    </row>
    <row r="28" spans="1:8" customFormat="1">
      <c r="A28" s="2" t="s">
        <v>70</v>
      </c>
      <c r="B28" s="295"/>
      <c r="C28" s="295"/>
      <c r="D28" s="295"/>
      <c r="E28" s="295"/>
      <c r="F28" s="295"/>
      <c r="G28" s="295"/>
    </row>
    <row r="30" spans="1:8" customFormat="1" ht="18" customHeight="1">
      <c r="A30" s="2" t="s">
        <v>66</v>
      </c>
      <c r="B30" s="297" t="s">
        <v>76</v>
      </c>
      <c r="C30" s="297"/>
      <c r="D30" s="297"/>
      <c r="E30" s="297"/>
      <c r="F30" s="297"/>
      <c r="G30" s="297"/>
    </row>
    <row r="31" spans="1:8" customFormat="1" ht="89.1" customHeight="1">
      <c r="A31" s="2" t="s">
        <v>68</v>
      </c>
      <c r="B31" s="293" t="s">
        <v>308</v>
      </c>
      <c r="C31" s="293"/>
      <c r="D31" s="293"/>
      <c r="E31" s="293"/>
      <c r="F31" s="293"/>
      <c r="G31" s="293"/>
    </row>
    <row r="32" spans="1:8" customFormat="1">
      <c r="A32" s="2" t="s">
        <v>69</v>
      </c>
      <c r="B32" s="294"/>
      <c r="C32" s="294"/>
      <c r="D32" s="294"/>
      <c r="E32" s="294"/>
      <c r="F32" s="294"/>
      <c r="G32" s="294"/>
      <c r="H32" s="3"/>
    </row>
    <row r="33" spans="1:8" customFormat="1">
      <c r="A33" s="2" t="s">
        <v>70</v>
      </c>
      <c r="B33" s="295"/>
      <c r="C33" s="295"/>
      <c r="D33" s="295"/>
      <c r="E33" s="295"/>
      <c r="F33" s="295"/>
      <c r="G33" s="295"/>
    </row>
    <row r="35" spans="1:8" customFormat="1">
      <c r="A35" s="2"/>
      <c r="B35" s="4" t="s">
        <v>77</v>
      </c>
    </row>
    <row r="36" spans="1:8" customFormat="1">
      <c r="A36" s="2" t="s">
        <v>66</v>
      </c>
      <c r="B36" s="292" t="s">
        <v>307</v>
      </c>
      <c r="C36" s="292"/>
      <c r="D36" s="292"/>
      <c r="E36" s="292"/>
      <c r="F36" s="292"/>
      <c r="G36" s="292"/>
    </row>
    <row r="37" spans="1:8" customFormat="1" ht="195" customHeight="1">
      <c r="A37" s="2" t="s">
        <v>68</v>
      </c>
      <c r="B37" s="293" t="s">
        <v>322</v>
      </c>
      <c r="C37" s="293"/>
      <c r="D37" s="293"/>
      <c r="E37" s="293"/>
      <c r="F37" s="293"/>
      <c r="G37" s="293"/>
    </row>
    <row r="38" spans="1:8" customFormat="1">
      <c r="A38" s="2" t="s">
        <v>69</v>
      </c>
      <c r="B38" s="294"/>
      <c r="C38" s="294"/>
      <c r="D38" s="294"/>
      <c r="E38" s="294"/>
      <c r="F38" s="294"/>
      <c r="G38" s="294"/>
      <c r="H38" s="3"/>
    </row>
    <row r="39" spans="1:8" customFormat="1">
      <c r="A39" s="2" t="s">
        <v>70</v>
      </c>
      <c r="B39" s="295"/>
      <c r="C39" s="295"/>
      <c r="D39" s="295"/>
      <c r="E39" s="295"/>
      <c r="F39" s="295"/>
      <c r="G39" s="295"/>
      <c r="H39" s="3"/>
    </row>
    <row r="41" spans="1:8" customFormat="1" ht="18" customHeight="1">
      <c r="A41" s="2" t="s">
        <v>66</v>
      </c>
      <c r="B41" s="297" t="s">
        <v>76</v>
      </c>
      <c r="C41" s="297"/>
      <c r="D41" s="297"/>
      <c r="E41" s="297"/>
      <c r="F41" s="297"/>
      <c r="G41" s="297"/>
    </row>
    <row r="42" spans="1:8" customFormat="1" ht="72" customHeight="1">
      <c r="A42" s="2" t="s">
        <v>68</v>
      </c>
      <c r="B42" s="293" t="s">
        <v>308</v>
      </c>
      <c r="C42" s="293"/>
      <c r="D42" s="293"/>
      <c r="E42" s="293"/>
      <c r="F42" s="293"/>
      <c r="G42" s="293"/>
    </row>
    <row r="43" spans="1:8" customFormat="1">
      <c r="A43" s="2" t="s">
        <v>69</v>
      </c>
      <c r="B43" s="294"/>
      <c r="C43" s="294"/>
      <c r="D43" s="294"/>
      <c r="E43" s="294"/>
      <c r="F43" s="294"/>
      <c r="G43" s="294"/>
      <c r="H43" s="3"/>
    </row>
    <row r="44" spans="1:8" customFormat="1">
      <c r="A44" s="2" t="s">
        <v>70</v>
      </c>
      <c r="B44" s="295"/>
      <c r="C44" s="295"/>
      <c r="D44" s="295"/>
      <c r="E44" s="295"/>
      <c r="F44" s="295"/>
      <c r="G44" s="295"/>
    </row>
    <row r="46" spans="1:8" customFormat="1" ht="18" customHeight="1">
      <c r="A46" s="2" t="s">
        <v>66</v>
      </c>
      <c r="B46" s="298" t="s">
        <v>314</v>
      </c>
      <c r="C46" s="298"/>
      <c r="D46" s="298"/>
      <c r="E46" s="298"/>
      <c r="F46" s="298"/>
      <c r="G46" s="298"/>
    </row>
    <row r="47" spans="1:8" customFormat="1" ht="89.1" customHeight="1">
      <c r="A47" s="2" t="s">
        <v>68</v>
      </c>
      <c r="B47" s="296" t="s">
        <v>315</v>
      </c>
      <c r="C47" s="296"/>
      <c r="D47" s="296"/>
      <c r="E47" s="296"/>
      <c r="F47" s="296"/>
      <c r="G47" s="296"/>
    </row>
    <row r="48" spans="1:8" customFormat="1">
      <c r="A48" s="2" t="s">
        <v>69</v>
      </c>
      <c r="B48" s="294"/>
      <c r="C48" s="294"/>
      <c r="D48" s="294"/>
      <c r="E48" s="294"/>
      <c r="F48" s="294"/>
      <c r="G48" s="294"/>
      <c r="H48" s="3"/>
    </row>
    <row r="49" spans="1:7" customFormat="1">
      <c r="A49" s="2" t="s">
        <v>70</v>
      </c>
      <c r="B49" s="295"/>
      <c r="C49" s="295"/>
      <c r="D49" s="295"/>
      <c r="E49" s="295"/>
      <c r="F49" s="295"/>
      <c r="G49" s="295"/>
    </row>
  </sheetData>
  <sheetProtection selectLockedCells="1" selectUnlockedCells="1"/>
  <mergeCells count="36">
    <mergeCell ref="B15:G15"/>
    <mergeCell ref="B16:G16"/>
    <mergeCell ref="B8:G8"/>
    <mergeCell ref="B9:G9"/>
    <mergeCell ref="B10:G10"/>
    <mergeCell ref="B11:G11"/>
    <mergeCell ref="B13:G13"/>
    <mergeCell ref="B32:G32"/>
    <mergeCell ref="B33:G33"/>
    <mergeCell ref="B20:G20"/>
    <mergeCell ref="B21:G21"/>
    <mergeCell ref="B22:G22"/>
    <mergeCell ref="B23:G23"/>
    <mergeCell ref="B25:G25"/>
    <mergeCell ref="B26:G26"/>
    <mergeCell ref="B27:G27"/>
    <mergeCell ref="B28:G28"/>
    <mergeCell ref="B30:G30"/>
    <mergeCell ref="B31:G31"/>
    <mergeCell ref="B48:G48"/>
    <mergeCell ref="B49:G49"/>
    <mergeCell ref="B36:G36"/>
    <mergeCell ref="B37:G37"/>
    <mergeCell ref="B38:G38"/>
    <mergeCell ref="B39:G39"/>
    <mergeCell ref="B47:G47"/>
    <mergeCell ref="B41:G41"/>
    <mergeCell ref="B42:G42"/>
    <mergeCell ref="B43:G43"/>
    <mergeCell ref="B44:G44"/>
    <mergeCell ref="B46:G46"/>
    <mergeCell ref="B3:G3"/>
    <mergeCell ref="B4:G4"/>
    <mergeCell ref="B5:G5"/>
    <mergeCell ref="B6:G6"/>
    <mergeCell ref="B14:G14"/>
  </mergeCells>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sheetPr codeName="Sheet3"/>
  <dimension ref="A1:Q22"/>
  <sheetViews>
    <sheetView topLeftCell="A16" workbookViewId="0"/>
  </sheetViews>
  <sheetFormatPr defaultRowHeight="15"/>
  <cols>
    <col min="1" max="6" width="9.140625" style="5"/>
    <col min="7" max="7" width="14.140625" style="5" customWidth="1"/>
    <col min="8" max="16384" width="9.140625" style="5"/>
  </cols>
  <sheetData>
    <row r="1" spans="1:17">
      <c r="B1" s="77"/>
      <c r="C1" s="77"/>
      <c r="D1" s="77"/>
      <c r="E1" s="77"/>
      <c r="F1" s="77"/>
      <c r="G1" s="77"/>
      <c r="H1" s="77"/>
      <c r="I1" s="77"/>
      <c r="J1" s="77"/>
      <c r="K1" s="77"/>
      <c r="L1" s="77"/>
      <c r="M1" s="77"/>
      <c r="N1" s="77"/>
      <c r="O1" s="77"/>
      <c r="P1" s="77"/>
      <c r="Q1" s="77"/>
    </row>
    <row r="2" spans="1:17">
      <c r="B2" s="77"/>
      <c r="C2" s="77"/>
      <c r="D2" s="77"/>
      <c r="E2" s="204"/>
      <c r="F2" s="204"/>
      <c r="G2" s="204"/>
      <c r="H2" s="77"/>
      <c r="I2" s="77"/>
      <c r="J2" s="77"/>
      <c r="K2" s="77"/>
      <c r="L2" s="77"/>
      <c r="M2" s="77"/>
      <c r="N2" s="77"/>
      <c r="O2" s="77"/>
      <c r="P2" s="77"/>
      <c r="Q2" s="77"/>
    </row>
    <row r="3" spans="1:17" ht="24" customHeight="1">
      <c r="B3" s="77"/>
      <c r="C3" s="205"/>
      <c r="D3" s="205"/>
      <c r="E3" s="205"/>
      <c r="F3" s="205"/>
      <c r="G3" s="205"/>
      <c r="H3" s="206" t="s">
        <v>372</v>
      </c>
      <c r="I3" s="206"/>
      <c r="J3" s="206"/>
      <c r="K3" s="206"/>
      <c r="L3" s="206"/>
      <c r="M3" s="206"/>
      <c r="N3" s="206"/>
      <c r="O3" s="206"/>
      <c r="P3" s="206"/>
      <c r="Q3" s="206"/>
    </row>
    <row r="4" spans="1:17" ht="24" customHeight="1">
      <c r="B4" s="77"/>
      <c r="C4" s="205"/>
      <c r="D4" s="205"/>
      <c r="E4" s="205"/>
      <c r="F4" s="205"/>
      <c r="G4" s="205"/>
      <c r="H4" s="205" t="s">
        <v>376</v>
      </c>
      <c r="I4" s="205"/>
      <c r="J4" s="205"/>
      <c r="K4" s="205"/>
      <c r="L4" s="205"/>
      <c r="M4" s="205"/>
      <c r="N4" s="205"/>
      <c r="O4" s="205"/>
      <c r="P4" s="205"/>
      <c r="Q4" s="205"/>
    </row>
    <row r="5" spans="1:17" ht="24" customHeight="1">
      <c r="B5" s="77"/>
      <c r="C5" s="77"/>
      <c r="D5" s="77"/>
      <c r="E5" s="77"/>
      <c r="F5" s="77"/>
      <c r="G5" s="77"/>
      <c r="H5" s="77"/>
      <c r="I5" s="77"/>
      <c r="J5" s="77"/>
      <c r="K5" s="77"/>
      <c r="L5" s="77"/>
      <c r="M5" s="77"/>
      <c r="N5" s="77"/>
      <c r="O5" s="77"/>
      <c r="P5" s="77"/>
      <c r="Q5" s="77"/>
    </row>
    <row r="6" spans="1:17" ht="36.75" customHeight="1">
      <c r="A6" s="10"/>
      <c r="B6" s="207" t="s">
        <v>106</v>
      </c>
      <c r="C6" s="208"/>
      <c r="D6" s="208"/>
      <c r="E6" s="208"/>
      <c r="F6" s="208"/>
      <c r="G6" s="208"/>
      <c r="H6" s="208"/>
      <c r="I6" s="208"/>
      <c r="J6" s="208"/>
      <c r="K6" s="208"/>
      <c r="L6" s="208"/>
      <c r="M6" s="208"/>
      <c r="N6" s="208"/>
      <c r="O6" s="208"/>
      <c r="P6" s="208"/>
      <c r="Q6" s="208"/>
    </row>
    <row r="7" spans="1:17">
      <c r="B7" s="77"/>
      <c r="C7" s="77"/>
      <c r="D7" s="77"/>
      <c r="E7" s="77"/>
      <c r="F7" s="77"/>
      <c r="G7" s="77"/>
      <c r="H7" s="77"/>
      <c r="I7" s="77"/>
      <c r="J7" s="77"/>
      <c r="K7" s="77"/>
      <c r="L7" s="77"/>
      <c r="M7" s="77"/>
      <c r="N7" s="77"/>
      <c r="O7" s="77"/>
      <c r="P7" s="77"/>
      <c r="Q7" s="77"/>
    </row>
    <row r="8" spans="1:17">
      <c r="B8" s="77"/>
      <c r="C8" s="77"/>
      <c r="D8" s="77"/>
      <c r="E8" s="77"/>
      <c r="F8" s="77"/>
      <c r="G8" s="77"/>
      <c r="H8" s="77"/>
      <c r="I8" s="77"/>
      <c r="J8" s="77"/>
      <c r="K8" s="77"/>
      <c r="L8" s="77"/>
      <c r="M8" s="77"/>
      <c r="N8" s="77"/>
      <c r="O8" s="77"/>
      <c r="P8" s="77"/>
      <c r="Q8" s="77"/>
    </row>
    <row r="9" spans="1:17" ht="18.75">
      <c r="B9" s="211" t="s">
        <v>84</v>
      </c>
      <c r="C9" s="211"/>
      <c r="D9" s="211"/>
      <c r="E9" s="211"/>
      <c r="F9" s="211"/>
      <c r="G9" s="211"/>
      <c r="H9" s="211"/>
      <c r="I9" s="211"/>
      <c r="J9" s="211"/>
      <c r="K9" s="211"/>
      <c r="L9" s="211"/>
      <c r="M9" s="211"/>
      <c r="N9" s="211"/>
      <c r="O9" s="211"/>
      <c r="P9" s="211"/>
      <c r="Q9" s="211"/>
    </row>
    <row r="10" spans="1:17">
      <c r="B10" s="77"/>
      <c r="C10" s="77"/>
      <c r="D10" s="77"/>
      <c r="E10" s="77"/>
      <c r="F10" s="77"/>
      <c r="G10" s="77"/>
      <c r="H10" s="77"/>
      <c r="I10" s="77"/>
      <c r="J10" s="77"/>
      <c r="K10" s="77"/>
      <c r="L10" s="77"/>
      <c r="M10" s="77"/>
      <c r="N10" s="77"/>
      <c r="O10" s="77"/>
      <c r="P10" s="77"/>
      <c r="Q10" s="77"/>
    </row>
    <row r="11" spans="1:17">
      <c r="B11" s="77"/>
      <c r="C11" s="77"/>
      <c r="D11" s="77"/>
      <c r="E11" s="77"/>
      <c r="F11" s="77"/>
      <c r="G11" s="77"/>
      <c r="H11" s="77"/>
      <c r="I11" s="77"/>
      <c r="J11" s="77"/>
      <c r="K11" s="77"/>
      <c r="L11" s="77"/>
      <c r="M11" s="77"/>
      <c r="N11" s="77"/>
      <c r="O11" s="77"/>
      <c r="P11" s="77"/>
      <c r="Q11" s="77"/>
    </row>
    <row r="12" spans="1:17" ht="21">
      <c r="B12" s="210" t="s">
        <v>83</v>
      </c>
      <c r="C12" s="210"/>
      <c r="D12" s="210"/>
      <c r="E12" s="210"/>
      <c r="F12" s="210"/>
      <c r="G12" s="77"/>
      <c r="H12" s="77"/>
      <c r="I12" s="77"/>
      <c r="J12" s="77"/>
      <c r="K12" s="77"/>
      <c r="L12" s="77"/>
      <c r="M12" s="77"/>
      <c r="N12" s="77"/>
      <c r="O12" s="77"/>
      <c r="P12" s="77"/>
      <c r="Q12" s="77"/>
    </row>
    <row r="13" spans="1:17" ht="11.25" customHeight="1">
      <c r="B13" s="77"/>
      <c r="C13" s="77"/>
      <c r="D13" s="77"/>
      <c r="E13" s="77"/>
      <c r="F13" s="77"/>
      <c r="G13" s="77"/>
      <c r="H13" s="77"/>
      <c r="I13" s="77"/>
      <c r="J13" s="77"/>
      <c r="K13" s="77"/>
      <c r="L13" s="77"/>
      <c r="M13" s="77"/>
      <c r="N13" s="77"/>
      <c r="O13" s="77"/>
      <c r="P13" s="77"/>
      <c r="Q13" s="77"/>
    </row>
    <row r="14" spans="1:17" ht="37.5" customHeight="1">
      <c r="B14" s="78">
        <v>1</v>
      </c>
      <c r="C14" s="209" t="s">
        <v>82</v>
      </c>
      <c r="D14" s="209"/>
      <c r="E14" s="209"/>
      <c r="F14" s="209"/>
      <c r="G14" s="209"/>
      <c r="H14" s="209"/>
      <c r="I14" s="209"/>
      <c r="J14" s="209"/>
      <c r="K14" s="209"/>
      <c r="L14" s="209"/>
      <c r="M14" s="209"/>
      <c r="N14" s="209"/>
      <c r="O14" s="209"/>
      <c r="P14" s="209"/>
      <c r="Q14" s="77"/>
    </row>
    <row r="15" spans="1:17" ht="11.25" customHeight="1">
      <c r="B15" s="78"/>
      <c r="C15" s="79"/>
      <c r="D15" s="79"/>
      <c r="E15" s="79"/>
      <c r="F15" s="79"/>
      <c r="G15" s="79"/>
      <c r="H15" s="79"/>
      <c r="I15" s="79"/>
      <c r="J15" s="79"/>
      <c r="K15" s="79"/>
      <c r="L15" s="79"/>
      <c r="M15" s="79"/>
      <c r="N15" s="79"/>
      <c r="O15" s="79"/>
      <c r="P15" s="79"/>
      <c r="Q15" s="77"/>
    </row>
    <row r="16" spans="1:17" ht="37.5" customHeight="1">
      <c r="B16" s="78">
        <v>2</v>
      </c>
      <c r="C16" s="209" t="s">
        <v>81</v>
      </c>
      <c r="D16" s="209"/>
      <c r="E16" s="209"/>
      <c r="F16" s="209"/>
      <c r="G16" s="209"/>
      <c r="H16" s="209"/>
      <c r="I16" s="209"/>
      <c r="J16" s="209"/>
      <c r="K16" s="209"/>
      <c r="L16" s="209"/>
      <c r="M16" s="209"/>
      <c r="N16" s="209"/>
      <c r="O16" s="209"/>
      <c r="P16" s="209"/>
      <c r="Q16" s="77"/>
    </row>
    <row r="17" spans="2:17" ht="11.25" customHeight="1">
      <c r="B17" s="78"/>
      <c r="C17" s="79"/>
      <c r="D17" s="79"/>
      <c r="E17" s="79"/>
      <c r="F17" s="79"/>
      <c r="G17" s="79"/>
      <c r="H17" s="79"/>
      <c r="I17" s="79"/>
      <c r="J17" s="79"/>
      <c r="K17" s="79"/>
      <c r="L17" s="79"/>
      <c r="M17" s="79"/>
      <c r="N17" s="79"/>
      <c r="O17" s="79"/>
      <c r="P17" s="79"/>
      <c r="Q17" s="77"/>
    </row>
    <row r="18" spans="2:17" ht="37.5" customHeight="1">
      <c r="B18" s="78">
        <v>3</v>
      </c>
      <c r="C18" s="209" t="s">
        <v>80</v>
      </c>
      <c r="D18" s="209"/>
      <c r="E18" s="209"/>
      <c r="F18" s="209"/>
      <c r="G18" s="209"/>
      <c r="H18" s="209"/>
      <c r="I18" s="209"/>
      <c r="J18" s="209"/>
      <c r="K18" s="209"/>
      <c r="L18" s="209"/>
      <c r="M18" s="209"/>
      <c r="N18" s="209"/>
      <c r="O18" s="209"/>
      <c r="P18" s="209"/>
      <c r="Q18" s="77"/>
    </row>
    <row r="19" spans="2:17" ht="11.25" customHeight="1">
      <c r="B19" s="78"/>
      <c r="C19" s="79"/>
      <c r="D19" s="79"/>
      <c r="E19" s="79"/>
      <c r="F19" s="79"/>
      <c r="G19" s="79"/>
      <c r="H19" s="79"/>
      <c r="I19" s="79"/>
      <c r="J19" s="79"/>
      <c r="K19" s="79"/>
      <c r="L19" s="79"/>
      <c r="M19" s="79"/>
      <c r="N19" s="79"/>
      <c r="O19" s="79"/>
      <c r="P19" s="79"/>
      <c r="Q19" s="77"/>
    </row>
    <row r="20" spans="2:17" ht="37.5" customHeight="1">
      <c r="B20" s="78">
        <v>4</v>
      </c>
      <c r="C20" s="209" t="s">
        <v>79</v>
      </c>
      <c r="D20" s="209"/>
      <c r="E20" s="209"/>
      <c r="F20" s="209"/>
      <c r="G20" s="209"/>
      <c r="H20" s="209"/>
      <c r="I20" s="209"/>
      <c r="J20" s="209"/>
      <c r="K20" s="209"/>
      <c r="L20" s="209"/>
      <c r="M20" s="209"/>
      <c r="N20" s="209"/>
      <c r="O20" s="209"/>
      <c r="P20" s="209"/>
      <c r="Q20" s="77"/>
    </row>
    <row r="21" spans="2:17" ht="11.25" customHeight="1">
      <c r="B21" s="78"/>
      <c r="C21" s="79"/>
      <c r="D21" s="79"/>
      <c r="E21" s="79"/>
      <c r="F21" s="79"/>
      <c r="G21" s="79"/>
      <c r="H21" s="79"/>
      <c r="I21" s="79"/>
      <c r="J21" s="79"/>
      <c r="K21" s="79"/>
      <c r="L21" s="79"/>
      <c r="M21" s="79"/>
      <c r="N21" s="79"/>
      <c r="O21" s="79"/>
      <c r="P21" s="79"/>
      <c r="Q21" s="77"/>
    </row>
    <row r="22" spans="2:17" ht="37.5" customHeight="1">
      <c r="B22" s="78">
        <v>5</v>
      </c>
      <c r="C22" s="209" t="s">
        <v>78</v>
      </c>
      <c r="D22" s="209"/>
      <c r="E22" s="209"/>
      <c r="F22" s="209"/>
      <c r="G22" s="209"/>
      <c r="H22" s="209"/>
      <c r="I22" s="209"/>
      <c r="J22" s="209"/>
      <c r="K22" s="209"/>
      <c r="L22" s="209"/>
      <c r="M22" s="209"/>
      <c r="N22" s="209"/>
      <c r="O22" s="209"/>
      <c r="P22" s="209"/>
      <c r="Q22" s="77"/>
    </row>
  </sheetData>
  <sheetProtection sheet="1" objects="1" scenarios="1" selectLockedCells="1" selectUnlockedCells="1"/>
  <mergeCells count="13">
    <mergeCell ref="B6:Q6"/>
    <mergeCell ref="C22:P22"/>
    <mergeCell ref="B12:F12"/>
    <mergeCell ref="B9:Q9"/>
    <mergeCell ref="C14:P14"/>
    <mergeCell ref="C16:P16"/>
    <mergeCell ref="C18:P18"/>
    <mergeCell ref="C20:P20"/>
    <mergeCell ref="E2:G2"/>
    <mergeCell ref="C3:G3"/>
    <mergeCell ref="C4:G4"/>
    <mergeCell ref="H3:Q3"/>
    <mergeCell ref="H4:Q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1"/>
  <dimension ref="A1:CB584"/>
  <sheetViews>
    <sheetView tabSelected="1" workbookViewId="0">
      <selection activeCell="H3" sqref="H3:S3"/>
    </sheetView>
  </sheetViews>
  <sheetFormatPr defaultRowHeight="15"/>
  <cols>
    <col min="1" max="1" width="9.140625" style="5"/>
    <col min="2" max="2" width="9.140625" style="50"/>
    <col min="3" max="6" width="9.140625" style="5"/>
    <col min="7" max="7" width="14" style="5" customWidth="1"/>
    <col min="8" max="8" width="9.140625" style="5"/>
    <col min="9" max="9" width="5" style="5" customWidth="1"/>
    <col min="10" max="10" width="2" style="5" customWidth="1"/>
    <col min="11" max="19" width="9.140625" style="5"/>
    <col min="20" max="20" width="9.140625" style="22"/>
    <col min="21" max="22" width="9.140625" style="5"/>
    <col min="23" max="23" width="9.140625" style="54"/>
    <col min="24" max="51" width="9.140625" style="57"/>
    <col min="52" max="52" width="15.7109375" style="57" bestFit="1" customWidth="1"/>
    <col min="53" max="53" width="40.28515625" style="57" customWidth="1"/>
    <col min="54" max="54" width="44.140625" style="57" bestFit="1" customWidth="1"/>
    <col min="55" max="55" width="28.5703125" style="57" bestFit="1" customWidth="1"/>
    <col min="56" max="56" width="25" style="57" bestFit="1" customWidth="1"/>
    <col min="57" max="57" width="55.5703125" style="57" bestFit="1" customWidth="1"/>
    <col min="58" max="58" width="38.42578125" style="57" bestFit="1" customWidth="1"/>
    <col min="59" max="59" width="60.7109375" style="57" bestFit="1" customWidth="1"/>
    <col min="60" max="60" width="47.28515625" style="57" bestFit="1" customWidth="1"/>
    <col min="61" max="61" width="50" style="57" bestFit="1" customWidth="1"/>
    <col min="62" max="62" width="61.140625" style="57" bestFit="1" customWidth="1"/>
    <col min="63" max="63" width="10.7109375" style="57" bestFit="1" customWidth="1"/>
    <col min="64" max="74" width="9.140625" style="57"/>
    <col min="75" max="76" width="9.140625" style="54"/>
    <col min="77" max="16384" width="9.140625" style="5"/>
  </cols>
  <sheetData>
    <row r="1" spans="1:80" ht="6.75" customHeight="1">
      <c r="B1" s="5"/>
      <c r="AZ1" s="58"/>
      <c r="BA1" s="58"/>
      <c r="BB1" s="58"/>
      <c r="BC1" s="58"/>
      <c r="BD1" s="58"/>
      <c r="BE1" s="58"/>
      <c r="BF1" s="58"/>
      <c r="BG1" s="58"/>
      <c r="BH1" s="58"/>
      <c r="BI1" s="58"/>
      <c r="BJ1" s="58"/>
      <c r="BK1" s="58"/>
    </row>
    <row r="2" spans="1:80" ht="21">
      <c r="B2" s="5"/>
      <c r="E2" s="218"/>
      <c r="F2" s="218"/>
      <c r="G2" s="218"/>
      <c r="AZ2" s="58"/>
      <c r="BA2" s="59" t="s">
        <v>340</v>
      </c>
      <c r="BB2" s="59" t="s">
        <v>346</v>
      </c>
      <c r="BC2" s="59" t="s">
        <v>346</v>
      </c>
      <c r="BD2" s="59" t="s">
        <v>346</v>
      </c>
      <c r="BE2" s="59" t="s">
        <v>346</v>
      </c>
      <c r="BF2" s="59" t="s">
        <v>346</v>
      </c>
      <c r="BG2" s="60" t="s">
        <v>348</v>
      </c>
      <c r="BH2" s="59" t="s">
        <v>346</v>
      </c>
      <c r="BI2" s="59" t="s">
        <v>346</v>
      </c>
      <c r="BJ2" s="59" t="s">
        <v>346</v>
      </c>
      <c r="BK2" s="61"/>
      <c r="BL2" s="62"/>
      <c r="BM2" s="62"/>
    </row>
    <row r="3" spans="1:80" ht="24" customHeight="1">
      <c r="B3" s="80"/>
      <c r="C3" s="219"/>
      <c r="D3" s="219"/>
      <c r="E3" s="219"/>
      <c r="F3" s="219"/>
      <c r="G3" s="219"/>
      <c r="H3" s="223" t="s">
        <v>372</v>
      </c>
      <c r="I3" s="223"/>
      <c r="J3" s="223"/>
      <c r="K3" s="223"/>
      <c r="L3" s="223"/>
      <c r="M3" s="223"/>
      <c r="N3" s="223"/>
      <c r="O3" s="223"/>
      <c r="P3" s="223"/>
      <c r="Q3" s="223"/>
      <c r="R3" s="223"/>
      <c r="S3" s="223"/>
      <c r="AZ3" s="58"/>
      <c r="BA3" s="59" t="s">
        <v>341</v>
      </c>
      <c r="BB3" s="59" t="s">
        <v>347</v>
      </c>
      <c r="BC3" s="59" t="s">
        <v>347</v>
      </c>
      <c r="BD3" s="59" t="s">
        <v>347</v>
      </c>
      <c r="BE3" s="59" t="s">
        <v>347</v>
      </c>
      <c r="BF3" s="59" t="s">
        <v>347</v>
      </c>
      <c r="BG3" s="60" t="s">
        <v>360</v>
      </c>
      <c r="BH3" s="59" t="s">
        <v>347</v>
      </c>
      <c r="BI3" s="59" t="s">
        <v>347</v>
      </c>
      <c r="BJ3" s="59" t="s">
        <v>347</v>
      </c>
      <c r="BK3" s="58"/>
    </row>
    <row r="4" spans="1:80" ht="24" customHeight="1">
      <c r="B4" s="80"/>
      <c r="C4" s="219"/>
      <c r="D4" s="219"/>
      <c r="E4" s="219"/>
      <c r="F4" s="219"/>
      <c r="G4" s="219"/>
      <c r="H4" s="219" t="s">
        <v>374</v>
      </c>
      <c r="I4" s="219"/>
      <c r="J4" s="219"/>
      <c r="K4" s="219"/>
      <c r="L4" s="219"/>
      <c r="M4" s="219"/>
      <c r="N4" s="219"/>
      <c r="O4" s="219"/>
      <c r="P4" s="219"/>
      <c r="Q4" s="219"/>
      <c r="R4" s="219"/>
      <c r="S4" s="219"/>
      <c r="AZ4" s="58"/>
      <c r="BA4" s="59" t="s">
        <v>342</v>
      </c>
      <c r="BB4" s="59"/>
      <c r="BC4" s="59"/>
      <c r="BD4" s="59"/>
      <c r="BE4" s="59"/>
      <c r="BF4" s="59"/>
      <c r="BG4" s="60" t="s">
        <v>354</v>
      </c>
      <c r="BH4" s="59"/>
      <c r="BI4" s="59"/>
      <c r="BJ4" s="59"/>
      <c r="BK4" s="58"/>
    </row>
    <row r="5" spans="1:80" ht="24" customHeight="1">
      <c r="B5" s="80"/>
      <c r="C5" s="80"/>
      <c r="D5" s="80"/>
      <c r="E5" s="80"/>
      <c r="F5" s="80"/>
      <c r="G5" s="80"/>
      <c r="H5" s="80"/>
      <c r="I5" s="80"/>
      <c r="J5" s="80"/>
      <c r="K5" s="80"/>
      <c r="L5" s="80"/>
      <c r="M5" s="80"/>
      <c r="N5" s="80"/>
      <c r="O5" s="80"/>
      <c r="P5" s="80"/>
      <c r="Q5" s="80"/>
      <c r="R5" s="80"/>
      <c r="S5" s="80"/>
      <c r="AZ5" s="58"/>
      <c r="BA5" s="59" t="s">
        <v>338</v>
      </c>
      <c r="BB5" s="59"/>
      <c r="BC5" s="59"/>
      <c r="BD5" s="59"/>
      <c r="BE5" s="59"/>
      <c r="BF5" s="59"/>
      <c r="BG5" s="59" t="s">
        <v>355</v>
      </c>
      <c r="BH5" s="59"/>
      <c r="BI5" s="59"/>
      <c r="BJ5" s="59"/>
      <c r="BK5" s="58"/>
    </row>
    <row r="6" spans="1:80" ht="36.75" customHeight="1">
      <c r="A6" s="10"/>
      <c r="B6" s="207" t="s">
        <v>326</v>
      </c>
      <c r="C6" s="208"/>
      <c r="D6" s="208"/>
      <c r="E6" s="208"/>
      <c r="F6" s="208"/>
      <c r="G6" s="208"/>
      <c r="H6" s="208"/>
      <c r="I6" s="208"/>
      <c r="J6" s="208"/>
      <c r="K6" s="208"/>
      <c r="L6" s="208"/>
      <c r="M6" s="208"/>
      <c r="N6" s="208"/>
      <c r="O6" s="208"/>
      <c r="P6" s="208"/>
      <c r="Q6" s="208"/>
      <c r="R6" s="208"/>
      <c r="S6" s="208"/>
      <c r="AZ6" s="58"/>
      <c r="BA6" s="59" t="s">
        <v>343</v>
      </c>
      <c r="BB6" s="59"/>
      <c r="BC6" s="59"/>
      <c r="BD6" s="59"/>
      <c r="BE6" s="59"/>
      <c r="BF6" s="59"/>
      <c r="BG6" s="59" t="s">
        <v>356</v>
      </c>
      <c r="BH6" s="59"/>
      <c r="BI6" s="59"/>
      <c r="BJ6" s="59"/>
      <c r="BK6" s="58"/>
    </row>
    <row r="7" spans="1:80" ht="21">
      <c r="B7" s="80"/>
      <c r="C7" s="80"/>
      <c r="D7" s="80"/>
      <c r="E7" s="80"/>
      <c r="F7" s="80"/>
      <c r="G7" s="80"/>
      <c r="H7" s="80"/>
      <c r="I7" s="80"/>
      <c r="J7" s="80"/>
      <c r="K7" s="80"/>
      <c r="L7" s="80"/>
      <c r="M7" s="80"/>
      <c r="N7" s="80"/>
      <c r="O7" s="80"/>
      <c r="P7" s="80"/>
      <c r="Q7" s="80"/>
      <c r="R7" s="80"/>
      <c r="S7" s="80"/>
      <c r="AZ7" s="58"/>
      <c r="BA7" s="59" t="s">
        <v>337</v>
      </c>
      <c r="BB7" s="59"/>
      <c r="BC7" s="59"/>
      <c r="BD7" s="59"/>
      <c r="BE7" s="59"/>
      <c r="BF7" s="59"/>
      <c r="BG7" s="59" t="s">
        <v>349</v>
      </c>
      <c r="BH7" s="59"/>
      <c r="BI7" s="59"/>
      <c r="BJ7" s="59"/>
      <c r="BK7" s="58"/>
    </row>
    <row r="8" spans="1:80" ht="21">
      <c r="B8" s="80"/>
      <c r="C8" s="80"/>
      <c r="D8" s="80"/>
      <c r="E8" s="80"/>
      <c r="F8" s="80"/>
      <c r="G8" s="80"/>
      <c r="H8" s="80"/>
      <c r="I8" s="80"/>
      <c r="J8" s="80"/>
      <c r="K8" s="80"/>
      <c r="L8" s="80"/>
      <c r="M8" s="80"/>
      <c r="N8" s="80"/>
      <c r="O8" s="80"/>
      <c r="P8" s="80"/>
      <c r="Q8" s="80"/>
      <c r="R8" s="80"/>
      <c r="S8" s="80"/>
      <c r="AZ8" s="58"/>
      <c r="BA8" s="59" t="s">
        <v>344</v>
      </c>
      <c r="BB8" s="59"/>
      <c r="BC8" s="59"/>
      <c r="BD8" s="59"/>
      <c r="BE8" s="59"/>
      <c r="BF8" s="59"/>
      <c r="BG8" s="59" t="s">
        <v>350</v>
      </c>
      <c r="BH8" s="59"/>
      <c r="BI8" s="59"/>
      <c r="BJ8" s="59"/>
      <c r="BK8" s="58"/>
    </row>
    <row r="9" spans="1:80" ht="21.75" customHeight="1">
      <c r="B9" s="215" t="s">
        <v>327</v>
      </c>
      <c r="C9" s="215"/>
      <c r="D9" s="215"/>
      <c r="E9" s="215"/>
      <c r="F9" s="215"/>
      <c r="G9" s="215"/>
      <c r="H9" s="215"/>
      <c r="I9" s="215"/>
      <c r="J9" s="215"/>
      <c r="K9" s="215"/>
      <c r="L9" s="215"/>
      <c r="M9" s="215"/>
      <c r="N9" s="215"/>
      <c r="O9" s="215"/>
      <c r="P9" s="215"/>
      <c r="Q9" s="215"/>
      <c r="R9" s="80"/>
      <c r="S9" s="80"/>
      <c r="AZ9" s="58"/>
      <c r="BA9" s="59" t="s">
        <v>345</v>
      </c>
      <c r="BB9" s="59"/>
      <c r="BC9" s="59"/>
      <c r="BD9" s="59"/>
      <c r="BE9" s="59"/>
      <c r="BF9" s="59"/>
      <c r="BG9" s="59" t="s">
        <v>351</v>
      </c>
      <c r="BH9" s="59"/>
      <c r="BI9" s="59"/>
      <c r="BJ9" s="59"/>
      <c r="BK9" s="58"/>
    </row>
    <row r="10" spans="1:80" ht="21.75" customHeight="1">
      <c r="B10" s="215"/>
      <c r="C10" s="215"/>
      <c r="D10" s="215"/>
      <c r="E10" s="215"/>
      <c r="F10" s="215"/>
      <c r="G10" s="215"/>
      <c r="H10" s="215"/>
      <c r="I10" s="215"/>
      <c r="J10" s="215"/>
      <c r="K10" s="215"/>
      <c r="L10" s="215"/>
      <c r="M10" s="215"/>
      <c r="N10" s="215"/>
      <c r="O10" s="215"/>
      <c r="P10" s="215"/>
      <c r="Q10" s="215"/>
      <c r="R10" s="80"/>
      <c r="S10" s="80"/>
      <c r="AZ10" s="58"/>
      <c r="BA10" s="59" t="s">
        <v>339</v>
      </c>
      <c r="BB10" s="59"/>
      <c r="BC10" s="59"/>
      <c r="BD10" s="59"/>
      <c r="BE10" s="59"/>
      <c r="BF10" s="59"/>
      <c r="BG10" s="59"/>
      <c r="BH10" s="59"/>
      <c r="BI10" s="59"/>
      <c r="BJ10" s="59"/>
      <c r="BK10" s="58"/>
    </row>
    <row r="11" spans="1:80" ht="15" customHeight="1" thickBot="1">
      <c r="B11" s="80"/>
      <c r="C11" s="80"/>
      <c r="D11" s="80"/>
      <c r="E11" s="80"/>
      <c r="F11" s="80"/>
      <c r="G11" s="80"/>
      <c r="H11" s="80"/>
      <c r="I11" s="80"/>
      <c r="J11" s="80"/>
      <c r="K11" s="80"/>
      <c r="L11" s="80"/>
      <c r="M11" s="80"/>
      <c r="N11" s="80"/>
      <c r="O11" s="80"/>
      <c r="P11" s="80"/>
      <c r="Q11" s="80"/>
      <c r="R11" s="80"/>
      <c r="S11" s="80"/>
      <c r="AZ11" s="58"/>
      <c r="BA11" s="59"/>
      <c r="BB11" s="59"/>
      <c r="BC11" s="59"/>
      <c r="BD11" s="59"/>
      <c r="BE11" s="59"/>
      <c r="BF11" s="59"/>
      <c r="BG11" s="59"/>
      <c r="BH11" s="59"/>
      <c r="BI11" s="59"/>
      <c r="BJ11" s="59"/>
      <c r="BK11" s="58"/>
    </row>
    <row r="12" spans="1:80" ht="24" customHeight="1" thickBot="1">
      <c r="B12" s="220" t="s">
        <v>334</v>
      </c>
      <c r="C12" s="221"/>
      <c r="D12" s="221"/>
      <c r="E12" s="221"/>
      <c r="F12" s="221"/>
      <c r="G12" s="221"/>
      <c r="H12" s="222"/>
      <c r="I12" s="54"/>
      <c r="J12" s="54"/>
      <c r="K12" s="227" t="s">
        <v>335</v>
      </c>
      <c r="L12" s="228"/>
      <c r="M12" s="228"/>
      <c r="N12" s="228"/>
      <c r="O12" s="228"/>
      <c r="P12" s="228"/>
      <c r="Q12" s="228"/>
      <c r="R12" s="228"/>
      <c r="S12" s="229"/>
      <c r="AZ12" s="58"/>
      <c r="BA12" s="59" t="s">
        <v>369</v>
      </c>
      <c r="BB12" s="59" t="s">
        <v>369</v>
      </c>
      <c r="BC12" s="59" t="s">
        <v>369</v>
      </c>
      <c r="BD12" s="59" t="s">
        <v>369</v>
      </c>
      <c r="BE12" s="59" t="s">
        <v>369</v>
      </c>
      <c r="BF12" s="59" t="s">
        <v>369</v>
      </c>
      <c r="BG12" s="59" t="s">
        <v>369</v>
      </c>
      <c r="BH12" s="59" t="s">
        <v>369</v>
      </c>
      <c r="BI12" s="59" t="s">
        <v>369</v>
      </c>
      <c r="BJ12" s="59" t="s">
        <v>369</v>
      </c>
      <c r="BK12" s="58"/>
    </row>
    <row r="13" spans="1:80" s="6" customFormat="1" ht="15" customHeight="1">
      <c r="B13" s="81"/>
      <c r="C13" s="81"/>
      <c r="D13" s="81"/>
      <c r="E13" s="81"/>
      <c r="F13" s="81"/>
      <c r="G13" s="81"/>
      <c r="H13" s="81"/>
      <c r="I13" s="81"/>
      <c r="J13" s="81"/>
      <c r="K13" s="81"/>
      <c r="L13" s="81"/>
      <c r="M13" s="81"/>
      <c r="N13" s="81"/>
      <c r="O13" s="81"/>
      <c r="P13" s="81"/>
      <c r="Q13" s="81"/>
      <c r="R13" s="81"/>
      <c r="S13" s="81"/>
      <c r="T13" s="39"/>
      <c r="W13" s="56"/>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58"/>
      <c r="BA13" s="59"/>
      <c r="BB13" s="59"/>
      <c r="BC13" s="59"/>
      <c r="BD13" s="59"/>
      <c r="BE13" s="59"/>
      <c r="BF13" s="59"/>
      <c r="BG13" s="59"/>
      <c r="BH13" s="59"/>
      <c r="BI13" s="59"/>
      <c r="BJ13" s="59"/>
      <c r="BK13" s="58"/>
      <c r="BL13" s="63"/>
      <c r="BM13" s="63"/>
      <c r="BN13" s="63"/>
      <c r="BO13" s="63"/>
      <c r="BP13" s="63"/>
      <c r="BQ13" s="63"/>
      <c r="BR13" s="63"/>
      <c r="BS13" s="63"/>
      <c r="BT13" s="63"/>
      <c r="BU13" s="63"/>
      <c r="BV13" s="63"/>
      <c r="BW13" s="56"/>
      <c r="BX13" s="56"/>
    </row>
    <row r="14" spans="1:80" s="6" customFormat="1" ht="15" customHeight="1">
      <c r="A14" s="52"/>
      <c r="B14" s="81"/>
      <c r="C14" s="81"/>
      <c r="D14" s="81"/>
      <c r="E14" s="81"/>
      <c r="F14" s="81"/>
      <c r="G14" s="81"/>
      <c r="H14" s="81"/>
      <c r="I14" s="81"/>
      <c r="J14" s="81"/>
      <c r="K14" s="81"/>
      <c r="L14" s="81"/>
      <c r="M14" s="81"/>
      <c r="N14" s="81"/>
      <c r="O14" s="81"/>
      <c r="P14" s="81"/>
      <c r="Q14" s="81"/>
      <c r="R14" s="81"/>
      <c r="S14" s="81"/>
      <c r="T14" s="39"/>
      <c r="W14" s="56"/>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58"/>
      <c r="BA14" s="59" t="s">
        <v>336</v>
      </c>
      <c r="BB14" s="59" t="s">
        <v>357</v>
      </c>
      <c r="BC14" s="59" t="s">
        <v>358</v>
      </c>
      <c r="BD14" s="59" t="s">
        <v>328</v>
      </c>
      <c r="BE14" s="59" t="s">
        <v>329</v>
      </c>
      <c r="BF14" s="59" t="s">
        <v>330</v>
      </c>
      <c r="BG14" s="59" t="s">
        <v>331</v>
      </c>
      <c r="BH14" s="59" t="s">
        <v>359</v>
      </c>
      <c r="BI14" s="59" t="s">
        <v>333</v>
      </c>
      <c r="BJ14" s="59" t="s">
        <v>353</v>
      </c>
      <c r="BK14" s="59"/>
      <c r="BL14" s="59"/>
      <c r="BM14" s="59"/>
      <c r="BN14" s="59"/>
      <c r="BO14" s="59"/>
      <c r="BP14" s="59"/>
      <c r="BQ14" s="59"/>
      <c r="BR14" s="59"/>
      <c r="BS14" s="59"/>
      <c r="BT14" s="59"/>
      <c r="BU14" s="59"/>
      <c r="BV14" s="59"/>
      <c r="BW14" s="55"/>
      <c r="BX14" s="55"/>
      <c r="BY14" s="53"/>
      <c r="BZ14" s="53"/>
      <c r="CA14" s="53"/>
      <c r="CB14" s="53"/>
    </row>
    <row r="15" spans="1:80" s="6" customFormat="1" ht="25.5" customHeight="1">
      <c r="A15" s="161">
        <v>1</v>
      </c>
      <c r="B15" s="217" t="s">
        <v>336</v>
      </c>
      <c r="C15" s="217"/>
      <c r="D15" s="217"/>
      <c r="E15" s="217"/>
      <c r="F15" s="217"/>
      <c r="G15" s="217"/>
      <c r="H15" s="217"/>
      <c r="I15" s="81"/>
      <c r="J15" s="81"/>
      <c r="K15" s="224" t="s">
        <v>332</v>
      </c>
      <c r="L15" s="225"/>
      <c r="M15" s="225"/>
      <c r="N15" s="225"/>
      <c r="O15" s="225"/>
      <c r="P15" s="225"/>
      <c r="Q15" s="226"/>
      <c r="R15" s="81"/>
      <c r="S15" s="81"/>
      <c r="T15" s="39"/>
      <c r="W15" s="56"/>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56"/>
      <c r="BX15" s="56"/>
    </row>
    <row r="16" spans="1:80" s="6" customFormat="1" ht="15" customHeight="1">
      <c r="A16" s="161"/>
      <c r="B16" s="82"/>
      <c r="C16" s="82"/>
      <c r="D16" s="82"/>
      <c r="E16" s="82"/>
      <c r="F16" s="82"/>
      <c r="G16" s="82"/>
      <c r="H16" s="82"/>
      <c r="I16" s="82"/>
      <c r="J16" s="81"/>
      <c r="K16" s="82"/>
      <c r="L16" s="81"/>
      <c r="M16" s="81"/>
      <c r="N16" s="81"/>
      <c r="O16" s="81"/>
      <c r="P16" s="81"/>
      <c r="Q16" s="81"/>
      <c r="R16" s="81"/>
      <c r="S16" s="81"/>
      <c r="T16" s="39"/>
      <c r="W16" s="56"/>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56"/>
      <c r="BX16" s="56"/>
    </row>
    <row r="17" spans="1:76" s="6" customFormat="1" ht="25.5" customHeight="1">
      <c r="A17" s="161">
        <v>2</v>
      </c>
      <c r="B17" s="217" t="s">
        <v>357</v>
      </c>
      <c r="C17" s="217"/>
      <c r="D17" s="217"/>
      <c r="E17" s="217"/>
      <c r="F17" s="217"/>
      <c r="G17" s="217"/>
      <c r="H17" s="217"/>
      <c r="I17" s="82"/>
      <c r="J17" s="81"/>
      <c r="K17" s="217"/>
      <c r="L17" s="217"/>
      <c r="M17" s="217"/>
      <c r="N17" s="217"/>
      <c r="O17" s="217"/>
      <c r="P17" s="217"/>
      <c r="Q17" s="217"/>
      <c r="R17" s="81"/>
      <c r="S17" s="81"/>
      <c r="T17" s="39"/>
      <c r="W17" s="56"/>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4">
        <f>IF(BA12="",0,IF(BA12=BA2,1,IF(BA12=BA3,1,2)))</f>
        <v>0</v>
      </c>
      <c r="BB17" s="64">
        <f>IF(BB12="",0,IF(BB12=BB2,1,2))</f>
        <v>0</v>
      </c>
      <c r="BC17" s="64">
        <f>IF(BC12="",0,IF(BC12=BC2,1,2))</f>
        <v>0</v>
      </c>
      <c r="BD17" s="64"/>
      <c r="BE17" s="64">
        <f>IF(BE12="",0,IF(BE12=BE2,1,2))</f>
        <v>0</v>
      </c>
      <c r="BF17" s="64">
        <f>IF(BF12="",0,IF(BF12=BF2,1,2))</f>
        <v>0</v>
      </c>
      <c r="BG17" s="64">
        <f>IF(BG12="",0,IF(BG12=BG2,1,IF(BG12=BG3,2,1)))</f>
        <v>0</v>
      </c>
      <c r="BH17" s="64">
        <f>IF(BH12="",0,IF(BH12=BH2,2,1))</f>
        <v>0</v>
      </c>
      <c r="BI17" s="64">
        <f>IF(BI12="",0,IF(BI12=BI2,2,1))</f>
        <v>0</v>
      </c>
      <c r="BJ17" s="64">
        <f>IF(BJ12="",0,IF(BJ12=BJ2,2,1))</f>
        <v>0</v>
      </c>
      <c r="BK17" s="63"/>
      <c r="BL17" s="63"/>
      <c r="BM17" s="63"/>
      <c r="BN17" s="63"/>
      <c r="BO17" s="63"/>
      <c r="BP17" s="63"/>
      <c r="BQ17" s="63"/>
      <c r="BR17" s="63"/>
      <c r="BS17" s="63"/>
      <c r="BT17" s="63"/>
      <c r="BU17" s="63"/>
      <c r="BV17" s="63"/>
      <c r="BW17" s="56"/>
      <c r="BX17" s="56"/>
    </row>
    <row r="18" spans="1:76" s="6" customFormat="1" ht="15" customHeight="1">
      <c r="A18" s="161"/>
      <c r="B18" s="83"/>
      <c r="C18" s="82"/>
      <c r="D18" s="82"/>
      <c r="E18" s="82"/>
      <c r="F18" s="82"/>
      <c r="G18" s="82"/>
      <c r="H18" s="82"/>
      <c r="I18" s="82"/>
      <c r="J18" s="81"/>
      <c r="K18" s="82"/>
      <c r="L18" s="81"/>
      <c r="M18" s="81"/>
      <c r="N18" s="81"/>
      <c r="O18" s="81"/>
      <c r="P18" s="81"/>
      <c r="Q18" s="81"/>
      <c r="R18" s="81"/>
      <c r="S18" s="81"/>
      <c r="T18" s="39"/>
      <c r="W18" s="56"/>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214"/>
      <c r="BB18" s="214"/>
      <c r="BC18" s="63"/>
      <c r="BD18" s="63"/>
      <c r="BE18" s="63"/>
      <c r="BF18" s="63"/>
      <c r="BG18" s="63"/>
      <c r="BH18" s="63"/>
      <c r="BI18" s="63"/>
      <c r="BJ18" s="63"/>
      <c r="BK18" s="63"/>
      <c r="BL18" s="63"/>
      <c r="BM18" s="63"/>
      <c r="BN18" s="63"/>
      <c r="BO18" s="63"/>
      <c r="BP18" s="63"/>
      <c r="BQ18" s="63"/>
      <c r="BR18" s="63"/>
      <c r="BS18" s="63"/>
      <c r="BT18" s="63"/>
      <c r="BU18" s="63"/>
      <c r="BV18" s="63"/>
      <c r="BW18" s="56"/>
      <c r="BX18" s="56"/>
    </row>
    <row r="19" spans="1:76" s="6" customFormat="1" ht="25.5" customHeight="1">
      <c r="A19" s="161">
        <v>3</v>
      </c>
      <c r="B19" s="217" t="s">
        <v>358</v>
      </c>
      <c r="C19" s="217"/>
      <c r="D19" s="217"/>
      <c r="E19" s="217"/>
      <c r="F19" s="217"/>
      <c r="G19" s="217"/>
      <c r="H19" s="217"/>
      <c r="I19" s="82"/>
      <c r="J19" s="81"/>
      <c r="K19" s="217"/>
      <c r="L19" s="217"/>
      <c r="M19" s="217"/>
      <c r="N19" s="217"/>
      <c r="O19" s="217"/>
      <c r="P19" s="217"/>
      <c r="Q19" s="217"/>
      <c r="R19" s="81"/>
      <c r="S19" s="81"/>
      <c r="T19" s="39"/>
      <c r="W19" s="56"/>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5" t="s">
        <v>363</v>
      </c>
      <c r="BB19" s="63">
        <f>SUM(BA17:BB17,BF17)</f>
        <v>0</v>
      </c>
      <c r="BC19" s="63">
        <v>3</v>
      </c>
      <c r="BD19" s="63"/>
      <c r="BE19" s="63"/>
      <c r="BF19" s="63"/>
      <c r="BG19" s="63"/>
      <c r="BH19" s="63"/>
      <c r="BI19" s="63"/>
      <c r="BJ19" s="63"/>
      <c r="BK19" s="63"/>
      <c r="BL19" s="63"/>
      <c r="BM19" s="63"/>
      <c r="BN19" s="63"/>
      <c r="BO19" s="63"/>
      <c r="BP19" s="63"/>
      <c r="BQ19" s="63"/>
      <c r="BR19" s="63"/>
      <c r="BS19" s="63"/>
      <c r="BT19" s="63"/>
      <c r="BU19" s="63"/>
      <c r="BV19" s="63"/>
      <c r="BW19" s="56"/>
      <c r="BX19" s="56"/>
    </row>
    <row r="20" spans="1:76" s="6" customFormat="1" ht="15" customHeight="1">
      <c r="A20" s="161"/>
      <c r="B20" s="83"/>
      <c r="C20" s="82"/>
      <c r="D20" s="82"/>
      <c r="E20" s="82"/>
      <c r="F20" s="82"/>
      <c r="G20" s="82"/>
      <c r="H20" s="82"/>
      <c r="I20" s="82"/>
      <c r="J20" s="81"/>
      <c r="K20" s="82"/>
      <c r="L20" s="81"/>
      <c r="M20" s="81"/>
      <c r="N20" s="81"/>
      <c r="O20" s="81"/>
      <c r="P20" s="81"/>
      <c r="Q20" s="81"/>
      <c r="R20" s="81"/>
      <c r="S20" s="81"/>
      <c r="T20" s="39"/>
      <c r="W20" s="56"/>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t="s">
        <v>365</v>
      </c>
      <c r="BB20" s="63"/>
      <c r="BC20" s="63"/>
      <c r="BD20" s="63"/>
      <c r="BE20" s="63"/>
      <c r="BF20" s="63"/>
      <c r="BG20" s="63"/>
      <c r="BH20" s="63"/>
      <c r="BI20" s="63"/>
      <c r="BJ20" s="63"/>
      <c r="BK20" s="63"/>
      <c r="BL20" s="63"/>
      <c r="BM20" s="63"/>
      <c r="BN20" s="63"/>
      <c r="BO20" s="63"/>
      <c r="BP20" s="63"/>
      <c r="BQ20" s="63"/>
      <c r="BR20" s="63"/>
      <c r="BS20" s="63"/>
      <c r="BT20" s="63"/>
      <c r="BU20" s="63"/>
      <c r="BV20" s="63"/>
      <c r="BW20" s="56"/>
      <c r="BX20" s="56"/>
    </row>
    <row r="21" spans="1:76" s="6" customFormat="1" ht="25.5" customHeight="1">
      <c r="A21" s="161">
        <v>4</v>
      </c>
      <c r="B21" s="217" t="s">
        <v>328</v>
      </c>
      <c r="C21" s="217"/>
      <c r="D21" s="217"/>
      <c r="E21" s="217"/>
      <c r="F21" s="217"/>
      <c r="G21" s="217"/>
      <c r="H21" s="217"/>
      <c r="I21" s="82"/>
      <c r="J21" s="81"/>
      <c r="K21" s="217"/>
      <c r="L21" s="217"/>
      <c r="M21" s="217"/>
      <c r="N21" s="217"/>
      <c r="O21" s="217"/>
      <c r="P21" s="217"/>
      <c r="Q21" s="217"/>
      <c r="R21" s="81"/>
      <c r="S21" s="81"/>
      <c r="T21" s="39"/>
      <c r="W21" s="56"/>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56"/>
      <c r="BX21" s="56"/>
    </row>
    <row r="22" spans="1:76" s="6" customFormat="1" ht="15" customHeight="1">
      <c r="A22" s="161"/>
      <c r="B22" s="83"/>
      <c r="C22" s="82"/>
      <c r="D22" s="82"/>
      <c r="E22" s="82"/>
      <c r="F22" s="82"/>
      <c r="G22" s="82"/>
      <c r="H22" s="82"/>
      <c r="I22" s="82"/>
      <c r="J22" s="81"/>
      <c r="K22" s="82"/>
      <c r="L22" s="81"/>
      <c r="M22" s="81"/>
      <c r="N22" s="81"/>
      <c r="O22" s="81"/>
      <c r="P22" s="81"/>
      <c r="Q22" s="81"/>
      <c r="R22" s="81"/>
      <c r="S22" s="81"/>
      <c r="T22" s="39"/>
      <c r="W22" s="56"/>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5" t="s">
        <v>362</v>
      </c>
      <c r="BB22" s="63">
        <f>SUM(BC17:BE17)</f>
        <v>0</v>
      </c>
      <c r="BC22" s="63">
        <v>2</v>
      </c>
      <c r="BD22" s="63"/>
      <c r="BE22" s="63"/>
      <c r="BF22" s="63"/>
      <c r="BG22" s="63"/>
      <c r="BH22" s="63"/>
      <c r="BI22" s="63"/>
      <c r="BJ22" s="63"/>
      <c r="BK22" s="63"/>
      <c r="BL22" s="63"/>
      <c r="BM22" s="63"/>
      <c r="BN22" s="63"/>
      <c r="BO22" s="63"/>
      <c r="BP22" s="63"/>
      <c r="BQ22" s="63"/>
      <c r="BR22" s="63"/>
      <c r="BS22" s="63"/>
      <c r="BT22" s="63"/>
      <c r="BU22" s="63"/>
      <c r="BV22" s="63"/>
      <c r="BW22" s="56"/>
      <c r="BX22" s="56"/>
    </row>
    <row r="23" spans="1:76" s="6" customFormat="1" ht="43.5" customHeight="1">
      <c r="A23" s="161">
        <v>5</v>
      </c>
      <c r="B23" s="217" t="s">
        <v>329</v>
      </c>
      <c r="C23" s="217"/>
      <c r="D23" s="217"/>
      <c r="E23" s="217"/>
      <c r="F23" s="217"/>
      <c r="G23" s="217"/>
      <c r="H23" s="217"/>
      <c r="I23" s="82"/>
      <c r="J23" s="81"/>
      <c r="K23" s="217"/>
      <c r="L23" s="217"/>
      <c r="M23" s="217"/>
      <c r="N23" s="217"/>
      <c r="O23" s="217"/>
      <c r="P23" s="217"/>
      <c r="Q23" s="217"/>
      <c r="R23" s="81"/>
      <c r="S23" s="81"/>
      <c r="T23" s="39"/>
      <c r="W23" s="56"/>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6" t="s">
        <v>367</v>
      </c>
      <c r="BB23" s="63"/>
      <c r="BC23" s="63"/>
      <c r="BD23" s="63"/>
      <c r="BE23" s="63"/>
      <c r="BF23" s="63"/>
      <c r="BG23" s="63"/>
      <c r="BH23" s="63"/>
      <c r="BI23" s="63"/>
      <c r="BJ23" s="63"/>
      <c r="BK23" s="63"/>
      <c r="BL23" s="63"/>
      <c r="BM23" s="63"/>
      <c r="BN23" s="63"/>
      <c r="BO23" s="63"/>
      <c r="BP23" s="63"/>
      <c r="BQ23" s="63"/>
      <c r="BR23" s="63"/>
      <c r="BS23" s="63"/>
      <c r="BT23" s="63"/>
      <c r="BU23" s="63"/>
      <c r="BV23" s="63"/>
      <c r="BW23" s="56"/>
      <c r="BX23" s="56"/>
    </row>
    <row r="24" spans="1:76" s="6" customFormat="1" ht="15" customHeight="1">
      <c r="A24" s="161"/>
      <c r="B24" s="83"/>
      <c r="C24" s="82"/>
      <c r="D24" s="82"/>
      <c r="E24" s="82"/>
      <c r="F24" s="82"/>
      <c r="G24" s="82"/>
      <c r="H24" s="82"/>
      <c r="I24" s="82"/>
      <c r="J24" s="81"/>
      <c r="K24" s="82"/>
      <c r="L24" s="81"/>
      <c r="M24" s="81"/>
      <c r="N24" s="81"/>
      <c r="O24" s="81"/>
      <c r="P24" s="81"/>
      <c r="Q24" s="81"/>
      <c r="R24" s="81"/>
      <c r="S24" s="81"/>
      <c r="T24" s="39"/>
      <c r="W24" s="56"/>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5" t="s">
        <v>361</v>
      </c>
      <c r="BB24" s="63">
        <f>SUM(BG17:BJ17)</f>
        <v>0</v>
      </c>
      <c r="BC24" s="63">
        <v>4</v>
      </c>
      <c r="BD24" s="63"/>
      <c r="BE24" s="63"/>
      <c r="BF24" s="63"/>
      <c r="BG24" s="63"/>
      <c r="BH24" s="63"/>
      <c r="BI24" s="63"/>
      <c r="BJ24" s="63"/>
      <c r="BK24" s="63"/>
      <c r="BL24" s="63"/>
      <c r="BM24" s="63"/>
      <c r="BN24" s="63"/>
      <c r="BO24" s="63"/>
      <c r="BP24" s="63"/>
      <c r="BQ24" s="63"/>
      <c r="BR24" s="63"/>
      <c r="BS24" s="63"/>
      <c r="BT24" s="63"/>
      <c r="BU24" s="63"/>
      <c r="BV24" s="63"/>
      <c r="BW24" s="56"/>
      <c r="BX24" s="56"/>
    </row>
    <row r="25" spans="1:76" s="6" customFormat="1" ht="25.5" customHeight="1">
      <c r="A25" s="161">
        <v>6</v>
      </c>
      <c r="B25" s="217" t="s">
        <v>330</v>
      </c>
      <c r="C25" s="217"/>
      <c r="D25" s="217"/>
      <c r="E25" s="217"/>
      <c r="F25" s="217"/>
      <c r="G25" s="217"/>
      <c r="H25" s="217"/>
      <c r="I25" s="82"/>
      <c r="J25" s="81"/>
      <c r="K25" s="217"/>
      <c r="L25" s="217"/>
      <c r="M25" s="217"/>
      <c r="N25" s="217"/>
      <c r="O25" s="217"/>
      <c r="P25" s="217"/>
      <c r="Q25" s="217"/>
      <c r="R25" s="81"/>
      <c r="S25" s="81"/>
      <c r="T25" s="39"/>
      <c r="W25" s="56"/>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t="s">
        <v>366</v>
      </c>
      <c r="BB25" s="63"/>
      <c r="BC25" s="63"/>
      <c r="BD25" s="63"/>
      <c r="BE25" s="63"/>
      <c r="BF25" s="63"/>
      <c r="BG25" s="63"/>
      <c r="BH25" s="63"/>
      <c r="BI25" s="63"/>
      <c r="BJ25" s="63"/>
      <c r="BK25" s="63"/>
      <c r="BL25" s="63"/>
      <c r="BM25" s="63"/>
      <c r="BN25" s="63"/>
      <c r="BO25" s="63"/>
      <c r="BP25" s="63"/>
      <c r="BQ25" s="63"/>
      <c r="BR25" s="63"/>
      <c r="BS25" s="63"/>
      <c r="BT25" s="63"/>
      <c r="BU25" s="63"/>
      <c r="BV25" s="63"/>
      <c r="BW25" s="56"/>
      <c r="BX25" s="56"/>
    </row>
    <row r="26" spans="1:76" s="6" customFormat="1" ht="15" customHeight="1">
      <c r="A26" s="161"/>
      <c r="B26" s="83"/>
      <c r="C26" s="82"/>
      <c r="D26" s="82"/>
      <c r="E26" s="82"/>
      <c r="F26" s="82"/>
      <c r="G26" s="82"/>
      <c r="H26" s="82"/>
      <c r="I26" s="82"/>
      <c r="J26" s="81"/>
      <c r="K26" s="82"/>
      <c r="L26" s="81"/>
      <c r="M26" s="81"/>
      <c r="N26" s="81"/>
      <c r="O26" s="81"/>
      <c r="P26" s="81"/>
      <c r="Q26" s="81"/>
      <c r="R26" s="81"/>
      <c r="S26" s="81"/>
      <c r="T26" s="39"/>
      <c r="W26" s="56"/>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56"/>
      <c r="BX26" s="56"/>
    </row>
    <row r="27" spans="1:76" s="6" customFormat="1" ht="25.5" customHeight="1">
      <c r="A27" s="161">
        <v>7</v>
      </c>
      <c r="B27" s="217" t="s">
        <v>331</v>
      </c>
      <c r="C27" s="217"/>
      <c r="D27" s="217"/>
      <c r="E27" s="217"/>
      <c r="F27" s="217"/>
      <c r="G27" s="217"/>
      <c r="H27" s="217"/>
      <c r="I27" s="82"/>
      <c r="J27" s="81"/>
      <c r="K27" s="230"/>
      <c r="L27" s="230"/>
      <c r="M27" s="230"/>
      <c r="N27" s="230"/>
      <c r="O27" s="230"/>
      <c r="P27" s="230"/>
      <c r="Q27" s="230"/>
      <c r="R27" s="81"/>
      <c r="S27" s="81"/>
      <c r="T27" s="39"/>
      <c r="W27" s="56"/>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56"/>
      <c r="BX27" s="56"/>
    </row>
    <row r="28" spans="1:76" s="6" customFormat="1" ht="15" customHeight="1">
      <c r="A28" s="161"/>
      <c r="B28" s="83"/>
      <c r="C28" s="82"/>
      <c r="D28" s="82"/>
      <c r="E28" s="82"/>
      <c r="F28" s="82"/>
      <c r="G28" s="82"/>
      <c r="H28" s="82"/>
      <c r="I28" s="82"/>
      <c r="J28" s="81"/>
      <c r="K28" s="82"/>
      <c r="L28" s="81"/>
      <c r="M28" s="81"/>
      <c r="N28" s="81"/>
      <c r="O28" s="81"/>
      <c r="P28" s="81"/>
      <c r="Q28" s="81"/>
      <c r="R28" s="81"/>
      <c r="S28" s="81"/>
      <c r="T28" s="39"/>
      <c r="W28" s="56"/>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56"/>
      <c r="BX28" s="56"/>
    </row>
    <row r="29" spans="1:76" s="6" customFormat="1" ht="25.5" customHeight="1">
      <c r="A29" s="161">
        <v>8</v>
      </c>
      <c r="B29" s="217" t="s">
        <v>359</v>
      </c>
      <c r="C29" s="217"/>
      <c r="D29" s="217"/>
      <c r="E29" s="217"/>
      <c r="F29" s="217"/>
      <c r="G29" s="217"/>
      <c r="H29" s="217"/>
      <c r="I29" s="81"/>
      <c r="J29" s="81"/>
      <c r="K29" s="217"/>
      <c r="L29" s="217"/>
      <c r="M29" s="217"/>
      <c r="N29" s="217"/>
      <c r="O29" s="217"/>
      <c r="P29" s="217"/>
      <c r="Q29" s="217"/>
      <c r="R29" s="81"/>
      <c r="S29" s="81"/>
      <c r="T29" s="39"/>
      <c r="W29" s="56"/>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c r="BU29" s="63"/>
      <c r="BV29" s="63"/>
      <c r="BW29" s="56"/>
      <c r="BX29" s="56"/>
    </row>
    <row r="30" spans="1:76" s="6" customFormat="1" ht="18.75">
      <c r="A30" s="161"/>
      <c r="B30" s="84"/>
      <c r="C30" s="81"/>
      <c r="D30" s="81"/>
      <c r="E30" s="81"/>
      <c r="F30" s="81"/>
      <c r="G30" s="81"/>
      <c r="H30" s="81"/>
      <c r="I30" s="81"/>
      <c r="J30" s="81"/>
      <c r="K30" s="81"/>
      <c r="L30" s="81"/>
      <c r="M30" s="81"/>
      <c r="N30" s="81"/>
      <c r="O30" s="81"/>
      <c r="P30" s="81"/>
      <c r="Q30" s="81"/>
      <c r="R30" s="81"/>
      <c r="S30" s="81"/>
      <c r="T30" s="39"/>
      <c r="W30" s="56"/>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56"/>
      <c r="BX30" s="56"/>
    </row>
    <row r="31" spans="1:76" s="6" customFormat="1" ht="43.5" customHeight="1">
      <c r="A31" s="161">
        <v>9</v>
      </c>
      <c r="B31" s="217" t="s">
        <v>333</v>
      </c>
      <c r="C31" s="217"/>
      <c r="D31" s="217"/>
      <c r="E31" s="217"/>
      <c r="F31" s="217"/>
      <c r="G31" s="217"/>
      <c r="H31" s="217"/>
      <c r="I31" s="81"/>
      <c r="J31" s="81"/>
      <c r="K31" s="217"/>
      <c r="L31" s="217"/>
      <c r="M31" s="217"/>
      <c r="N31" s="217"/>
      <c r="O31" s="217"/>
      <c r="P31" s="217"/>
      <c r="Q31" s="217"/>
      <c r="R31" s="81"/>
      <c r="S31" s="81"/>
      <c r="T31" s="39"/>
      <c r="W31" s="56"/>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56"/>
      <c r="BX31" s="56"/>
    </row>
    <row r="32" spans="1:76" s="6" customFormat="1" ht="18.75">
      <c r="A32" s="161"/>
      <c r="B32" s="84"/>
      <c r="C32" s="81"/>
      <c r="D32" s="81"/>
      <c r="E32" s="81"/>
      <c r="F32" s="81"/>
      <c r="G32" s="81"/>
      <c r="H32" s="81"/>
      <c r="I32" s="81"/>
      <c r="J32" s="81"/>
      <c r="K32" s="81"/>
      <c r="L32" s="81"/>
      <c r="M32" s="81"/>
      <c r="N32" s="81"/>
      <c r="O32" s="81"/>
      <c r="P32" s="81"/>
      <c r="Q32" s="81"/>
      <c r="R32" s="81"/>
      <c r="S32" s="81"/>
      <c r="T32" s="39"/>
      <c r="W32" s="56"/>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56"/>
      <c r="BX32" s="56"/>
    </row>
    <row r="33" spans="1:76" s="6" customFormat="1" ht="43.5" customHeight="1">
      <c r="A33" s="161">
        <v>10</v>
      </c>
      <c r="B33" s="217" t="s">
        <v>353</v>
      </c>
      <c r="C33" s="217"/>
      <c r="D33" s="217"/>
      <c r="E33" s="217"/>
      <c r="F33" s="217"/>
      <c r="G33" s="217"/>
      <c r="H33" s="217"/>
      <c r="I33" s="81"/>
      <c r="J33" s="81"/>
      <c r="K33" s="217"/>
      <c r="L33" s="217"/>
      <c r="M33" s="217"/>
      <c r="N33" s="217"/>
      <c r="O33" s="217"/>
      <c r="P33" s="217"/>
      <c r="Q33" s="217"/>
      <c r="R33" s="81"/>
      <c r="S33" s="81"/>
      <c r="T33" s="39"/>
      <c r="W33" s="56"/>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56"/>
      <c r="BX33" s="56"/>
    </row>
    <row r="34" spans="1:76" s="6" customFormat="1" ht="18.75">
      <c r="A34" s="52"/>
      <c r="B34" s="84"/>
      <c r="C34" s="81"/>
      <c r="D34" s="81"/>
      <c r="E34" s="81"/>
      <c r="F34" s="81"/>
      <c r="G34" s="81"/>
      <c r="H34" s="81"/>
      <c r="I34" s="81"/>
      <c r="J34" s="81"/>
      <c r="K34" s="81"/>
      <c r="L34" s="81"/>
      <c r="M34" s="81"/>
      <c r="N34" s="81"/>
      <c r="O34" s="81"/>
      <c r="P34" s="81"/>
      <c r="Q34" s="81"/>
      <c r="R34" s="81"/>
      <c r="S34" s="81"/>
      <c r="T34" s="39"/>
      <c r="W34" s="56"/>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56"/>
      <c r="BX34" s="56"/>
    </row>
    <row r="35" spans="1:76" s="6" customFormat="1" ht="18.75">
      <c r="A35" s="52"/>
      <c r="B35" s="84"/>
      <c r="C35" s="81"/>
      <c r="D35" s="81"/>
      <c r="E35" s="81"/>
      <c r="F35" s="81"/>
      <c r="G35" s="81"/>
      <c r="H35" s="81"/>
      <c r="I35" s="81"/>
      <c r="J35" s="81"/>
      <c r="K35" s="81"/>
      <c r="L35" s="81"/>
      <c r="M35" s="81"/>
      <c r="N35" s="81"/>
      <c r="O35" s="81"/>
      <c r="P35" s="81"/>
      <c r="Q35" s="81"/>
      <c r="R35" s="81"/>
      <c r="S35" s="81"/>
      <c r="T35" s="39"/>
      <c r="W35" s="56"/>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56"/>
      <c r="BX35" s="56"/>
    </row>
    <row r="36" spans="1:76" s="6" customFormat="1" ht="36">
      <c r="A36" s="10"/>
      <c r="B36" s="207" t="s">
        <v>352</v>
      </c>
      <c r="C36" s="208"/>
      <c r="D36" s="208"/>
      <c r="E36" s="208"/>
      <c r="F36" s="208"/>
      <c r="G36" s="208"/>
      <c r="H36" s="208"/>
      <c r="I36" s="208"/>
      <c r="J36" s="208"/>
      <c r="K36" s="208"/>
      <c r="L36" s="208"/>
      <c r="M36" s="208"/>
      <c r="N36" s="208"/>
      <c r="O36" s="208"/>
      <c r="P36" s="208"/>
      <c r="Q36" s="208"/>
      <c r="R36" s="208"/>
      <c r="S36" s="208"/>
      <c r="T36" s="39"/>
      <c r="W36" s="56"/>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56"/>
      <c r="BX36" s="56"/>
    </row>
    <row r="37" spans="1:76" s="6" customFormat="1" ht="18.75">
      <c r="A37" s="52"/>
      <c r="B37" s="84"/>
      <c r="C37" s="81"/>
      <c r="D37" s="81"/>
      <c r="E37" s="81"/>
      <c r="F37" s="81"/>
      <c r="G37" s="81"/>
      <c r="H37" s="81"/>
      <c r="I37" s="81"/>
      <c r="J37" s="81"/>
      <c r="K37" s="81"/>
      <c r="L37" s="81"/>
      <c r="M37" s="81"/>
      <c r="N37" s="81"/>
      <c r="O37" s="81"/>
      <c r="P37" s="81"/>
      <c r="Q37" s="81"/>
      <c r="R37" s="81"/>
      <c r="S37" s="81"/>
      <c r="T37" s="39"/>
      <c r="W37" s="56"/>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56"/>
      <c r="BX37" s="56"/>
    </row>
    <row r="38" spans="1:76" s="6" customFormat="1" ht="47.25" customHeight="1">
      <c r="A38" s="52"/>
      <c r="B38" s="215" t="s">
        <v>364</v>
      </c>
      <c r="C38" s="215"/>
      <c r="D38" s="215"/>
      <c r="E38" s="215"/>
      <c r="F38" s="215"/>
      <c r="G38" s="215"/>
      <c r="H38" s="215"/>
      <c r="I38" s="215"/>
      <c r="J38" s="215"/>
      <c r="K38" s="215"/>
      <c r="L38" s="215"/>
      <c r="M38" s="215"/>
      <c r="N38" s="215"/>
      <c r="O38" s="215"/>
      <c r="P38" s="215"/>
      <c r="Q38" s="215"/>
      <c r="R38" s="215"/>
      <c r="S38" s="215"/>
      <c r="T38" s="39"/>
      <c r="W38" s="56"/>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56"/>
      <c r="BX38" s="56"/>
    </row>
    <row r="39" spans="1:76" s="6" customFormat="1" ht="18.75">
      <c r="A39" s="52"/>
      <c r="B39" s="84"/>
      <c r="C39" s="81"/>
      <c r="D39" s="81"/>
      <c r="E39" s="81"/>
      <c r="F39" s="81"/>
      <c r="G39" s="81"/>
      <c r="H39" s="81"/>
      <c r="I39" s="81"/>
      <c r="J39" s="81"/>
      <c r="K39" s="81"/>
      <c r="L39" s="81"/>
      <c r="M39" s="81"/>
      <c r="N39" s="81"/>
      <c r="O39" s="81"/>
      <c r="P39" s="81"/>
      <c r="Q39" s="81"/>
      <c r="R39" s="81"/>
      <c r="S39" s="81"/>
      <c r="T39" s="39"/>
      <c r="W39" s="56"/>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56"/>
      <c r="BX39" s="56"/>
    </row>
    <row r="40" spans="1:76" s="6" customFormat="1" ht="23.25">
      <c r="A40" s="52"/>
      <c r="B40" s="216" t="str">
        <f>$BA$24</f>
        <v>Dealing with your debt</v>
      </c>
      <c r="C40" s="216"/>
      <c r="D40" s="216"/>
      <c r="E40" s="216"/>
      <c r="F40" s="216"/>
      <c r="G40" s="216"/>
      <c r="H40" s="216"/>
      <c r="I40" s="216"/>
      <c r="J40" s="216"/>
      <c r="K40" s="216"/>
      <c r="L40" s="216"/>
      <c r="M40" s="216"/>
      <c r="N40" s="216"/>
      <c r="O40" s="216"/>
      <c r="P40" s="216"/>
      <c r="Q40" s="216"/>
      <c r="R40" s="216"/>
      <c r="S40" s="216"/>
      <c r="T40" s="39"/>
      <c r="W40" s="56"/>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56"/>
      <c r="BX40" s="56"/>
    </row>
    <row r="41" spans="1:76" s="6" customFormat="1" ht="62.25" customHeight="1">
      <c r="A41" s="52"/>
      <c r="B41" s="212" t="str">
        <f>IF(BB24&lt;4,"Oops, you missed something",IF(BB24&gt;BC24,BA25,"You have a good handle on your debts and have not let them rule you or your wellbeing"))</f>
        <v>Oops, you missed something</v>
      </c>
      <c r="C41" s="212"/>
      <c r="D41" s="212"/>
      <c r="E41" s="212"/>
      <c r="F41" s="212"/>
      <c r="G41" s="212"/>
      <c r="H41" s="212"/>
      <c r="I41" s="212"/>
      <c r="J41" s="212"/>
      <c r="K41" s="212"/>
      <c r="L41" s="212"/>
      <c r="M41" s="212"/>
      <c r="N41" s="212"/>
      <c r="O41" s="212"/>
      <c r="P41" s="212"/>
      <c r="Q41" s="212"/>
      <c r="R41" s="212"/>
      <c r="S41" s="212"/>
      <c r="T41" s="39"/>
      <c r="W41" s="56"/>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56"/>
      <c r="BX41" s="56"/>
    </row>
    <row r="42" spans="1:76" s="6" customFormat="1" ht="18.75">
      <c r="B42" s="84"/>
      <c r="C42" s="81"/>
      <c r="D42" s="81"/>
      <c r="E42" s="81"/>
      <c r="F42" s="81"/>
      <c r="G42" s="81"/>
      <c r="H42" s="81"/>
      <c r="I42" s="81"/>
      <c r="J42" s="81"/>
      <c r="K42" s="81"/>
      <c r="L42" s="81"/>
      <c r="M42" s="81"/>
      <c r="N42" s="81"/>
      <c r="O42" s="81"/>
      <c r="P42" s="81"/>
      <c r="Q42" s="81"/>
      <c r="R42" s="81"/>
      <c r="S42" s="81"/>
      <c r="T42" s="39"/>
      <c r="W42" s="56"/>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56"/>
      <c r="BX42" s="56"/>
    </row>
    <row r="43" spans="1:76" s="6" customFormat="1" ht="23.25">
      <c r="B43" s="216" t="str">
        <f>$BA$22</f>
        <v>Better savings</v>
      </c>
      <c r="C43" s="216"/>
      <c r="D43" s="216"/>
      <c r="E43" s="216"/>
      <c r="F43" s="216"/>
      <c r="G43" s="216"/>
      <c r="H43" s="216"/>
      <c r="I43" s="216"/>
      <c r="J43" s="216"/>
      <c r="K43" s="216"/>
      <c r="L43" s="216"/>
      <c r="M43" s="216"/>
      <c r="N43" s="216"/>
      <c r="O43" s="216"/>
      <c r="P43" s="216"/>
      <c r="Q43" s="216"/>
      <c r="R43" s="216"/>
      <c r="S43" s="216"/>
      <c r="T43" s="39"/>
      <c r="W43" s="56"/>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56"/>
      <c r="BX43" s="56"/>
    </row>
    <row r="44" spans="1:76" s="6" customFormat="1" ht="101.25" customHeight="1">
      <c r="B44" s="212" t="str">
        <f>IF(BB22&lt;2,"Oops, you missed something",IF(BB22&gt;BC22,BA23,"Your have good savings and are financially prepaired for the future"))</f>
        <v>Oops, you missed something</v>
      </c>
      <c r="C44" s="212"/>
      <c r="D44" s="212"/>
      <c r="E44" s="212"/>
      <c r="F44" s="212"/>
      <c r="G44" s="212"/>
      <c r="H44" s="212"/>
      <c r="I44" s="212"/>
      <c r="J44" s="212"/>
      <c r="K44" s="212"/>
      <c r="L44" s="212"/>
      <c r="M44" s="212"/>
      <c r="N44" s="212"/>
      <c r="O44" s="212"/>
      <c r="P44" s="212"/>
      <c r="Q44" s="212"/>
      <c r="R44" s="212"/>
      <c r="S44" s="212"/>
      <c r="T44" s="39"/>
      <c r="W44" s="56"/>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56"/>
      <c r="BX44" s="56"/>
    </row>
    <row r="45" spans="1:76" s="6" customFormat="1" ht="18.75">
      <c r="B45" s="84"/>
      <c r="C45" s="81"/>
      <c r="D45" s="81"/>
      <c r="E45" s="81"/>
      <c r="F45" s="81"/>
      <c r="G45" s="81"/>
      <c r="H45" s="81"/>
      <c r="I45" s="81"/>
      <c r="J45" s="81"/>
      <c r="K45" s="81"/>
      <c r="L45" s="81"/>
      <c r="M45" s="81"/>
      <c r="N45" s="81"/>
      <c r="O45" s="81"/>
      <c r="P45" s="81"/>
      <c r="Q45" s="81"/>
      <c r="R45" s="81"/>
      <c r="S45" s="81"/>
      <c r="T45" s="39"/>
      <c r="W45" s="56"/>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c r="BU45" s="63"/>
      <c r="BV45" s="63"/>
      <c r="BW45" s="56"/>
      <c r="BX45" s="56"/>
    </row>
    <row r="46" spans="1:76" s="6" customFormat="1" ht="23.25">
      <c r="B46" s="216" t="str">
        <f>$BA$19</f>
        <v>Better money management</v>
      </c>
      <c r="C46" s="216"/>
      <c r="D46" s="216"/>
      <c r="E46" s="216"/>
      <c r="F46" s="216"/>
      <c r="G46" s="216"/>
      <c r="H46" s="216"/>
      <c r="I46" s="216"/>
      <c r="J46" s="216"/>
      <c r="K46" s="216"/>
      <c r="L46" s="216"/>
      <c r="M46" s="216"/>
      <c r="N46" s="216"/>
      <c r="O46" s="216"/>
      <c r="P46" s="216"/>
      <c r="Q46" s="216"/>
      <c r="R46" s="216"/>
      <c r="S46" s="216"/>
      <c r="T46" s="39"/>
      <c r="W46" s="56"/>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56"/>
      <c r="BX46" s="56"/>
    </row>
    <row r="47" spans="1:76" s="6" customFormat="1" ht="62.25" customHeight="1">
      <c r="B47" s="212" t="str">
        <f>IF(BB19&lt;3,"Oops, you missed something",IF($BB$19&gt;$BC$19,$BA$20,"Your money management is really good"))</f>
        <v>Oops, you missed something</v>
      </c>
      <c r="C47" s="212"/>
      <c r="D47" s="212"/>
      <c r="E47" s="212"/>
      <c r="F47" s="212"/>
      <c r="G47" s="212"/>
      <c r="H47" s="212"/>
      <c r="I47" s="212"/>
      <c r="J47" s="212"/>
      <c r="K47" s="212"/>
      <c r="L47" s="212"/>
      <c r="M47" s="212"/>
      <c r="N47" s="212"/>
      <c r="O47" s="212"/>
      <c r="P47" s="212"/>
      <c r="Q47" s="212"/>
      <c r="R47" s="212"/>
      <c r="S47" s="212"/>
      <c r="T47" s="39"/>
      <c r="W47" s="56"/>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56"/>
      <c r="BX47" s="56"/>
    </row>
    <row r="48" spans="1:76" s="6" customFormat="1" ht="18.75">
      <c r="B48" s="84"/>
      <c r="C48" s="81"/>
      <c r="D48" s="81"/>
      <c r="E48" s="81"/>
      <c r="F48" s="81"/>
      <c r="G48" s="81"/>
      <c r="H48" s="81"/>
      <c r="I48" s="81"/>
      <c r="J48" s="81"/>
      <c r="K48" s="81"/>
      <c r="L48" s="81"/>
      <c r="M48" s="81"/>
      <c r="N48" s="81"/>
      <c r="O48" s="81"/>
      <c r="P48" s="81"/>
      <c r="Q48" s="81"/>
      <c r="R48" s="81"/>
      <c r="S48" s="81"/>
      <c r="T48" s="39"/>
      <c r="W48" s="56"/>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56"/>
      <c r="BX48" s="56"/>
    </row>
    <row r="49" spans="2:76" s="6" customFormat="1" ht="32.25" thickBot="1">
      <c r="B49" s="213" t="s">
        <v>303</v>
      </c>
      <c r="C49" s="213"/>
      <c r="D49" s="213"/>
      <c r="E49" s="213"/>
      <c r="F49" s="213"/>
      <c r="G49" s="213"/>
      <c r="H49" s="213"/>
      <c r="I49" s="213"/>
      <c r="J49" s="213"/>
      <c r="K49" s="213"/>
      <c r="L49" s="213"/>
      <c r="M49" s="213"/>
      <c r="N49" s="213"/>
      <c r="O49" s="213"/>
      <c r="P49" s="213"/>
      <c r="Q49" s="213"/>
      <c r="R49" s="213"/>
      <c r="S49" s="213"/>
      <c r="T49" s="39"/>
      <c r="W49" s="56"/>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56"/>
      <c r="BX49" s="56"/>
    </row>
    <row r="50" spans="2:76" s="6" customFormat="1" ht="18.75">
      <c r="B50" s="84"/>
      <c r="C50" s="81"/>
      <c r="D50" s="81"/>
      <c r="E50" s="81"/>
      <c r="F50" s="81"/>
      <c r="G50" s="81"/>
      <c r="H50" s="81"/>
      <c r="I50" s="81"/>
      <c r="J50" s="81"/>
      <c r="K50" s="81"/>
      <c r="L50" s="81"/>
      <c r="M50" s="81"/>
      <c r="N50" s="81"/>
      <c r="O50" s="81"/>
      <c r="P50" s="81"/>
      <c r="Q50" s="81"/>
      <c r="R50" s="81"/>
      <c r="S50" s="81"/>
      <c r="T50" s="39"/>
      <c r="W50" s="56"/>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56"/>
      <c r="BX50" s="56"/>
    </row>
    <row r="51" spans="2:76" s="6" customFormat="1" ht="18.75">
      <c r="B51" s="81" t="s">
        <v>368</v>
      </c>
      <c r="C51" s="81"/>
      <c r="D51" s="81"/>
      <c r="E51" s="81"/>
      <c r="F51" s="81"/>
      <c r="G51" s="81"/>
      <c r="H51" s="81"/>
      <c r="I51" s="81"/>
      <c r="J51" s="81"/>
      <c r="K51" s="81"/>
      <c r="L51" s="81"/>
      <c r="M51" s="81"/>
      <c r="N51" s="81"/>
      <c r="O51" s="81"/>
      <c r="P51" s="81"/>
      <c r="Q51" s="81"/>
      <c r="R51" s="81"/>
      <c r="S51" s="81"/>
      <c r="T51" s="39"/>
      <c r="W51" s="56"/>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56"/>
      <c r="BX51" s="56"/>
    </row>
    <row r="52" spans="2:76" s="6" customFormat="1" ht="18.75">
      <c r="B52" s="81"/>
      <c r="C52" s="81"/>
      <c r="D52" s="81"/>
      <c r="E52" s="81"/>
      <c r="F52" s="81"/>
      <c r="G52" s="81"/>
      <c r="H52" s="81"/>
      <c r="I52" s="81"/>
      <c r="J52" s="81"/>
      <c r="K52" s="81"/>
      <c r="L52" s="81"/>
      <c r="M52" s="81"/>
      <c r="N52" s="81"/>
      <c r="O52" s="81"/>
      <c r="P52" s="81"/>
      <c r="Q52" s="81"/>
      <c r="R52" s="81"/>
      <c r="S52" s="81"/>
      <c r="T52" s="39"/>
      <c r="W52" s="56"/>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56"/>
      <c r="BX52" s="56"/>
    </row>
    <row r="53" spans="2:76" s="6" customFormat="1" ht="18.75">
      <c r="B53" s="81"/>
      <c r="C53" s="81"/>
      <c r="D53" s="81"/>
      <c r="E53" s="81"/>
      <c r="F53" s="81"/>
      <c r="G53" s="81"/>
      <c r="H53" s="81"/>
      <c r="I53" s="81"/>
      <c r="J53" s="81"/>
      <c r="K53" s="81"/>
      <c r="L53" s="81"/>
      <c r="M53" s="81"/>
      <c r="N53" s="81"/>
      <c r="O53" s="81"/>
      <c r="P53" s="81"/>
      <c r="Q53" s="81"/>
      <c r="R53" s="81"/>
      <c r="S53" s="81"/>
      <c r="T53" s="39"/>
      <c r="W53" s="56"/>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56"/>
      <c r="BX53" s="56"/>
    </row>
    <row r="54" spans="2:76" s="6" customFormat="1" ht="18.75">
      <c r="B54" s="84"/>
      <c r="C54" s="81"/>
      <c r="D54" s="81"/>
      <c r="E54" s="81"/>
      <c r="F54" s="81"/>
      <c r="G54" s="81"/>
      <c r="H54" s="81"/>
      <c r="I54" s="81"/>
      <c r="J54" s="81"/>
      <c r="K54" s="81"/>
      <c r="L54" s="81"/>
      <c r="M54" s="81"/>
      <c r="N54" s="81"/>
      <c r="O54" s="81"/>
      <c r="P54" s="81"/>
      <c r="Q54" s="81"/>
      <c r="R54" s="81"/>
      <c r="S54" s="81"/>
      <c r="T54" s="39"/>
      <c r="W54" s="56"/>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56"/>
      <c r="BX54" s="56"/>
    </row>
    <row r="55" spans="2:76" s="6" customFormat="1" ht="18.75">
      <c r="B55" s="51"/>
      <c r="T55" s="39"/>
      <c r="W55" s="56"/>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56"/>
      <c r="BX55" s="56"/>
    </row>
    <row r="56" spans="2:76" s="6" customFormat="1" ht="18.75">
      <c r="B56" s="51"/>
      <c r="T56" s="39"/>
      <c r="W56" s="56"/>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56"/>
      <c r="BX56" s="56"/>
    </row>
    <row r="57" spans="2:76" s="6" customFormat="1" ht="18.75">
      <c r="B57" s="51"/>
      <c r="T57" s="39"/>
      <c r="W57" s="56"/>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56"/>
      <c r="BX57" s="56"/>
    </row>
    <row r="58" spans="2:76" s="6" customFormat="1" ht="18.75">
      <c r="B58" s="51"/>
      <c r="T58" s="39"/>
      <c r="W58" s="56"/>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56"/>
      <c r="BX58" s="56"/>
    </row>
    <row r="59" spans="2:76" s="6" customFormat="1" ht="18.75">
      <c r="B59" s="51"/>
      <c r="T59" s="39"/>
      <c r="W59" s="56"/>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56"/>
      <c r="BX59" s="56"/>
    </row>
    <row r="60" spans="2:76" s="6" customFormat="1" ht="18.75">
      <c r="B60" s="51"/>
      <c r="T60" s="39"/>
      <c r="W60" s="56"/>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56"/>
      <c r="BX60" s="56"/>
    </row>
    <row r="61" spans="2:76" s="6" customFormat="1" ht="18.75">
      <c r="B61" s="51"/>
      <c r="T61" s="39"/>
      <c r="W61" s="56"/>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57"/>
      <c r="BB61" s="63"/>
      <c r="BC61" s="63"/>
      <c r="BD61" s="63"/>
      <c r="BE61" s="63"/>
      <c r="BF61" s="63"/>
      <c r="BG61" s="63"/>
      <c r="BH61" s="63"/>
      <c r="BI61" s="63"/>
      <c r="BJ61" s="63"/>
      <c r="BK61" s="63"/>
      <c r="BL61" s="63"/>
      <c r="BM61" s="63"/>
      <c r="BN61" s="63"/>
      <c r="BO61" s="63"/>
      <c r="BP61" s="63"/>
      <c r="BQ61" s="63"/>
      <c r="BR61" s="63"/>
      <c r="BS61" s="63"/>
      <c r="BT61" s="63"/>
      <c r="BU61" s="63"/>
      <c r="BV61" s="63"/>
      <c r="BW61" s="56"/>
      <c r="BX61" s="56"/>
    </row>
    <row r="62" spans="2:76" s="6" customFormat="1" ht="18.75">
      <c r="B62" s="51"/>
      <c r="T62" s="39"/>
      <c r="W62" s="56"/>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57"/>
      <c r="BB62" s="63"/>
      <c r="BC62" s="63"/>
      <c r="BD62" s="63"/>
      <c r="BE62" s="63"/>
      <c r="BF62" s="63"/>
      <c r="BG62" s="63"/>
      <c r="BH62" s="63"/>
      <c r="BI62" s="63"/>
      <c r="BJ62" s="63"/>
      <c r="BK62" s="63"/>
      <c r="BL62" s="63"/>
      <c r="BM62" s="63"/>
      <c r="BN62" s="63"/>
      <c r="BO62" s="63"/>
      <c r="BP62" s="63"/>
      <c r="BQ62" s="63"/>
      <c r="BR62" s="63"/>
      <c r="BS62" s="63"/>
      <c r="BT62" s="63"/>
      <c r="BU62" s="63"/>
      <c r="BV62" s="63"/>
      <c r="BW62" s="56"/>
      <c r="BX62" s="56"/>
    </row>
    <row r="63" spans="2:76" s="6" customFormat="1" ht="18.75">
      <c r="B63" s="51"/>
      <c r="T63" s="39"/>
      <c r="W63" s="56"/>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57"/>
      <c r="BB63" s="63"/>
      <c r="BC63" s="63"/>
      <c r="BD63" s="63"/>
      <c r="BE63" s="63"/>
      <c r="BF63" s="63"/>
      <c r="BG63" s="63"/>
      <c r="BH63" s="63"/>
      <c r="BI63" s="63"/>
      <c r="BJ63" s="63"/>
      <c r="BK63" s="63"/>
      <c r="BL63" s="63"/>
      <c r="BM63" s="63"/>
      <c r="BN63" s="63"/>
      <c r="BO63" s="63"/>
      <c r="BP63" s="63"/>
      <c r="BQ63" s="63"/>
      <c r="BR63" s="63"/>
      <c r="BS63" s="63"/>
      <c r="BT63" s="63"/>
      <c r="BU63" s="63"/>
      <c r="BV63" s="63"/>
      <c r="BW63" s="56"/>
      <c r="BX63" s="56"/>
    </row>
    <row r="64" spans="2:76" s="6" customFormat="1" ht="18.75">
      <c r="B64" s="51"/>
      <c r="T64" s="39"/>
      <c r="W64" s="56"/>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57"/>
      <c r="BB64" s="63"/>
      <c r="BC64" s="63"/>
      <c r="BD64" s="63"/>
      <c r="BE64" s="63"/>
      <c r="BF64" s="63"/>
      <c r="BG64" s="63"/>
      <c r="BH64" s="63"/>
      <c r="BI64" s="63"/>
      <c r="BJ64" s="63"/>
      <c r="BK64" s="63"/>
      <c r="BL64" s="63"/>
      <c r="BM64" s="63"/>
      <c r="BN64" s="63"/>
      <c r="BO64" s="63"/>
      <c r="BP64" s="63"/>
      <c r="BQ64" s="63"/>
      <c r="BR64" s="63"/>
      <c r="BS64" s="63"/>
      <c r="BT64" s="63"/>
      <c r="BU64" s="63"/>
      <c r="BV64" s="63"/>
      <c r="BW64" s="56"/>
      <c r="BX64" s="56"/>
    </row>
    <row r="65" spans="52:52" ht="18.75">
      <c r="AZ65" s="63"/>
    </row>
    <row r="66" spans="52:52" ht="18.75">
      <c r="AZ66" s="63"/>
    </row>
    <row r="67" spans="52:52" ht="18.75">
      <c r="AZ67" s="63"/>
    </row>
    <row r="68" spans="52:52" ht="18.75">
      <c r="AZ68" s="63"/>
    </row>
    <row r="69" spans="52:52" ht="18.75">
      <c r="AZ69" s="63"/>
    </row>
    <row r="70" spans="52:52" ht="18.75">
      <c r="AZ70" s="63"/>
    </row>
    <row r="71" spans="52:52" ht="18.75">
      <c r="AZ71" s="63"/>
    </row>
    <row r="72" spans="52:52" ht="18.75">
      <c r="AZ72" s="63"/>
    </row>
    <row r="73" spans="52:52" ht="18.75">
      <c r="AZ73" s="63"/>
    </row>
    <row r="74" spans="52:52" ht="18.75">
      <c r="AZ74" s="63"/>
    </row>
    <row r="75" spans="52:52" ht="18.75">
      <c r="AZ75" s="63"/>
    </row>
    <row r="76" spans="52:52" ht="18.75">
      <c r="AZ76" s="63"/>
    </row>
    <row r="77" spans="52:52" ht="18.75">
      <c r="AZ77" s="63"/>
    </row>
    <row r="78" spans="52:52" ht="18.75">
      <c r="AZ78" s="63"/>
    </row>
    <row r="79" spans="52:52" ht="18.75">
      <c r="AZ79" s="63"/>
    </row>
    <row r="80" spans="52:52" ht="18.75">
      <c r="AZ80" s="63"/>
    </row>
    <row r="81" spans="52:52" ht="18.75">
      <c r="AZ81" s="63"/>
    </row>
    <row r="82" spans="52:52" ht="18.75">
      <c r="AZ82" s="63"/>
    </row>
    <row r="83" spans="52:52" ht="18.75">
      <c r="AZ83" s="63"/>
    </row>
    <row r="84" spans="52:52" ht="18.75">
      <c r="AZ84" s="63"/>
    </row>
    <row r="85" spans="52:52" ht="18.75">
      <c r="AZ85" s="63"/>
    </row>
    <row r="86" spans="52:52" ht="18.75">
      <c r="AZ86" s="63"/>
    </row>
    <row r="87" spans="52:52" ht="18.75">
      <c r="AZ87" s="63"/>
    </row>
    <row r="88" spans="52:52" ht="18.75">
      <c r="AZ88" s="63"/>
    </row>
    <row r="89" spans="52:52" ht="18.75">
      <c r="AZ89" s="63"/>
    </row>
    <row r="90" spans="52:52" ht="18.75">
      <c r="AZ90" s="63"/>
    </row>
    <row r="91" spans="52:52" ht="18.75">
      <c r="AZ91" s="63"/>
    </row>
    <row r="92" spans="52:52" ht="18.75">
      <c r="AZ92" s="63"/>
    </row>
    <row r="93" spans="52:52" ht="18.75">
      <c r="AZ93" s="63"/>
    </row>
    <row r="94" spans="52:52" ht="18.75">
      <c r="AZ94" s="63"/>
    </row>
    <row r="95" spans="52:52" ht="18.75">
      <c r="AZ95" s="63"/>
    </row>
    <row r="96" spans="52:52" ht="18.75">
      <c r="AZ96" s="63"/>
    </row>
    <row r="97" spans="52:52" ht="18.75">
      <c r="AZ97" s="63"/>
    </row>
    <row r="98" spans="52:52" ht="18.75">
      <c r="AZ98" s="63"/>
    </row>
    <row r="99" spans="52:52" ht="18.75">
      <c r="AZ99" s="63"/>
    </row>
    <row r="100" spans="52:52" ht="18.75">
      <c r="AZ100" s="63"/>
    </row>
    <row r="101" spans="52:52" ht="18.75">
      <c r="AZ101" s="63"/>
    </row>
    <row r="102" spans="52:52" ht="18.75">
      <c r="AZ102" s="63"/>
    </row>
    <row r="103" spans="52:52" ht="18.75">
      <c r="AZ103" s="63"/>
    </row>
    <row r="104" spans="52:52" ht="18.75">
      <c r="AZ104" s="63"/>
    </row>
    <row r="105" spans="52:52" ht="18.75">
      <c r="AZ105" s="63"/>
    </row>
    <row r="106" spans="52:52" ht="18.75">
      <c r="AZ106" s="63"/>
    </row>
    <row r="107" spans="52:52" ht="18.75">
      <c r="AZ107" s="63"/>
    </row>
    <row r="108" spans="52:52" ht="18.75">
      <c r="AZ108" s="63"/>
    </row>
    <row r="109" spans="52:52" ht="18.75">
      <c r="AZ109" s="63"/>
    </row>
    <row r="110" spans="52:52" ht="18.75">
      <c r="AZ110" s="63"/>
    </row>
    <row r="111" spans="52:52" ht="18.75">
      <c r="AZ111" s="63"/>
    </row>
    <row r="112" spans="52:52" ht="18.75">
      <c r="AZ112" s="63"/>
    </row>
    <row r="113" spans="52:52" ht="18.75">
      <c r="AZ113" s="63"/>
    </row>
    <row r="114" spans="52:52" ht="18.75">
      <c r="AZ114" s="63"/>
    </row>
    <row r="115" spans="52:52" ht="18.75">
      <c r="AZ115" s="63"/>
    </row>
    <row r="116" spans="52:52" ht="18.75">
      <c r="AZ116" s="63"/>
    </row>
    <row r="117" spans="52:52" ht="18.75">
      <c r="AZ117" s="63"/>
    </row>
    <row r="118" spans="52:52" ht="18.75">
      <c r="AZ118" s="63"/>
    </row>
    <row r="119" spans="52:52" ht="18.75">
      <c r="AZ119" s="63"/>
    </row>
    <row r="120" spans="52:52" ht="18.75">
      <c r="AZ120" s="63"/>
    </row>
    <row r="121" spans="52:52" ht="18.75">
      <c r="AZ121" s="63"/>
    </row>
    <row r="122" spans="52:52" ht="18.75">
      <c r="AZ122" s="63"/>
    </row>
    <row r="123" spans="52:52" ht="18.75">
      <c r="AZ123" s="63"/>
    </row>
    <row r="124" spans="52:52" ht="18.75">
      <c r="AZ124" s="63"/>
    </row>
    <row r="125" spans="52:52" ht="18.75">
      <c r="AZ125" s="63"/>
    </row>
    <row r="126" spans="52:52" ht="18.75">
      <c r="AZ126" s="63"/>
    </row>
    <row r="127" spans="52:52" ht="18.75">
      <c r="AZ127" s="63"/>
    </row>
    <row r="128" spans="52:52" ht="18.75">
      <c r="AZ128" s="63"/>
    </row>
    <row r="129" spans="52:52" ht="18.75">
      <c r="AZ129" s="63"/>
    </row>
    <row r="130" spans="52:52" ht="18.75">
      <c r="AZ130" s="63"/>
    </row>
    <row r="131" spans="52:52" ht="18.75">
      <c r="AZ131" s="63"/>
    </row>
    <row r="132" spans="52:52" ht="18.75">
      <c r="AZ132" s="63"/>
    </row>
    <row r="133" spans="52:52" ht="18.75">
      <c r="AZ133" s="63"/>
    </row>
    <row r="134" spans="52:52" ht="18.75">
      <c r="AZ134" s="63"/>
    </row>
    <row r="135" spans="52:52" ht="18.75">
      <c r="AZ135" s="63"/>
    </row>
    <row r="136" spans="52:52" ht="18.75">
      <c r="AZ136" s="63"/>
    </row>
    <row r="137" spans="52:52" ht="18.75">
      <c r="AZ137" s="63"/>
    </row>
    <row r="138" spans="52:52" ht="18.75">
      <c r="AZ138" s="63"/>
    </row>
    <row r="139" spans="52:52" ht="18.75">
      <c r="AZ139" s="63"/>
    </row>
    <row r="140" spans="52:52" ht="18.75">
      <c r="AZ140" s="63"/>
    </row>
    <row r="141" spans="52:52" ht="18.75">
      <c r="AZ141" s="63"/>
    </row>
    <row r="142" spans="52:52" ht="18.75">
      <c r="AZ142" s="63"/>
    </row>
    <row r="143" spans="52:52" ht="18.75">
      <c r="AZ143" s="63"/>
    </row>
    <row r="144" spans="52:52" ht="18.75">
      <c r="AZ144" s="63"/>
    </row>
    <row r="145" spans="52:52" ht="18.75">
      <c r="AZ145" s="63"/>
    </row>
    <row r="146" spans="52:52" ht="18.75">
      <c r="AZ146" s="63"/>
    </row>
    <row r="147" spans="52:52" ht="18.75">
      <c r="AZ147" s="63"/>
    </row>
    <row r="148" spans="52:52" ht="18.75">
      <c r="AZ148" s="63"/>
    </row>
    <row r="149" spans="52:52" ht="18.75">
      <c r="AZ149" s="63"/>
    </row>
    <row r="150" spans="52:52" ht="18.75">
      <c r="AZ150" s="63"/>
    </row>
    <row r="151" spans="52:52" ht="18.75">
      <c r="AZ151" s="63"/>
    </row>
    <row r="152" spans="52:52" ht="18.75">
      <c r="AZ152" s="63"/>
    </row>
    <row r="153" spans="52:52" ht="18.75">
      <c r="AZ153" s="63"/>
    </row>
    <row r="154" spans="52:52" ht="18.75">
      <c r="AZ154" s="63"/>
    </row>
    <row r="155" spans="52:52" ht="18.75">
      <c r="AZ155" s="63"/>
    </row>
    <row r="156" spans="52:52" ht="18.75">
      <c r="AZ156" s="63"/>
    </row>
    <row r="157" spans="52:52" ht="18.75">
      <c r="AZ157" s="63"/>
    </row>
    <row r="158" spans="52:52" ht="18.75">
      <c r="AZ158" s="63"/>
    </row>
    <row r="159" spans="52:52" ht="18.75">
      <c r="AZ159" s="63"/>
    </row>
    <row r="160" spans="52:52" ht="18.75">
      <c r="AZ160" s="63"/>
    </row>
    <row r="161" spans="52:52" ht="18.75">
      <c r="AZ161" s="63"/>
    </row>
    <row r="162" spans="52:52" ht="18.75">
      <c r="AZ162" s="63"/>
    </row>
    <row r="163" spans="52:52" ht="18.75">
      <c r="AZ163" s="63"/>
    </row>
    <row r="164" spans="52:52" ht="18.75">
      <c r="AZ164" s="63"/>
    </row>
    <row r="165" spans="52:52" ht="18.75">
      <c r="AZ165" s="63"/>
    </row>
    <row r="166" spans="52:52" ht="18.75">
      <c r="AZ166" s="63"/>
    </row>
    <row r="167" spans="52:52" ht="18.75">
      <c r="AZ167" s="63"/>
    </row>
    <row r="168" spans="52:52" ht="18.75">
      <c r="AZ168" s="63"/>
    </row>
    <row r="169" spans="52:52" ht="18.75">
      <c r="AZ169" s="63"/>
    </row>
    <row r="170" spans="52:52" ht="18.75">
      <c r="AZ170" s="63"/>
    </row>
    <row r="171" spans="52:52" ht="18.75">
      <c r="AZ171" s="63"/>
    </row>
    <row r="172" spans="52:52" ht="18.75">
      <c r="AZ172" s="63"/>
    </row>
    <row r="173" spans="52:52" ht="18.75">
      <c r="AZ173" s="63"/>
    </row>
    <row r="174" spans="52:52" ht="18.75">
      <c r="AZ174" s="63"/>
    </row>
    <row r="175" spans="52:52" ht="18.75">
      <c r="AZ175" s="63"/>
    </row>
    <row r="176" spans="52:52" ht="18.75">
      <c r="AZ176" s="63"/>
    </row>
    <row r="177" spans="52:52" ht="18.75">
      <c r="AZ177" s="63"/>
    </row>
    <row r="178" spans="52:52" ht="18.75">
      <c r="AZ178" s="63"/>
    </row>
    <row r="179" spans="52:52" ht="18.75">
      <c r="AZ179" s="63"/>
    </row>
    <row r="180" spans="52:52" ht="18.75">
      <c r="AZ180" s="63"/>
    </row>
    <row r="181" spans="52:52" ht="18.75">
      <c r="AZ181" s="63"/>
    </row>
    <row r="182" spans="52:52" ht="18.75">
      <c r="AZ182" s="63"/>
    </row>
    <row r="183" spans="52:52" ht="18.75">
      <c r="AZ183" s="63"/>
    </row>
    <row r="184" spans="52:52" ht="18.75">
      <c r="AZ184" s="63"/>
    </row>
    <row r="185" spans="52:52" ht="18.75">
      <c r="AZ185" s="63"/>
    </row>
    <row r="186" spans="52:52" ht="18.75">
      <c r="AZ186" s="63"/>
    </row>
    <row r="187" spans="52:52" ht="18.75">
      <c r="AZ187" s="63"/>
    </row>
    <row r="188" spans="52:52" ht="18.75">
      <c r="AZ188" s="63"/>
    </row>
    <row r="189" spans="52:52" ht="18.75">
      <c r="AZ189" s="63"/>
    </row>
    <row r="190" spans="52:52" ht="18.75">
      <c r="AZ190" s="63"/>
    </row>
    <row r="191" spans="52:52" ht="18.75">
      <c r="AZ191" s="63"/>
    </row>
    <row r="192" spans="52:52" ht="18.75">
      <c r="AZ192" s="63"/>
    </row>
    <row r="193" spans="52:52" ht="18.75">
      <c r="AZ193" s="63"/>
    </row>
    <row r="194" spans="52:52" ht="18.75">
      <c r="AZ194" s="63"/>
    </row>
    <row r="195" spans="52:52" ht="18.75">
      <c r="AZ195" s="63"/>
    </row>
    <row r="196" spans="52:52" ht="18.75">
      <c r="AZ196" s="63"/>
    </row>
    <row r="197" spans="52:52" ht="18.75">
      <c r="AZ197" s="63"/>
    </row>
    <row r="198" spans="52:52" ht="18.75">
      <c r="AZ198" s="63"/>
    </row>
    <row r="199" spans="52:52" ht="18.75">
      <c r="AZ199" s="63"/>
    </row>
    <row r="200" spans="52:52" ht="18.75">
      <c r="AZ200" s="63"/>
    </row>
    <row r="201" spans="52:52" ht="18.75">
      <c r="AZ201" s="63"/>
    </row>
    <row r="202" spans="52:52" ht="18.75">
      <c r="AZ202" s="63"/>
    </row>
    <row r="203" spans="52:52" ht="18.75">
      <c r="AZ203" s="63"/>
    </row>
    <row r="204" spans="52:52" ht="18.75">
      <c r="AZ204" s="63"/>
    </row>
    <row r="205" spans="52:52" ht="18.75">
      <c r="AZ205" s="63"/>
    </row>
    <row r="206" spans="52:52" ht="18.75">
      <c r="AZ206" s="63"/>
    </row>
    <row r="207" spans="52:52" ht="18.75">
      <c r="AZ207" s="63"/>
    </row>
    <row r="208" spans="52:52" ht="18.75">
      <c r="AZ208" s="63"/>
    </row>
    <row r="209" spans="52:52" ht="18.75">
      <c r="AZ209" s="63"/>
    </row>
    <row r="210" spans="52:52" ht="18.75">
      <c r="AZ210" s="63"/>
    </row>
    <row r="211" spans="52:52" ht="18.75">
      <c r="AZ211" s="63"/>
    </row>
    <row r="212" spans="52:52" ht="18.75">
      <c r="AZ212" s="63"/>
    </row>
    <row r="213" spans="52:52" ht="18.75">
      <c r="AZ213" s="63"/>
    </row>
    <row r="214" spans="52:52" ht="18.75">
      <c r="AZ214" s="63"/>
    </row>
    <row r="215" spans="52:52" ht="18.75">
      <c r="AZ215" s="63"/>
    </row>
    <row r="216" spans="52:52" ht="18.75">
      <c r="AZ216" s="63"/>
    </row>
    <row r="217" spans="52:52" ht="18.75">
      <c r="AZ217" s="63"/>
    </row>
    <row r="218" spans="52:52" ht="18.75">
      <c r="AZ218" s="63"/>
    </row>
    <row r="219" spans="52:52" ht="18.75">
      <c r="AZ219" s="63"/>
    </row>
    <row r="220" spans="52:52" ht="18.75">
      <c r="AZ220" s="63"/>
    </row>
    <row r="221" spans="52:52" ht="18.75">
      <c r="AZ221" s="63"/>
    </row>
    <row r="222" spans="52:52" ht="18.75">
      <c r="AZ222" s="63"/>
    </row>
    <row r="223" spans="52:52" ht="18.75">
      <c r="AZ223" s="63"/>
    </row>
    <row r="224" spans="52:52" ht="18.75">
      <c r="AZ224" s="63"/>
    </row>
    <row r="225" spans="52:52" ht="18.75">
      <c r="AZ225" s="63"/>
    </row>
    <row r="226" spans="52:52" ht="18.75">
      <c r="AZ226" s="63"/>
    </row>
    <row r="227" spans="52:52" ht="18.75">
      <c r="AZ227" s="63"/>
    </row>
    <row r="228" spans="52:52" ht="18.75">
      <c r="AZ228" s="63"/>
    </row>
    <row r="229" spans="52:52" ht="18.75">
      <c r="AZ229" s="63"/>
    </row>
    <row r="230" spans="52:52" ht="18.75">
      <c r="AZ230" s="63"/>
    </row>
    <row r="231" spans="52:52" ht="18.75">
      <c r="AZ231" s="63"/>
    </row>
    <row r="232" spans="52:52" ht="18.75">
      <c r="AZ232" s="63"/>
    </row>
    <row r="233" spans="52:52" ht="18.75">
      <c r="AZ233" s="63"/>
    </row>
    <row r="234" spans="52:52" ht="18.75">
      <c r="AZ234" s="63"/>
    </row>
    <row r="235" spans="52:52" ht="18.75">
      <c r="AZ235" s="63"/>
    </row>
    <row r="236" spans="52:52" ht="18.75">
      <c r="AZ236" s="63"/>
    </row>
    <row r="237" spans="52:52" ht="18.75">
      <c r="AZ237" s="63"/>
    </row>
    <row r="238" spans="52:52" ht="18.75">
      <c r="AZ238" s="63"/>
    </row>
    <row r="239" spans="52:52" ht="18.75">
      <c r="AZ239" s="63"/>
    </row>
    <row r="240" spans="52:52" ht="18.75">
      <c r="AZ240" s="63"/>
    </row>
    <row r="241" spans="52:52" ht="18.75">
      <c r="AZ241" s="63"/>
    </row>
    <row r="242" spans="52:52" ht="18.75">
      <c r="AZ242" s="63"/>
    </row>
    <row r="243" spans="52:52" ht="18.75">
      <c r="AZ243" s="63"/>
    </row>
    <row r="244" spans="52:52" ht="18.75">
      <c r="AZ244" s="63"/>
    </row>
    <row r="245" spans="52:52" ht="18.75">
      <c r="AZ245" s="63"/>
    </row>
    <row r="246" spans="52:52" ht="18.75">
      <c r="AZ246" s="63"/>
    </row>
    <row r="247" spans="52:52" ht="18.75">
      <c r="AZ247" s="63"/>
    </row>
    <row r="248" spans="52:52" ht="18.75">
      <c r="AZ248" s="63"/>
    </row>
    <row r="249" spans="52:52" ht="18.75">
      <c r="AZ249" s="63"/>
    </row>
    <row r="250" spans="52:52" ht="18.75">
      <c r="AZ250" s="63"/>
    </row>
    <row r="251" spans="52:52" ht="18.75">
      <c r="AZ251" s="63"/>
    </row>
    <row r="252" spans="52:52" ht="18.75">
      <c r="AZ252" s="63"/>
    </row>
    <row r="253" spans="52:52" ht="18.75">
      <c r="AZ253" s="63"/>
    </row>
    <row r="254" spans="52:52" ht="18.75">
      <c r="AZ254" s="63"/>
    </row>
    <row r="255" spans="52:52" ht="18.75">
      <c r="AZ255" s="63"/>
    </row>
    <row r="256" spans="52:52" ht="18.75">
      <c r="AZ256" s="63"/>
    </row>
    <row r="257" spans="52:52" ht="18.75">
      <c r="AZ257" s="63"/>
    </row>
    <row r="258" spans="52:52" ht="18.75">
      <c r="AZ258" s="63"/>
    </row>
    <row r="259" spans="52:52" ht="18.75">
      <c r="AZ259" s="63"/>
    </row>
    <row r="260" spans="52:52" ht="18.75">
      <c r="AZ260" s="63"/>
    </row>
    <row r="261" spans="52:52" ht="18.75">
      <c r="AZ261" s="63"/>
    </row>
    <row r="262" spans="52:52" ht="18.75">
      <c r="AZ262" s="63"/>
    </row>
    <row r="263" spans="52:52" ht="18.75">
      <c r="AZ263" s="63"/>
    </row>
    <row r="264" spans="52:52" ht="18.75">
      <c r="AZ264" s="63"/>
    </row>
    <row r="265" spans="52:52" ht="18.75">
      <c r="AZ265" s="63"/>
    </row>
    <row r="266" spans="52:52" ht="18.75">
      <c r="AZ266" s="63"/>
    </row>
    <row r="267" spans="52:52" ht="18.75">
      <c r="AZ267" s="63"/>
    </row>
    <row r="268" spans="52:52" ht="18.75">
      <c r="AZ268" s="63"/>
    </row>
    <row r="269" spans="52:52" ht="18.75">
      <c r="AZ269" s="63"/>
    </row>
    <row r="270" spans="52:52" ht="18.75">
      <c r="AZ270" s="63"/>
    </row>
    <row r="271" spans="52:52" ht="18.75">
      <c r="AZ271" s="63"/>
    </row>
    <row r="272" spans="52:52" ht="18.75">
      <c r="AZ272" s="63"/>
    </row>
    <row r="273" spans="52:52" ht="18.75">
      <c r="AZ273" s="63"/>
    </row>
    <row r="274" spans="52:52" ht="18.75">
      <c r="AZ274" s="63"/>
    </row>
    <row r="275" spans="52:52" ht="18.75">
      <c r="AZ275" s="63"/>
    </row>
    <row r="276" spans="52:52" ht="18.75">
      <c r="AZ276" s="63"/>
    </row>
    <row r="277" spans="52:52" ht="18.75">
      <c r="AZ277" s="63"/>
    </row>
    <row r="278" spans="52:52" ht="18.75">
      <c r="AZ278" s="63"/>
    </row>
    <row r="279" spans="52:52" ht="18.75">
      <c r="AZ279" s="63"/>
    </row>
    <row r="280" spans="52:52" ht="18.75">
      <c r="AZ280" s="63"/>
    </row>
    <row r="281" spans="52:52" ht="18.75">
      <c r="AZ281" s="63"/>
    </row>
    <row r="282" spans="52:52" ht="18.75">
      <c r="AZ282" s="63"/>
    </row>
    <row r="283" spans="52:52" ht="18.75">
      <c r="AZ283" s="63"/>
    </row>
    <row r="284" spans="52:52" ht="18.75">
      <c r="AZ284" s="63"/>
    </row>
    <row r="285" spans="52:52" ht="18.75">
      <c r="AZ285" s="63"/>
    </row>
    <row r="286" spans="52:52" ht="18.75">
      <c r="AZ286" s="63"/>
    </row>
    <row r="287" spans="52:52" ht="18.75">
      <c r="AZ287" s="63"/>
    </row>
    <row r="288" spans="52:52" ht="18.75">
      <c r="AZ288" s="63"/>
    </row>
    <row r="289" spans="52:52" ht="18.75">
      <c r="AZ289" s="63"/>
    </row>
    <row r="290" spans="52:52" ht="18.75">
      <c r="AZ290" s="63"/>
    </row>
    <row r="291" spans="52:52" ht="18.75">
      <c r="AZ291" s="63"/>
    </row>
    <row r="292" spans="52:52" ht="18.75">
      <c r="AZ292" s="63"/>
    </row>
    <row r="293" spans="52:52" ht="18.75">
      <c r="AZ293" s="63"/>
    </row>
    <row r="294" spans="52:52" ht="18.75">
      <c r="AZ294" s="63"/>
    </row>
    <row r="295" spans="52:52" ht="18.75">
      <c r="AZ295" s="63"/>
    </row>
    <row r="296" spans="52:52" ht="18.75">
      <c r="AZ296" s="63"/>
    </row>
    <row r="297" spans="52:52" ht="18.75">
      <c r="AZ297" s="63"/>
    </row>
    <row r="298" spans="52:52" ht="18.75">
      <c r="AZ298" s="63"/>
    </row>
    <row r="299" spans="52:52" ht="18.75">
      <c r="AZ299" s="63"/>
    </row>
    <row r="300" spans="52:52" ht="18.75">
      <c r="AZ300" s="63"/>
    </row>
    <row r="301" spans="52:52" ht="18.75">
      <c r="AZ301" s="63"/>
    </row>
    <row r="302" spans="52:52" ht="18.75">
      <c r="AZ302" s="63"/>
    </row>
    <row r="303" spans="52:52" ht="18.75">
      <c r="AZ303" s="63"/>
    </row>
    <row r="304" spans="52:52" ht="18.75">
      <c r="AZ304" s="63"/>
    </row>
    <row r="305" spans="52:52" ht="18.75">
      <c r="AZ305" s="63"/>
    </row>
    <row r="306" spans="52:52" ht="18.75">
      <c r="AZ306" s="63"/>
    </row>
    <row r="307" spans="52:52" ht="18.75">
      <c r="AZ307" s="63"/>
    </row>
    <row r="308" spans="52:52" ht="18.75">
      <c r="AZ308" s="63"/>
    </row>
    <row r="309" spans="52:52" ht="18.75">
      <c r="AZ309" s="63"/>
    </row>
    <row r="310" spans="52:52" ht="18.75">
      <c r="AZ310" s="63"/>
    </row>
    <row r="311" spans="52:52" ht="18.75">
      <c r="AZ311" s="63"/>
    </row>
    <row r="312" spans="52:52" ht="18.75">
      <c r="AZ312" s="63"/>
    </row>
    <row r="313" spans="52:52" ht="18.75">
      <c r="AZ313" s="63"/>
    </row>
    <row r="314" spans="52:52" ht="18.75">
      <c r="AZ314" s="63"/>
    </row>
    <row r="315" spans="52:52" ht="18.75">
      <c r="AZ315" s="63"/>
    </row>
    <row r="316" spans="52:52" ht="18.75">
      <c r="AZ316" s="63"/>
    </row>
    <row r="317" spans="52:52" ht="18.75">
      <c r="AZ317" s="63"/>
    </row>
    <row r="318" spans="52:52" ht="18.75">
      <c r="AZ318" s="63"/>
    </row>
    <row r="319" spans="52:52" ht="18.75">
      <c r="AZ319" s="63"/>
    </row>
    <row r="320" spans="52:52" ht="18.75">
      <c r="AZ320" s="63"/>
    </row>
    <row r="321" spans="52:52" ht="18.75">
      <c r="AZ321" s="63"/>
    </row>
    <row r="322" spans="52:52" ht="18.75">
      <c r="AZ322" s="63"/>
    </row>
    <row r="323" spans="52:52" ht="18.75">
      <c r="AZ323" s="63"/>
    </row>
    <row r="324" spans="52:52" ht="18.75">
      <c r="AZ324" s="63"/>
    </row>
    <row r="325" spans="52:52" ht="18.75">
      <c r="AZ325" s="63"/>
    </row>
    <row r="326" spans="52:52" ht="18.75">
      <c r="AZ326" s="63"/>
    </row>
    <row r="327" spans="52:52" ht="18.75">
      <c r="AZ327" s="63"/>
    </row>
    <row r="328" spans="52:52" ht="18.75">
      <c r="AZ328" s="63"/>
    </row>
    <row r="329" spans="52:52" ht="18.75">
      <c r="AZ329" s="63"/>
    </row>
    <row r="330" spans="52:52" ht="18.75">
      <c r="AZ330" s="63"/>
    </row>
    <row r="331" spans="52:52" ht="18.75">
      <c r="AZ331" s="63"/>
    </row>
    <row r="332" spans="52:52" ht="18.75">
      <c r="AZ332" s="63"/>
    </row>
    <row r="333" spans="52:52" ht="18.75">
      <c r="AZ333" s="63"/>
    </row>
    <row r="334" spans="52:52" ht="18.75">
      <c r="AZ334" s="63"/>
    </row>
    <row r="335" spans="52:52" ht="18.75">
      <c r="AZ335" s="63"/>
    </row>
    <row r="336" spans="52:52" ht="18.75">
      <c r="AZ336" s="63"/>
    </row>
    <row r="337" spans="52:52" ht="18.75">
      <c r="AZ337" s="63"/>
    </row>
    <row r="338" spans="52:52" ht="18.75">
      <c r="AZ338" s="63"/>
    </row>
    <row r="339" spans="52:52" ht="18.75">
      <c r="AZ339" s="63"/>
    </row>
    <row r="340" spans="52:52" ht="18.75">
      <c r="AZ340" s="63"/>
    </row>
    <row r="341" spans="52:52" ht="18.75">
      <c r="AZ341" s="63"/>
    </row>
    <row r="342" spans="52:52" ht="18.75">
      <c r="AZ342" s="63"/>
    </row>
    <row r="343" spans="52:52" ht="18.75">
      <c r="AZ343" s="63"/>
    </row>
    <row r="344" spans="52:52" ht="18.75">
      <c r="AZ344" s="63"/>
    </row>
    <row r="345" spans="52:52" ht="18.75">
      <c r="AZ345" s="63"/>
    </row>
    <row r="346" spans="52:52" ht="18.75">
      <c r="AZ346" s="63"/>
    </row>
    <row r="347" spans="52:52" ht="18.75">
      <c r="AZ347" s="63"/>
    </row>
    <row r="348" spans="52:52" ht="18.75">
      <c r="AZ348" s="63"/>
    </row>
    <row r="349" spans="52:52" ht="18.75">
      <c r="AZ349" s="63"/>
    </row>
    <row r="350" spans="52:52" ht="18.75">
      <c r="AZ350" s="63"/>
    </row>
    <row r="351" spans="52:52" ht="18.75">
      <c r="AZ351" s="63"/>
    </row>
    <row r="352" spans="52:52" ht="18.75">
      <c r="AZ352" s="63"/>
    </row>
    <row r="353" spans="52:52" ht="18.75">
      <c r="AZ353" s="63"/>
    </row>
    <row r="354" spans="52:52" ht="18.75">
      <c r="AZ354" s="63"/>
    </row>
    <row r="355" spans="52:52" ht="18.75">
      <c r="AZ355" s="63"/>
    </row>
    <row r="356" spans="52:52" ht="18.75">
      <c r="AZ356" s="63"/>
    </row>
    <row r="357" spans="52:52" ht="18.75">
      <c r="AZ357" s="63"/>
    </row>
    <row r="358" spans="52:52" ht="18.75">
      <c r="AZ358" s="63"/>
    </row>
    <row r="359" spans="52:52" ht="18.75">
      <c r="AZ359" s="63"/>
    </row>
    <row r="360" spans="52:52" ht="18.75">
      <c r="AZ360" s="63"/>
    </row>
    <row r="361" spans="52:52" ht="18.75">
      <c r="AZ361" s="63"/>
    </row>
    <row r="362" spans="52:52" ht="18.75">
      <c r="AZ362" s="63"/>
    </row>
    <row r="363" spans="52:52" ht="18.75">
      <c r="AZ363" s="63"/>
    </row>
    <row r="364" spans="52:52" ht="18.75">
      <c r="AZ364" s="63"/>
    </row>
    <row r="365" spans="52:52" ht="18.75">
      <c r="AZ365" s="63"/>
    </row>
    <row r="366" spans="52:52" ht="18.75">
      <c r="AZ366" s="63"/>
    </row>
    <row r="367" spans="52:52" ht="18.75">
      <c r="AZ367" s="63"/>
    </row>
    <row r="368" spans="52:52" ht="18.75">
      <c r="AZ368" s="63"/>
    </row>
    <row r="369" spans="52:52" ht="18.75">
      <c r="AZ369" s="63"/>
    </row>
    <row r="370" spans="52:52" ht="18.75">
      <c r="AZ370" s="63"/>
    </row>
    <row r="371" spans="52:52" ht="18.75">
      <c r="AZ371" s="63"/>
    </row>
    <row r="372" spans="52:52" ht="18.75">
      <c r="AZ372" s="63"/>
    </row>
    <row r="373" spans="52:52" ht="18.75">
      <c r="AZ373" s="63"/>
    </row>
    <row r="374" spans="52:52" ht="18.75">
      <c r="AZ374" s="63"/>
    </row>
    <row r="375" spans="52:52" ht="18.75">
      <c r="AZ375" s="63"/>
    </row>
    <row r="376" spans="52:52" ht="18.75">
      <c r="AZ376" s="63"/>
    </row>
    <row r="377" spans="52:52" ht="18.75">
      <c r="AZ377" s="63"/>
    </row>
    <row r="378" spans="52:52" ht="18.75">
      <c r="AZ378" s="63"/>
    </row>
    <row r="379" spans="52:52" ht="18.75">
      <c r="AZ379" s="63"/>
    </row>
    <row r="380" spans="52:52" ht="18.75">
      <c r="AZ380" s="63"/>
    </row>
    <row r="381" spans="52:52" ht="18.75">
      <c r="AZ381" s="63"/>
    </row>
    <row r="382" spans="52:52" ht="18.75">
      <c r="AZ382" s="63"/>
    </row>
    <row r="383" spans="52:52" ht="18.75">
      <c r="AZ383" s="63"/>
    </row>
    <row r="384" spans="52:52" ht="18.75">
      <c r="AZ384" s="63"/>
    </row>
    <row r="385" spans="52:52" ht="18.75">
      <c r="AZ385" s="63"/>
    </row>
    <row r="386" spans="52:52" ht="18.75">
      <c r="AZ386" s="63"/>
    </row>
    <row r="387" spans="52:52" ht="18.75">
      <c r="AZ387" s="63"/>
    </row>
    <row r="388" spans="52:52" ht="18.75">
      <c r="AZ388" s="63"/>
    </row>
    <row r="389" spans="52:52" ht="18.75">
      <c r="AZ389" s="63"/>
    </row>
    <row r="390" spans="52:52" ht="18.75">
      <c r="AZ390" s="63"/>
    </row>
    <row r="391" spans="52:52" ht="18.75">
      <c r="AZ391" s="63"/>
    </row>
    <row r="392" spans="52:52" ht="18.75">
      <c r="AZ392" s="63"/>
    </row>
    <row r="393" spans="52:52" ht="18.75">
      <c r="AZ393" s="63"/>
    </row>
    <row r="394" spans="52:52" ht="18.75">
      <c r="AZ394" s="63"/>
    </row>
    <row r="395" spans="52:52" ht="18.75">
      <c r="AZ395" s="63"/>
    </row>
    <row r="396" spans="52:52" ht="18.75">
      <c r="AZ396" s="63"/>
    </row>
    <row r="397" spans="52:52" ht="18.75">
      <c r="AZ397" s="63"/>
    </row>
    <row r="398" spans="52:52" ht="18.75">
      <c r="AZ398" s="63"/>
    </row>
    <row r="399" spans="52:52" ht="18.75">
      <c r="AZ399" s="63"/>
    </row>
    <row r="400" spans="52:52" ht="18.75">
      <c r="AZ400" s="63"/>
    </row>
    <row r="401" spans="52:52" ht="18.75">
      <c r="AZ401" s="63"/>
    </row>
    <row r="402" spans="52:52" ht="18.75">
      <c r="AZ402" s="63"/>
    </row>
    <row r="403" spans="52:52" ht="18.75">
      <c r="AZ403" s="63"/>
    </row>
    <row r="404" spans="52:52" ht="18.75">
      <c r="AZ404" s="63"/>
    </row>
    <row r="405" spans="52:52" ht="18.75">
      <c r="AZ405" s="63"/>
    </row>
    <row r="406" spans="52:52" ht="18.75">
      <c r="AZ406" s="63"/>
    </row>
    <row r="407" spans="52:52" ht="18.75">
      <c r="AZ407" s="63"/>
    </row>
    <row r="408" spans="52:52" ht="18.75">
      <c r="AZ408" s="63"/>
    </row>
    <row r="409" spans="52:52" ht="18.75">
      <c r="AZ409" s="63"/>
    </row>
    <row r="410" spans="52:52" ht="18.75">
      <c r="AZ410" s="63"/>
    </row>
    <row r="411" spans="52:52" ht="18.75">
      <c r="AZ411" s="63"/>
    </row>
    <row r="412" spans="52:52" ht="18.75">
      <c r="AZ412" s="63"/>
    </row>
    <row r="413" spans="52:52" ht="18.75">
      <c r="AZ413" s="63"/>
    </row>
    <row r="414" spans="52:52" ht="18.75">
      <c r="AZ414" s="63"/>
    </row>
    <row r="415" spans="52:52" ht="18.75">
      <c r="AZ415" s="63"/>
    </row>
    <row r="416" spans="52:52" ht="18.75">
      <c r="AZ416" s="63"/>
    </row>
    <row r="417" spans="52:52" ht="18.75">
      <c r="AZ417" s="63"/>
    </row>
    <row r="418" spans="52:52" ht="18.75">
      <c r="AZ418" s="63"/>
    </row>
    <row r="419" spans="52:52" ht="18.75">
      <c r="AZ419" s="63"/>
    </row>
    <row r="420" spans="52:52" ht="18.75">
      <c r="AZ420" s="63"/>
    </row>
    <row r="421" spans="52:52" ht="18.75">
      <c r="AZ421" s="63"/>
    </row>
    <row r="422" spans="52:52" ht="18.75">
      <c r="AZ422" s="63"/>
    </row>
    <row r="423" spans="52:52" ht="18.75">
      <c r="AZ423" s="63"/>
    </row>
    <row r="424" spans="52:52" ht="18.75">
      <c r="AZ424" s="63"/>
    </row>
    <row r="425" spans="52:52" ht="18.75">
      <c r="AZ425" s="63"/>
    </row>
    <row r="426" spans="52:52" ht="18.75">
      <c r="AZ426" s="63"/>
    </row>
    <row r="427" spans="52:52" ht="18.75">
      <c r="AZ427" s="63"/>
    </row>
    <row r="428" spans="52:52" ht="18.75">
      <c r="AZ428" s="63"/>
    </row>
    <row r="429" spans="52:52" ht="18.75">
      <c r="AZ429" s="63"/>
    </row>
    <row r="430" spans="52:52" ht="18.75">
      <c r="AZ430" s="63"/>
    </row>
    <row r="431" spans="52:52" ht="18.75">
      <c r="AZ431" s="63"/>
    </row>
    <row r="432" spans="52:52" ht="18.75">
      <c r="AZ432" s="63"/>
    </row>
    <row r="433" spans="52:52" ht="18.75">
      <c r="AZ433" s="63"/>
    </row>
    <row r="434" spans="52:52" ht="18.75">
      <c r="AZ434" s="63"/>
    </row>
    <row r="435" spans="52:52" ht="18.75">
      <c r="AZ435" s="63"/>
    </row>
    <row r="436" spans="52:52" ht="18.75">
      <c r="AZ436" s="63"/>
    </row>
    <row r="437" spans="52:52" ht="18.75">
      <c r="AZ437" s="63"/>
    </row>
    <row r="438" spans="52:52" ht="18.75">
      <c r="AZ438" s="63"/>
    </row>
    <row r="439" spans="52:52" ht="18.75">
      <c r="AZ439" s="63"/>
    </row>
    <row r="440" spans="52:52" ht="18.75">
      <c r="AZ440" s="63"/>
    </row>
    <row r="441" spans="52:52" ht="18.75">
      <c r="AZ441" s="63"/>
    </row>
    <row r="442" spans="52:52" ht="18.75">
      <c r="AZ442" s="63"/>
    </row>
    <row r="443" spans="52:52" ht="18.75">
      <c r="AZ443" s="63"/>
    </row>
    <row r="444" spans="52:52" ht="18.75">
      <c r="AZ444" s="63"/>
    </row>
    <row r="445" spans="52:52" ht="18.75">
      <c r="AZ445" s="63"/>
    </row>
    <row r="446" spans="52:52" ht="18.75">
      <c r="AZ446" s="63"/>
    </row>
    <row r="447" spans="52:52" ht="18.75">
      <c r="AZ447" s="63"/>
    </row>
    <row r="448" spans="52:52" ht="18.75">
      <c r="AZ448" s="63"/>
    </row>
    <row r="449" spans="52:52" ht="18.75">
      <c r="AZ449" s="63"/>
    </row>
    <row r="450" spans="52:52" ht="18.75">
      <c r="AZ450" s="63"/>
    </row>
    <row r="451" spans="52:52" ht="18.75">
      <c r="AZ451" s="63"/>
    </row>
    <row r="452" spans="52:52" ht="18.75">
      <c r="AZ452" s="63"/>
    </row>
    <row r="453" spans="52:52" ht="18.75">
      <c r="AZ453" s="63"/>
    </row>
    <row r="454" spans="52:52" ht="18.75">
      <c r="AZ454" s="63"/>
    </row>
    <row r="455" spans="52:52" ht="18.75">
      <c r="AZ455" s="63"/>
    </row>
    <row r="456" spans="52:52" ht="18.75">
      <c r="AZ456" s="63"/>
    </row>
    <row r="457" spans="52:52" ht="18.75">
      <c r="AZ457" s="63"/>
    </row>
    <row r="458" spans="52:52" ht="18.75">
      <c r="AZ458" s="63"/>
    </row>
    <row r="459" spans="52:52" ht="18.75">
      <c r="AZ459" s="63"/>
    </row>
    <row r="460" spans="52:52" ht="18.75">
      <c r="AZ460" s="63"/>
    </row>
    <row r="461" spans="52:52" ht="18.75">
      <c r="AZ461" s="63"/>
    </row>
    <row r="462" spans="52:52" ht="18.75">
      <c r="AZ462" s="63"/>
    </row>
    <row r="463" spans="52:52" ht="18.75">
      <c r="AZ463" s="63"/>
    </row>
    <row r="464" spans="52:52" ht="18.75">
      <c r="AZ464" s="63"/>
    </row>
    <row r="465" spans="52:52" ht="18.75">
      <c r="AZ465" s="63"/>
    </row>
    <row r="466" spans="52:52" ht="18.75">
      <c r="AZ466" s="63"/>
    </row>
    <row r="467" spans="52:52" ht="18.75">
      <c r="AZ467" s="63"/>
    </row>
    <row r="468" spans="52:52" ht="18.75">
      <c r="AZ468" s="63"/>
    </row>
    <row r="469" spans="52:52" ht="18.75">
      <c r="AZ469" s="63"/>
    </row>
    <row r="470" spans="52:52" ht="18.75">
      <c r="AZ470" s="63"/>
    </row>
    <row r="471" spans="52:52" ht="18.75">
      <c r="AZ471" s="63"/>
    </row>
    <row r="472" spans="52:52" ht="18.75">
      <c r="AZ472" s="63"/>
    </row>
    <row r="473" spans="52:52" ht="18.75">
      <c r="AZ473" s="63"/>
    </row>
    <row r="474" spans="52:52" ht="18.75">
      <c r="AZ474" s="63"/>
    </row>
    <row r="475" spans="52:52" ht="18.75">
      <c r="AZ475" s="63"/>
    </row>
    <row r="476" spans="52:52" ht="18.75">
      <c r="AZ476" s="63"/>
    </row>
    <row r="477" spans="52:52" ht="18.75">
      <c r="AZ477" s="63"/>
    </row>
    <row r="478" spans="52:52" ht="18.75">
      <c r="AZ478" s="63"/>
    </row>
    <row r="479" spans="52:52" ht="18.75">
      <c r="AZ479" s="63"/>
    </row>
    <row r="480" spans="52:52" ht="18.75">
      <c r="AZ480" s="63"/>
    </row>
    <row r="481" spans="52:52" ht="18.75">
      <c r="AZ481" s="63"/>
    </row>
    <row r="482" spans="52:52" ht="18.75">
      <c r="AZ482" s="63"/>
    </row>
    <row r="483" spans="52:52" ht="18.75">
      <c r="AZ483" s="63"/>
    </row>
    <row r="484" spans="52:52" ht="18.75">
      <c r="AZ484" s="63"/>
    </row>
    <row r="485" spans="52:52" ht="18.75">
      <c r="AZ485" s="63"/>
    </row>
    <row r="486" spans="52:52" ht="18.75">
      <c r="AZ486" s="63"/>
    </row>
    <row r="487" spans="52:52" ht="18.75">
      <c r="AZ487" s="63"/>
    </row>
    <row r="488" spans="52:52" ht="18.75">
      <c r="AZ488" s="63"/>
    </row>
    <row r="489" spans="52:52" ht="18.75">
      <c r="AZ489" s="63"/>
    </row>
    <row r="490" spans="52:52" ht="18.75">
      <c r="AZ490" s="63"/>
    </row>
    <row r="491" spans="52:52" ht="18.75">
      <c r="AZ491" s="63"/>
    </row>
    <row r="492" spans="52:52" ht="18.75">
      <c r="AZ492" s="63"/>
    </row>
    <row r="493" spans="52:52" ht="18.75">
      <c r="AZ493" s="63"/>
    </row>
    <row r="494" spans="52:52" ht="18.75">
      <c r="AZ494" s="63"/>
    </row>
    <row r="495" spans="52:52" ht="18.75">
      <c r="AZ495" s="63"/>
    </row>
    <row r="496" spans="52:52" ht="18.75">
      <c r="AZ496" s="63"/>
    </row>
    <row r="497" spans="52:52" ht="18.75">
      <c r="AZ497" s="63"/>
    </row>
    <row r="498" spans="52:52" ht="18.75">
      <c r="AZ498" s="63"/>
    </row>
    <row r="499" spans="52:52" ht="18.75">
      <c r="AZ499" s="63"/>
    </row>
    <row r="500" spans="52:52" ht="18.75">
      <c r="AZ500" s="63"/>
    </row>
    <row r="501" spans="52:52" ht="18.75">
      <c r="AZ501" s="63"/>
    </row>
    <row r="502" spans="52:52" ht="18.75">
      <c r="AZ502" s="63"/>
    </row>
    <row r="503" spans="52:52" ht="18.75">
      <c r="AZ503" s="63"/>
    </row>
    <row r="504" spans="52:52" ht="18.75">
      <c r="AZ504" s="63"/>
    </row>
    <row r="505" spans="52:52" ht="18.75">
      <c r="AZ505" s="63"/>
    </row>
    <row r="506" spans="52:52" ht="18.75">
      <c r="AZ506" s="63"/>
    </row>
    <row r="507" spans="52:52" ht="18.75">
      <c r="AZ507" s="63"/>
    </row>
    <row r="508" spans="52:52" ht="18.75">
      <c r="AZ508" s="63"/>
    </row>
    <row r="509" spans="52:52" ht="18.75">
      <c r="AZ509" s="63"/>
    </row>
    <row r="510" spans="52:52" ht="18.75">
      <c r="AZ510" s="63"/>
    </row>
    <row r="511" spans="52:52" ht="18.75">
      <c r="AZ511" s="63"/>
    </row>
    <row r="512" spans="52:52" ht="18.75">
      <c r="AZ512" s="63"/>
    </row>
    <row r="513" spans="52:52" ht="18.75">
      <c r="AZ513" s="63"/>
    </row>
    <row r="514" spans="52:52" ht="18.75">
      <c r="AZ514" s="63"/>
    </row>
    <row r="515" spans="52:52" ht="18.75">
      <c r="AZ515" s="63"/>
    </row>
    <row r="516" spans="52:52" ht="18.75">
      <c r="AZ516" s="63"/>
    </row>
    <row r="517" spans="52:52" ht="18.75">
      <c r="AZ517" s="63"/>
    </row>
    <row r="518" spans="52:52" ht="18.75">
      <c r="AZ518" s="63"/>
    </row>
    <row r="519" spans="52:52" ht="18.75">
      <c r="AZ519" s="63"/>
    </row>
    <row r="520" spans="52:52" ht="18.75">
      <c r="AZ520" s="63"/>
    </row>
    <row r="521" spans="52:52" ht="18.75">
      <c r="AZ521" s="63"/>
    </row>
    <row r="522" spans="52:52" ht="18.75">
      <c r="AZ522" s="63"/>
    </row>
    <row r="523" spans="52:52" ht="18.75">
      <c r="AZ523" s="63"/>
    </row>
    <row r="524" spans="52:52" ht="18.75">
      <c r="AZ524" s="63"/>
    </row>
    <row r="525" spans="52:52" ht="18.75">
      <c r="AZ525" s="63"/>
    </row>
    <row r="526" spans="52:52" ht="18.75">
      <c r="AZ526" s="63"/>
    </row>
    <row r="527" spans="52:52" ht="18.75">
      <c r="AZ527" s="63"/>
    </row>
    <row r="528" spans="52:52" ht="18.75">
      <c r="AZ528" s="63"/>
    </row>
    <row r="529" spans="52:52" ht="18.75">
      <c r="AZ529" s="63"/>
    </row>
    <row r="530" spans="52:52" ht="18.75">
      <c r="AZ530" s="63"/>
    </row>
    <row r="531" spans="52:52" ht="18.75">
      <c r="AZ531" s="63"/>
    </row>
    <row r="532" spans="52:52" ht="18.75">
      <c r="AZ532" s="63"/>
    </row>
    <row r="533" spans="52:52" ht="18.75">
      <c r="AZ533" s="63"/>
    </row>
    <row r="534" spans="52:52" ht="18.75">
      <c r="AZ534" s="63"/>
    </row>
    <row r="535" spans="52:52" ht="18.75">
      <c r="AZ535" s="63"/>
    </row>
    <row r="536" spans="52:52" ht="18.75">
      <c r="AZ536" s="63"/>
    </row>
    <row r="537" spans="52:52" ht="18.75">
      <c r="AZ537" s="63"/>
    </row>
    <row r="538" spans="52:52" ht="18.75">
      <c r="AZ538" s="63"/>
    </row>
    <row r="539" spans="52:52" ht="18.75">
      <c r="AZ539" s="63"/>
    </row>
    <row r="540" spans="52:52" ht="18.75">
      <c r="AZ540" s="63"/>
    </row>
    <row r="541" spans="52:52" ht="18.75">
      <c r="AZ541" s="63"/>
    </row>
    <row r="542" spans="52:52" ht="18.75">
      <c r="AZ542" s="63"/>
    </row>
    <row r="543" spans="52:52" ht="18.75">
      <c r="AZ543" s="63"/>
    </row>
    <row r="544" spans="52:52" ht="18.75">
      <c r="AZ544" s="63"/>
    </row>
    <row r="545" spans="52:52" ht="18.75">
      <c r="AZ545" s="63"/>
    </row>
    <row r="546" spans="52:52" ht="18.75">
      <c r="AZ546" s="63"/>
    </row>
    <row r="547" spans="52:52" ht="18.75">
      <c r="AZ547" s="63"/>
    </row>
    <row r="548" spans="52:52" ht="18.75">
      <c r="AZ548" s="63"/>
    </row>
    <row r="549" spans="52:52" ht="18.75">
      <c r="AZ549" s="63"/>
    </row>
    <row r="550" spans="52:52" ht="18.75">
      <c r="AZ550" s="63"/>
    </row>
    <row r="551" spans="52:52" ht="18.75">
      <c r="AZ551" s="63"/>
    </row>
    <row r="552" spans="52:52" ht="18.75">
      <c r="AZ552" s="63"/>
    </row>
    <row r="553" spans="52:52" ht="18.75">
      <c r="AZ553" s="63"/>
    </row>
    <row r="554" spans="52:52" ht="18.75">
      <c r="AZ554" s="63"/>
    </row>
    <row r="555" spans="52:52" ht="18.75">
      <c r="AZ555" s="63"/>
    </row>
    <row r="556" spans="52:52" ht="18.75">
      <c r="AZ556" s="63"/>
    </row>
    <row r="557" spans="52:52" ht="18.75">
      <c r="AZ557" s="63"/>
    </row>
    <row r="558" spans="52:52" ht="18.75">
      <c r="AZ558" s="63"/>
    </row>
    <row r="559" spans="52:52" ht="18.75">
      <c r="AZ559" s="63"/>
    </row>
    <row r="560" spans="52:52" ht="18.75">
      <c r="AZ560" s="63"/>
    </row>
    <row r="561" spans="52:52" ht="18.75">
      <c r="AZ561" s="63"/>
    </row>
    <row r="562" spans="52:52" ht="18.75">
      <c r="AZ562" s="63"/>
    </row>
    <row r="563" spans="52:52" ht="18.75">
      <c r="AZ563" s="63"/>
    </row>
    <row r="564" spans="52:52" ht="18.75">
      <c r="AZ564" s="63"/>
    </row>
    <row r="565" spans="52:52" ht="18.75">
      <c r="AZ565" s="63"/>
    </row>
    <row r="566" spans="52:52" ht="18.75">
      <c r="AZ566" s="63"/>
    </row>
    <row r="567" spans="52:52" ht="18.75">
      <c r="AZ567" s="63"/>
    </row>
    <row r="568" spans="52:52" ht="18.75">
      <c r="AZ568" s="63"/>
    </row>
    <row r="569" spans="52:52" ht="18.75">
      <c r="AZ569" s="63"/>
    </row>
    <row r="570" spans="52:52" ht="18.75">
      <c r="AZ570" s="63"/>
    </row>
    <row r="571" spans="52:52" ht="18.75">
      <c r="AZ571" s="63"/>
    </row>
    <row r="572" spans="52:52" ht="18.75">
      <c r="AZ572" s="63"/>
    </row>
    <row r="573" spans="52:52" ht="18.75">
      <c r="AZ573" s="63"/>
    </row>
    <row r="574" spans="52:52" ht="18.75">
      <c r="AZ574" s="63"/>
    </row>
    <row r="575" spans="52:52" ht="18.75">
      <c r="AZ575" s="63"/>
    </row>
    <row r="576" spans="52:52" ht="18.75">
      <c r="AZ576" s="63"/>
    </row>
    <row r="577" spans="52:52" ht="18.75">
      <c r="AZ577" s="63"/>
    </row>
    <row r="578" spans="52:52" ht="18.75">
      <c r="AZ578" s="63"/>
    </row>
    <row r="579" spans="52:52" ht="18.75">
      <c r="AZ579" s="63"/>
    </row>
    <row r="580" spans="52:52" ht="18.75">
      <c r="AZ580" s="63"/>
    </row>
    <row r="581" spans="52:52" ht="18.75">
      <c r="AZ581" s="63"/>
    </row>
    <row r="582" spans="52:52" ht="18.75">
      <c r="AZ582" s="63"/>
    </row>
    <row r="583" spans="52:52" ht="18.75">
      <c r="AZ583" s="63"/>
    </row>
    <row r="584" spans="52:52" ht="18.75">
      <c r="AZ584" s="63"/>
    </row>
  </sheetData>
  <sheetProtection sheet="1" objects="1" scenarios="1"/>
  <mergeCells count="39">
    <mergeCell ref="B33:H33"/>
    <mergeCell ref="B31:H31"/>
    <mergeCell ref="K33:Q33"/>
    <mergeCell ref="K31:Q31"/>
    <mergeCell ref="K29:Q29"/>
    <mergeCell ref="K27:Q27"/>
    <mergeCell ref="K25:Q25"/>
    <mergeCell ref="B17:H17"/>
    <mergeCell ref="B15:H15"/>
    <mergeCell ref="K23:Q23"/>
    <mergeCell ref="K21:Q21"/>
    <mergeCell ref="K19:Q19"/>
    <mergeCell ref="K17:Q17"/>
    <mergeCell ref="K15:Q15"/>
    <mergeCell ref="K12:S12"/>
    <mergeCell ref="E2:G2"/>
    <mergeCell ref="C3:G3"/>
    <mergeCell ref="C4:G4"/>
    <mergeCell ref="B9:Q10"/>
    <mergeCell ref="B12:H12"/>
    <mergeCell ref="B6:S6"/>
    <mergeCell ref="H3:S3"/>
    <mergeCell ref="H4:S4"/>
    <mergeCell ref="B47:S47"/>
    <mergeCell ref="B49:S49"/>
    <mergeCell ref="BA18:BB18"/>
    <mergeCell ref="B38:S38"/>
    <mergeCell ref="B40:S40"/>
    <mergeCell ref="B41:S41"/>
    <mergeCell ref="B43:S43"/>
    <mergeCell ref="B46:S46"/>
    <mergeCell ref="B44:S44"/>
    <mergeCell ref="B29:H29"/>
    <mergeCell ref="B27:H27"/>
    <mergeCell ref="B25:H25"/>
    <mergeCell ref="B23:H23"/>
    <mergeCell ref="B21:H21"/>
    <mergeCell ref="B19:H19"/>
    <mergeCell ref="B36:S36"/>
  </mergeCells>
  <pageMargins left="0.7" right="0.7" top="0.75" bottom="0.75" header="0.3" footer="0.3"/>
  <pageSetup paperSize="9" orientation="portrait" r:id="rId1"/>
  <drawing r:id="rId2"/>
  <legacyDrawing r:id="rId3"/>
  <controls>
    <control shapeId="13322" r:id="rId4" name="ComboBox10"/>
    <control shapeId="13321" r:id="rId5" name="ComboBox9"/>
    <control shapeId="13320" r:id="rId6" name="ComboBox8"/>
    <control shapeId="13319" r:id="rId7" name="ComboBox7"/>
    <control shapeId="13318" r:id="rId8" name="ComboBox6"/>
    <control shapeId="13317" r:id="rId9" name="ComboBox5"/>
    <control shapeId="13316" r:id="rId10" name="ComboBox4"/>
    <control shapeId="13315" r:id="rId11" name="ComboBox3"/>
    <control shapeId="13314" r:id="rId12" name="ComboBox2"/>
    <control shapeId="13313" r:id="rId13" name="ComboBox1"/>
  </controls>
</worksheet>
</file>

<file path=xl/worksheets/sheet4.xml><?xml version="1.0" encoding="utf-8"?>
<worksheet xmlns="http://schemas.openxmlformats.org/spreadsheetml/2006/main" xmlns:r="http://schemas.openxmlformats.org/officeDocument/2006/relationships">
  <sheetPr codeName="Sheet4"/>
  <dimension ref="A1:G53"/>
  <sheetViews>
    <sheetView showGridLines="0" workbookViewId="0"/>
  </sheetViews>
  <sheetFormatPr defaultColWidth="8.85546875" defaultRowHeight="15"/>
  <cols>
    <col min="1" max="1" width="8.85546875" style="10"/>
    <col min="2" max="2" width="45.42578125" style="10" customWidth="1"/>
    <col min="3" max="3" width="37.7109375" style="9" customWidth="1"/>
    <col min="4" max="4" width="2.28515625" style="7" customWidth="1"/>
    <col min="5" max="6" width="18.85546875" style="7" customWidth="1"/>
    <col min="7" max="7" width="28.42578125" style="8" customWidth="1"/>
    <col min="8" max="16384" width="8.85546875" style="7"/>
  </cols>
  <sheetData>
    <row r="1" spans="1:7" s="11" customFormat="1">
      <c r="B1" s="85"/>
      <c r="C1" s="85"/>
      <c r="D1" s="85"/>
      <c r="E1" s="85"/>
      <c r="F1" s="85"/>
      <c r="G1" s="85"/>
    </row>
    <row r="2" spans="1:7" s="11" customFormat="1">
      <c r="B2" s="85"/>
      <c r="C2" s="85"/>
      <c r="D2" s="85"/>
      <c r="E2" s="231"/>
      <c r="F2" s="231"/>
      <c r="G2" s="231"/>
    </row>
    <row r="3" spans="1:7" s="11" customFormat="1" ht="24" customHeight="1">
      <c r="B3" s="85"/>
      <c r="C3" s="232" t="s">
        <v>372</v>
      </c>
      <c r="D3" s="232"/>
      <c r="E3" s="232"/>
      <c r="F3" s="232"/>
      <c r="G3" s="232"/>
    </row>
    <row r="4" spans="1:7" s="11" customFormat="1" ht="24" customHeight="1">
      <c r="B4" s="85"/>
      <c r="C4" s="232" t="s">
        <v>374</v>
      </c>
      <c r="D4" s="232"/>
      <c r="E4" s="232"/>
      <c r="F4" s="232"/>
      <c r="G4" s="232"/>
    </row>
    <row r="5" spans="1:7" s="11" customFormat="1" ht="24" customHeight="1">
      <c r="B5" s="85"/>
      <c r="C5" s="85"/>
      <c r="D5" s="85"/>
      <c r="E5" s="85"/>
      <c r="F5" s="85"/>
      <c r="G5" s="85"/>
    </row>
    <row r="6" spans="1:7" s="11" customFormat="1" ht="36">
      <c r="A6" s="10"/>
      <c r="B6" s="208" t="s">
        <v>105</v>
      </c>
      <c r="C6" s="208"/>
      <c r="D6" s="208"/>
      <c r="E6" s="208"/>
      <c r="F6" s="208"/>
      <c r="G6" s="208"/>
    </row>
    <row r="7" spans="1:7">
      <c r="B7" s="86"/>
      <c r="C7" s="87"/>
      <c r="D7" s="88"/>
      <c r="E7" s="88"/>
      <c r="F7" s="88"/>
      <c r="G7" s="89"/>
    </row>
    <row r="8" spans="1:7" ht="15.75" thickBot="1">
      <c r="B8" s="86"/>
      <c r="C8" s="87"/>
      <c r="D8" s="88"/>
      <c r="E8" s="88"/>
      <c r="F8" s="88"/>
      <c r="G8" s="89"/>
    </row>
    <row r="9" spans="1:7" s="20" customFormat="1" ht="24" thickBot="1">
      <c r="A9" s="21"/>
      <c r="B9" s="90"/>
      <c r="C9" s="91"/>
      <c r="D9" s="92"/>
      <c r="E9" s="164" t="s">
        <v>13</v>
      </c>
      <c r="F9" s="164" t="s">
        <v>14</v>
      </c>
      <c r="G9" s="165" t="s">
        <v>15</v>
      </c>
    </row>
    <row r="10" spans="1:7" s="11" customFormat="1" ht="18.75">
      <c r="A10" s="10"/>
      <c r="B10" s="93" t="s">
        <v>104</v>
      </c>
      <c r="C10" s="94" t="s">
        <v>103</v>
      </c>
      <c r="D10" s="95"/>
      <c r="E10" s="96">
        <v>0</v>
      </c>
      <c r="F10" s="96" t="s">
        <v>10</v>
      </c>
      <c r="G10" s="159">
        <f>E10*LOOKUP(F10,PeriodTuples)</f>
        <v>0</v>
      </c>
    </row>
    <row r="11" spans="1:7" s="11" customFormat="1" ht="18.75">
      <c r="A11" s="10"/>
      <c r="B11" s="98"/>
      <c r="C11" s="94" t="s">
        <v>102</v>
      </c>
      <c r="D11" s="95"/>
      <c r="E11" s="97">
        <v>0</v>
      </c>
      <c r="F11" s="97" t="s">
        <v>10</v>
      </c>
      <c r="G11" s="159">
        <f>E11*LOOKUP(F11,PeriodTuples)</f>
        <v>0</v>
      </c>
    </row>
    <row r="12" spans="1:7" s="11" customFormat="1" ht="18.75">
      <c r="A12" s="10"/>
      <c r="B12" s="98"/>
      <c r="C12" s="94" t="s">
        <v>101</v>
      </c>
      <c r="D12" s="95"/>
      <c r="E12" s="97">
        <v>0</v>
      </c>
      <c r="F12" s="97" t="s">
        <v>10</v>
      </c>
      <c r="G12" s="159">
        <f>E12*LOOKUP(F12,PeriodTuples)</f>
        <v>0</v>
      </c>
    </row>
    <row r="13" spans="1:7" s="11" customFormat="1" ht="18.75">
      <c r="A13" s="10"/>
      <c r="B13" s="98"/>
      <c r="C13" s="94" t="s">
        <v>100</v>
      </c>
      <c r="D13" s="95"/>
      <c r="E13" s="97">
        <v>0</v>
      </c>
      <c r="F13" s="97" t="s">
        <v>10</v>
      </c>
      <c r="G13" s="159">
        <f>E13*LOOKUP(F13,PeriodTuples)</f>
        <v>0</v>
      </c>
    </row>
    <row r="14" spans="1:7" s="11" customFormat="1" ht="18.75">
      <c r="A14" s="10"/>
      <c r="B14" s="98"/>
      <c r="C14" s="94"/>
      <c r="D14" s="95"/>
      <c r="E14" s="99"/>
      <c r="F14" s="99"/>
      <c r="G14" s="95"/>
    </row>
    <row r="15" spans="1:7" s="11" customFormat="1" ht="18.75">
      <c r="A15" s="10"/>
      <c r="B15" s="93" t="s">
        <v>99</v>
      </c>
      <c r="C15" s="94" t="s">
        <v>98</v>
      </c>
      <c r="D15" s="95"/>
      <c r="E15" s="97">
        <v>0</v>
      </c>
      <c r="F15" s="97" t="s">
        <v>5</v>
      </c>
      <c r="G15" s="159">
        <f t="shared" ref="G15:G26" si="0">E15*LOOKUP(F15,PeriodTuples)</f>
        <v>0</v>
      </c>
    </row>
    <row r="16" spans="1:7" s="11" customFormat="1" ht="18.75">
      <c r="A16" s="10"/>
      <c r="B16" s="98"/>
      <c r="C16" s="94" t="s">
        <v>16</v>
      </c>
      <c r="D16" s="95"/>
      <c r="E16" s="97">
        <v>0</v>
      </c>
      <c r="F16" s="97" t="s">
        <v>5</v>
      </c>
      <c r="G16" s="159">
        <f t="shared" si="0"/>
        <v>0</v>
      </c>
    </row>
    <row r="17" spans="1:7" s="11" customFormat="1" ht="18.75">
      <c r="A17" s="10"/>
      <c r="B17" s="98"/>
      <c r="C17" s="94" t="s">
        <v>17</v>
      </c>
      <c r="D17" s="95"/>
      <c r="E17" s="97">
        <v>0</v>
      </c>
      <c r="F17" s="97" t="s">
        <v>7</v>
      </c>
      <c r="G17" s="159">
        <f t="shared" si="0"/>
        <v>0</v>
      </c>
    </row>
    <row r="18" spans="1:7" s="11" customFormat="1" ht="18.75">
      <c r="A18" s="10"/>
      <c r="B18" s="98"/>
      <c r="C18" s="94" t="s">
        <v>18</v>
      </c>
      <c r="D18" s="95"/>
      <c r="E18" s="97">
        <v>0</v>
      </c>
      <c r="F18" s="97" t="s">
        <v>7</v>
      </c>
      <c r="G18" s="159">
        <f t="shared" si="0"/>
        <v>0</v>
      </c>
    </row>
    <row r="19" spans="1:7" s="11" customFormat="1" ht="18.75">
      <c r="A19" s="10"/>
      <c r="B19" s="98"/>
      <c r="C19" s="94" t="s">
        <v>19</v>
      </c>
      <c r="D19" s="95"/>
      <c r="E19" s="97">
        <v>0</v>
      </c>
      <c r="F19" s="97" t="s">
        <v>7</v>
      </c>
      <c r="G19" s="159">
        <f t="shared" si="0"/>
        <v>0</v>
      </c>
    </row>
    <row r="20" spans="1:7" s="11" customFormat="1" ht="56.25">
      <c r="A20" s="10"/>
      <c r="B20" s="98"/>
      <c r="C20" s="94" t="s">
        <v>20</v>
      </c>
      <c r="D20" s="95"/>
      <c r="E20" s="97">
        <v>0</v>
      </c>
      <c r="F20" s="97" t="s">
        <v>5</v>
      </c>
      <c r="G20" s="159">
        <f t="shared" si="0"/>
        <v>0</v>
      </c>
    </row>
    <row r="21" spans="1:7" s="11" customFormat="1" ht="18.75">
      <c r="A21" s="10"/>
      <c r="B21" s="98"/>
      <c r="C21" s="94" t="s">
        <v>21</v>
      </c>
      <c r="D21" s="95"/>
      <c r="E21" s="97">
        <v>0</v>
      </c>
      <c r="F21" s="97" t="s">
        <v>10</v>
      </c>
      <c r="G21" s="159">
        <f t="shared" si="0"/>
        <v>0</v>
      </c>
    </row>
    <row r="22" spans="1:7" s="11" customFormat="1" ht="18.75">
      <c r="A22" s="10"/>
      <c r="B22" s="98"/>
      <c r="C22" s="94" t="s">
        <v>97</v>
      </c>
      <c r="D22" s="95"/>
      <c r="E22" s="97">
        <v>0</v>
      </c>
      <c r="F22" s="97" t="s">
        <v>7</v>
      </c>
      <c r="G22" s="159">
        <f t="shared" si="0"/>
        <v>0</v>
      </c>
    </row>
    <row r="23" spans="1:7" s="11" customFormat="1" ht="18.75">
      <c r="A23" s="10"/>
      <c r="B23" s="98"/>
      <c r="C23" s="94" t="s">
        <v>22</v>
      </c>
      <c r="D23" s="95"/>
      <c r="E23" s="97">
        <v>0</v>
      </c>
      <c r="F23" s="97" t="s">
        <v>6</v>
      </c>
      <c r="G23" s="159">
        <f t="shared" si="0"/>
        <v>0</v>
      </c>
    </row>
    <row r="24" spans="1:7" s="11" customFormat="1" ht="18.75">
      <c r="A24" s="10"/>
      <c r="B24" s="98"/>
      <c r="C24" s="94" t="s">
        <v>23</v>
      </c>
      <c r="D24" s="95"/>
      <c r="E24" s="97">
        <v>0</v>
      </c>
      <c r="F24" s="97" t="s">
        <v>7</v>
      </c>
      <c r="G24" s="159">
        <f t="shared" si="0"/>
        <v>0</v>
      </c>
    </row>
    <row r="25" spans="1:7" s="11" customFormat="1" ht="18.75">
      <c r="A25" s="10"/>
      <c r="B25" s="98"/>
      <c r="C25" s="94" t="s">
        <v>24</v>
      </c>
      <c r="D25" s="95"/>
      <c r="E25" s="97">
        <v>0</v>
      </c>
      <c r="F25" s="97" t="s">
        <v>10</v>
      </c>
      <c r="G25" s="159">
        <f t="shared" si="0"/>
        <v>0</v>
      </c>
    </row>
    <row r="26" spans="1:7" s="11" customFormat="1" ht="18.75">
      <c r="A26" s="10"/>
      <c r="B26" s="98"/>
      <c r="C26" s="94" t="s">
        <v>25</v>
      </c>
      <c r="D26" s="95"/>
      <c r="E26" s="97">
        <v>0</v>
      </c>
      <c r="F26" s="97" t="s">
        <v>7</v>
      </c>
      <c r="G26" s="159">
        <f t="shared" si="0"/>
        <v>0</v>
      </c>
    </row>
    <row r="27" spans="1:7" s="11" customFormat="1" ht="18.75">
      <c r="A27" s="10"/>
      <c r="B27" s="98"/>
      <c r="C27" s="94"/>
      <c r="D27" s="95"/>
      <c r="E27" s="99"/>
      <c r="F27" s="99"/>
      <c r="G27" s="95"/>
    </row>
    <row r="28" spans="1:7" s="11" customFormat="1" ht="18.75">
      <c r="A28" s="10"/>
      <c r="B28" s="93" t="s">
        <v>96</v>
      </c>
      <c r="C28" s="94" t="s">
        <v>26</v>
      </c>
      <c r="D28" s="95"/>
      <c r="E28" s="100">
        <v>0</v>
      </c>
      <c r="F28" s="97" t="s">
        <v>7</v>
      </c>
      <c r="G28" s="159">
        <f>E28*LOOKUP(F28,PeriodTuples)</f>
        <v>0</v>
      </c>
    </row>
    <row r="29" spans="1:7" s="11" customFormat="1" ht="18.75">
      <c r="A29" s="10"/>
      <c r="B29" s="98"/>
      <c r="C29" s="94" t="s">
        <v>95</v>
      </c>
      <c r="D29" s="95"/>
      <c r="E29" s="100">
        <v>0</v>
      </c>
      <c r="F29" s="97" t="s">
        <v>10</v>
      </c>
      <c r="G29" s="159">
        <f>E29*LOOKUP(F29,PeriodTuples)</f>
        <v>0</v>
      </c>
    </row>
    <row r="30" spans="1:7" s="11" customFormat="1" ht="18.75">
      <c r="A30" s="10"/>
      <c r="B30" s="98"/>
      <c r="C30" s="94" t="s">
        <v>94</v>
      </c>
      <c r="D30" s="95"/>
      <c r="E30" s="100">
        <v>0</v>
      </c>
      <c r="F30" s="97" t="s">
        <v>10</v>
      </c>
      <c r="G30" s="159">
        <f>E30*LOOKUP(F30,PeriodTuples)</f>
        <v>0</v>
      </c>
    </row>
    <row r="31" spans="1:7" s="11" customFormat="1" ht="18.75">
      <c r="A31" s="10"/>
      <c r="B31" s="98"/>
      <c r="C31" s="94" t="s">
        <v>27</v>
      </c>
      <c r="D31" s="95"/>
      <c r="E31" s="100">
        <v>0</v>
      </c>
      <c r="F31" s="97" t="s">
        <v>7</v>
      </c>
      <c r="G31" s="159">
        <f>E31*LOOKUP(F31,PeriodTuples)</f>
        <v>0</v>
      </c>
    </row>
    <row r="32" spans="1:7" s="11" customFormat="1" ht="18.75">
      <c r="A32" s="10"/>
      <c r="B32" s="98"/>
      <c r="C32" s="94"/>
      <c r="D32" s="95"/>
      <c r="E32" s="99"/>
      <c r="F32" s="99"/>
      <c r="G32" s="95"/>
    </row>
    <row r="33" spans="1:7" s="11" customFormat="1" ht="18.75">
      <c r="A33" s="10"/>
      <c r="B33" s="93" t="s">
        <v>93</v>
      </c>
      <c r="C33" s="94" t="s">
        <v>92</v>
      </c>
      <c r="D33" s="95"/>
      <c r="E33" s="97">
        <v>0</v>
      </c>
      <c r="F33" s="97" t="s">
        <v>12</v>
      </c>
      <c r="G33" s="159">
        <f t="shared" ref="G33:G38" si="1">E33*LOOKUP(F33,PeriodTuples)</f>
        <v>0</v>
      </c>
    </row>
    <row r="34" spans="1:7" s="11" customFormat="1" ht="18.75">
      <c r="A34" s="10"/>
      <c r="B34" s="98"/>
      <c r="C34" s="94" t="s">
        <v>91</v>
      </c>
      <c r="D34" s="95"/>
      <c r="E34" s="97">
        <v>0</v>
      </c>
      <c r="F34" s="97" t="s">
        <v>10</v>
      </c>
      <c r="G34" s="159">
        <f t="shared" si="1"/>
        <v>0</v>
      </c>
    </row>
    <row r="35" spans="1:7" s="11" customFormat="1" ht="18.75">
      <c r="A35" s="10"/>
      <c r="B35" s="98"/>
      <c r="C35" s="94" t="s">
        <v>90</v>
      </c>
      <c r="D35" s="95"/>
      <c r="E35" s="97">
        <v>0</v>
      </c>
      <c r="F35" s="97" t="s">
        <v>10</v>
      </c>
      <c r="G35" s="159">
        <f t="shared" si="1"/>
        <v>0</v>
      </c>
    </row>
    <row r="36" spans="1:7" s="11" customFormat="1" ht="18.75">
      <c r="A36" s="10"/>
      <c r="B36" s="98"/>
      <c r="C36" s="94" t="s">
        <v>89</v>
      </c>
      <c r="D36" s="95"/>
      <c r="E36" s="97">
        <v>0</v>
      </c>
      <c r="F36" s="97" t="s">
        <v>12</v>
      </c>
      <c r="G36" s="159">
        <f t="shared" si="1"/>
        <v>0</v>
      </c>
    </row>
    <row r="37" spans="1:7" s="11" customFormat="1" ht="18.75">
      <c r="A37" s="10"/>
      <c r="B37" s="98"/>
      <c r="C37" s="94" t="s">
        <v>88</v>
      </c>
      <c r="D37" s="95"/>
      <c r="E37" s="97">
        <v>0</v>
      </c>
      <c r="F37" s="97" t="s">
        <v>10</v>
      </c>
      <c r="G37" s="159">
        <f t="shared" si="1"/>
        <v>0</v>
      </c>
    </row>
    <row r="38" spans="1:7" s="11" customFormat="1" ht="18.75">
      <c r="A38" s="10"/>
      <c r="B38" s="98"/>
      <c r="C38" s="94" t="s">
        <v>87</v>
      </c>
      <c r="D38" s="95"/>
      <c r="E38" s="97">
        <v>0</v>
      </c>
      <c r="F38" s="97" t="s">
        <v>10</v>
      </c>
      <c r="G38" s="159">
        <f t="shared" si="1"/>
        <v>0</v>
      </c>
    </row>
    <row r="39" spans="1:7" s="11" customFormat="1" ht="18.75">
      <c r="A39" s="10"/>
      <c r="B39" s="98"/>
      <c r="C39" s="94"/>
      <c r="D39" s="95"/>
      <c r="E39" s="99"/>
      <c r="F39" s="99"/>
      <c r="G39" s="101"/>
    </row>
    <row r="40" spans="1:7" s="11" customFormat="1" ht="18.75">
      <c r="A40" s="10"/>
      <c r="B40" s="102" t="s">
        <v>86</v>
      </c>
      <c r="C40" s="103" t="s">
        <v>85</v>
      </c>
      <c r="D40" s="95"/>
      <c r="E40" s="97">
        <v>0</v>
      </c>
      <c r="F40" s="97" t="s">
        <v>10</v>
      </c>
      <c r="G40" s="159">
        <f>E40*LOOKUP(F40,PeriodTuples)</f>
        <v>0</v>
      </c>
    </row>
    <row r="41" spans="1:7" s="11" customFormat="1" ht="18.75">
      <c r="A41" s="10"/>
      <c r="B41" s="98"/>
      <c r="C41" s="103" t="s">
        <v>85</v>
      </c>
      <c r="D41" s="95"/>
      <c r="E41" s="97">
        <v>0</v>
      </c>
      <c r="F41" s="97" t="s">
        <v>10</v>
      </c>
      <c r="G41" s="159">
        <f>E41*LOOKUP(F41,PeriodTuples)</f>
        <v>0</v>
      </c>
    </row>
    <row r="42" spans="1:7" s="11" customFormat="1" ht="18.75">
      <c r="A42" s="10"/>
      <c r="B42" s="98"/>
      <c r="C42" s="103" t="s">
        <v>85</v>
      </c>
      <c r="D42" s="95"/>
      <c r="E42" s="97">
        <v>0</v>
      </c>
      <c r="F42" s="97" t="s">
        <v>10</v>
      </c>
      <c r="G42" s="159">
        <f>E42*LOOKUP(F42,PeriodTuples)</f>
        <v>0</v>
      </c>
    </row>
    <row r="43" spans="1:7" s="11" customFormat="1" ht="18.75">
      <c r="A43" s="10"/>
      <c r="B43" s="98"/>
      <c r="C43" s="103" t="s">
        <v>85</v>
      </c>
      <c r="D43" s="95"/>
      <c r="E43" s="97">
        <v>0</v>
      </c>
      <c r="F43" s="97" t="s">
        <v>10</v>
      </c>
      <c r="G43" s="159">
        <f>E43*LOOKUP(F43,PeriodTuples)</f>
        <v>0</v>
      </c>
    </row>
    <row r="44" spans="1:7" s="11" customFormat="1" ht="18.75">
      <c r="A44" s="10"/>
      <c r="B44" s="98"/>
      <c r="C44" s="103" t="s">
        <v>85</v>
      </c>
      <c r="D44" s="95"/>
      <c r="E44" s="97">
        <v>0</v>
      </c>
      <c r="F44" s="97" t="s">
        <v>10</v>
      </c>
      <c r="G44" s="159">
        <f>E44*LOOKUP(F44,PeriodTuples)</f>
        <v>0</v>
      </c>
    </row>
    <row r="45" spans="1:7" s="11" customFormat="1" ht="24" thickBot="1">
      <c r="A45" s="10"/>
      <c r="B45" s="86"/>
      <c r="C45" s="87"/>
      <c r="D45" s="88"/>
      <c r="E45" s="88"/>
      <c r="F45" s="88"/>
      <c r="G45" s="104"/>
    </row>
    <row r="46" spans="1:7" s="15" customFormat="1" ht="24" thickBot="1">
      <c r="A46" s="16"/>
      <c r="B46" s="105"/>
      <c r="C46" s="91"/>
      <c r="D46" s="106"/>
      <c r="E46" s="106"/>
      <c r="F46" s="107" t="s">
        <v>28</v>
      </c>
      <c r="G46" s="163">
        <f>SUM(G$10:G$44)</f>
        <v>0</v>
      </c>
    </row>
    <row r="47" spans="1:7" s="11" customFormat="1">
      <c r="A47" s="10"/>
      <c r="B47" s="86"/>
      <c r="C47" s="87"/>
      <c r="D47" s="88"/>
      <c r="E47" s="88"/>
      <c r="F47" s="88"/>
      <c r="G47" s="108"/>
    </row>
    <row r="48" spans="1:7" s="11" customFormat="1">
      <c r="A48" s="10"/>
      <c r="B48" s="10"/>
      <c r="C48" s="9"/>
      <c r="D48" s="7"/>
      <c r="E48" s="7"/>
      <c r="F48" s="7"/>
      <c r="G48" s="14"/>
    </row>
    <row r="49" spans="1:7" s="11" customFormat="1" ht="23.25">
      <c r="A49" s="10"/>
      <c r="B49" s="10"/>
      <c r="C49" s="162"/>
      <c r="D49" s="7"/>
      <c r="E49" s="7"/>
      <c r="F49" s="13"/>
      <c r="G49" s="13"/>
    </row>
    <row r="50" spans="1:7" s="11" customFormat="1">
      <c r="A50" s="10"/>
      <c r="B50" s="10"/>
      <c r="C50" s="9"/>
      <c r="D50" s="7"/>
      <c r="E50" s="7"/>
      <c r="F50" s="7"/>
      <c r="G50" s="7"/>
    </row>
    <row r="53" spans="1:7" s="11" customFormat="1" ht="18.75">
      <c r="A53" s="10"/>
      <c r="B53" s="10"/>
      <c r="C53" s="9"/>
      <c r="D53" s="7"/>
      <c r="E53" s="7"/>
      <c r="F53" s="7"/>
      <c r="G53" s="12"/>
    </row>
  </sheetData>
  <sheetProtection sheet="1" objects="1" scenarios="1"/>
  <mergeCells count="4">
    <mergeCell ref="E2:G2"/>
    <mergeCell ref="C3:G3"/>
    <mergeCell ref="C4:G4"/>
    <mergeCell ref="B6:G6"/>
  </mergeCells>
  <conditionalFormatting sqref="G11:G13 G28:G31">
    <cfRule type="expression" dxfId="179" priority="1" stopIfTrue="1">
      <formula>NOT(ISERROR(SEARCH("ERROR",G11)))</formula>
    </cfRule>
  </conditionalFormatting>
  <conditionalFormatting sqref="G15">
    <cfRule type="expression" dxfId="178" priority="2" stopIfTrue="1">
      <formula>NOT(ISERROR(SEARCH("ERROR",G15)))</formula>
    </cfRule>
  </conditionalFormatting>
  <conditionalFormatting sqref="G16">
    <cfRule type="expression" dxfId="177" priority="3" stopIfTrue="1">
      <formula>NOT(ISERROR(SEARCH("ERROR",G16)))</formula>
    </cfRule>
  </conditionalFormatting>
  <conditionalFormatting sqref="G17">
    <cfRule type="expression" dxfId="176" priority="4" stopIfTrue="1">
      <formula>NOT(ISERROR(SEARCH("ERROR",G17)))</formula>
    </cfRule>
  </conditionalFormatting>
  <conditionalFormatting sqref="G18">
    <cfRule type="expression" dxfId="175" priority="5" stopIfTrue="1">
      <formula>NOT(ISERROR(SEARCH("ERROR",G18)))</formula>
    </cfRule>
  </conditionalFormatting>
  <conditionalFormatting sqref="G19">
    <cfRule type="expression" dxfId="174" priority="6" stopIfTrue="1">
      <formula>NOT(ISERROR(SEARCH("ERROR",G19)))</formula>
    </cfRule>
  </conditionalFormatting>
  <conditionalFormatting sqref="G20">
    <cfRule type="expression" dxfId="173" priority="7" stopIfTrue="1">
      <formula>NOT(ISERROR(SEARCH("ERROR",G20)))</formula>
    </cfRule>
  </conditionalFormatting>
  <conditionalFormatting sqref="G21">
    <cfRule type="expression" dxfId="172" priority="8" stopIfTrue="1">
      <formula>NOT(ISERROR(SEARCH("ERROR",G21)))</formula>
    </cfRule>
  </conditionalFormatting>
  <conditionalFormatting sqref="G22">
    <cfRule type="expression" dxfId="171" priority="9" stopIfTrue="1">
      <formula>NOT(ISERROR(SEARCH("ERROR",G22)))</formula>
    </cfRule>
  </conditionalFormatting>
  <conditionalFormatting sqref="G23">
    <cfRule type="expression" dxfId="170" priority="10" stopIfTrue="1">
      <formula>NOT(ISERROR(SEARCH("ERROR",G23)))</formula>
    </cfRule>
  </conditionalFormatting>
  <conditionalFormatting sqref="G24">
    <cfRule type="expression" dxfId="169" priority="11" stopIfTrue="1">
      <formula>NOT(ISERROR(SEARCH("ERROR",G24)))</formula>
    </cfRule>
  </conditionalFormatting>
  <conditionalFormatting sqref="G25">
    <cfRule type="expression" dxfId="168" priority="12" stopIfTrue="1">
      <formula>NOT(ISERROR(SEARCH("ERROR",G25)))</formula>
    </cfRule>
  </conditionalFormatting>
  <conditionalFormatting sqref="G26">
    <cfRule type="expression" dxfId="167" priority="13" stopIfTrue="1">
      <formula>NOT(ISERROR(SEARCH("ERROR",G26)))</formula>
    </cfRule>
  </conditionalFormatting>
  <conditionalFormatting sqref="G33">
    <cfRule type="expression" dxfId="166" priority="14" stopIfTrue="1">
      <formula>NOT(ISERROR(SEARCH("ERROR",G33)))</formula>
    </cfRule>
  </conditionalFormatting>
  <conditionalFormatting sqref="G34">
    <cfRule type="expression" dxfId="165" priority="15" stopIfTrue="1">
      <formula>NOT(ISERROR(SEARCH("ERROR",G34)))</formula>
    </cfRule>
  </conditionalFormatting>
  <conditionalFormatting sqref="G35">
    <cfRule type="expression" dxfId="164" priority="16" stopIfTrue="1">
      <formula>NOT(ISERROR(SEARCH("ERROR",G35)))</formula>
    </cfRule>
  </conditionalFormatting>
  <conditionalFormatting sqref="G36">
    <cfRule type="expression" dxfId="163" priority="17" stopIfTrue="1">
      <formula>NOT(ISERROR(SEARCH("ERROR",G36)))</formula>
    </cfRule>
  </conditionalFormatting>
  <conditionalFormatting sqref="G37">
    <cfRule type="expression" dxfId="162" priority="18" stopIfTrue="1">
      <formula>NOT(ISERROR(SEARCH("ERROR",G37)))</formula>
    </cfRule>
  </conditionalFormatting>
  <conditionalFormatting sqref="G38">
    <cfRule type="expression" dxfId="161" priority="19" stopIfTrue="1">
      <formula>NOT(ISERROR(SEARCH("ERROR",G38)))</formula>
    </cfRule>
  </conditionalFormatting>
  <conditionalFormatting sqref="G40">
    <cfRule type="expression" dxfId="160" priority="20" stopIfTrue="1">
      <formula>NOT(ISERROR(SEARCH("ERROR",G40)))</formula>
    </cfRule>
  </conditionalFormatting>
  <conditionalFormatting sqref="G41">
    <cfRule type="expression" dxfId="159" priority="21" stopIfTrue="1">
      <formula>NOT(ISERROR(SEARCH("ERROR",G41)))</formula>
    </cfRule>
  </conditionalFormatting>
  <conditionalFormatting sqref="G42">
    <cfRule type="expression" dxfId="158" priority="22" stopIfTrue="1">
      <formula>NOT(ISERROR(SEARCH("ERROR",G42)))</formula>
    </cfRule>
  </conditionalFormatting>
  <conditionalFormatting sqref="G43">
    <cfRule type="expression" dxfId="157" priority="23" stopIfTrue="1">
      <formula>NOT(ISERROR(SEARCH("ERROR",G43)))</formula>
    </cfRule>
  </conditionalFormatting>
  <conditionalFormatting sqref="G44">
    <cfRule type="expression" dxfId="156" priority="24" stopIfTrue="1">
      <formula>NOT(ISERROR(SEARCH("ERROR",G44)))</formula>
    </cfRule>
  </conditionalFormatting>
  <conditionalFormatting sqref="G10">
    <cfRule type="expression" dxfId="155" priority="25" stopIfTrue="1">
      <formula>NOT(ISERROR(SEARCH("ERROR",G10)))</formula>
    </cfRule>
  </conditionalFormatting>
  <dataValidations count="1">
    <dataValidation type="list" allowBlank="1" showErrorMessage="1" sqref="F10:F13 F15:F26 F28:F31 F33:F38 F40:F44">
      <formula1>Periods</formula1>
      <formula2>0</formula2>
    </dataValidation>
  </dataValidations>
  <pageMargins left="0.7" right="0.7" top="0.75" bottom="0.75" header="0.51180555555555551" footer="0.51180555555555551"/>
  <pageSetup paperSize="9" firstPageNumber="0"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sheetPr codeName="Sheet5"/>
  <dimension ref="A1:L55"/>
  <sheetViews>
    <sheetView showGridLines="0" workbookViewId="0"/>
  </sheetViews>
  <sheetFormatPr defaultColWidth="8.85546875" defaultRowHeight="18.75"/>
  <cols>
    <col min="1" max="1" width="8.85546875" style="7"/>
    <col min="2" max="2" width="45.42578125" style="7" customWidth="1"/>
    <col min="3" max="3" width="37.7109375" style="24"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ht="15">
      <c r="A1" s="85"/>
      <c r="B1" s="85"/>
      <c r="C1" s="85"/>
      <c r="D1" s="85"/>
      <c r="E1" s="85"/>
      <c r="F1" s="85"/>
      <c r="G1" s="85"/>
      <c r="H1" s="85"/>
    </row>
    <row r="2" spans="1:12" s="11" customFormat="1" ht="15">
      <c r="A2" s="85"/>
      <c r="B2" s="85"/>
      <c r="C2" s="85"/>
      <c r="D2" s="85"/>
      <c r="E2" s="231"/>
      <c r="F2" s="231"/>
      <c r="G2" s="231"/>
      <c r="H2" s="85"/>
    </row>
    <row r="3" spans="1:12" s="11" customFormat="1" ht="24" customHeight="1">
      <c r="A3" s="85"/>
      <c r="B3" s="85"/>
      <c r="C3" s="232" t="s">
        <v>372</v>
      </c>
      <c r="D3" s="232"/>
      <c r="E3" s="232"/>
      <c r="F3" s="232"/>
      <c r="G3" s="232"/>
      <c r="H3" s="85"/>
    </row>
    <row r="4" spans="1:12" s="11" customFormat="1" ht="24" customHeight="1">
      <c r="A4" s="85"/>
      <c r="B4" s="85"/>
      <c r="C4" s="232" t="s">
        <v>374</v>
      </c>
      <c r="D4" s="232"/>
      <c r="E4" s="232"/>
      <c r="F4" s="232"/>
      <c r="G4" s="232"/>
      <c r="H4" s="85"/>
    </row>
    <row r="5" spans="1:12" s="11" customFormat="1" ht="24" customHeight="1">
      <c r="A5" s="85"/>
      <c r="B5" s="85"/>
      <c r="C5" s="85"/>
      <c r="D5" s="85"/>
      <c r="E5" s="85"/>
      <c r="F5" s="85"/>
      <c r="G5" s="85"/>
      <c r="H5" s="85"/>
    </row>
    <row r="6" spans="1:12" s="11" customFormat="1" ht="36">
      <c r="A6" s="86"/>
      <c r="B6" s="208" t="s">
        <v>130</v>
      </c>
      <c r="C6" s="208"/>
      <c r="D6" s="208"/>
      <c r="E6" s="208"/>
      <c r="F6" s="208"/>
      <c r="G6" s="208"/>
      <c r="H6" s="85"/>
    </row>
    <row r="7" spans="1:12" ht="15">
      <c r="A7" s="86"/>
      <c r="B7" s="86"/>
      <c r="C7" s="87"/>
      <c r="D7" s="88"/>
      <c r="E7" s="88"/>
      <c r="F7" s="88"/>
      <c r="G7" s="89"/>
      <c r="H7" s="88"/>
      <c r="I7" s="7"/>
      <c r="J7" s="7"/>
      <c r="K7" s="7"/>
      <c r="L7" s="7"/>
    </row>
    <row r="8" spans="1:12" ht="15.75" thickBot="1">
      <c r="A8" s="86"/>
      <c r="B8" s="86"/>
      <c r="C8" s="87"/>
      <c r="D8" s="88"/>
      <c r="E8" s="88"/>
      <c r="F8" s="88"/>
      <c r="G8" s="89"/>
      <c r="H8" s="88"/>
      <c r="I8" s="7"/>
      <c r="J8" s="7"/>
      <c r="K8" s="7"/>
      <c r="L8" s="7"/>
    </row>
    <row r="9" spans="1:12" s="20" customFormat="1" ht="24" thickBot="1">
      <c r="A9" s="90"/>
      <c r="B9" s="90"/>
      <c r="C9" s="91"/>
      <c r="D9" s="92"/>
      <c r="E9" s="164" t="s">
        <v>107</v>
      </c>
      <c r="F9" s="164" t="s">
        <v>14</v>
      </c>
      <c r="G9" s="165" t="s">
        <v>15</v>
      </c>
      <c r="H9" s="92"/>
    </row>
    <row r="10" spans="1:12" s="11" customFormat="1">
      <c r="A10" s="88"/>
      <c r="B10" s="109" t="s">
        <v>108</v>
      </c>
      <c r="C10" s="110" t="s">
        <v>109</v>
      </c>
      <c r="D10" s="88"/>
      <c r="E10" s="96">
        <v>0</v>
      </c>
      <c r="F10" s="96" t="s">
        <v>10</v>
      </c>
      <c r="G10" s="159">
        <f>E10*LOOKUP(F10,PeriodTuples)</f>
        <v>0</v>
      </c>
      <c r="H10" s="85"/>
    </row>
    <row r="11" spans="1:12" s="11" customFormat="1">
      <c r="A11" s="88"/>
      <c r="B11" s="88"/>
      <c r="C11" s="110" t="s">
        <v>29</v>
      </c>
      <c r="D11" s="88"/>
      <c r="E11" s="97">
        <v>0</v>
      </c>
      <c r="F11" s="97" t="s">
        <v>10</v>
      </c>
      <c r="G11" s="159">
        <f>E11*LOOKUP(F11,PeriodTuples)</f>
        <v>0</v>
      </c>
      <c r="H11" s="85"/>
    </row>
    <row r="12" spans="1:12" s="11" customFormat="1">
      <c r="A12" s="88"/>
      <c r="B12" s="88"/>
      <c r="C12" s="110" t="s">
        <v>110</v>
      </c>
      <c r="D12" s="88"/>
      <c r="E12" s="97">
        <v>0</v>
      </c>
      <c r="F12" s="97" t="s">
        <v>10</v>
      </c>
      <c r="G12" s="159">
        <f>E12*LOOKUP(F12,PeriodTuples)</f>
        <v>0</v>
      </c>
      <c r="H12" s="85"/>
    </row>
    <row r="13" spans="1:12" s="11" customFormat="1">
      <c r="A13" s="88"/>
      <c r="B13" s="88"/>
      <c r="C13" s="110" t="s">
        <v>111</v>
      </c>
      <c r="D13" s="88"/>
      <c r="E13" s="97">
        <v>0</v>
      </c>
      <c r="F13" s="97" t="s">
        <v>10</v>
      </c>
      <c r="G13" s="159">
        <f>E13*LOOKUP(F13,PeriodTuples)</f>
        <v>0</v>
      </c>
      <c r="H13" s="85"/>
    </row>
    <row r="14" spans="1:12" s="11" customFormat="1">
      <c r="A14" s="88"/>
      <c r="B14" s="88"/>
      <c r="C14" s="110" t="s">
        <v>112</v>
      </c>
      <c r="D14" s="88"/>
      <c r="E14" s="97">
        <v>0</v>
      </c>
      <c r="F14" s="97" t="s">
        <v>10</v>
      </c>
      <c r="G14" s="159">
        <f>E14*LOOKUP(F14,PeriodTuples)</f>
        <v>0</v>
      </c>
      <c r="H14" s="85"/>
    </row>
    <row r="15" spans="1:12" s="10" customFormat="1">
      <c r="A15" s="86"/>
      <c r="B15" s="86"/>
      <c r="C15" s="94"/>
      <c r="D15" s="86"/>
      <c r="E15" s="111"/>
      <c r="F15" s="111"/>
      <c r="G15" s="112"/>
      <c r="H15" s="86"/>
    </row>
    <row r="16" spans="1:12" s="11" customFormat="1">
      <c r="A16" s="88"/>
      <c r="B16" s="109" t="s">
        <v>135</v>
      </c>
      <c r="C16" s="110" t="s">
        <v>113</v>
      </c>
      <c r="D16" s="88"/>
      <c r="E16" s="97">
        <v>0</v>
      </c>
      <c r="F16" s="97" t="s">
        <v>12</v>
      </c>
      <c r="G16" s="159">
        <f>E16*LOOKUP(F16,PeriodTuples)</f>
        <v>0</v>
      </c>
      <c r="H16" s="85"/>
    </row>
    <row r="17" spans="1:8" s="11" customFormat="1">
      <c r="A17" s="88"/>
      <c r="B17" s="88"/>
      <c r="C17" s="110" t="s">
        <v>114</v>
      </c>
      <c r="D17" s="88"/>
      <c r="E17" s="97">
        <v>0</v>
      </c>
      <c r="F17" s="97" t="s">
        <v>12</v>
      </c>
      <c r="G17" s="159">
        <f>E17*LOOKUP(F17,PeriodTuples)</f>
        <v>0</v>
      </c>
      <c r="H17" s="85"/>
    </row>
    <row r="18" spans="1:8" s="10" customFormat="1">
      <c r="A18" s="86"/>
      <c r="B18" s="86"/>
      <c r="C18" s="94"/>
      <c r="D18" s="86"/>
      <c r="E18" s="111"/>
      <c r="F18" s="111"/>
      <c r="G18" s="112"/>
      <c r="H18" s="86"/>
    </row>
    <row r="19" spans="1:8" s="11" customFormat="1">
      <c r="A19" s="88"/>
      <c r="B19" s="109" t="s">
        <v>134</v>
      </c>
      <c r="C19" s="110" t="s">
        <v>115</v>
      </c>
      <c r="D19" s="88"/>
      <c r="E19" s="97">
        <v>0</v>
      </c>
      <c r="F19" s="97" t="s">
        <v>12</v>
      </c>
      <c r="G19" s="159">
        <f>E19*LOOKUP(F19,PeriodTuples)</f>
        <v>0</v>
      </c>
      <c r="H19" s="85"/>
    </row>
    <row r="20" spans="1:8" s="11" customFormat="1">
      <c r="A20" s="88"/>
      <c r="B20" s="88"/>
      <c r="C20" s="110" t="s">
        <v>116</v>
      </c>
      <c r="D20" s="88"/>
      <c r="E20" s="97">
        <v>0</v>
      </c>
      <c r="F20" s="97" t="s">
        <v>12</v>
      </c>
      <c r="G20" s="159">
        <f>E20*LOOKUP(F20,PeriodTuples)</f>
        <v>0</v>
      </c>
      <c r="H20" s="85"/>
    </row>
    <row r="21" spans="1:8" s="10" customFormat="1">
      <c r="A21" s="86"/>
      <c r="B21" s="86"/>
      <c r="C21" s="94"/>
      <c r="D21" s="86"/>
      <c r="E21" s="111"/>
      <c r="F21" s="111"/>
      <c r="G21" s="112"/>
      <c r="H21" s="86"/>
    </row>
    <row r="22" spans="1:8" s="11" customFormat="1">
      <c r="A22" s="88"/>
      <c r="B22" s="109" t="s">
        <v>133</v>
      </c>
      <c r="C22" s="110" t="s">
        <v>117</v>
      </c>
      <c r="D22" s="88"/>
      <c r="E22" s="97">
        <v>0</v>
      </c>
      <c r="F22" s="97" t="s">
        <v>10</v>
      </c>
      <c r="G22" s="159">
        <f t="shared" ref="G22:G36" si="0">E22*LOOKUP(F22,PeriodTuples)</f>
        <v>0</v>
      </c>
      <c r="H22" s="85"/>
    </row>
    <row r="23" spans="1:8" s="11" customFormat="1">
      <c r="A23" s="88"/>
      <c r="B23" s="88"/>
      <c r="C23" s="110" t="s">
        <v>30</v>
      </c>
      <c r="D23" s="88"/>
      <c r="E23" s="97">
        <v>0</v>
      </c>
      <c r="F23" s="97" t="s">
        <v>10</v>
      </c>
      <c r="G23" s="159">
        <f t="shared" si="0"/>
        <v>0</v>
      </c>
      <c r="H23" s="85"/>
    </row>
    <row r="24" spans="1:8" s="11" customFormat="1">
      <c r="A24" s="88"/>
      <c r="B24" s="88"/>
      <c r="C24" s="110" t="s">
        <v>31</v>
      </c>
      <c r="D24" s="88"/>
      <c r="E24" s="97">
        <v>0</v>
      </c>
      <c r="F24" s="97" t="s">
        <v>10</v>
      </c>
      <c r="G24" s="159">
        <f t="shared" si="0"/>
        <v>0</v>
      </c>
      <c r="H24" s="85"/>
    </row>
    <row r="25" spans="1:8" s="11" customFormat="1">
      <c r="A25" s="88"/>
      <c r="B25" s="88"/>
      <c r="C25" s="110" t="s">
        <v>118</v>
      </c>
      <c r="D25" s="88"/>
      <c r="E25" s="97">
        <v>0</v>
      </c>
      <c r="F25" s="97" t="s">
        <v>10</v>
      </c>
      <c r="G25" s="159">
        <f t="shared" si="0"/>
        <v>0</v>
      </c>
      <c r="H25" s="85"/>
    </row>
    <row r="26" spans="1:8" s="11" customFormat="1">
      <c r="A26" s="88"/>
      <c r="B26" s="88"/>
      <c r="C26" s="110" t="s">
        <v>32</v>
      </c>
      <c r="D26" s="88"/>
      <c r="E26" s="97">
        <v>0</v>
      </c>
      <c r="F26" s="97" t="s">
        <v>10</v>
      </c>
      <c r="G26" s="159">
        <f t="shared" si="0"/>
        <v>0</v>
      </c>
      <c r="H26" s="85"/>
    </row>
    <row r="27" spans="1:8" s="11" customFormat="1">
      <c r="A27" s="88"/>
      <c r="B27" s="88"/>
      <c r="C27" s="110" t="s">
        <v>119</v>
      </c>
      <c r="D27" s="88"/>
      <c r="E27" s="97">
        <v>0</v>
      </c>
      <c r="F27" s="97" t="s">
        <v>10</v>
      </c>
      <c r="G27" s="159">
        <f t="shared" si="0"/>
        <v>0</v>
      </c>
      <c r="H27" s="85"/>
    </row>
    <row r="28" spans="1:8" s="11" customFormat="1">
      <c r="A28" s="88"/>
      <c r="B28" s="88"/>
      <c r="C28" s="110" t="s">
        <v>120</v>
      </c>
      <c r="D28" s="88"/>
      <c r="E28" s="97">
        <v>0</v>
      </c>
      <c r="F28" s="97" t="s">
        <v>10</v>
      </c>
      <c r="G28" s="159">
        <f t="shared" si="0"/>
        <v>0</v>
      </c>
      <c r="H28" s="85"/>
    </row>
    <row r="29" spans="1:8" s="11" customFormat="1">
      <c r="A29" s="88"/>
      <c r="B29" s="88"/>
      <c r="C29" s="110" t="s">
        <v>121</v>
      </c>
      <c r="D29" s="88"/>
      <c r="E29" s="97">
        <v>0</v>
      </c>
      <c r="F29" s="97" t="s">
        <v>10</v>
      </c>
      <c r="G29" s="159">
        <f t="shared" si="0"/>
        <v>0</v>
      </c>
      <c r="H29" s="85"/>
    </row>
    <row r="30" spans="1:8" s="11" customFormat="1">
      <c r="A30" s="88"/>
      <c r="B30" s="88"/>
      <c r="C30" s="110" t="s">
        <v>122</v>
      </c>
      <c r="D30" s="88"/>
      <c r="E30" s="97">
        <v>0</v>
      </c>
      <c r="F30" s="97" t="s">
        <v>10</v>
      </c>
      <c r="G30" s="159">
        <f t="shared" si="0"/>
        <v>0</v>
      </c>
      <c r="H30" s="85"/>
    </row>
    <row r="31" spans="1:8" s="11" customFormat="1">
      <c r="A31" s="88"/>
      <c r="B31" s="88"/>
      <c r="C31" s="110" t="s">
        <v>123</v>
      </c>
      <c r="D31" s="88"/>
      <c r="E31" s="97">
        <v>0</v>
      </c>
      <c r="F31" s="97" t="s">
        <v>10</v>
      </c>
      <c r="G31" s="159">
        <f t="shared" si="0"/>
        <v>0</v>
      </c>
      <c r="H31" s="85"/>
    </row>
    <row r="32" spans="1:8" s="11" customFormat="1">
      <c r="A32" s="88"/>
      <c r="B32" s="88"/>
      <c r="C32" s="110" t="s">
        <v>124</v>
      </c>
      <c r="D32" s="88"/>
      <c r="E32" s="97">
        <v>0</v>
      </c>
      <c r="F32" s="97" t="s">
        <v>10</v>
      </c>
      <c r="G32" s="159">
        <f t="shared" si="0"/>
        <v>0</v>
      </c>
      <c r="H32" s="85"/>
    </row>
    <row r="33" spans="1:12" s="11" customFormat="1">
      <c r="A33" s="88"/>
      <c r="B33" s="88"/>
      <c r="C33" s="110" t="s">
        <v>125</v>
      </c>
      <c r="D33" s="88"/>
      <c r="E33" s="97">
        <v>0</v>
      </c>
      <c r="F33" s="97" t="s">
        <v>12</v>
      </c>
      <c r="G33" s="159">
        <f t="shared" si="0"/>
        <v>0</v>
      </c>
      <c r="H33" s="85"/>
    </row>
    <row r="34" spans="1:12" s="11" customFormat="1">
      <c r="A34" s="88"/>
      <c r="B34" s="88"/>
      <c r="C34" s="110" t="s">
        <v>126</v>
      </c>
      <c r="D34" s="88"/>
      <c r="E34" s="97">
        <v>0</v>
      </c>
      <c r="F34" s="97" t="s">
        <v>12</v>
      </c>
      <c r="G34" s="159">
        <f t="shared" si="0"/>
        <v>0</v>
      </c>
      <c r="H34" s="85"/>
    </row>
    <row r="35" spans="1:12" s="11" customFormat="1">
      <c r="A35" s="88"/>
      <c r="B35" s="88"/>
      <c r="C35" s="110" t="s">
        <v>127</v>
      </c>
      <c r="D35" s="88"/>
      <c r="E35" s="97">
        <v>0</v>
      </c>
      <c r="F35" s="97" t="s">
        <v>10</v>
      </c>
      <c r="G35" s="159">
        <f t="shared" si="0"/>
        <v>0</v>
      </c>
      <c r="H35" s="85"/>
    </row>
    <row r="36" spans="1:12" s="11" customFormat="1">
      <c r="A36" s="88"/>
      <c r="B36" s="88"/>
      <c r="C36" s="110" t="s">
        <v>128</v>
      </c>
      <c r="D36" s="88"/>
      <c r="E36" s="97">
        <v>0</v>
      </c>
      <c r="F36" s="97" t="s">
        <v>10</v>
      </c>
      <c r="G36" s="159">
        <f t="shared" si="0"/>
        <v>0</v>
      </c>
      <c r="H36" s="85"/>
    </row>
    <row r="37" spans="1:12">
      <c r="A37" s="86"/>
      <c r="B37" s="86"/>
      <c r="C37" s="94"/>
      <c r="D37" s="88"/>
      <c r="E37" s="99"/>
      <c r="F37" s="99"/>
      <c r="G37" s="101"/>
      <c r="H37" s="88"/>
      <c r="I37" s="7"/>
      <c r="J37" s="7"/>
      <c r="K37" s="7"/>
      <c r="L37" s="7"/>
    </row>
    <row r="38" spans="1:12">
      <c r="A38" s="86"/>
      <c r="B38" s="102" t="s">
        <v>132</v>
      </c>
      <c r="C38" s="103" t="s">
        <v>85</v>
      </c>
      <c r="D38" s="88"/>
      <c r="E38" s="97">
        <v>0</v>
      </c>
      <c r="F38" s="97" t="s">
        <v>10</v>
      </c>
      <c r="G38" s="159">
        <f>E38*LOOKUP(F38,PeriodTuples)</f>
        <v>0</v>
      </c>
      <c r="H38" s="88"/>
      <c r="I38" s="7"/>
      <c r="J38" s="7"/>
      <c r="K38" s="7"/>
      <c r="L38" s="7"/>
    </row>
    <row r="39" spans="1:12">
      <c r="A39" s="86"/>
      <c r="B39" s="113" t="s">
        <v>268</v>
      </c>
      <c r="C39" s="103" t="s">
        <v>85</v>
      </c>
      <c r="D39" s="88"/>
      <c r="E39" s="97">
        <v>0</v>
      </c>
      <c r="F39" s="97" t="s">
        <v>10</v>
      </c>
      <c r="G39" s="159">
        <f>E39*LOOKUP(F39,PeriodTuples)</f>
        <v>0</v>
      </c>
      <c r="H39" s="88"/>
      <c r="I39" s="7"/>
      <c r="J39" s="7"/>
      <c r="K39" s="7"/>
      <c r="L39" s="7"/>
    </row>
    <row r="40" spans="1:12">
      <c r="A40" s="86"/>
      <c r="B40" s="113" t="s">
        <v>269</v>
      </c>
      <c r="C40" s="103" t="s">
        <v>85</v>
      </c>
      <c r="D40" s="88"/>
      <c r="E40" s="97">
        <v>0</v>
      </c>
      <c r="F40" s="97" t="s">
        <v>10</v>
      </c>
      <c r="G40" s="159">
        <f>E40*LOOKUP(F40,PeriodTuples)</f>
        <v>0</v>
      </c>
      <c r="H40" s="88"/>
      <c r="I40" s="7"/>
      <c r="J40" s="7"/>
      <c r="K40" s="7"/>
      <c r="L40" s="7"/>
    </row>
    <row r="41" spans="1:12">
      <c r="A41" s="86"/>
      <c r="B41" s="86"/>
      <c r="C41" s="103" t="s">
        <v>85</v>
      </c>
      <c r="D41" s="88"/>
      <c r="E41" s="97">
        <v>0</v>
      </c>
      <c r="F41" s="97" t="s">
        <v>10</v>
      </c>
      <c r="G41" s="159">
        <f>E41*LOOKUP(F41,PeriodTuples)</f>
        <v>0</v>
      </c>
      <c r="H41" s="88"/>
      <c r="I41" s="7"/>
      <c r="J41" s="7"/>
      <c r="K41" s="7"/>
      <c r="L41" s="7"/>
    </row>
    <row r="42" spans="1:12">
      <c r="A42" s="86"/>
      <c r="B42" s="86"/>
      <c r="C42" s="103" t="s">
        <v>85</v>
      </c>
      <c r="D42" s="88"/>
      <c r="E42" s="97">
        <v>0</v>
      </c>
      <c r="F42" s="97" t="s">
        <v>10</v>
      </c>
      <c r="G42" s="159">
        <f>E42*LOOKUP(F42,PeriodTuples)</f>
        <v>0</v>
      </c>
      <c r="H42" s="88"/>
      <c r="I42" s="7"/>
      <c r="J42" s="7"/>
      <c r="K42" s="7"/>
      <c r="L42" s="7"/>
    </row>
    <row r="43" spans="1:12" s="11" customFormat="1" ht="19.5" thickBot="1">
      <c r="A43" s="88"/>
      <c r="B43" s="88"/>
      <c r="C43" s="110"/>
      <c r="D43" s="88"/>
      <c r="E43" s="88"/>
      <c r="F43" s="88"/>
      <c r="G43" s="108"/>
      <c r="H43" s="85"/>
    </row>
    <row r="44" spans="1:12" s="15" customFormat="1" ht="24" thickBot="1">
      <c r="A44" s="106"/>
      <c r="B44" s="106"/>
      <c r="C44" s="114"/>
      <c r="D44" s="106"/>
      <c r="E44" s="234" t="s">
        <v>129</v>
      </c>
      <c r="F44" s="234"/>
      <c r="G44" s="163">
        <f>SUM(G$10:G$42)</f>
        <v>0</v>
      </c>
      <c r="H44" s="105"/>
      <c r="I44" s="16"/>
      <c r="J44" s="16"/>
      <c r="K44" s="16"/>
      <c r="L44" s="16"/>
    </row>
    <row r="45" spans="1:12" s="11" customFormat="1" ht="23.25">
      <c r="A45" s="88"/>
      <c r="B45" s="88"/>
      <c r="C45" s="110"/>
      <c r="D45" s="88"/>
      <c r="E45" s="88"/>
      <c r="F45" s="88"/>
      <c r="G45" s="104"/>
      <c r="H45" s="85"/>
    </row>
    <row r="46" spans="1:12" s="15" customFormat="1" ht="23.25">
      <c r="A46" s="106"/>
      <c r="B46" s="106"/>
      <c r="C46" s="114"/>
      <c r="D46" s="106"/>
      <c r="E46" s="233" t="s">
        <v>131</v>
      </c>
      <c r="F46" s="233"/>
      <c r="G46" s="115">
        <f>SUM(Results!D28:D33)</f>
        <v>0</v>
      </c>
      <c r="H46" s="105"/>
      <c r="I46" s="16"/>
      <c r="J46" s="16"/>
      <c r="K46" s="16"/>
      <c r="L46" s="16"/>
    </row>
    <row r="47" spans="1:12" s="11" customFormat="1" ht="23.25">
      <c r="A47" s="88"/>
      <c r="B47" s="88"/>
      <c r="C47" s="110"/>
      <c r="D47" s="88"/>
      <c r="E47" s="88"/>
      <c r="F47" s="88"/>
      <c r="G47" s="116"/>
      <c r="H47" s="85"/>
    </row>
    <row r="48" spans="1:12" s="11" customFormat="1">
      <c r="A48" s="88"/>
      <c r="B48" s="88"/>
      <c r="C48" s="110"/>
      <c r="D48" s="88"/>
      <c r="E48" s="88"/>
      <c r="F48" s="88"/>
      <c r="G48" s="88"/>
      <c r="H48" s="85"/>
    </row>
    <row r="49" spans="1:9" s="10" customFormat="1" ht="15">
      <c r="B49" s="7"/>
      <c r="C49" s="9"/>
      <c r="D49" s="7"/>
      <c r="E49" s="7"/>
      <c r="F49" s="7"/>
      <c r="G49" s="8"/>
      <c r="H49" s="7"/>
      <c r="I49" s="7"/>
    </row>
    <row r="50" spans="1:9" ht="15">
      <c r="C50" s="9"/>
      <c r="H50" s="7"/>
      <c r="I50" s="7"/>
    </row>
    <row r="51" spans="1:9">
      <c r="C51" s="9"/>
      <c r="G51" s="12"/>
      <c r="H51" s="11"/>
      <c r="I51" s="11"/>
    </row>
    <row r="52" spans="1:9" s="11" customFormat="1" ht="15">
      <c r="A52" s="7"/>
      <c r="B52" s="7"/>
      <c r="C52" s="9"/>
      <c r="D52" s="7"/>
      <c r="E52" s="7"/>
      <c r="F52" s="7"/>
      <c r="G52" s="8"/>
      <c r="H52" s="7"/>
      <c r="I52" s="7"/>
    </row>
    <row r="53" spans="1:9" ht="15">
      <c r="C53" s="9"/>
      <c r="H53" s="7"/>
      <c r="I53" s="7"/>
    </row>
    <row r="54" spans="1:9" ht="15">
      <c r="C54" s="9"/>
      <c r="H54" s="7"/>
      <c r="I54" s="7"/>
    </row>
    <row r="55" spans="1:9" ht="15">
      <c r="C55" s="9"/>
      <c r="H55" s="7"/>
      <c r="I55" s="7"/>
    </row>
  </sheetData>
  <sheetProtection sheet="1" objects="1" scenarios="1"/>
  <mergeCells count="6">
    <mergeCell ref="E46:F46"/>
    <mergeCell ref="E2:G2"/>
    <mergeCell ref="C3:G3"/>
    <mergeCell ref="C4:G4"/>
    <mergeCell ref="B6:G6"/>
    <mergeCell ref="E44:F44"/>
  </mergeCells>
  <conditionalFormatting sqref="G20:G21 G11:G15">
    <cfRule type="expression" dxfId="154" priority="1" stopIfTrue="1">
      <formula>NOT(ISERROR(SEARCH("ERROR",G11)))</formula>
    </cfRule>
  </conditionalFormatting>
  <conditionalFormatting sqref="G17:G18">
    <cfRule type="expression" dxfId="153" priority="2" stopIfTrue="1">
      <formula>NOT(ISERROR(SEARCH("ERROR",G17)))</formula>
    </cfRule>
  </conditionalFormatting>
  <conditionalFormatting sqref="G12">
    <cfRule type="expression" dxfId="152" priority="3" stopIfTrue="1">
      <formula>NOT(ISERROR(SEARCH("ERROR",G12)))</formula>
    </cfRule>
  </conditionalFormatting>
  <conditionalFormatting sqref="G12">
    <cfRule type="expression" dxfId="151" priority="4" stopIfTrue="1">
      <formula>NOT(ISERROR(SEARCH("ERROR",G12)))</formula>
    </cfRule>
  </conditionalFormatting>
  <conditionalFormatting sqref="G12">
    <cfRule type="expression" dxfId="150" priority="5" stopIfTrue="1">
      <formula>NOT(ISERROR(SEARCH("ERROR",G12)))</formula>
    </cfRule>
  </conditionalFormatting>
  <conditionalFormatting sqref="G12">
    <cfRule type="expression" dxfId="149" priority="6" stopIfTrue="1">
      <formula>NOT(ISERROR(SEARCH("ERROR",G12)))</formula>
    </cfRule>
  </conditionalFormatting>
  <conditionalFormatting sqref="G12">
    <cfRule type="expression" dxfId="148" priority="7" stopIfTrue="1">
      <formula>NOT(ISERROR(SEARCH("ERROR",G12)))</formula>
    </cfRule>
  </conditionalFormatting>
  <conditionalFormatting sqref="G12">
    <cfRule type="expression" dxfId="147" priority="8" stopIfTrue="1">
      <formula>NOT(ISERROR(SEARCH("ERROR",G12)))</formula>
    </cfRule>
  </conditionalFormatting>
  <conditionalFormatting sqref="G12">
    <cfRule type="expression" dxfId="146" priority="9" stopIfTrue="1">
      <formula>NOT(ISERROR(SEARCH("ERROR",G12)))</formula>
    </cfRule>
  </conditionalFormatting>
  <conditionalFormatting sqref="G12">
    <cfRule type="expression" dxfId="145" priority="10" stopIfTrue="1">
      <formula>NOT(ISERROR(SEARCH("ERROR",G12)))</formula>
    </cfRule>
  </conditionalFormatting>
  <conditionalFormatting sqref="G12">
    <cfRule type="expression" dxfId="144" priority="11" stopIfTrue="1">
      <formula>NOT(ISERROR(SEARCH("ERROR",G12)))</formula>
    </cfRule>
  </conditionalFormatting>
  <conditionalFormatting sqref="G12">
    <cfRule type="expression" dxfId="143" priority="12" stopIfTrue="1">
      <formula>NOT(ISERROR(SEARCH("ERROR",G12)))</formula>
    </cfRule>
  </conditionalFormatting>
  <conditionalFormatting sqref="G12">
    <cfRule type="expression" dxfId="142" priority="13" stopIfTrue="1">
      <formula>NOT(ISERROR(SEARCH("ERROR",G12)))</formula>
    </cfRule>
  </conditionalFormatting>
  <conditionalFormatting sqref="G12">
    <cfRule type="expression" dxfId="141" priority="14" stopIfTrue="1">
      <formula>NOT(ISERROR(SEARCH("ERROR",G12)))</formula>
    </cfRule>
  </conditionalFormatting>
  <conditionalFormatting sqref="G12">
    <cfRule type="expression" dxfId="140" priority="15" stopIfTrue="1">
      <formula>NOT(ISERROR(SEARCH("ERROR",G12)))</formula>
    </cfRule>
  </conditionalFormatting>
  <conditionalFormatting sqref="G12">
    <cfRule type="expression" dxfId="139" priority="16" stopIfTrue="1">
      <formula>NOT(ISERROR(SEARCH("ERROR",G12)))</formula>
    </cfRule>
  </conditionalFormatting>
  <conditionalFormatting sqref="G12">
    <cfRule type="expression" dxfId="138" priority="17" stopIfTrue="1">
      <formula>NOT(ISERROR(SEARCH("ERROR",G12)))</formula>
    </cfRule>
  </conditionalFormatting>
  <conditionalFormatting sqref="G12">
    <cfRule type="expression" dxfId="137" priority="18" stopIfTrue="1">
      <formula>NOT(ISERROR(SEARCH("ERROR",G12)))</formula>
    </cfRule>
  </conditionalFormatting>
  <conditionalFormatting sqref="G12">
    <cfRule type="expression" dxfId="136" priority="19" stopIfTrue="1">
      <formula>NOT(ISERROR(SEARCH("ERROR",G12)))</formula>
    </cfRule>
  </conditionalFormatting>
  <conditionalFormatting sqref="G12">
    <cfRule type="expression" dxfId="135" priority="20" stopIfTrue="1">
      <formula>NOT(ISERROR(SEARCH("ERROR",G12)))</formula>
    </cfRule>
  </conditionalFormatting>
  <conditionalFormatting sqref="G12">
    <cfRule type="expression" dxfId="134" priority="21" stopIfTrue="1">
      <formula>NOT(ISERROR(SEARCH("ERROR",G12)))</formula>
    </cfRule>
  </conditionalFormatting>
  <conditionalFormatting sqref="G12">
    <cfRule type="expression" dxfId="133" priority="22" stopIfTrue="1">
      <formula>NOT(ISERROR(SEARCH("ERROR",G12)))</formula>
    </cfRule>
  </conditionalFormatting>
  <conditionalFormatting sqref="G12">
    <cfRule type="expression" dxfId="132" priority="23" stopIfTrue="1">
      <formula>NOT(ISERROR(SEARCH("ERROR",G12)))</formula>
    </cfRule>
  </conditionalFormatting>
  <conditionalFormatting sqref="G12">
    <cfRule type="expression" dxfId="131" priority="24" stopIfTrue="1">
      <formula>NOT(ISERROR(SEARCH("ERROR",G12)))</formula>
    </cfRule>
  </conditionalFormatting>
  <conditionalFormatting sqref="G12">
    <cfRule type="expression" dxfId="130" priority="25" stopIfTrue="1">
      <formula>NOT(ISERROR(SEARCH("ERROR",G12)))</formula>
    </cfRule>
  </conditionalFormatting>
  <conditionalFormatting sqref="G12">
    <cfRule type="expression" dxfId="129" priority="26" stopIfTrue="1">
      <formula>NOT(ISERROR(SEARCH("ERROR",G12)))</formula>
    </cfRule>
  </conditionalFormatting>
  <conditionalFormatting sqref="G12">
    <cfRule type="expression" dxfId="128" priority="27" stopIfTrue="1">
      <formula>NOT(ISERROR(SEARCH("ERROR",G12)))</formula>
    </cfRule>
  </conditionalFormatting>
  <conditionalFormatting sqref="G12">
    <cfRule type="expression" dxfId="127" priority="28" stopIfTrue="1">
      <formula>NOT(ISERROR(SEARCH("ERROR",G12)))</formula>
    </cfRule>
  </conditionalFormatting>
  <conditionalFormatting sqref="G12">
    <cfRule type="expression" dxfId="126" priority="29" stopIfTrue="1">
      <formula>NOT(ISERROR(SEARCH("ERROR",G12)))</formula>
    </cfRule>
  </conditionalFormatting>
  <conditionalFormatting sqref="G12">
    <cfRule type="expression" dxfId="125" priority="30" stopIfTrue="1">
      <formula>NOT(ISERROR(SEARCH("ERROR",G12)))</formula>
    </cfRule>
  </conditionalFormatting>
  <conditionalFormatting sqref="G12">
    <cfRule type="expression" dxfId="124" priority="31" stopIfTrue="1">
      <formula>NOT(ISERROR(SEARCH("ERROR",G12)))</formula>
    </cfRule>
  </conditionalFormatting>
  <conditionalFormatting sqref="G12">
    <cfRule type="expression" dxfId="123" priority="32" stopIfTrue="1">
      <formula>NOT(ISERROR(SEARCH("ERROR",G12)))</formula>
    </cfRule>
  </conditionalFormatting>
  <dataValidations count="1">
    <dataValidation type="list" allowBlank="1" showErrorMessage="1" sqref="F38:F42 F10:F36">
      <formula1>Periods</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sheetPr codeName="Sheet6"/>
  <dimension ref="A1:L51"/>
  <sheetViews>
    <sheetView showGridLines="0" workbookViewId="0"/>
  </sheetViews>
  <sheetFormatPr defaultColWidth="8.85546875" defaultRowHeight="15"/>
  <cols>
    <col min="1" max="1" width="8.85546875" style="7"/>
    <col min="2" max="2" width="45.42578125" style="7" customWidth="1"/>
    <col min="3" max="3" width="37.7109375" style="25"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c r="A1" s="85"/>
      <c r="B1" s="85"/>
      <c r="C1" s="85"/>
      <c r="D1" s="85"/>
      <c r="E1" s="85"/>
      <c r="F1" s="85"/>
      <c r="G1" s="85"/>
      <c r="H1" s="85"/>
    </row>
    <row r="2" spans="1:12" s="11" customFormat="1">
      <c r="A2" s="85"/>
      <c r="B2" s="85"/>
      <c r="C2" s="85"/>
      <c r="D2" s="85"/>
      <c r="E2" s="231"/>
      <c r="F2" s="231"/>
      <c r="G2" s="231"/>
      <c r="H2" s="85"/>
    </row>
    <row r="3" spans="1:12" s="11" customFormat="1" ht="24" customHeight="1">
      <c r="A3" s="85"/>
      <c r="B3" s="85"/>
      <c r="C3" s="232" t="s">
        <v>372</v>
      </c>
      <c r="D3" s="232"/>
      <c r="E3" s="232"/>
      <c r="F3" s="232"/>
      <c r="G3" s="232"/>
      <c r="H3" s="85"/>
    </row>
    <row r="4" spans="1:12" s="11" customFormat="1" ht="24" customHeight="1">
      <c r="A4" s="85"/>
      <c r="B4" s="85"/>
      <c r="C4" s="232" t="s">
        <v>374</v>
      </c>
      <c r="D4" s="232"/>
      <c r="E4" s="232"/>
      <c r="F4" s="232"/>
      <c r="G4" s="232"/>
      <c r="H4" s="85"/>
    </row>
    <row r="5" spans="1:12" s="11" customFormat="1" ht="24" customHeight="1">
      <c r="A5" s="85"/>
      <c r="B5" s="85"/>
      <c r="C5" s="85"/>
      <c r="D5" s="85"/>
      <c r="E5" s="85"/>
      <c r="F5" s="85"/>
      <c r="G5" s="85"/>
      <c r="H5" s="85"/>
    </row>
    <row r="6" spans="1:12" s="11" customFormat="1" ht="36">
      <c r="A6" s="86"/>
      <c r="B6" s="208" t="s">
        <v>136</v>
      </c>
      <c r="C6" s="208"/>
      <c r="D6" s="208"/>
      <c r="E6" s="208"/>
      <c r="F6" s="208"/>
      <c r="G6" s="208"/>
      <c r="H6" s="85"/>
    </row>
    <row r="7" spans="1:12">
      <c r="A7" s="86"/>
      <c r="B7" s="86"/>
      <c r="C7" s="87"/>
      <c r="D7" s="88"/>
      <c r="E7" s="88"/>
      <c r="F7" s="88"/>
      <c r="G7" s="89"/>
      <c r="H7" s="88"/>
      <c r="I7" s="7"/>
      <c r="J7" s="7"/>
      <c r="K7" s="7"/>
      <c r="L7" s="7"/>
    </row>
    <row r="8" spans="1:12" ht="15.75" thickBot="1">
      <c r="A8" s="86"/>
      <c r="B8" s="86"/>
      <c r="C8" s="87"/>
      <c r="D8" s="88"/>
      <c r="E8" s="88"/>
      <c r="F8" s="88"/>
      <c r="G8" s="89"/>
      <c r="H8" s="88"/>
      <c r="I8" s="7"/>
      <c r="J8" s="7"/>
      <c r="K8" s="7"/>
      <c r="L8" s="7"/>
    </row>
    <row r="9" spans="1:12" s="20" customFormat="1" ht="24" thickBot="1">
      <c r="A9" s="90"/>
      <c r="B9" s="90"/>
      <c r="C9" s="91"/>
      <c r="D9" s="92"/>
      <c r="E9" s="164" t="s">
        <v>107</v>
      </c>
      <c r="F9" s="164" t="s">
        <v>14</v>
      </c>
      <c r="G9" s="165" t="s">
        <v>15</v>
      </c>
      <c r="H9" s="92"/>
    </row>
    <row r="10" spans="1:12" s="17" customFormat="1" ht="18.75">
      <c r="A10" s="95"/>
      <c r="B10" s="109" t="s">
        <v>137</v>
      </c>
      <c r="C10" s="110" t="s">
        <v>325</v>
      </c>
      <c r="D10" s="95"/>
      <c r="E10" s="96">
        <v>0</v>
      </c>
      <c r="F10" s="96" t="s">
        <v>6</v>
      </c>
      <c r="G10" s="159">
        <f>E10*LOOKUP(F10,PeriodTuples)</f>
        <v>0</v>
      </c>
      <c r="H10" s="98"/>
      <c r="I10" s="18"/>
      <c r="J10" s="18"/>
      <c r="K10" s="18"/>
      <c r="L10" s="18"/>
    </row>
    <row r="11" spans="1:12" s="17" customFormat="1" ht="18.75">
      <c r="A11" s="95"/>
      <c r="B11" s="109"/>
      <c r="C11" s="110" t="s">
        <v>33</v>
      </c>
      <c r="D11" s="95"/>
      <c r="E11" s="97">
        <v>0</v>
      </c>
      <c r="F11" s="97" t="s">
        <v>6</v>
      </c>
      <c r="G11" s="159">
        <f>E11*LOOKUP(F11,PeriodTuples)</f>
        <v>0</v>
      </c>
      <c r="H11" s="98"/>
      <c r="I11" s="18"/>
      <c r="J11" s="18"/>
      <c r="K11" s="18"/>
      <c r="L11" s="18"/>
    </row>
    <row r="12" spans="1:12" s="17" customFormat="1" ht="18.75">
      <c r="A12" s="95"/>
      <c r="B12" s="109"/>
      <c r="C12" s="110" t="s">
        <v>142</v>
      </c>
      <c r="D12" s="95"/>
      <c r="E12" s="97">
        <v>0</v>
      </c>
      <c r="F12" s="97" t="s">
        <v>6</v>
      </c>
      <c r="G12" s="159">
        <f>E12*LOOKUP(F12,PeriodTuples)</f>
        <v>0</v>
      </c>
      <c r="H12" s="98"/>
      <c r="I12" s="18"/>
      <c r="J12" s="18"/>
      <c r="K12" s="18"/>
      <c r="L12" s="18"/>
    </row>
    <row r="13" spans="1:12" s="17" customFormat="1" ht="18.75">
      <c r="A13" s="95"/>
      <c r="B13" s="109"/>
      <c r="C13" s="110" t="s">
        <v>143</v>
      </c>
      <c r="D13" s="95"/>
      <c r="E13" s="97">
        <v>0</v>
      </c>
      <c r="F13" s="97" t="s">
        <v>6</v>
      </c>
      <c r="G13" s="159">
        <f>E13*LOOKUP(F13,PeriodTuples)</f>
        <v>0</v>
      </c>
      <c r="H13" s="98"/>
      <c r="I13" s="18"/>
      <c r="J13" s="18"/>
      <c r="K13" s="18"/>
      <c r="L13" s="18"/>
    </row>
    <row r="14" spans="1:12" s="18" customFormat="1" ht="18.75">
      <c r="A14" s="98"/>
      <c r="B14" s="93"/>
      <c r="C14" s="94"/>
      <c r="D14" s="98"/>
      <c r="E14" s="111"/>
      <c r="F14" s="111"/>
      <c r="G14" s="112"/>
      <c r="H14" s="98"/>
    </row>
    <row r="15" spans="1:12" s="17" customFormat="1" ht="18.75">
      <c r="A15" s="95"/>
      <c r="B15" s="109" t="s">
        <v>138</v>
      </c>
      <c r="C15" s="110" t="s">
        <v>144</v>
      </c>
      <c r="D15" s="95"/>
      <c r="E15" s="97">
        <v>0</v>
      </c>
      <c r="F15" s="97" t="s">
        <v>4</v>
      </c>
      <c r="G15" s="159">
        <f>E15*LOOKUP(F15,PeriodTuples)</f>
        <v>0</v>
      </c>
      <c r="H15" s="98"/>
      <c r="I15" s="18"/>
      <c r="J15" s="18"/>
      <c r="K15" s="18"/>
      <c r="L15" s="18"/>
    </row>
    <row r="16" spans="1:12" s="17" customFormat="1" ht="18.75">
      <c r="A16" s="95"/>
      <c r="B16" s="109"/>
      <c r="C16" s="110" t="s">
        <v>145</v>
      </c>
      <c r="D16" s="95"/>
      <c r="E16" s="97">
        <v>0</v>
      </c>
      <c r="F16" s="97" t="s">
        <v>4</v>
      </c>
      <c r="G16" s="159">
        <f>E16*LOOKUP(F16,PeriodTuples)</f>
        <v>0</v>
      </c>
      <c r="H16" s="98"/>
      <c r="I16" s="18"/>
      <c r="J16" s="18"/>
      <c r="K16" s="18"/>
      <c r="L16" s="18"/>
    </row>
    <row r="17" spans="1:12" s="17" customFormat="1" ht="18.75">
      <c r="A17" s="95"/>
      <c r="B17" s="109"/>
      <c r="C17" s="110" t="s">
        <v>146</v>
      </c>
      <c r="D17" s="95"/>
      <c r="E17" s="97">
        <v>0</v>
      </c>
      <c r="F17" s="97" t="s">
        <v>12</v>
      </c>
      <c r="G17" s="159">
        <f>E17*LOOKUP(F17,PeriodTuples)</f>
        <v>0</v>
      </c>
      <c r="H17" s="98"/>
      <c r="I17" s="18"/>
      <c r="J17" s="18"/>
      <c r="K17" s="18"/>
      <c r="L17" s="18"/>
    </row>
    <row r="18" spans="1:12" s="18" customFormat="1" ht="18.75">
      <c r="A18" s="98"/>
      <c r="B18" s="93"/>
      <c r="C18" s="94"/>
      <c r="D18" s="98"/>
      <c r="E18" s="111"/>
      <c r="F18" s="111"/>
      <c r="G18" s="112"/>
      <c r="H18" s="98"/>
    </row>
    <row r="19" spans="1:12" s="17" customFormat="1" ht="18.75">
      <c r="A19" s="95"/>
      <c r="B19" s="109" t="s">
        <v>139</v>
      </c>
      <c r="C19" s="110" t="s">
        <v>147</v>
      </c>
      <c r="D19" s="95"/>
      <c r="E19" s="97">
        <v>0</v>
      </c>
      <c r="F19" s="97" t="s">
        <v>12</v>
      </c>
      <c r="G19" s="159">
        <f t="shared" ref="G19:G24" si="0">E19*LOOKUP(F19,PeriodTuples)</f>
        <v>0</v>
      </c>
      <c r="H19" s="98"/>
      <c r="I19" s="18"/>
      <c r="J19" s="18"/>
      <c r="K19" s="18"/>
      <c r="L19" s="18"/>
    </row>
    <row r="20" spans="1:12" s="17" customFormat="1" ht="18.75">
      <c r="A20" s="95"/>
      <c r="B20" s="109"/>
      <c r="C20" s="110" t="s">
        <v>148</v>
      </c>
      <c r="D20" s="95"/>
      <c r="E20" s="97">
        <v>0</v>
      </c>
      <c r="F20" s="97" t="s">
        <v>12</v>
      </c>
      <c r="G20" s="159">
        <f t="shared" si="0"/>
        <v>0</v>
      </c>
      <c r="H20" s="98"/>
      <c r="I20" s="18"/>
      <c r="J20" s="18"/>
      <c r="K20" s="18"/>
      <c r="L20" s="18"/>
    </row>
    <row r="21" spans="1:12" s="17" customFormat="1" ht="18.75">
      <c r="A21" s="95"/>
      <c r="B21" s="109"/>
      <c r="C21" s="110" t="s">
        <v>34</v>
      </c>
      <c r="D21" s="95"/>
      <c r="E21" s="97">
        <v>0</v>
      </c>
      <c r="F21" s="97" t="s">
        <v>12</v>
      </c>
      <c r="G21" s="159">
        <f t="shared" si="0"/>
        <v>0</v>
      </c>
      <c r="H21" s="98"/>
      <c r="I21" s="18"/>
      <c r="J21" s="18"/>
      <c r="K21" s="18"/>
      <c r="L21" s="18"/>
    </row>
    <row r="22" spans="1:12" s="17" customFormat="1" ht="18.75">
      <c r="A22" s="95"/>
      <c r="B22" s="109"/>
      <c r="C22" s="110" t="s">
        <v>149</v>
      </c>
      <c r="D22" s="95"/>
      <c r="E22" s="97">
        <v>0</v>
      </c>
      <c r="F22" s="97" t="s">
        <v>12</v>
      </c>
      <c r="G22" s="159">
        <f t="shared" si="0"/>
        <v>0</v>
      </c>
      <c r="H22" s="98"/>
      <c r="I22" s="18"/>
      <c r="J22" s="18"/>
      <c r="K22" s="18"/>
      <c r="L22" s="18"/>
    </row>
    <row r="23" spans="1:12" s="17" customFormat="1" ht="18.75">
      <c r="A23" s="95"/>
      <c r="B23" s="109"/>
      <c r="C23" s="110" t="s">
        <v>150</v>
      </c>
      <c r="D23" s="95"/>
      <c r="E23" s="97">
        <v>0</v>
      </c>
      <c r="F23" s="97" t="s">
        <v>12</v>
      </c>
      <c r="G23" s="159">
        <f t="shared" si="0"/>
        <v>0</v>
      </c>
      <c r="H23" s="98"/>
      <c r="I23" s="18"/>
      <c r="J23" s="18"/>
      <c r="K23" s="18"/>
      <c r="L23" s="18"/>
    </row>
    <row r="24" spans="1:12" s="17" customFormat="1" ht="18.75">
      <c r="A24" s="95"/>
      <c r="B24" s="109"/>
      <c r="C24" s="110" t="s">
        <v>151</v>
      </c>
      <c r="D24" s="95"/>
      <c r="E24" s="97">
        <v>0</v>
      </c>
      <c r="F24" s="97" t="s">
        <v>10</v>
      </c>
      <c r="G24" s="159">
        <f t="shared" si="0"/>
        <v>0</v>
      </c>
      <c r="H24" s="98"/>
      <c r="I24" s="18"/>
      <c r="J24" s="18"/>
      <c r="K24" s="18"/>
      <c r="L24" s="18"/>
    </row>
    <row r="25" spans="1:12" s="18" customFormat="1" ht="18.75">
      <c r="A25" s="98"/>
      <c r="B25" s="93"/>
      <c r="C25" s="94"/>
      <c r="D25" s="98"/>
      <c r="E25" s="111"/>
      <c r="F25" s="111"/>
      <c r="G25" s="112"/>
      <c r="H25" s="98"/>
    </row>
    <row r="26" spans="1:12" s="17" customFormat="1" ht="18.75">
      <c r="A26" s="95"/>
      <c r="B26" s="109" t="s">
        <v>140</v>
      </c>
      <c r="C26" s="110" t="s">
        <v>35</v>
      </c>
      <c r="D26" s="95"/>
      <c r="E26" s="97">
        <v>0</v>
      </c>
      <c r="F26" s="97" t="s">
        <v>11</v>
      </c>
      <c r="G26" s="159">
        <f t="shared" ref="G26:G31" si="1">E26*LOOKUP(F26,PeriodTuples)</f>
        <v>0</v>
      </c>
      <c r="H26" s="98"/>
      <c r="I26" s="18"/>
      <c r="J26" s="18"/>
      <c r="K26" s="18"/>
      <c r="L26" s="18"/>
    </row>
    <row r="27" spans="1:12" s="17" customFormat="1" ht="18.75">
      <c r="A27" s="95"/>
      <c r="B27" s="109"/>
      <c r="C27" s="110" t="s">
        <v>152</v>
      </c>
      <c r="D27" s="95"/>
      <c r="E27" s="97">
        <v>0</v>
      </c>
      <c r="F27" s="97" t="s">
        <v>11</v>
      </c>
      <c r="G27" s="159">
        <f t="shared" si="1"/>
        <v>0</v>
      </c>
      <c r="H27" s="98"/>
      <c r="I27" s="18"/>
      <c r="J27" s="18"/>
      <c r="K27" s="18"/>
      <c r="L27" s="18"/>
    </row>
    <row r="28" spans="1:12" s="17" customFormat="1" ht="18.75">
      <c r="A28" s="95"/>
      <c r="B28" s="109"/>
      <c r="C28" s="110" t="s">
        <v>36</v>
      </c>
      <c r="D28" s="95"/>
      <c r="E28" s="97">
        <v>0</v>
      </c>
      <c r="F28" s="97" t="s">
        <v>6</v>
      </c>
      <c r="G28" s="159">
        <f t="shared" si="1"/>
        <v>0</v>
      </c>
      <c r="H28" s="98"/>
      <c r="I28" s="18"/>
      <c r="J28" s="18"/>
      <c r="K28" s="18"/>
      <c r="L28" s="18"/>
    </row>
    <row r="29" spans="1:12" s="17" customFormat="1" ht="18.75">
      <c r="A29" s="95"/>
      <c r="B29" s="109"/>
      <c r="C29" s="110" t="s">
        <v>153</v>
      </c>
      <c r="D29" s="95"/>
      <c r="E29" s="97">
        <v>0</v>
      </c>
      <c r="F29" s="97" t="s">
        <v>12</v>
      </c>
      <c r="G29" s="159">
        <f t="shared" si="1"/>
        <v>0</v>
      </c>
      <c r="H29" s="98"/>
      <c r="I29" s="18"/>
      <c r="J29" s="18"/>
      <c r="K29" s="18"/>
      <c r="L29" s="18"/>
    </row>
    <row r="30" spans="1:12" s="17" customFormat="1" ht="18.75">
      <c r="A30" s="95"/>
      <c r="B30" s="109"/>
      <c r="C30" s="110" t="s">
        <v>154</v>
      </c>
      <c r="D30" s="95"/>
      <c r="E30" s="97">
        <v>0</v>
      </c>
      <c r="F30" s="97" t="s">
        <v>12</v>
      </c>
      <c r="G30" s="159">
        <f t="shared" si="1"/>
        <v>0</v>
      </c>
      <c r="H30" s="98"/>
      <c r="I30" s="18"/>
      <c r="J30" s="18"/>
      <c r="K30" s="18"/>
      <c r="L30" s="18"/>
    </row>
    <row r="31" spans="1:12" s="17" customFormat="1" ht="18.75">
      <c r="A31" s="95"/>
      <c r="B31" s="109"/>
      <c r="C31" s="110" t="s">
        <v>155</v>
      </c>
      <c r="D31" s="95"/>
      <c r="E31" s="97">
        <v>0</v>
      </c>
      <c r="F31" s="97" t="s">
        <v>10</v>
      </c>
      <c r="G31" s="159">
        <f t="shared" si="1"/>
        <v>0</v>
      </c>
      <c r="H31" s="98"/>
      <c r="I31" s="18"/>
      <c r="J31" s="18"/>
      <c r="K31" s="18"/>
      <c r="L31" s="18"/>
    </row>
    <row r="32" spans="1:12" s="17" customFormat="1" ht="18.75">
      <c r="A32" s="98"/>
      <c r="B32" s="98"/>
      <c r="C32" s="94"/>
      <c r="D32" s="95"/>
      <c r="E32" s="99"/>
      <c r="F32" s="99"/>
      <c r="G32" s="101"/>
      <c r="H32" s="95"/>
    </row>
    <row r="33" spans="1:9" s="17" customFormat="1" ht="18.75">
      <c r="A33" s="98"/>
      <c r="B33" s="102" t="s">
        <v>132</v>
      </c>
      <c r="C33" s="103" t="s">
        <v>85</v>
      </c>
      <c r="D33" s="95"/>
      <c r="E33" s="97">
        <v>0</v>
      </c>
      <c r="F33" s="97" t="s">
        <v>10</v>
      </c>
      <c r="G33" s="159">
        <f>E33*LOOKUP(F33,PeriodTuples)</f>
        <v>0</v>
      </c>
      <c r="H33" s="95"/>
    </row>
    <row r="34" spans="1:9" s="17" customFormat="1" ht="18.75">
      <c r="A34" s="98"/>
      <c r="B34" s="113" t="s">
        <v>268</v>
      </c>
      <c r="C34" s="103" t="s">
        <v>85</v>
      </c>
      <c r="D34" s="95"/>
      <c r="E34" s="97">
        <v>0</v>
      </c>
      <c r="F34" s="97" t="s">
        <v>10</v>
      </c>
      <c r="G34" s="159">
        <f>E34*LOOKUP(F34,PeriodTuples)</f>
        <v>0</v>
      </c>
      <c r="H34" s="95"/>
    </row>
    <row r="35" spans="1:9" s="17" customFormat="1" ht="18.75">
      <c r="A35" s="98"/>
      <c r="B35" s="113" t="s">
        <v>269</v>
      </c>
      <c r="C35" s="103" t="s">
        <v>85</v>
      </c>
      <c r="D35" s="95"/>
      <c r="E35" s="97">
        <v>0</v>
      </c>
      <c r="F35" s="97" t="s">
        <v>10</v>
      </c>
      <c r="G35" s="159">
        <f>E35*LOOKUP(F35,PeriodTuples)</f>
        <v>0</v>
      </c>
      <c r="H35" s="95"/>
    </row>
    <row r="36" spans="1:9" s="17" customFormat="1" ht="18.75">
      <c r="A36" s="98"/>
      <c r="B36" s="86"/>
      <c r="C36" s="103" t="s">
        <v>85</v>
      </c>
      <c r="D36" s="95"/>
      <c r="E36" s="97">
        <v>0</v>
      </c>
      <c r="F36" s="97" t="s">
        <v>10</v>
      </c>
      <c r="G36" s="159">
        <f>E36*LOOKUP(F36,PeriodTuples)</f>
        <v>0</v>
      </c>
      <c r="H36" s="95"/>
    </row>
    <row r="37" spans="1:9" s="17" customFormat="1" ht="18.75">
      <c r="A37" s="98"/>
      <c r="B37" s="86"/>
      <c r="C37" s="103" t="s">
        <v>85</v>
      </c>
      <c r="D37" s="95"/>
      <c r="E37" s="97">
        <v>0</v>
      </c>
      <c r="F37" s="97" t="s">
        <v>10</v>
      </c>
      <c r="G37" s="159">
        <f>E37*LOOKUP(F37,PeriodTuples)</f>
        <v>0</v>
      </c>
      <c r="H37" s="95"/>
    </row>
    <row r="38" spans="1:9" s="11" customFormat="1" ht="15.75" thickBot="1">
      <c r="A38" s="88"/>
      <c r="B38" s="88"/>
      <c r="C38" s="117"/>
      <c r="D38" s="88"/>
      <c r="E38" s="88"/>
      <c r="F38" s="88"/>
      <c r="G38" s="108"/>
      <c r="H38" s="85"/>
    </row>
    <row r="39" spans="1:9" s="11" customFormat="1" ht="24" thickBot="1">
      <c r="A39" s="88"/>
      <c r="B39" s="88"/>
      <c r="C39" s="117"/>
      <c r="D39" s="88"/>
      <c r="E39" s="234" t="s">
        <v>141</v>
      </c>
      <c r="F39" s="234"/>
      <c r="G39" s="163">
        <f>SUM(G$10:G$37)</f>
        <v>0</v>
      </c>
      <c r="H39" s="85"/>
    </row>
    <row r="40" spans="1:9" s="11" customFormat="1" ht="23.25">
      <c r="A40" s="88"/>
      <c r="B40" s="88"/>
      <c r="C40" s="117"/>
      <c r="D40" s="88"/>
      <c r="E40" s="88"/>
      <c r="F40" s="88"/>
      <c r="G40" s="104"/>
      <c r="H40" s="85"/>
    </row>
    <row r="41" spans="1:9" s="11" customFormat="1" ht="18.75">
      <c r="A41" s="88"/>
      <c r="B41" s="88"/>
      <c r="C41" s="117"/>
      <c r="D41" s="88"/>
      <c r="E41" s="233" t="s">
        <v>131</v>
      </c>
      <c r="F41" s="233"/>
      <c r="G41" s="115">
        <f>SUM(Results!D28:D33)</f>
        <v>0</v>
      </c>
      <c r="H41" s="85"/>
    </row>
    <row r="42" spans="1:9" s="11" customFormat="1">
      <c r="A42" s="85"/>
      <c r="B42" s="85"/>
      <c r="C42" s="85"/>
      <c r="D42" s="85"/>
      <c r="E42" s="85"/>
      <c r="F42" s="85"/>
      <c r="G42" s="85"/>
      <c r="H42" s="85"/>
    </row>
    <row r="43" spans="1:9" ht="23.25">
      <c r="A43" s="88"/>
      <c r="B43" s="88"/>
      <c r="C43" s="117"/>
      <c r="D43" s="88"/>
      <c r="E43" s="88"/>
      <c r="F43" s="88"/>
      <c r="G43" s="116"/>
      <c r="H43" s="86"/>
    </row>
    <row r="44" spans="1:9">
      <c r="G44" s="7"/>
    </row>
    <row r="45" spans="1:9">
      <c r="C45" s="9"/>
      <c r="H45" s="7"/>
      <c r="I45" s="7"/>
    </row>
    <row r="46" spans="1:9">
      <c r="C46" s="9"/>
      <c r="H46" s="7"/>
      <c r="I46" s="7"/>
    </row>
    <row r="47" spans="1:9" ht="18.75">
      <c r="C47" s="9"/>
      <c r="G47" s="12"/>
      <c r="H47" s="11"/>
      <c r="I47" s="11"/>
    </row>
    <row r="48" spans="1:9" s="11" customFormat="1">
      <c r="C48" s="9"/>
      <c r="D48" s="7"/>
      <c r="E48" s="7"/>
      <c r="F48" s="7"/>
      <c r="G48" s="8"/>
      <c r="H48" s="7"/>
      <c r="I48" s="7"/>
    </row>
    <row r="49" spans="3:9">
      <c r="C49" s="9"/>
      <c r="H49" s="7"/>
      <c r="I49" s="7"/>
    </row>
    <row r="50" spans="3:9">
      <c r="C50" s="9"/>
      <c r="H50" s="7"/>
      <c r="I50" s="7"/>
    </row>
    <row r="51" spans="3:9">
      <c r="C51" s="9"/>
      <c r="H51" s="7"/>
      <c r="I51" s="7"/>
    </row>
  </sheetData>
  <sheetProtection sheet="1" objects="1" scenarios="1"/>
  <mergeCells count="6">
    <mergeCell ref="E41:F41"/>
    <mergeCell ref="E39:F39"/>
    <mergeCell ref="E2:G2"/>
    <mergeCell ref="C3:G3"/>
    <mergeCell ref="C4:G4"/>
    <mergeCell ref="B6:G6"/>
  </mergeCells>
  <conditionalFormatting sqref="G25 G11:G14 G18">
    <cfRule type="expression" dxfId="122" priority="1" stopIfTrue="1">
      <formula>NOT(ISERROR(SEARCH("ERROR",G11)))</formula>
    </cfRule>
  </conditionalFormatting>
  <conditionalFormatting sqref="G12">
    <cfRule type="expression" dxfId="121" priority="2" stopIfTrue="1">
      <formula>NOT(ISERROR(SEARCH("ERROR",G12)))</formula>
    </cfRule>
  </conditionalFormatting>
  <conditionalFormatting sqref="G12">
    <cfRule type="expression" dxfId="120" priority="3" stopIfTrue="1">
      <formula>NOT(ISERROR(SEARCH("ERROR",G12)))</formula>
    </cfRule>
  </conditionalFormatting>
  <conditionalFormatting sqref="G12">
    <cfRule type="expression" dxfId="119" priority="4" stopIfTrue="1">
      <formula>NOT(ISERROR(SEARCH("ERROR",G12)))</formula>
    </cfRule>
  </conditionalFormatting>
  <conditionalFormatting sqref="G12">
    <cfRule type="expression" dxfId="118" priority="5" stopIfTrue="1">
      <formula>NOT(ISERROR(SEARCH("ERROR",G12)))</formula>
    </cfRule>
  </conditionalFormatting>
  <conditionalFormatting sqref="G12">
    <cfRule type="expression" dxfId="117" priority="6" stopIfTrue="1">
      <formula>NOT(ISERROR(SEARCH("ERROR",G12)))</formula>
    </cfRule>
  </conditionalFormatting>
  <conditionalFormatting sqref="G12">
    <cfRule type="expression" dxfId="116" priority="7" stopIfTrue="1">
      <formula>NOT(ISERROR(SEARCH("ERROR",G12)))</formula>
    </cfRule>
  </conditionalFormatting>
  <conditionalFormatting sqref="G12">
    <cfRule type="expression" dxfId="115" priority="8" stopIfTrue="1">
      <formula>NOT(ISERROR(SEARCH("ERROR",G12)))</formula>
    </cfRule>
  </conditionalFormatting>
  <conditionalFormatting sqref="G12">
    <cfRule type="expression" dxfId="114" priority="9" stopIfTrue="1">
      <formula>NOT(ISERROR(SEARCH("ERROR",G12)))</formula>
    </cfRule>
  </conditionalFormatting>
  <conditionalFormatting sqref="G12">
    <cfRule type="expression" dxfId="113" priority="10" stopIfTrue="1">
      <formula>NOT(ISERROR(SEARCH("ERROR",G12)))</formula>
    </cfRule>
  </conditionalFormatting>
  <conditionalFormatting sqref="G12">
    <cfRule type="expression" dxfId="112" priority="11" stopIfTrue="1">
      <formula>NOT(ISERROR(SEARCH("ERROR",G12)))</formula>
    </cfRule>
  </conditionalFormatting>
  <conditionalFormatting sqref="G12">
    <cfRule type="expression" dxfId="111" priority="12" stopIfTrue="1">
      <formula>NOT(ISERROR(SEARCH("ERROR",G12)))</formula>
    </cfRule>
  </conditionalFormatting>
  <conditionalFormatting sqref="G12">
    <cfRule type="expression" dxfId="110" priority="13" stopIfTrue="1">
      <formula>NOT(ISERROR(SEARCH("ERROR",G12)))</formula>
    </cfRule>
  </conditionalFormatting>
  <conditionalFormatting sqref="G12">
    <cfRule type="expression" dxfId="109" priority="14" stopIfTrue="1">
      <formula>NOT(ISERROR(SEARCH("ERROR",G12)))</formula>
    </cfRule>
  </conditionalFormatting>
  <conditionalFormatting sqref="G12">
    <cfRule type="expression" dxfId="108" priority="15" stopIfTrue="1">
      <formula>NOT(ISERROR(SEARCH("ERROR",G12)))</formula>
    </cfRule>
  </conditionalFormatting>
  <conditionalFormatting sqref="G12">
    <cfRule type="expression" dxfId="107" priority="16" stopIfTrue="1">
      <formula>NOT(ISERROR(SEARCH("ERROR",G12)))</formula>
    </cfRule>
  </conditionalFormatting>
  <conditionalFormatting sqref="G12">
    <cfRule type="expression" dxfId="106" priority="17" stopIfTrue="1">
      <formula>NOT(ISERROR(SEARCH("ERROR",G12)))</formula>
    </cfRule>
  </conditionalFormatting>
  <conditionalFormatting sqref="G12">
    <cfRule type="expression" dxfId="105" priority="18" stopIfTrue="1">
      <formula>NOT(ISERROR(SEARCH("ERROR",G12)))</formula>
    </cfRule>
  </conditionalFormatting>
  <conditionalFormatting sqref="G12">
    <cfRule type="expression" dxfId="104" priority="19" stopIfTrue="1">
      <formula>NOT(ISERROR(SEARCH("ERROR",G12)))</formula>
    </cfRule>
  </conditionalFormatting>
  <conditionalFormatting sqref="G12">
    <cfRule type="expression" dxfId="103" priority="20" stopIfTrue="1">
      <formula>NOT(ISERROR(SEARCH("ERROR",G12)))</formula>
    </cfRule>
  </conditionalFormatting>
  <conditionalFormatting sqref="G12">
    <cfRule type="expression" dxfId="102" priority="21" stopIfTrue="1">
      <formula>NOT(ISERROR(SEARCH("ERROR",G12)))</formula>
    </cfRule>
  </conditionalFormatting>
  <conditionalFormatting sqref="G12">
    <cfRule type="expression" dxfId="101" priority="22" stopIfTrue="1">
      <formula>NOT(ISERROR(SEARCH("ERROR",G12)))</formula>
    </cfRule>
  </conditionalFormatting>
  <conditionalFormatting sqref="G12">
    <cfRule type="expression" dxfId="100" priority="23" stopIfTrue="1">
      <formula>NOT(ISERROR(SEARCH("ERROR",G12)))</formula>
    </cfRule>
  </conditionalFormatting>
  <conditionalFormatting sqref="G12">
    <cfRule type="expression" dxfId="99" priority="24" stopIfTrue="1">
      <formula>NOT(ISERROR(SEARCH("ERROR",G12)))</formula>
    </cfRule>
  </conditionalFormatting>
  <conditionalFormatting sqref="G12">
    <cfRule type="expression" dxfId="98" priority="25" stopIfTrue="1">
      <formula>NOT(ISERROR(SEARCH("ERROR",G12)))</formula>
    </cfRule>
  </conditionalFormatting>
  <dataValidations count="1">
    <dataValidation type="list" allowBlank="1" showErrorMessage="1" sqref="F33:F37 F10:F31">
      <formula1>Periods</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sheetPr codeName="Sheet7"/>
  <dimension ref="A1:L50"/>
  <sheetViews>
    <sheetView showGridLines="0" workbookViewId="0"/>
  </sheetViews>
  <sheetFormatPr defaultColWidth="8.85546875" defaultRowHeight="15"/>
  <cols>
    <col min="1" max="1" width="8.85546875" style="7"/>
    <col min="2" max="2" width="45.42578125" style="7" customWidth="1"/>
    <col min="3" max="3" width="37.7109375" style="25"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c r="A1" s="85"/>
      <c r="B1" s="85"/>
      <c r="C1" s="85"/>
      <c r="D1" s="85"/>
      <c r="E1" s="85"/>
      <c r="F1" s="85"/>
      <c r="G1" s="85"/>
      <c r="H1" s="85"/>
    </row>
    <row r="2" spans="1:12" s="11" customFormat="1">
      <c r="A2" s="85"/>
      <c r="B2" s="85"/>
      <c r="C2" s="85"/>
      <c r="D2" s="85"/>
      <c r="E2" s="231"/>
      <c r="F2" s="231"/>
      <c r="G2" s="231"/>
      <c r="H2" s="85"/>
    </row>
    <row r="3" spans="1:12" s="11" customFormat="1" ht="24" customHeight="1">
      <c r="A3" s="85"/>
      <c r="B3" s="85"/>
      <c r="C3" s="232" t="s">
        <v>372</v>
      </c>
      <c r="D3" s="232"/>
      <c r="E3" s="232"/>
      <c r="F3" s="232"/>
      <c r="G3" s="232"/>
      <c r="H3" s="85"/>
    </row>
    <row r="4" spans="1:12" s="11" customFormat="1" ht="24" customHeight="1">
      <c r="A4" s="85"/>
      <c r="B4" s="85"/>
      <c r="C4" s="232" t="s">
        <v>374</v>
      </c>
      <c r="D4" s="232"/>
      <c r="E4" s="232"/>
      <c r="F4" s="232"/>
      <c r="G4" s="232"/>
      <c r="H4" s="85"/>
    </row>
    <row r="5" spans="1:12" s="11" customFormat="1" ht="24" customHeight="1">
      <c r="A5" s="85"/>
      <c r="B5" s="85"/>
      <c r="C5" s="85"/>
      <c r="D5" s="85"/>
      <c r="E5" s="85"/>
      <c r="F5" s="85"/>
      <c r="G5" s="85"/>
      <c r="H5" s="85"/>
    </row>
    <row r="6" spans="1:12" s="11" customFormat="1" ht="36">
      <c r="A6" s="86"/>
      <c r="B6" s="208" t="s">
        <v>378</v>
      </c>
      <c r="C6" s="208"/>
      <c r="D6" s="208"/>
      <c r="E6" s="208"/>
      <c r="F6" s="208"/>
      <c r="G6" s="208"/>
      <c r="H6" s="85"/>
    </row>
    <row r="7" spans="1:12">
      <c r="A7" s="86"/>
      <c r="B7" s="86"/>
      <c r="C7" s="87"/>
      <c r="D7" s="88"/>
      <c r="E7" s="88"/>
      <c r="F7" s="88"/>
      <c r="G7" s="89"/>
      <c r="H7" s="88"/>
      <c r="I7" s="7"/>
      <c r="J7" s="7"/>
      <c r="K7" s="7"/>
      <c r="L7" s="7"/>
    </row>
    <row r="8" spans="1:12" ht="15.75" thickBot="1">
      <c r="A8" s="86"/>
      <c r="B8" s="86"/>
      <c r="C8" s="87"/>
      <c r="D8" s="88"/>
      <c r="E8" s="88"/>
      <c r="F8" s="88"/>
      <c r="G8" s="89"/>
      <c r="H8" s="88"/>
      <c r="I8" s="7"/>
      <c r="J8" s="7"/>
      <c r="K8" s="7"/>
      <c r="L8" s="7"/>
    </row>
    <row r="9" spans="1:12" s="20" customFormat="1" ht="24" thickBot="1">
      <c r="A9" s="90"/>
      <c r="B9" s="90"/>
      <c r="C9" s="91"/>
      <c r="D9" s="92"/>
      <c r="E9" s="164" t="s">
        <v>107</v>
      </c>
      <c r="F9" s="164" t="s">
        <v>14</v>
      </c>
      <c r="G9" s="165" t="s">
        <v>15</v>
      </c>
      <c r="H9" s="92"/>
    </row>
    <row r="10" spans="1:12" s="17" customFormat="1" ht="18.75">
      <c r="A10" s="95"/>
      <c r="B10" s="109" t="s">
        <v>158</v>
      </c>
      <c r="C10" s="110" t="s">
        <v>159</v>
      </c>
      <c r="D10" s="95"/>
      <c r="E10" s="96">
        <v>0</v>
      </c>
      <c r="F10" s="96" t="s">
        <v>10</v>
      </c>
      <c r="G10" s="159">
        <f t="shared" ref="G10:G16" si="0">E10*LOOKUP(F10,PeriodTuples)</f>
        <v>0</v>
      </c>
      <c r="H10" s="98"/>
      <c r="I10" s="18"/>
      <c r="J10" s="18"/>
      <c r="K10" s="18"/>
      <c r="L10" s="18"/>
    </row>
    <row r="11" spans="1:12" s="17" customFormat="1" ht="18.75">
      <c r="A11" s="95"/>
      <c r="B11" s="109"/>
      <c r="C11" s="110" t="s">
        <v>160</v>
      </c>
      <c r="D11" s="95"/>
      <c r="E11" s="97">
        <v>0</v>
      </c>
      <c r="F11" s="97" t="s">
        <v>10</v>
      </c>
      <c r="G11" s="159">
        <f t="shared" si="0"/>
        <v>0</v>
      </c>
      <c r="H11" s="98"/>
      <c r="I11" s="18"/>
      <c r="J11" s="18"/>
      <c r="K11" s="18"/>
      <c r="L11" s="18"/>
    </row>
    <row r="12" spans="1:12" s="17" customFormat="1" ht="18.75">
      <c r="A12" s="95"/>
      <c r="B12" s="109"/>
      <c r="C12" s="110" t="s">
        <v>161</v>
      </c>
      <c r="D12" s="95"/>
      <c r="E12" s="97">
        <v>0</v>
      </c>
      <c r="F12" s="97" t="s">
        <v>10</v>
      </c>
      <c r="G12" s="159">
        <f t="shared" si="0"/>
        <v>0</v>
      </c>
      <c r="H12" s="98"/>
      <c r="I12" s="18"/>
      <c r="J12" s="18"/>
      <c r="K12" s="18"/>
      <c r="L12" s="18"/>
    </row>
    <row r="13" spans="1:12" s="17" customFormat="1" ht="18.75">
      <c r="A13" s="95"/>
      <c r="B13" s="109"/>
      <c r="C13" s="110" t="s">
        <v>162</v>
      </c>
      <c r="D13" s="95"/>
      <c r="E13" s="97">
        <v>0</v>
      </c>
      <c r="F13" s="97" t="s">
        <v>10</v>
      </c>
      <c r="G13" s="159">
        <f t="shared" si="0"/>
        <v>0</v>
      </c>
      <c r="H13" s="98"/>
      <c r="I13" s="18"/>
      <c r="J13" s="18"/>
      <c r="K13" s="18"/>
      <c r="L13" s="18"/>
    </row>
    <row r="14" spans="1:12" s="17" customFormat="1" ht="18.75">
      <c r="A14" s="95"/>
      <c r="B14" s="109"/>
      <c r="C14" s="110" t="s">
        <v>163</v>
      </c>
      <c r="D14" s="95"/>
      <c r="E14" s="97">
        <v>0</v>
      </c>
      <c r="F14" s="97" t="s">
        <v>10</v>
      </c>
      <c r="G14" s="159">
        <f t="shared" si="0"/>
        <v>0</v>
      </c>
      <c r="H14" s="98"/>
      <c r="I14" s="18"/>
      <c r="J14" s="18"/>
      <c r="K14" s="18"/>
      <c r="L14" s="18"/>
    </row>
    <row r="15" spans="1:12" s="17" customFormat="1" ht="18.75">
      <c r="A15" s="95"/>
      <c r="B15" s="109"/>
      <c r="C15" s="110" t="s">
        <v>164</v>
      </c>
      <c r="D15" s="95"/>
      <c r="E15" s="97">
        <v>0</v>
      </c>
      <c r="F15" s="97" t="s">
        <v>10</v>
      </c>
      <c r="G15" s="159">
        <f t="shared" si="0"/>
        <v>0</v>
      </c>
      <c r="H15" s="98"/>
      <c r="I15" s="18"/>
      <c r="J15" s="18"/>
      <c r="K15" s="18"/>
      <c r="L15" s="18"/>
    </row>
    <row r="16" spans="1:12" s="17" customFormat="1" ht="18.75">
      <c r="A16" s="95"/>
      <c r="B16" s="109"/>
      <c r="C16" s="110" t="s">
        <v>165</v>
      </c>
      <c r="D16" s="95"/>
      <c r="E16" s="97">
        <v>0</v>
      </c>
      <c r="F16" s="97" t="s">
        <v>10</v>
      </c>
      <c r="G16" s="159">
        <f t="shared" si="0"/>
        <v>0</v>
      </c>
      <c r="H16" s="98"/>
      <c r="I16" s="18"/>
      <c r="J16" s="18"/>
      <c r="K16" s="18"/>
      <c r="L16" s="18"/>
    </row>
    <row r="17" spans="1:12" s="18" customFormat="1" ht="18.75">
      <c r="A17" s="98"/>
      <c r="B17" s="93"/>
      <c r="C17" s="94"/>
      <c r="D17" s="98"/>
      <c r="E17" s="111"/>
      <c r="F17" s="111"/>
      <c r="G17" s="112"/>
      <c r="H17" s="98"/>
    </row>
    <row r="18" spans="1:12" s="17" customFormat="1" ht="18.75">
      <c r="A18" s="95"/>
      <c r="B18" s="109" t="s">
        <v>272</v>
      </c>
      <c r="C18" s="110" t="s">
        <v>168</v>
      </c>
      <c r="D18" s="95"/>
      <c r="E18" s="97">
        <v>0</v>
      </c>
      <c r="F18" s="97" t="s">
        <v>10</v>
      </c>
      <c r="G18" s="159">
        <f>E18*LOOKUP(F18,PeriodTuples)</f>
        <v>0</v>
      </c>
      <c r="H18" s="98"/>
      <c r="I18" s="18"/>
      <c r="J18" s="18"/>
      <c r="K18" s="18"/>
      <c r="L18" s="18"/>
    </row>
    <row r="19" spans="1:12" s="17" customFormat="1" ht="18.75">
      <c r="A19" s="95"/>
      <c r="B19" s="109"/>
      <c r="C19" s="110" t="s">
        <v>169</v>
      </c>
      <c r="D19" s="95"/>
      <c r="E19" s="97">
        <v>0</v>
      </c>
      <c r="F19" s="97" t="s">
        <v>10</v>
      </c>
      <c r="G19" s="159">
        <f>E19*LOOKUP(F19,PeriodTuples)</f>
        <v>0</v>
      </c>
      <c r="H19" s="98"/>
      <c r="I19" s="18"/>
      <c r="J19" s="18"/>
      <c r="K19" s="18"/>
      <c r="L19" s="18"/>
    </row>
    <row r="20" spans="1:12" s="18" customFormat="1" ht="18.75">
      <c r="A20" s="98"/>
      <c r="B20" s="93"/>
      <c r="C20" s="94"/>
      <c r="D20" s="98"/>
      <c r="E20" s="111"/>
      <c r="F20" s="111"/>
      <c r="G20" s="112"/>
      <c r="H20" s="98"/>
    </row>
    <row r="21" spans="1:12" s="17" customFormat="1" ht="18.75">
      <c r="A21" s="95"/>
      <c r="B21" s="109" t="s">
        <v>92</v>
      </c>
      <c r="C21" s="110" t="s">
        <v>170</v>
      </c>
      <c r="D21" s="95"/>
      <c r="E21" s="97">
        <v>0</v>
      </c>
      <c r="F21" s="97" t="s">
        <v>10</v>
      </c>
      <c r="G21" s="159">
        <f>E21*LOOKUP(F21,PeriodTuples)</f>
        <v>0</v>
      </c>
      <c r="H21" s="98"/>
      <c r="I21" s="18"/>
      <c r="J21" s="18"/>
      <c r="K21" s="18"/>
      <c r="L21" s="18"/>
    </row>
    <row r="22" spans="1:12" s="17" customFormat="1" ht="18.75">
      <c r="A22" s="95"/>
      <c r="B22" s="109"/>
      <c r="C22" s="110" t="s">
        <v>171</v>
      </c>
      <c r="D22" s="95"/>
      <c r="E22" s="97">
        <v>0</v>
      </c>
      <c r="F22" s="97" t="s">
        <v>12</v>
      </c>
      <c r="G22" s="159">
        <f>E22*LOOKUP(F22,PeriodTuples)</f>
        <v>0</v>
      </c>
      <c r="H22" s="98"/>
      <c r="I22" s="18"/>
      <c r="J22" s="18"/>
      <c r="K22" s="18"/>
      <c r="L22" s="18"/>
    </row>
    <row r="23" spans="1:12" s="17" customFormat="1" ht="18.75">
      <c r="A23" s="95"/>
      <c r="B23" s="109"/>
      <c r="C23" s="110" t="s">
        <v>172</v>
      </c>
      <c r="D23" s="95"/>
      <c r="E23" s="97">
        <v>0</v>
      </c>
      <c r="F23" s="97" t="s">
        <v>12</v>
      </c>
      <c r="G23" s="159">
        <f>E23*LOOKUP(F23,PeriodTuples)</f>
        <v>0</v>
      </c>
      <c r="H23" s="98"/>
      <c r="I23" s="18"/>
      <c r="J23" s="18"/>
      <c r="K23" s="18"/>
      <c r="L23" s="18"/>
    </row>
    <row r="24" spans="1:12" s="17" customFormat="1" ht="18.75">
      <c r="A24" s="95"/>
      <c r="B24" s="109"/>
      <c r="C24" s="110" t="s">
        <v>173</v>
      </c>
      <c r="D24" s="95"/>
      <c r="E24" s="97">
        <v>0</v>
      </c>
      <c r="F24" s="97" t="s">
        <v>12</v>
      </c>
      <c r="G24" s="159">
        <f>E24*LOOKUP(F24,PeriodTuples)</f>
        <v>0</v>
      </c>
      <c r="H24" s="98"/>
      <c r="I24" s="18"/>
      <c r="J24" s="18"/>
      <c r="K24" s="18"/>
      <c r="L24" s="18"/>
    </row>
    <row r="25" spans="1:12" s="17" customFormat="1" ht="18.75">
      <c r="A25" s="95"/>
      <c r="B25" s="109"/>
      <c r="C25" s="110" t="s">
        <v>174</v>
      </c>
      <c r="D25" s="95"/>
      <c r="E25" s="97">
        <v>0</v>
      </c>
      <c r="F25" s="97" t="s">
        <v>10</v>
      </c>
      <c r="G25" s="159">
        <f>E25*LOOKUP(F25,PeriodTuples)</f>
        <v>0</v>
      </c>
      <c r="H25" s="98"/>
      <c r="I25" s="18"/>
      <c r="J25" s="18"/>
      <c r="K25" s="18"/>
      <c r="L25" s="18"/>
    </row>
    <row r="26" spans="1:12" s="18" customFormat="1" ht="18.75">
      <c r="A26" s="98"/>
      <c r="B26" s="93"/>
      <c r="C26" s="94"/>
      <c r="D26" s="98"/>
      <c r="E26" s="111"/>
      <c r="F26" s="111"/>
      <c r="G26" s="101"/>
      <c r="H26" s="98"/>
    </row>
    <row r="27" spans="1:12" s="17" customFormat="1" ht="18.75">
      <c r="A27" s="95"/>
      <c r="B27" s="109" t="s">
        <v>157</v>
      </c>
      <c r="C27" s="110" t="s">
        <v>175</v>
      </c>
      <c r="D27" s="95"/>
      <c r="E27" s="97">
        <v>0</v>
      </c>
      <c r="F27" s="97" t="s">
        <v>10</v>
      </c>
      <c r="G27" s="159">
        <f>E27*LOOKUP(F27,PeriodTuples)</f>
        <v>0</v>
      </c>
      <c r="H27" s="98"/>
      <c r="I27" s="18"/>
      <c r="J27" s="18"/>
      <c r="K27" s="18"/>
      <c r="L27" s="18"/>
    </row>
    <row r="28" spans="1:12" s="17" customFormat="1" ht="18.75">
      <c r="A28" s="95"/>
      <c r="B28" s="109"/>
      <c r="C28" s="110" t="s">
        <v>176</v>
      </c>
      <c r="D28" s="95"/>
      <c r="E28" s="97">
        <v>0</v>
      </c>
      <c r="F28" s="97" t="s">
        <v>10</v>
      </c>
      <c r="G28" s="159">
        <f>E28*LOOKUP(F28,PeriodTuples)</f>
        <v>0</v>
      </c>
      <c r="H28" s="98"/>
      <c r="I28" s="18"/>
      <c r="J28" s="18"/>
      <c r="K28" s="18"/>
      <c r="L28" s="18"/>
    </row>
    <row r="29" spans="1:12" s="18" customFormat="1" ht="18.75">
      <c r="A29" s="98"/>
      <c r="B29" s="93"/>
      <c r="C29" s="94"/>
      <c r="D29" s="98"/>
      <c r="E29" s="118"/>
      <c r="F29" s="118"/>
      <c r="G29" s="119"/>
      <c r="H29" s="98"/>
    </row>
    <row r="30" spans="1:12" s="17" customFormat="1" ht="18.75">
      <c r="A30" s="95"/>
      <c r="B30" s="109" t="s">
        <v>156</v>
      </c>
      <c r="C30" s="110" t="s">
        <v>177</v>
      </c>
      <c r="D30" s="95"/>
      <c r="E30" s="97">
        <v>0</v>
      </c>
      <c r="F30" s="97" t="s">
        <v>10</v>
      </c>
      <c r="G30" s="159">
        <f>E30*LOOKUP(F30,PeriodTuples)</f>
        <v>0</v>
      </c>
      <c r="H30" s="98"/>
      <c r="I30" s="18"/>
      <c r="J30" s="18"/>
      <c r="K30" s="18"/>
      <c r="L30" s="18"/>
    </row>
    <row r="31" spans="1:12" s="17" customFormat="1" ht="18.75">
      <c r="A31" s="98"/>
      <c r="B31" s="98"/>
      <c r="C31" s="94"/>
      <c r="D31" s="95"/>
      <c r="E31" s="120"/>
      <c r="F31" s="120"/>
      <c r="G31" s="101"/>
      <c r="H31" s="95"/>
    </row>
    <row r="32" spans="1:12" s="17" customFormat="1" ht="18.75">
      <c r="A32" s="98"/>
      <c r="B32" s="102" t="s">
        <v>132</v>
      </c>
      <c r="C32" s="103" t="s">
        <v>85</v>
      </c>
      <c r="D32" s="95"/>
      <c r="E32" s="97">
        <v>0</v>
      </c>
      <c r="F32" s="97" t="s">
        <v>10</v>
      </c>
      <c r="G32" s="159">
        <f>E32*LOOKUP(F32,PeriodTuples)</f>
        <v>0</v>
      </c>
      <c r="H32" s="95"/>
    </row>
    <row r="33" spans="1:12" s="17" customFormat="1" ht="18.75">
      <c r="A33" s="98"/>
      <c r="B33" s="113" t="s">
        <v>268</v>
      </c>
      <c r="C33" s="103" t="s">
        <v>85</v>
      </c>
      <c r="D33" s="95"/>
      <c r="E33" s="97">
        <v>0</v>
      </c>
      <c r="F33" s="97" t="s">
        <v>10</v>
      </c>
      <c r="G33" s="159">
        <f>E33*LOOKUP(F33,PeriodTuples)</f>
        <v>0</v>
      </c>
      <c r="H33" s="95"/>
    </row>
    <row r="34" spans="1:12" s="17" customFormat="1" ht="18.75">
      <c r="A34" s="98"/>
      <c r="B34" s="113" t="s">
        <v>269</v>
      </c>
      <c r="C34" s="103" t="s">
        <v>85</v>
      </c>
      <c r="D34" s="95"/>
      <c r="E34" s="97">
        <v>0</v>
      </c>
      <c r="F34" s="97" t="s">
        <v>10</v>
      </c>
      <c r="G34" s="159">
        <f>E34*LOOKUP(F34,PeriodTuples)</f>
        <v>0</v>
      </c>
      <c r="H34" s="95"/>
    </row>
    <row r="35" spans="1:12" s="17" customFormat="1" ht="18.75">
      <c r="A35" s="98"/>
      <c r="B35" s="86"/>
      <c r="C35" s="103" t="s">
        <v>85</v>
      </c>
      <c r="D35" s="95"/>
      <c r="E35" s="97">
        <v>0</v>
      </c>
      <c r="F35" s="97" t="s">
        <v>10</v>
      </c>
      <c r="G35" s="159">
        <f>E35*LOOKUP(F35,PeriodTuples)</f>
        <v>0</v>
      </c>
      <c r="H35" s="95"/>
    </row>
    <row r="36" spans="1:12" s="17" customFormat="1" ht="18.75">
      <c r="A36" s="98"/>
      <c r="B36" s="86"/>
      <c r="C36" s="103" t="s">
        <v>85</v>
      </c>
      <c r="D36" s="95"/>
      <c r="E36" s="97">
        <v>0</v>
      </c>
      <c r="F36" s="97" t="s">
        <v>10</v>
      </c>
      <c r="G36" s="159">
        <f>E36*LOOKUP(F36,PeriodTuples)</f>
        <v>0</v>
      </c>
      <c r="H36" s="95"/>
    </row>
    <row r="37" spans="1:12" s="11" customFormat="1" ht="15.75" thickBot="1">
      <c r="A37" s="88"/>
      <c r="B37" s="88"/>
      <c r="C37" s="117"/>
      <c r="D37" s="88"/>
      <c r="E37" s="88"/>
      <c r="F37" s="88"/>
      <c r="G37" s="108"/>
      <c r="H37" s="85"/>
    </row>
    <row r="38" spans="1:12" s="20" customFormat="1" ht="24" customHeight="1" thickBot="1">
      <c r="A38" s="92"/>
      <c r="B38" s="92"/>
      <c r="C38" s="234" t="s">
        <v>273</v>
      </c>
      <c r="D38" s="234"/>
      <c r="E38" s="234"/>
      <c r="F38" s="234"/>
      <c r="G38" s="163">
        <f>SUM(G$10:G$36)</f>
        <v>0</v>
      </c>
      <c r="H38" s="90"/>
      <c r="I38" s="21"/>
      <c r="J38" s="21"/>
      <c r="K38" s="21"/>
      <c r="L38" s="21"/>
    </row>
    <row r="39" spans="1:12" s="11" customFormat="1" ht="23.25">
      <c r="A39" s="88"/>
      <c r="B39" s="88"/>
      <c r="C39" s="117"/>
      <c r="D39" s="88"/>
      <c r="E39" s="88"/>
      <c r="F39" s="88"/>
      <c r="G39" s="104"/>
      <c r="H39" s="85"/>
    </row>
    <row r="40" spans="1:12" s="11" customFormat="1" ht="18.75">
      <c r="A40" s="88"/>
      <c r="B40" s="88"/>
      <c r="C40" s="117"/>
      <c r="D40" s="88"/>
      <c r="E40" s="233" t="s">
        <v>131</v>
      </c>
      <c r="F40" s="233"/>
      <c r="G40" s="115">
        <f>SUM(Results!D28:D33)</f>
        <v>0</v>
      </c>
      <c r="H40" s="85"/>
    </row>
    <row r="41" spans="1:12" s="11" customFormat="1">
      <c r="A41" s="85"/>
      <c r="B41" s="85"/>
      <c r="C41" s="85"/>
      <c r="D41" s="85"/>
      <c r="E41" s="85"/>
      <c r="F41" s="85"/>
      <c r="G41" s="85"/>
      <c r="H41" s="85"/>
    </row>
    <row r="42" spans="1:12" ht="23.25">
      <c r="A42" s="88"/>
      <c r="B42" s="88"/>
      <c r="C42" s="117"/>
      <c r="D42" s="88"/>
      <c r="E42" s="88"/>
      <c r="F42" s="88"/>
      <c r="G42" s="116"/>
      <c r="H42" s="86"/>
    </row>
    <row r="43" spans="1:12">
      <c r="G43" s="7"/>
    </row>
    <row r="44" spans="1:12">
      <c r="C44" s="9"/>
      <c r="H44" s="7"/>
      <c r="I44" s="7"/>
    </row>
    <row r="45" spans="1:12">
      <c r="C45" s="9"/>
      <c r="H45" s="7"/>
      <c r="I45" s="7"/>
    </row>
    <row r="46" spans="1:12" s="11" customFormat="1" ht="18.75">
      <c r="A46" s="7"/>
      <c r="B46" s="7"/>
      <c r="C46" s="9"/>
      <c r="D46" s="7"/>
      <c r="E46" s="7"/>
      <c r="F46" s="7"/>
      <c r="G46" s="12"/>
    </row>
    <row r="47" spans="1:12">
      <c r="C47" s="9"/>
      <c r="H47" s="7"/>
      <c r="I47" s="7"/>
    </row>
    <row r="48" spans="1:12">
      <c r="C48" s="9"/>
      <c r="H48" s="7"/>
      <c r="I48" s="7"/>
    </row>
    <row r="49" spans="3:9">
      <c r="C49" s="9"/>
      <c r="H49" s="7"/>
      <c r="I49" s="7"/>
    </row>
    <row r="50" spans="3:9">
      <c r="C50" s="9"/>
      <c r="H50" s="7"/>
      <c r="I50" s="7"/>
    </row>
  </sheetData>
  <sheetProtection sheet="1" objects="1" scenarios="1"/>
  <mergeCells count="6">
    <mergeCell ref="E2:G2"/>
    <mergeCell ref="C3:G3"/>
    <mergeCell ref="C4:G4"/>
    <mergeCell ref="B6:G6"/>
    <mergeCell ref="E40:F40"/>
    <mergeCell ref="C38:F38"/>
  </mergeCells>
  <conditionalFormatting sqref="G29 G11:G17 G20 G26">
    <cfRule type="expression" dxfId="97" priority="1" stopIfTrue="1">
      <formula>NOT(ISERROR(SEARCH("ERROR",G11)))</formula>
    </cfRule>
  </conditionalFormatting>
  <conditionalFormatting sqref="G12">
    <cfRule type="expression" dxfId="96" priority="2" stopIfTrue="1">
      <formula>NOT(ISERROR(SEARCH("ERROR",G12)))</formula>
    </cfRule>
  </conditionalFormatting>
  <conditionalFormatting sqref="G12">
    <cfRule type="expression" dxfId="95" priority="3" stopIfTrue="1">
      <formula>NOT(ISERROR(SEARCH("ERROR",G12)))</formula>
    </cfRule>
  </conditionalFormatting>
  <conditionalFormatting sqref="G12">
    <cfRule type="expression" dxfId="94" priority="4" stopIfTrue="1">
      <formula>NOT(ISERROR(SEARCH("ERROR",G12)))</formula>
    </cfRule>
  </conditionalFormatting>
  <conditionalFormatting sqref="G12">
    <cfRule type="expression" dxfId="93" priority="5" stopIfTrue="1">
      <formula>NOT(ISERROR(SEARCH("ERROR",G12)))</formula>
    </cfRule>
  </conditionalFormatting>
  <conditionalFormatting sqref="G12">
    <cfRule type="expression" dxfId="92" priority="6" stopIfTrue="1">
      <formula>NOT(ISERROR(SEARCH("ERROR",G12)))</formula>
    </cfRule>
  </conditionalFormatting>
  <conditionalFormatting sqref="G12">
    <cfRule type="expression" dxfId="91" priority="7" stopIfTrue="1">
      <formula>NOT(ISERROR(SEARCH("ERROR",G12)))</formula>
    </cfRule>
  </conditionalFormatting>
  <conditionalFormatting sqref="G12">
    <cfRule type="expression" dxfId="90" priority="8" stopIfTrue="1">
      <formula>NOT(ISERROR(SEARCH("ERROR",G12)))</formula>
    </cfRule>
  </conditionalFormatting>
  <conditionalFormatting sqref="G12">
    <cfRule type="expression" dxfId="89" priority="9" stopIfTrue="1">
      <formula>NOT(ISERROR(SEARCH("ERROR",G12)))</formula>
    </cfRule>
  </conditionalFormatting>
  <conditionalFormatting sqref="G12">
    <cfRule type="expression" dxfId="88" priority="10" stopIfTrue="1">
      <formula>NOT(ISERROR(SEARCH("ERROR",G12)))</formula>
    </cfRule>
  </conditionalFormatting>
  <conditionalFormatting sqref="G12">
    <cfRule type="expression" dxfId="87" priority="11" stopIfTrue="1">
      <formula>NOT(ISERROR(SEARCH("ERROR",G12)))</formula>
    </cfRule>
  </conditionalFormatting>
  <conditionalFormatting sqref="G12">
    <cfRule type="expression" dxfId="86" priority="12" stopIfTrue="1">
      <formula>NOT(ISERROR(SEARCH("ERROR",G12)))</formula>
    </cfRule>
  </conditionalFormatting>
  <conditionalFormatting sqref="G12">
    <cfRule type="expression" dxfId="85" priority="13" stopIfTrue="1">
      <formula>NOT(ISERROR(SEARCH("ERROR",G12)))</formula>
    </cfRule>
  </conditionalFormatting>
  <conditionalFormatting sqref="G12">
    <cfRule type="expression" dxfId="84" priority="14" stopIfTrue="1">
      <formula>NOT(ISERROR(SEARCH("ERROR",G12)))</formula>
    </cfRule>
  </conditionalFormatting>
  <conditionalFormatting sqref="G12">
    <cfRule type="expression" dxfId="83" priority="15" stopIfTrue="1">
      <formula>NOT(ISERROR(SEARCH("ERROR",G12)))</formula>
    </cfRule>
  </conditionalFormatting>
  <conditionalFormatting sqref="G12">
    <cfRule type="expression" dxfId="82" priority="16" stopIfTrue="1">
      <formula>NOT(ISERROR(SEARCH("ERROR",G12)))</formula>
    </cfRule>
  </conditionalFormatting>
  <conditionalFormatting sqref="G12">
    <cfRule type="expression" dxfId="81" priority="17" stopIfTrue="1">
      <formula>NOT(ISERROR(SEARCH("ERROR",G12)))</formula>
    </cfRule>
  </conditionalFormatting>
  <conditionalFormatting sqref="G12">
    <cfRule type="expression" dxfId="80" priority="18" stopIfTrue="1">
      <formula>NOT(ISERROR(SEARCH("ERROR",G12)))</formula>
    </cfRule>
  </conditionalFormatting>
  <conditionalFormatting sqref="G12">
    <cfRule type="expression" dxfId="79" priority="19" stopIfTrue="1">
      <formula>NOT(ISERROR(SEARCH("ERROR",G12)))</formula>
    </cfRule>
  </conditionalFormatting>
  <conditionalFormatting sqref="G12">
    <cfRule type="expression" dxfId="78" priority="20" stopIfTrue="1">
      <formula>NOT(ISERROR(SEARCH("ERROR",G12)))</formula>
    </cfRule>
  </conditionalFormatting>
  <conditionalFormatting sqref="G12">
    <cfRule type="expression" dxfId="77" priority="21" stopIfTrue="1">
      <formula>NOT(ISERROR(SEARCH("ERROR",G12)))</formula>
    </cfRule>
  </conditionalFormatting>
  <conditionalFormatting sqref="G12">
    <cfRule type="expression" dxfId="76" priority="22" stopIfTrue="1">
      <formula>NOT(ISERROR(SEARCH("ERROR",G12)))</formula>
    </cfRule>
  </conditionalFormatting>
  <conditionalFormatting sqref="G12">
    <cfRule type="expression" dxfId="75" priority="23" stopIfTrue="1">
      <formula>NOT(ISERROR(SEARCH("ERROR",G12)))</formula>
    </cfRule>
  </conditionalFormatting>
  <conditionalFormatting sqref="G12">
    <cfRule type="expression" dxfId="74" priority="24" stopIfTrue="1">
      <formula>NOT(ISERROR(SEARCH("ERROR",G12)))</formula>
    </cfRule>
  </conditionalFormatting>
  <conditionalFormatting sqref="G12">
    <cfRule type="expression" dxfId="73" priority="25" stopIfTrue="1">
      <formula>NOT(ISERROR(SEARCH("ERROR",G12)))</formula>
    </cfRule>
  </conditionalFormatting>
  <conditionalFormatting sqref="G12">
    <cfRule type="expression" dxfId="72" priority="26" stopIfTrue="1">
      <formula>NOT(ISERROR(SEARCH("ERROR",G12)))</formula>
    </cfRule>
  </conditionalFormatting>
  <conditionalFormatting sqref="G12">
    <cfRule type="expression" dxfId="71" priority="27" stopIfTrue="1">
      <formula>NOT(ISERROR(SEARCH("ERROR",G12)))</formula>
    </cfRule>
  </conditionalFormatting>
  <conditionalFormatting sqref="G12">
    <cfRule type="expression" dxfId="70" priority="28" stopIfTrue="1">
      <formula>NOT(ISERROR(SEARCH("ERROR",G12)))</formula>
    </cfRule>
  </conditionalFormatting>
  <dataValidations count="1">
    <dataValidation type="list" allowBlank="1" showErrorMessage="1" sqref="F32:F36 F10:F30">
      <formula1>Periods</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8.xml><?xml version="1.0" encoding="utf-8"?>
<worksheet xmlns="http://schemas.openxmlformats.org/spreadsheetml/2006/main" xmlns:r="http://schemas.openxmlformats.org/officeDocument/2006/relationships">
  <sheetPr codeName="Sheet8"/>
  <dimension ref="A1:L52"/>
  <sheetViews>
    <sheetView showGridLines="0" workbookViewId="0"/>
  </sheetViews>
  <sheetFormatPr defaultColWidth="8.85546875" defaultRowHeight="15"/>
  <cols>
    <col min="1" max="1" width="8.85546875" style="7"/>
    <col min="2" max="2" width="45.42578125" style="7" customWidth="1"/>
    <col min="3" max="3" width="37.7109375" style="25"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c r="A1" s="121"/>
      <c r="B1" s="85"/>
      <c r="C1" s="85"/>
      <c r="D1" s="85"/>
      <c r="E1" s="85"/>
      <c r="F1" s="85"/>
      <c r="G1" s="85"/>
      <c r="H1" s="85"/>
      <c r="I1" s="85"/>
    </row>
    <row r="2" spans="1:12" s="11" customFormat="1">
      <c r="A2" s="85"/>
      <c r="B2" s="85"/>
      <c r="C2" s="85"/>
      <c r="D2" s="85"/>
      <c r="E2" s="231"/>
      <c r="F2" s="231"/>
      <c r="G2" s="231"/>
      <c r="H2" s="85"/>
      <c r="I2" s="85"/>
    </row>
    <row r="3" spans="1:12" s="11" customFormat="1" ht="24" customHeight="1">
      <c r="A3" s="85"/>
      <c r="B3" s="85"/>
      <c r="C3" s="232" t="s">
        <v>372</v>
      </c>
      <c r="D3" s="232"/>
      <c r="E3" s="232"/>
      <c r="F3" s="232"/>
      <c r="G3" s="232"/>
      <c r="H3" s="85"/>
      <c r="I3" s="85"/>
    </row>
    <row r="4" spans="1:12" s="11" customFormat="1" ht="24" customHeight="1">
      <c r="A4" s="85"/>
      <c r="B4" s="85"/>
      <c r="C4" s="232" t="s">
        <v>374</v>
      </c>
      <c r="D4" s="232"/>
      <c r="E4" s="232"/>
      <c r="F4" s="232"/>
      <c r="G4" s="232"/>
      <c r="H4" s="85"/>
      <c r="I4" s="85"/>
    </row>
    <row r="5" spans="1:12" s="11" customFormat="1" ht="24" customHeight="1">
      <c r="A5" s="85"/>
      <c r="B5" s="85"/>
      <c r="C5" s="85"/>
      <c r="D5" s="85"/>
      <c r="E5" s="85"/>
      <c r="F5" s="85"/>
      <c r="G5" s="85"/>
      <c r="H5" s="85"/>
      <c r="I5" s="85"/>
    </row>
    <row r="6" spans="1:12" s="11" customFormat="1" ht="36">
      <c r="A6" s="86"/>
      <c r="B6" s="208" t="s">
        <v>377</v>
      </c>
      <c r="C6" s="208"/>
      <c r="D6" s="208"/>
      <c r="E6" s="208"/>
      <c r="F6" s="208"/>
      <c r="G6" s="208"/>
      <c r="H6" s="85"/>
      <c r="I6" s="85"/>
    </row>
    <row r="7" spans="1:12" s="5" customFormat="1" ht="15" customHeight="1">
      <c r="A7" s="122"/>
      <c r="B7" s="123"/>
      <c r="C7" s="123"/>
      <c r="D7" s="123"/>
      <c r="E7" s="123"/>
      <c r="F7" s="123"/>
      <c r="G7" s="123"/>
      <c r="H7" s="77"/>
      <c r="I7" s="77"/>
    </row>
    <row r="8" spans="1:12" s="5" customFormat="1" ht="15.75" customHeight="1" thickBot="1">
      <c r="A8" s="122"/>
      <c r="B8" s="123"/>
      <c r="C8" s="123"/>
      <c r="D8" s="123"/>
      <c r="E8" s="123"/>
      <c r="F8" s="123"/>
      <c r="G8" s="123"/>
      <c r="H8" s="77"/>
      <c r="I8" s="77"/>
    </row>
    <row r="9" spans="1:12" s="20" customFormat="1" ht="24" thickBot="1">
      <c r="A9" s="90"/>
      <c r="B9" s="90"/>
      <c r="C9" s="91"/>
      <c r="D9" s="92"/>
      <c r="E9" s="164" t="s">
        <v>107</v>
      </c>
      <c r="F9" s="164" t="s">
        <v>14</v>
      </c>
      <c r="G9" s="165" t="s">
        <v>15</v>
      </c>
      <c r="H9" s="92"/>
      <c r="I9" s="92"/>
    </row>
    <row r="10" spans="1:12" s="17" customFormat="1" ht="18.75">
      <c r="A10" s="95"/>
      <c r="B10" s="109" t="s">
        <v>324</v>
      </c>
      <c r="C10" s="95" t="s">
        <v>38</v>
      </c>
      <c r="D10" s="95"/>
      <c r="E10" s="96">
        <v>0</v>
      </c>
      <c r="F10" s="96" t="s">
        <v>10</v>
      </c>
      <c r="G10" s="159">
        <f t="shared" ref="G10:G16" si="0">E10*LOOKUP(F10,PeriodTuples)</f>
        <v>0</v>
      </c>
      <c r="H10" s="98"/>
      <c r="I10" s="98"/>
      <c r="J10" s="18"/>
      <c r="K10" s="18"/>
      <c r="L10" s="18"/>
    </row>
    <row r="11" spans="1:12" s="17" customFormat="1" ht="18.75">
      <c r="A11" s="95"/>
      <c r="B11" s="109"/>
      <c r="C11" s="95" t="s">
        <v>197</v>
      </c>
      <c r="D11" s="95"/>
      <c r="E11" s="97">
        <v>0</v>
      </c>
      <c r="F11" s="97" t="s">
        <v>10</v>
      </c>
      <c r="G11" s="159">
        <f t="shared" si="0"/>
        <v>0</v>
      </c>
      <c r="H11" s="98"/>
      <c r="I11" s="98"/>
      <c r="J11" s="18"/>
      <c r="K11" s="18"/>
      <c r="L11" s="18"/>
    </row>
    <row r="12" spans="1:12" s="17" customFormat="1" ht="18.75">
      <c r="A12" s="95"/>
      <c r="B12" s="109"/>
      <c r="C12" s="95" t="s">
        <v>196</v>
      </c>
      <c r="D12" s="95"/>
      <c r="E12" s="97">
        <v>0</v>
      </c>
      <c r="F12" s="97" t="s">
        <v>10</v>
      </c>
      <c r="G12" s="159">
        <f t="shared" si="0"/>
        <v>0</v>
      </c>
      <c r="H12" s="98"/>
      <c r="I12" s="98"/>
      <c r="J12" s="18"/>
      <c r="K12" s="18"/>
      <c r="L12" s="18"/>
    </row>
    <row r="13" spans="1:12" s="17" customFormat="1" ht="18.75">
      <c r="A13" s="95"/>
      <c r="B13" s="109"/>
      <c r="C13" s="95" t="s">
        <v>195</v>
      </c>
      <c r="D13" s="95"/>
      <c r="E13" s="97">
        <v>0</v>
      </c>
      <c r="F13" s="97" t="s">
        <v>10</v>
      </c>
      <c r="G13" s="159">
        <f t="shared" si="0"/>
        <v>0</v>
      </c>
      <c r="H13" s="98"/>
      <c r="I13" s="98"/>
      <c r="J13" s="18"/>
      <c r="K13" s="18"/>
      <c r="L13" s="18"/>
    </row>
    <row r="14" spans="1:12" s="17" customFormat="1" ht="18.75">
      <c r="A14" s="95"/>
      <c r="B14" s="109"/>
      <c r="C14" s="95" t="s">
        <v>194</v>
      </c>
      <c r="D14" s="95"/>
      <c r="E14" s="97">
        <v>0</v>
      </c>
      <c r="F14" s="97" t="s">
        <v>6</v>
      </c>
      <c r="G14" s="159">
        <f t="shared" si="0"/>
        <v>0</v>
      </c>
      <c r="H14" s="98"/>
      <c r="I14" s="98"/>
      <c r="J14" s="18"/>
      <c r="K14" s="18"/>
      <c r="L14" s="18"/>
    </row>
    <row r="15" spans="1:12" s="17" customFormat="1" ht="18.75">
      <c r="A15" s="95"/>
      <c r="B15" s="109"/>
      <c r="C15" s="95" t="s">
        <v>39</v>
      </c>
      <c r="D15" s="95"/>
      <c r="E15" s="97">
        <v>0</v>
      </c>
      <c r="F15" s="97" t="s">
        <v>10</v>
      </c>
      <c r="G15" s="159">
        <f t="shared" si="0"/>
        <v>0</v>
      </c>
      <c r="H15" s="98"/>
      <c r="I15" s="98"/>
      <c r="J15" s="18"/>
      <c r="K15" s="18"/>
      <c r="L15" s="18"/>
    </row>
    <row r="16" spans="1:12" s="17" customFormat="1" ht="18.75">
      <c r="A16" s="95"/>
      <c r="B16" s="109"/>
      <c r="C16" s="95" t="s">
        <v>193</v>
      </c>
      <c r="D16" s="95"/>
      <c r="E16" s="97">
        <v>0</v>
      </c>
      <c r="F16" s="97" t="s">
        <v>10</v>
      </c>
      <c r="G16" s="159">
        <f t="shared" si="0"/>
        <v>0</v>
      </c>
      <c r="H16" s="98"/>
      <c r="I16" s="98"/>
      <c r="J16" s="18"/>
      <c r="K16" s="18"/>
      <c r="L16" s="18"/>
    </row>
    <row r="17" spans="1:12" s="18" customFormat="1" ht="18.75">
      <c r="A17" s="98"/>
      <c r="B17" s="93"/>
      <c r="C17" s="98"/>
      <c r="D17" s="98"/>
      <c r="E17" s="111"/>
      <c r="F17" s="111"/>
      <c r="G17" s="101"/>
      <c r="H17" s="98"/>
      <c r="I17" s="98"/>
    </row>
    <row r="18" spans="1:12" s="17" customFormat="1" ht="18.75">
      <c r="A18" s="95"/>
      <c r="B18" s="109" t="s">
        <v>178</v>
      </c>
      <c r="C18" s="95" t="s">
        <v>192</v>
      </c>
      <c r="D18" s="95"/>
      <c r="E18" s="97">
        <v>0</v>
      </c>
      <c r="F18" s="97" t="s">
        <v>12</v>
      </c>
      <c r="G18" s="159">
        <f>E18*LOOKUP(F18,PeriodTuples)</f>
        <v>0</v>
      </c>
      <c r="H18" s="98"/>
      <c r="I18" s="98"/>
      <c r="J18" s="18"/>
      <c r="K18" s="18"/>
      <c r="L18" s="18"/>
    </row>
    <row r="19" spans="1:12" s="17" customFormat="1" ht="18.75">
      <c r="A19" s="95"/>
      <c r="B19" s="109"/>
      <c r="C19" s="95" t="s">
        <v>191</v>
      </c>
      <c r="D19" s="95"/>
      <c r="E19" s="97">
        <v>0</v>
      </c>
      <c r="F19" s="97" t="s">
        <v>12</v>
      </c>
      <c r="G19" s="159">
        <f>E19*LOOKUP(F19,PeriodTuples)</f>
        <v>0</v>
      </c>
      <c r="H19" s="98"/>
      <c r="I19" s="98"/>
      <c r="J19" s="18"/>
      <c r="K19" s="18"/>
      <c r="L19" s="18"/>
    </row>
    <row r="20" spans="1:12" s="17" customFormat="1" ht="18.75">
      <c r="A20" s="95"/>
      <c r="B20" s="109"/>
      <c r="C20" s="95" t="s">
        <v>190</v>
      </c>
      <c r="D20" s="95"/>
      <c r="E20" s="97">
        <v>0</v>
      </c>
      <c r="F20" s="97" t="s">
        <v>12</v>
      </c>
      <c r="G20" s="159">
        <f>E20*LOOKUP(F20,PeriodTuples)</f>
        <v>0</v>
      </c>
      <c r="H20" s="98"/>
      <c r="I20" s="98"/>
      <c r="J20" s="18"/>
      <c r="K20" s="18"/>
      <c r="L20" s="18"/>
    </row>
    <row r="21" spans="1:12" s="17" customFormat="1" ht="18.75">
      <c r="A21" s="95"/>
      <c r="B21" s="109"/>
      <c r="C21" s="95" t="s">
        <v>189</v>
      </c>
      <c r="D21" s="95"/>
      <c r="E21" s="97">
        <v>0</v>
      </c>
      <c r="F21" s="97" t="s">
        <v>12</v>
      </c>
      <c r="G21" s="159">
        <f>E21*LOOKUP(F21,PeriodTuples)</f>
        <v>0</v>
      </c>
      <c r="H21" s="98"/>
      <c r="I21" s="98"/>
      <c r="J21" s="18"/>
      <c r="K21" s="18"/>
      <c r="L21" s="18"/>
    </row>
    <row r="22" spans="1:12" s="18" customFormat="1" ht="18.75">
      <c r="A22" s="98"/>
      <c r="B22" s="93"/>
      <c r="C22" s="98"/>
      <c r="D22" s="98"/>
      <c r="E22" s="111"/>
      <c r="F22" s="111"/>
      <c r="G22" s="101"/>
      <c r="H22" s="98"/>
      <c r="I22" s="98"/>
    </row>
    <row r="23" spans="1:12" s="17" customFormat="1" ht="18.75">
      <c r="A23" s="95"/>
      <c r="B23" s="109" t="s">
        <v>180</v>
      </c>
      <c r="C23" s="95" t="s">
        <v>188</v>
      </c>
      <c r="D23" s="95"/>
      <c r="E23" s="97">
        <v>0</v>
      </c>
      <c r="F23" s="97" t="s">
        <v>10</v>
      </c>
      <c r="G23" s="159">
        <f>E23*LOOKUP(F23,PeriodTuples)</f>
        <v>0</v>
      </c>
      <c r="H23" s="98"/>
      <c r="I23" s="98"/>
      <c r="J23" s="18"/>
      <c r="K23" s="18"/>
      <c r="L23" s="18"/>
    </row>
    <row r="24" spans="1:12" s="17" customFormat="1" ht="18.75">
      <c r="A24" s="95"/>
      <c r="B24" s="109"/>
      <c r="C24" s="95" t="s">
        <v>179</v>
      </c>
      <c r="D24" s="95"/>
      <c r="E24" s="97">
        <v>0</v>
      </c>
      <c r="F24" s="97" t="s">
        <v>10</v>
      </c>
      <c r="G24" s="159">
        <f>E24*LOOKUP(F24,PeriodTuples)</f>
        <v>0</v>
      </c>
      <c r="H24" s="98"/>
      <c r="I24" s="98"/>
      <c r="J24" s="18"/>
      <c r="K24" s="18"/>
      <c r="L24" s="18"/>
    </row>
    <row r="25" spans="1:12" s="18" customFormat="1" ht="18.75">
      <c r="A25" s="98"/>
      <c r="B25" s="93"/>
      <c r="C25" s="98"/>
      <c r="D25" s="98"/>
      <c r="E25" s="111"/>
      <c r="F25" s="111"/>
      <c r="G25" s="101"/>
      <c r="H25" s="98"/>
      <c r="I25" s="98"/>
    </row>
    <row r="26" spans="1:12" s="17" customFormat="1" ht="18.75">
      <c r="A26" s="95"/>
      <c r="B26" s="109" t="s">
        <v>181</v>
      </c>
      <c r="C26" s="95" t="s">
        <v>40</v>
      </c>
      <c r="D26" s="95"/>
      <c r="E26" s="97">
        <v>0</v>
      </c>
      <c r="F26" s="97" t="s">
        <v>6</v>
      </c>
      <c r="G26" s="159">
        <f>E26*LOOKUP(F26,PeriodTuples)</f>
        <v>0</v>
      </c>
      <c r="H26" s="98"/>
      <c r="I26" s="98"/>
      <c r="J26" s="18"/>
      <c r="K26" s="18"/>
      <c r="L26" s="18"/>
    </row>
    <row r="27" spans="1:12" s="17" customFormat="1" ht="18.75">
      <c r="A27" s="95"/>
      <c r="B27" s="109"/>
      <c r="C27" s="95" t="s">
        <v>187</v>
      </c>
      <c r="D27" s="95"/>
      <c r="E27" s="97">
        <v>0</v>
      </c>
      <c r="F27" s="97" t="s">
        <v>12</v>
      </c>
      <c r="G27" s="159">
        <f>E27*LOOKUP(F27,PeriodTuples)</f>
        <v>0</v>
      </c>
      <c r="H27" s="98"/>
      <c r="I27" s="98"/>
      <c r="J27" s="18"/>
      <c r="K27" s="18"/>
      <c r="L27" s="18"/>
    </row>
    <row r="28" spans="1:12" s="17" customFormat="1" ht="18.75">
      <c r="A28" s="95"/>
      <c r="B28" s="109"/>
      <c r="C28" s="95" t="s">
        <v>186</v>
      </c>
      <c r="D28" s="95"/>
      <c r="E28" s="97">
        <v>0</v>
      </c>
      <c r="F28" s="97" t="s">
        <v>10</v>
      </c>
      <c r="G28" s="159">
        <f>E28*LOOKUP(F28,PeriodTuples)</f>
        <v>0</v>
      </c>
      <c r="H28" s="98"/>
      <c r="I28" s="98"/>
      <c r="J28" s="18"/>
      <c r="K28" s="18"/>
      <c r="L28" s="18"/>
    </row>
    <row r="29" spans="1:12" s="18" customFormat="1" ht="18.75">
      <c r="A29" s="98"/>
      <c r="B29" s="93"/>
      <c r="C29" s="98"/>
      <c r="D29" s="98"/>
      <c r="E29" s="111"/>
      <c r="F29" s="111"/>
      <c r="G29" s="101"/>
      <c r="H29" s="98"/>
      <c r="I29" s="98"/>
    </row>
    <row r="30" spans="1:12" s="17" customFormat="1" ht="18.75">
      <c r="A30" s="95"/>
      <c r="B30" s="109" t="s">
        <v>182</v>
      </c>
      <c r="C30" s="95" t="s">
        <v>185</v>
      </c>
      <c r="D30" s="95"/>
      <c r="E30" s="97">
        <v>0</v>
      </c>
      <c r="F30" s="97" t="s">
        <v>10</v>
      </c>
      <c r="G30" s="159">
        <f>E30*LOOKUP(F30,PeriodTuples)</f>
        <v>0</v>
      </c>
      <c r="H30" s="98"/>
      <c r="I30" s="98"/>
      <c r="J30" s="18"/>
      <c r="K30" s="18"/>
      <c r="L30" s="18"/>
    </row>
    <row r="31" spans="1:12" s="17" customFormat="1" ht="18.75">
      <c r="A31" s="95"/>
      <c r="B31" s="109"/>
      <c r="C31" s="95"/>
      <c r="D31" s="95"/>
      <c r="E31" s="111"/>
      <c r="F31" s="111"/>
      <c r="G31" s="101"/>
      <c r="H31" s="98"/>
      <c r="I31" s="98"/>
      <c r="J31" s="18"/>
      <c r="K31" s="18"/>
      <c r="L31" s="18"/>
    </row>
    <row r="32" spans="1:12" s="17" customFormat="1" ht="18.75">
      <c r="A32" s="95"/>
      <c r="B32" s="109" t="s">
        <v>183</v>
      </c>
      <c r="C32" s="95" t="s">
        <v>184</v>
      </c>
      <c r="D32" s="95"/>
      <c r="E32" s="97">
        <v>0</v>
      </c>
      <c r="F32" s="97" t="s">
        <v>10</v>
      </c>
      <c r="G32" s="159">
        <f>E32*LOOKUP(F32,PeriodTuples)</f>
        <v>0</v>
      </c>
      <c r="H32" s="98"/>
      <c r="I32" s="98"/>
      <c r="J32" s="18"/>
      <c r="K32" s="18"/>
      <c r="L32" s="18"/>
    </row>
    <row r="33" spans="1:12" s="17" customFormat="1" ht="18.75">
      <c r="A33" s="98"/>
      <c r="B33" s="98"/>
      <c r="C33" s="94"/>
      <c r="D33" s="95"/>
      <c r="E33" s="99"/>
      <c r="F33" s="99"/>
      <c r="G33" s="101"/>
      <c r="H33" s="95"/>
      <c r="I33" s="95"/>
    </row>
    <row r="34" spans="1:12" s="17" customFormat="1" ht="18.75">
      <c r="A34" s="98"/>
      <c r="B34" s="102" t="s">
        <v>132</v>
      </c>
      <c r="C34" s="103" t="s">
        <v>85</v>
      </c>
      <c r="D34" s="95"/>
      <c r="E34" s="97">
        <v>0</v>
      </c>
      <c r="F34" s="97" t="s">
        <v>10</v>
      </c>
      <c r="G34" s="159">
        <f>E34*LOOKUP(F34,PeriodTuples)</f>
        <v>0</v>
      </c>
      <c r="H34" s="95"/>
      <c r="I34" s="95"/>
    </row>
    <row r="35" spans="1:12" s="17" customFormat="1" ht="18.75">
      <c r="A35" s="98"/>
      <c r="B35" s="113" t="s">
        <v>268</v>
      </c>
      <c r="C35" s="103" t="s">
        <v>85</v>
      </c>
      <c r="D35" s="95"/>
      <c r="E35" s="97">
        <v>0</v>
      </c>
      <c r="F35" s="97" t="s">
        <v>10</v>
      </c>
      <c r="G35" s="159">
        <f>E35*LOOKUP(F35,PeriodTuples)</f>
        <v>0</v>
      </c>
      <c r="H35" s="95"/>
      <c r="I35" s="95"/>
    </row>
    <row r="36" spans="1:12" s="17" customFormat="1" ht="18.75">
      <c r="A36" s="98"/>
      <c r="B36" s="113" t="s">
        <v>269</v>
      </c>
      <c r="C36" s="103" t="s">
        <v>85</v>
      </c>
      <c r="D36" s="95"/>
      <c r="E36" s="97">
        <v>0</v>
      </c>
      <c r="F36" s="97" t="s">
        <v>10</v>
      </c>
      <c r="G36" s="159">
        <f>E36*LOOKUP(F36,PeriodTuples)</f>
        <v>0</v>
      </c>
      <c r="H36" s="95"/>
      <c r="I36" s="95"/>
    </row>
    <row r="37" spans="1:12" s="17" customFormat="1" ht="18.75">
      <c r="A37" s="98"/>
      <c r="B37" s="86"/>
      <c r="C37" s="103" t="s">
        <v>85</v>
      </c>
      <c r="D37" s="95"/>
      <c r="E37" s="97">
        <v>0</v>
      </c>
      <c r="F37" s="97" t="s">
        <v>10</v>
      </c>
      <c r="G37" s="159">
        <f>E37*LOOKUP(F37,PeriodTuples)</f>
        <v>0</v>
      </c>
      <c r="H37" s="95"/>
      <c r="I37" s="95"/>
    </row>
    <row r="38" spans="1:12" s="17" customFormat="1" ht="18.75">
      <c r="A38" s="98"/>
      <c r="B38" s="86"/>
      <c r="C38" s="103" t="s">
        <v>85</v>
      </c>
      <c r="D38" s="95"/>
      <c r="E38" s="97">
        <v>0</v>
      </c>
      <c r="F38" s="97" t="s">
        <v>10</v>
      </c>
      <c r="G38" s="159">
        <f>E38*LOOKUP(F38,PeriodTuples)</f>
        <v>0</v>
      </c>
      <c r="H38" s="95"/>
      <c r="I38" s="95"/>
    </row>
    <row r="39" spans="1:12" s="11" customFormat="1" ht="15.75" thickBot="1">
      <c r="A39" s="88"/>
      <c r="B39" s="88"/>
      <c r="C39" s="117"/>
      <c r="D39" s="88"/>
      <c r="E39" s="88"/>
      <c r="F39" s="88"/>
      <c r="G39" s="108"/>
      <c r="H39" s="85"/>
      <c r="I39" s="85"/>
    </row>
    <row r="40" spans="1:12" s="20" customFormat="1" ht="24" thickBot="1">
      <c r="A40" s="92"/>
      <c r="B40" s="92"/>
      <c r="C40" s="235" t="s">
        <v>210</v>
      </c>
      <c r="D40" s="235"/>
      <c r="E40" s="235"/>
      <c r="F40" s="235"/>
      <c r="G40" s="163">
        <f>SUM(G$10:G$38)</f>
        <v>0</v>
      </c>
      <c r="H40" s="90"/>
      <c r="I40" s="90"/>
      <c r="J40" s="21"/>
      <c r="K40" s="21"/>
      <c r="L40" s="21"/>
    </row>
    <row r="41" spans="1:12" s="11" customFormat="1" ht="23.25">
      <c r="A41" s="88"/>
      <c r="B41" s="88"/>
      <c r="C41" s="117"/>
      <c r="D41" s="88"/>
      <c r="E41" s="88"/>
      <c r="F41" s="88"/>
      <c r="G41" s="104"/>
      <c r="H41" s="85"/>
      <c r="I41" s="85"/>
    </row>
    <row r="42" spans="1:12" s="11" customFormat="1" ht="18.75">
      <c r="A42" s="88"/>
      <c r="B42" s="88"/>
      <c r="C42" s="117"/>
      <c r="D42" s="88"/>
      <c r="E42" s="233" t="s">
        <v>131</v>
      </c>
      <c r="F42" s="233"/>
      <c r="G42" s="115">
        <f>SUM(Results!D28:D33)</f>
        <v>0</v>
      </c>
      <c r="H42" s="85"/>
      <c r="I42" s="85"/>
    </row>
    <row r="43" spans="1:12" s="11" customFormat="1">
      <c r="A43" s="85"/>
      <c r="B43" s="85"/>
      <c r="C43" s="85"/>
      <c r="D43" s="85"/>
      <c r="E43" s="85"/>
      <c r="F43" s="85"/>
      <c r="G43" s="85"/>
      <c r="H43" s="85"/>
      <c r="I43" s="85"/>
    </row>
    <row r="44" spans="1:12" s="11" customFormat="1" ht="23.25">
      <c r="A44" s="85"/>
      <c r="B44" s="85"/>
      <c r="C44" s="85"/>
      <c r="D44" s="85"/>
      <c r="E44" s="85"/>
      <c r="F44" s="85"/>
      <c r="G44" s="116"/>
      <c r="H44" s="85"/>
      <c r="I44" s="85"/>
    </row>
    <row r="45" spans="1:12" s="11" customFormat="1" ht="15" customHeight="1">
      <c r="A45" s="7"/>
      <c r="B45" s="7"/>
      <c r="C45" s="25"/>
      <c r="D45" s="7"/>
      <c r="E45" s="7"/>
      <c r="F45" s="7"/>
      <c r="G45" s="7"/>
    </row>
    <row r="46" spans="1:12" s="11" customFormat="1">
      <c r="C46" s="9"/>
      <c r="D46" s="7"/>
      <c r="E46" s="7"/>
      <c r="F46" s="7"/>
      <c r="G46" s="8"/>
      <c r="H46" s="7"/>
      <c r="I46" s="7"/>
    </row>
    <row r="47" spans="1:12">
      <c r="C47" s="9"/>
      <c r="H47" s="7"/>
      <c r="I47" s="7"/>
    </row>
    <row r="48" spans="1:12" ht="18.75">
      <c r="C48" s="9"/>
      <c r="G48" s="12"/>
      <c r="H48" s="11"/>
      <c r="I48" s="11"/>
    </row>
    <row r="49" spans="1:9">
      <c r="C49" s="9"/>
      <c r="H49" s="7"/>
      <c r="I49" s="7"/>
    </row>
    <row r="50" spans="1:9" s="11" customFormat="1">
      <c r="A50" s="7"/>
      <c r="B50" s="7"/>
      <c r="C50" s="9"/>
      <c r="D50" s="7"/>
      <c r="E50" s="7"/>
      <c r="F50" s="7"/>
      <c r="G50" s="8"/>
      <c r="H50" s="7"/>
      <c r="I50" s="7"/>
    </row>
    <row r="51" spans="1:9">
      <c r="C51" s="9"/>
      <c r="H51" s="7"/>
      <c r="I51" s="7"/>
    </row>
    <row r="52" spans="1:9">
      <c r="C52" s="9"/>
      <c r="H52" s="7"/>
      <c r="I52" s="7"/>
    </row>
  </sheetData>
  <sheetProtection sheet="1" objects="1" scenarios="1"/>
  <mergeCells count="6">
    <mergeCell ref="E42:F42"/>
    <mergeCell ref="C40:F40"/>
    <mergeCell ref="E2:G2"/>
    <mergeCell ref="C3:G3"/>
    <mergeCell ref="C4:G4"/>
    <mergeCell ref="B6:G6"/>
  </mergeCells>
  <conditionalFormatting sqref="G31 G11:G17 G22 G25 G29">
    <cfRule type="expression" dxfId="69" priority="1" stopIfTrue="1">
      <formula>NOT(ISERROR(SEARCH("ERROR",G11)))</formula>
    </cfRule>
  </conditionalFormatting>
  <conditionalFormatting sqref="G12">
    <cfRule type="expression" dxfId="68" priority="2" stopIfTrue="1">
      <formula>NOT(ISERROR(SEARCH("ERROR",G12)))</formula>
    </cfRule>
  </conditionalFormatting>
  <conditionalFormatting sqref="G12">
    <cfRule type="expression" dxfId="67" priority="3" stopIfTrue="1">
      <formula>NOT(ISERROR(SEARCH("ERROR",G12)))</formula>
    </cfRule>
  </conditionalFormatting>
  <conditionalFormatting sqref="G12">
    <cfRule type="expression" dxfId="66" priority="4" stopIfTrue="1">
      <formula>NOT(ISERROR(SEARCH("ERROR",G12)))</formula>
    </cfRule>
  </conditionalFormatting>
  <conditionalFormatting sqref="G12">
    <cfRule type="expression" dxfId="65" priority="5" stopIfTrue="1">
      <formula>NOT(ISERROR(SEARCH("ERROR",G12)))</formula>
    </cfRule>
  </conditionalFormatting>
  <conditionalFormatting sqref="G12">
    <cfRule type="expression" dxfId="64" priority="6" stopIfTrue="1">
      <formula>NOT(ISERROR(SEARCH("ERROR",G12)))</formula>
    </cfRule>
  </conditionalFormatting>
  <conditionalFormatting sqref="G12">
    <cfRule type="expression" dxfId="63" priority="7" stopIfTrue="1">
      <formula>NOT(ISERROR(SEARCH("ERROR",G12)))</formula>
    </cfRule>
  </conditionalFormatting>
  <conditionalFormatting sqref="G12">
    <cfRule type="expression" dxfId="62" priority="8" stopIfTrue="1">
      <formula>NOT(ISERROR(SEARCH("ERROR",G12)))</formula>
    </cfRule>
  </conditionalFormatting>
  <conditionalFormatting sqref="G12">
    <cfRule type="expression" dxfId="61" priority="9" stopIfTrue="1">
      <formula>NOT(ISERROR(SEARCH("ERROR",G12)))</formula>
    </cfRule>
  </conditionalFormatting>
  <conditionalFormatting sqref="G12">
    <cfRule type="expression" dxfId="60" priority="10" stopIfTrue="1">
      <formula>NOT(ISERROR(SEARCH("ERROR",G12)))</formula>
    </cfRule>
  </conditionalFormatting>
  <conditionalFormatting sqref="G12">
    <cfRule type="expression" dxfId="59" priority="11" stopIfTrue="1">
      <formula>NOT(ISERROR(SEARCH("ERROR",G12)))</formula>
    </cfRule>
  </conditionalFormatting>
  <conditionalFormatting sqref="G12">
    <cfRule type="expression" dxfId="58" priority="12" stopIfTrue="1">
      <formula>NOT(ISERROR(SEARCH("ERROR",G12)))</formula>
    </cfRule>
  </conditionalFormatting>
  <conditionalFormatting sqref="G12">
    <cfRule type="expression" dxfId="57" priority="13" stopIfTrue="1">
      <formula>NOT(ISERROR(SEARCH("ERROR",G12)))</formula>
    </cfRule>
  </conditionalFormatting>
  <conditionalFormatting sqref="G12">
    <cfRule type="expression" dxfId="56" priority="14" stopIfTrue="1">
      <formula>NOT(ISERROR(SEARCH("ERROR",G12)))</formula>
    </cfRule>
  </conditionalFormatting>
  <conditionalFormatting sqref="G12">
    <cfRule type="expression" dxfId="55" priority="15" stopIfTrue="1">
      <formula>NOT(ISERROR(SEARCH("ERROR",G12)))</formula>
    </cfRule>
  </conditionalFormatting>
  <conditionalFormatting sqref="G12">
    <cfRule type="expression" dxfId="54" priority="16" stopIfTrue="1">
      <formula>NOT(ISERROR(SEARCH("ERROR",G12)))</formula>
    </cfRule>
  </conditionalFormatting>
  <conditionalFormatting sqref="G12">
    <cfRule type="expression" dxfId="53" priority="17" stopIfTrue="1">
      <formula>NOT(ISERROR(SEARCH("ERROR",G12)))</formula>
    </cfRule>
  </conditionalFormatting>
  <conditionalFormatting sqref="G12">
    <cfRule type="expression" dxfId="52" priority="18" stopIfTrue="1">
      <formula>NOT(ISERROR(SEARCH("ERROR",G12)))</formula>
    </cfRule>
  </conditionalFormatting>
  <conditionalFormatting sqref="G12">
    <cfRule type="expression" dxfId="51" priority="19" stopIfTrue="1">
      <formula>NOT(ISERROR(SEARCH("ERROR",G12)))</formula>
    </cfRule>
  </conditionalFormatting>
  <conditionalFormatting sqref="G12">
    <cfRule type="expression" dxfId="50" priority="20" stopIfTrue="1">
      <formula>NOT(ISERROR(SEARCH("ERROR",G12)))</formula>
    </cfRule>
  </conditionalFormatting>
  <conditionalFormatting sqref="G12">
    <cfRule type="expression" dxfId="49" priority="21" stopIfTrue="1">
      <formula>NOT(ISERROR(SEARCH("ERROR",G12)))</formula>
    </cfRule>
  </conditionalFormatting>
  <conditionalFormatting sqref="G12">
    <cfRule type="expression" dxfId="48" priority="22" stopIfTrue="1">
      <formula>NOT(ISERROR(SEARCH("ERROR",G12)))</formula>
    </cfRule>
  </conditionalFormatting>
  <conditionalFormatting sqref="G12">
    <cfRule type="expression" dxfId="47" priority="23" stopIfTrue="1">
      <formula>NOT(ISERROR(SEARCH("ERROR",G12)))</formula>
    </cfRule>
  </conditionalFormatting>
  <conditionalFormatting sqref="G12">
    <cfRule type="expression" dxfId="46" priority="24" stopIfTrue="1">
      <formula>NOT(ISERROR(SEARCH("ERROR",G12)))</formula>
    </cfRule>
  </conditionalFormatting>
  <dataValidations count="1">
    <dataValidation type="list" allowBlank="1" showErrorMessage="1" sqref="F34:F38 F10:F32">
      <formula1>Periods</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sheetPr codeName="Sheet9"/>
  <dimension ref="A1:L43"/>
  <sheetViews>
    <sheetView showGridLines="0" workbookViewId="0"/>
  </sheetViews>
  <sheetFormatPr defaultColWidth="8.85546875" defaultRowHeight="15"/>
  <cols>
    <col min="1" max="1" width="8.85546875" style="7"/>
    <col min="2" max="2" width="45.42578125" style="7" customWidth="1"/>
    <col min="3" max="3" width="37.7109375" style="25" customWidth="1"/>
    <col min="4" max="4" width="2.28515625" style="7" customWidth="1"/>
    <col min="5" max="6" width="18.85546875" style="7" customWidth="1"/>
    <col min="7" max="7" width="28.42578125" style="8" customWidth="1"/>
    <col min="8" max="12" width="8.85546875" style="10"/>
    <col min="13" max="16384" width="8.85546875" style="7"/>
  </cols>
  <sheetData>
    <row r="1" spans="1:12" s="11" customFormat="1">
      <c r="A1" s="121"/>
      <c r="B1" s="85"/>
      <c r="C1" s="85"/>
      <c r="D1" s="85"/>
      <c r="E1" s="85"/>
      <c r="F1" s="85"/>
      <c r="G1" s="85"/>
      <c r="H1" s="85"/>
    </row>
    <row r="2" spans="1:12" s="11" customFormat="1">
      <c r="A2" s="85"/>
      <c r="B2" s="85"/>
      <c r="C2" s="85"/>
      <c r="D2" s="85"/>
      <c r="E2" s="231"/>
      <c r="F2" s="231"/>
      <c r="G2" s="231"/>
      <c r="H2" s="85"/>
    </row>
    <row r="3" spans="1:12" s="11" customFormat="1" ht="24" customHeight="1">
      <c r="A3" s="85"/>
      <c r="B3" s="85"/>
      <c r="C3" s="232" t="s">
        <v>372</v>
      </c>
      <c r="D3" s="232"/>
      <c r="E3" s="232"/>
      <c r="F3" s="232"/>
      <c r="G3" s="232"/>
      <c r="H3" s="85"/>
    </row>
    <row r="4" spans="1:12" s="11" customFormat="1" ht="24" customHeight="1">
      <c r="A4" s="85"/>
      <c r="B4" s="85"/>
      <c r="C4" s="232" t="s">
        <v>374</v>
      </c>
      <c r="D4" s="232"/>
      <c r="E4" s="232"/>
      <c r="F4" s="232"/>
      <c r="G4" s="232"/>
      <c r="H4" s="85"/>
    </row>
    <row r="5" spans="1:12" s="11" customFormat="1" ht="24" customHeight="1">
      <c r="A5" s="85"/>
      <c r="B5" s="85"/>
      <c r="C5" s="85"/>
      <c r="D5" s="85"/>
      <c r="E5" s="85"/>
      <c r="F5" s="85"/>
      <c r="G5" s="85"/>
      <c r="H5" s="85"/>
    </row>
    <row r="6" spans="1:12" s="11" customFormat="1" ht="36">
      <c r="A6" s="86"/>
      <c r="B6" s="208" t="s">
        <v>211</v>
      </c>
      <c r="C6" s="208"/>
      <c r="D6" s="208"/>
      <c r="E6" s="208"/>
      <c r="F6" s="208"/>
      <c r="G6" s="208"/>
      <c r="H6" s="85"/>
    </row>
    <row r="7" spans="1:12">
      <c r="A7" s="86"/>
      <c r="B7" s="86"/>
      <c r="C7" s="87"/>
      <c r="D7" s="88"/>
      <c r="E7" s="88"/>
      <c r="F7" s="88"/>
      <c r="G7" s="89"/>
      <c r="H7" s="88"/>
      <c r="I7" s="7"/>
      <c r="J7" s="7"/>
      <c r="K7" s="7"/>
      <c r="L7" s="7"/>
    </row>
    <row r="8" spans="1:12" ht="15.75" thickBot="1">
      <c r="A8" s="86"/>
      <c r="B8" s="86"/>
      <c r="C8" s="87"/>
      <c r="D8" s="88"/>
      <c r="E8" s="88"/>
      <c r="F8" s="88"/>
      <c r="G8" s="89"/>
      <c r="H8" s="88"/>
      <c r="I8" s="7"/>
      <c r="J8" s="7"/>
      <c r="K8" s="7"/>
      <c r="L8" s="7"/>
    </row>
    <row r="9" spans="1:12" s="20" customFormat="1" ht="24" thickBot="1">
      <c r="A9" s="90"/>
      <c r="B9" s="90"/>
      <c r="C9" s="91"/>
      <c r="D9" s="92"/>
      <c r="E9" s="164" t="s">
        <v>107</v>
      </c>
      <c r="F9" s="164" t="s">
        <v>14</v>
      </c>
      <c r="G9" s="165" t="s">
        <v>15</v>
      </c>
      <c r="H9" s="92"/>
    </row>
    <row r="10" spans="1:12" s="17" customFormat="1" ht="18.75">
      <c r="A10" s="95"/>
      <c r="B10" s="109" t="s">
        <v>199</v>
      </c>
      <c r="C10" s="110" t="s">
        <v>200</v>
      </c>
      <c r="D10" s="95"/>
      <c r="E10" s="96">
        <v>0</v>
      </c>
      <c r="F10" s="96" t="s">
        <v>10</v>
      </c>
      <c r="G10" s="159">
        <f t="shared" ref="G10:G18" si="0">E10*LOOKUP(F10,PeriodTuples)</f>
        <v>0</v>
      </c>
      <c r="H10" s="98"/>
      <c r="I10" s="18"/>
      <c r="J10" s="18"/>
      <c r="K10" s="18"/>
      <c r="L10" s="18"/>
    </row>
    <row r="11" spans="1:12" s="17" customFormat="1" ht="18.75">
      <c r="A11" s="95"/>
      <c r="B11" s="109"/>
      <c r="C11" s="110" t="s">
        <v>201</v>
      </c>
      <c r="D11" s="95"/>
      <c r="E11" s="97">
        <v>0</v>
      </c>
      <c r="F11" s="97" t="s">
        <v>10</v>
      </c>
      <c r="G11" s="159">
        <f t="shared" si="0"/>
        <v>0</v>
      </c>
      <c r="H11" s="98"/>
      <c r="I11" s="18"/>
      <c r="J11" s="18"/>
      <c r="K11" s="18"/>
      <c r="L11" s="18"/>
    </row>
    <row r="12" spans="1:12" s="17" customFormat="1" ht="18.75">
      <c r="A12" s="95"/>
      <c r="B12" s="109"/>
      <c r="C12" s="110" t="s">
        <v>202</v>
      </c>
      <c r="D12" s="95"/>
      <c r="E12" s="97">
        <v>0</v>
      </c>
      <c r="F12" s="97" t="s">
        <v>12</v>
      </c>
      <c r="G12" s="159">
        <f t="shared" si="0"/>
        <v>0</v>
      </c>
      <c r="H12" s="98"/>
      <c r="I12" s="18"/>
      <c r="J12" s="18"/>
      <c r="K12" s="18"/>
      <c r="L12" s="18"/>
    </row>
    <row r="13" spans="1:12" s="17" customFormat="1" ht="18.75">
      <c r="A13" s="95"/>
      <c r="B13" s="109"/>
      <c r="C13" s="110" t="s">
        <v>203</v>
      </c>
      <c r="D13" s="95"/>
      <c r="E13" s="97">
        <v>0</v>
      </c>
      <c r="F13" s="97" t="s">
        <v>12</v>
      </c>
      <c r="G13" s="159">
        <f t="shared" si="0"/>
        <v>0</v>
      </c>
      <c r="H13" s="98"/>
      <c r="I13" s="18"/>
      <c r="J13" s="18"/>
      <c r="K13" s="18"/>
      <c r="L13" s="18"/>
    </row>
    <row r="14" spans="1:12" s="17" customFormat="1" ht="18.75">
      <c r="A14" s="95"/>
      <c r="B14" s="109"/>
      <c r="C14" s="110" t="s">
        <v>204</v>
      </c>
      <c r="D14" s="95"/>
      <c r="E14" s="97">
        <v>0</v>
      </c>
      <c r="F14" s="97" t="s">
        <v>10</v>
      </c>
      <c r="G14" s="159">
        <f t="shared" si="0"/>
        <v>0</v>
      </c>
      <c r="H14" s="98"/>
      <c r="I14" s="18"/>
      <c r="J14" s="18"/>
      <c r="K14" s="18"/>
      <c r="L14" s="18"/>
    </row>
    <row r="15" spans="1:12" s="17" customFormat="1" ht="18.75">
      <c r="A15" s="95"/>
      <c r="B15" s="109"/>
      <c r="C15" s="110" t="s">
        <v>205</v>
      </c>
      <c r="D15" s="95"/>
      <c r="E15" s="97">
        <v>0</v>
      </c>
      <c r="F15" s="97" t="s">
        <v>10</v>
      </c>
      <c r="G15" s="159">
        <f t="shared" si="0"/>
        <v>0</v>
      </c>
      <c r="H15" s="98"/>
      <c r="I15" s="18"/>
      <c r="J15" s="18"/>
      <c r="K15" s="18"/>
      <c r="L15" s="18"/>
    </row>
    <row r="16" spans="1:12" s="17" customFormat="1" ht="18.75">
      <c r="A16" s="95"/>
      <c r="B16" s="109"/>
      <c r="C16" s="110" t="s">
        <v>41</v>
      </c>
      <c r="D16" s="95"/>
      <c r="E16" s="97">
        <v>0</v>
      </c>
      <c r="F16" s="97" t="s">
        <v>12</v>
      </c>
      <c r="G16" s="159">
        <f t="shared" si="0"/>
        <v>0</v>
      </c>
      <c r="H16" s="98"/>
      <c r="I16" s="18"/>
      <c r="J16" s="18"/>
      <c r="K16" s="18"/>
      <c r="L16" s="18"/>
    </row>
    <row r="17" spans="1:12" s="17" customFormat="1" ht="18.75">
      <c r="A17" s="95"/>
      <c r="B17" s="109"/>
      <c r="C17" s="110" t="s">
        <v>206</v>
      </c>
      <c r="D17" s="95"/>
      <c r="E17" s="97">
        <v>0</v>
      </c>
      <c r="F17" s="97" t="s">
        <v>12</v>
      </c>
      <c r="G17" s="159">
        <f t="shared" si="0"/>
        <v>0</v>
      </c>
      <c r="H17" s="98"/>
      <c r="I17" s="18"/>
      <c r="J17" s="18"/>
      <c r="K17" s="18"/>
      <c r="L17" s="18"/>
    </row>
    <row r="18" spans="1:12" s="17" customFormat="1" ht="18.75">
      <c r="A18" s="95"/>
      <c r="B18" s="109"/>
      <c r="C18" s="110" t="s">
        <v>207</v>
      </c>
      <c r="D18" s="95"/>
      <c r="E18" s="97">
        <v>0</v>
      </c>
      <c r="F18" s="97" t="s">
        <v>10</v>
      </c>
      <c r="G18" s="159">
        <f t="shared" si="0"/>
        <v>0</v>
      </c>
      <c r="H18" s="98"/>
      <c r="I18" s="18"/>
      <c r="J18" s="18"/>
      <c r="K18" s="18"/>
      <c r="L18" s="18"/>
    </row>
    <row r="19" spans="1:12" s="17" customFormat="1" ht="18.75">
      <c r="A19" s="95"/>
      <c r="B19" s="109"/>
      <c r="C19" s="110"/>
      <c r="D19" s="95"/>
      <c r="E19" s="111"/>
      <c r="F19" s="111"/>
      <c r="G19" s="101"/>
      <c r="H19" s="98"/>
      <c r="I19" s="18"/>
      <c r="J19" s="18"/>
      <c r="K19" s="18"/>
      <c r="L19" s="18"/>
    </row>
    <row r="20" spans="1:12" s="17" customFormat="1" ht="18.75">
      <c r="A20" s="95"/>
      <c r="B20" s="109" t="s">
        <v>198</v>
      </c>
      <c r="C20" s="110" t="s">
        <v>208</v>
      </c>
      <c r="D20" s="95"/>
      <c r="E20" s="97">
        <v>0</v>
      </c>
      <c r="F20" s="97" t="s">
        <v>10</v>
      </c>
      <c r="G20" s="159">
        <f>E20*LOOKUP(F20,PeriodTuples)</f>
        <v>0</v>
      </c>
      <c r="H20" s="98"/>
      <c r="I20" s="18"/>
      <c r="J20" s="18"/>
      <c r="K20" s="18"/>
      <c r="L20" s="18"/>
    </row>
    <row r="21" spans="1:12" s="17" customFormat="1" ht="18.75">
      <c r="A21" s="95"/>
      <c r="B21" s="109"/>
      <c r="C21" s="110" t="s">
        <v>42</v>
      </c>
      <c r="D21" s="95"/>
      <c r="E21" s="97">
        <v>0</v>
      </c>
      <c r="F21" s="97" t="s">
        <v>10</v>
      </c>
      <c r="G21" s="159">
        <f>E21*LOOKUP(F21,PeriodTuples)</f>
        <v>0</v>
      </c>
      <c r="H21" s="98"/>
      <c r="I21" s="18"/>
      <c r="J21" s="18"/>
      <c r="K21" s="18"/>
      <c r="L21" s="18"/>
    </row>
    <row r="22" spans="1:12" s="17" customFormat="1" ht="18.75">
      <c r="A22" s="95"/>
      <c r="B22" s="109"/>
      <c r="C22" s="110" t="s">
        <v>43</v>
      </c>
      <c r="D22" s="95"/>
      <c r="E22" s="97">
        <v>0</v>
      </c>
      <c r="F22" s="97" t="s">
        <v>10</v>
      </c>
      <c r="G22" s="159">
        <f>E22*LOOKUP(F22,PeriodTuples)</f>
        <v>0</v>
      </c>
      <c r="H22" s="98"/>
      <c r="I22" s="18"/>
      <c r="J22" s="18"/>
      <c r="K22" s="18"/>
      <c r="L22" s="18"/>
    </row>
    <row r="23" spans="1:12" s="17" customFormat="1" ht="18.75">
      <c r="A23" s="95"/>
      <c r="B23" s="109"/>
      <c r="C23" s="110" t="s">
        <v>209</v>
      </c>
      <c r="D23" s="95"/>
      <c r="E23" s="97">
        <v>0</v>
      </c>
      <c r="F23" s="97" t="s">
        <v>10</v>
      </c>
      <c r="G23" s="159">
        <f>E23*LOOKUP(F23,PeriodTuples)</f>
        <v>0</v>
      </c>
      <c r="H23" s="98"/>
      <c r="I23" s="18"/>
      <c r="J23" s="18"/>
      <c r="K23" s="18"/>
      <c r="L23" s="18"/>
    </row>
    <row r="24" spans="1:12" s="17" customFormat="1" ht="18.75">
      <c r="A24" s="98"/>
      <c r="B24" s="98"/>
      <c r="C24" s="94"/>
      <c r="D24" s="95"/>
      <c r="E24" s="99"/>
      <c r="F24" s="99"/>
      <c r="G24" s="101"/>
      <c r="H24" s="95"/>
    </row>
    <row r="25" spans="1:12" s="17" customFormat="1" ht="18.75">
      <c r="A25" s="98"/>
      <c r="B25" s="102" t="s">
        <v>132</v>
      </c>
      <c r="C25" s="103" t="s">
        <v>85</v>
      </c>
      <c r="D25" s="95"/>
      <c r="E25" s="97">
        <v>0</v>
      </c>
      <c r="F25" s="97" t="s">
        <v>10</v>
      </c>
      <c r="G25" s="159">
        <f>E25*LOOKUP(F25,PeriodTuples)</f>
        <v>0</v>
      </c>
      <c r="H25" s="95"/>
    </row>
    <row r="26" spans="1:12" s="17" customFormat="1" ht="18.75">
      <c r="A26" s="98"/>
      <c r="B26" s="113" t="s">
        <v>268</v>
      </c>
      <c r="C26" s="103" t="s">
        <v>85</v>
      </c>
      <c r="D26" s="95"/>
      <c r="E26" s="97">
        <v>0</v>
      </c>
      <c r="F26" s="97" t="s">
        <v>10</v>
      </c>
      <c r="G26" s="159">
        <f>E26*LOOKUP(F26,PeriodTuples)</f>
        <v>0</v>
      </c>
      <c r="H26" s="95"/>
    </row>
    <row r="27" spans="1:12" s="17" customFormat="1" ht="18.75">
      <c r="A27" s="98"/>
      <c r="B27" s="113" t="s">
        <v>269</v>
      </c>
      <c r="C27" s="103" t="s">
        <v>85</v>
      </c>
      <c r="D27" s="95"/>
      <c r="E27" s="97">
        <v>0</v>
      </c>
      <c r="F27" s="97" t="s">
        <v>10</v>
      </c>
      <c r="G27" s="159">
        <f>E27*LOOKUP(F27,PeriodTuples)</f>
        <v>0</v>
      </c>
      <c r="H27" s="95"/>
    </row>
    <row r="28" spans="1:12" s="17" customFormat="1" ht="18.75">
      <c r="A28" s="98"/>
      <c r="B28" s="86"/>
      <c r="C28" s="103" t="s">
        <v>85</v>
      </c>
      <c r="D28" s="95"/>
      <c r="E28" s="97">
        <v>0</v>
      </c>
      <c r="F28" s="97" t="s">
        <v>10</v>
      </c>
      <c r="G28" s="159">
        <f>E28*LOOKUP(F28,PeriodTuples)</f>
        <v>0</v>
      </c>
      <c r="H28" s="95"/>
    </row>
    <row r="29" spans="1:12" s="17" customFormat="1" ht="18.75">
      <c r="A29" s="98"/>
      <c r="B29" s="86"/>
      <c r="C29" s="103" t="s">
        <v>85</v>
      </c>
      <c r="D29" s="95"/>
      <c r="E29" s="97">
        <v>0</v>
      </c>
      <c r="F29" s="97" t="s">
        <v>10</v>
      </c>
      <c r="G29" s="159">
        <f>E29*LOOKUP(F29,PeriodTuples)</f>
        <v>0</v>
      </c>
      <c r="H29" s="95"/>
    </row>
    <row r="30" spans="1:12" s="11" customFormat="1" ht="15.75" thickBot="1">
      <c r="A30" s="88"/>
      <c r="B30" s="88"/>
      <c r="C30" s="117"/>
      <c r="D30" s="88"/>
      <c r="E30" s="88"/>
      <c r="F30" s="88"/>
      <c r="G30" s="108"/>
      <c r="H30" s="85"/>
    </row>
    <row r="31" spans="1:12" s="15" customFormat="1" ht="24" thickBot="1">
      <c r="A31" s="106"/>
      <c r="B31" s="106"/>
      <c r="C31" s="114"/>
      <c r="D31" s="106"/>
      <c r="E31" s="235" t="s">
        <v>212</v>
      </c>
      <c r="F31" s="235"/>
      <c r="G31" s="163">
        <f>SUM(G$10:G$29)</f>
        <v>0</v>
      </c>
      <c r="H31" s="105"/>
      <c r="I31" s="16"/>
      <c r="J31" s="16"/>
      <c r="K31" s="16"/>
      <c r="L31" s="16"/>
    </row>
    <row r="32" spans="1:12" s="11" customFormat="1" ht="23.25">
      <c r="A32" s="88"/>
      <c r="B32" s="88"/>
      <c r="C32" s="117"/>
      <c r="D32" s="88"/>
      <c r="E32" s="88"/>
      <c r="F32" s="88"/>
      <c r="G32" s="104"/>
      <c r="H32" s="85"/>
    </row>
    <row r="33" spans="1:8" s="11" customFormat="1" ht="18.75">
      <c r="A33" s="88"/>
      <c r="B33" s="88"/>
      <c r="C33" s="117"/>
      <c r="D33" s="88"/>
      <c r="E33" s="233" t="s">
        <v>131</v>
      </c>
      <c r="F33" s="233"/>
      <c r="G33" s="115">
        <f>SUM(Results!D28:D33)</f>
        <v>0</v>
      </c>
      <c r="H33" s="85"/>
    </row>
    <row r="34" spans="1:8" s="11" customFormat="1">
      <c r="A34" s="85"/>
      <c r="B34" s="85"/>
      <c r="C34" s="85"/>
      <c r="D34" s="85"/>
      <c r="E34" s="85"/>
      <c r="F34" s="85"/>
      <c r="G34" s="85"/>
      <c r="H34" s="85"/>
    </row>
    <row r="35" spans="1:8" s="11" customFormat="1" ht="23.25">
      <c r="A35" s="85"/>
      <c r="B35" s="85"/>
      <c r="C35" s="85"/>
      <c r="D35" s="85"/>
      <c r="E35" s="85"/>
      <c r="F35" s="85"/>
      <c r="G35" s="116"/>
      <c r="H35" s="85"/>
    </row>
    <row r="36" spans="1:8">
      <c r="G36" s="7"/>
    </row>
    <row r="37" spans="1:8">
      <c r="C37" s="9"/>
    </row>
    <row r="38" spans="1:8">
      <c r="C38" s="9"/>
    </row>
    <row r="39" spans="1:8" ht="18.75">
      <c r="C39" s="9"/>
      <c r="G39" s="12"/>
    </row>
    <row r="40" spans="1:8" s="11" customFormat="1">
      <c r="A40" s="7"/>
      <c r="B40" s="7"/>
      <c r="C40" s="9"/>
      <c r="D40" s="7"/>
      <c r="E40" s="7"/>
      <c r="F40" s="7"/>
      <c r="G40" s="8"/>
    </row>
    <row r="41" spans="1:8" s="11" customFormat="1">
      <c r="A41" s="7"/>
      <c r="B41" s="7"/>
      <c r="C41" s="9"/>
      <c r="D41" s="7"/>
      <c r="E41" s="7"/>
      <c r="F41" s="7"/>
      <c r="G41" s="8"/>
    </row>
    <row r="42" spans="1:8">
      <c r="C42" s="9"/>
    </row>
    <row r="43" spans="1:8">
      <c r="C43" s="9"/>
    </row>
  </sheetData>
  <sheetProtection sheet="1" objects="1" scenarios="1"/>
  <mergeCells count="6">
    <mergeCell ref="E33:F33"/>
    <mergeCell ref="E31:F31"/>
    <mergeCell ref="E2:G2"/>
    <mergeCell ref="C3:G3"/>
    <mergeCell ref="C4:G4"/>
    <mergeCell ref="B6:G6"/>
  </mergeCells>
  <conditionalFormatting sqref="G11:G19">
    <cfRule type="expression" dxfId="45" priority="1" stopIfTrue="1">
      <formula>NOT(ISERROR(SEARCH("ERROR",G11)))</formula>
    </cfRule>
  </conditionalFormatting>
  <conditionalFormatting sqref="G12">
    <cfRule type="expression" dxfId="44" priority="2" stopIfTrue="1">
      <formula>NOT(ISERROR(SEARCH("ERROR",G12)))</formula>
    </cfRule>
  </conditionalFormatting>
  <conditionalFormatting sqref="G12">
    <cfRule type="expression" dxfId="43" priority="3" stopIfTrue="1">
      <formula>NOT(ISERROR(SEARCH("ERROR",G12)))</formula>
    </cfRule>
  </conditionalFormatting>
  <conditionalFormatting sqref="G12">
    <cfRule type="expression" dxfId="42" priority="4" stopIfTrue="1">
      <formula>NOT(ISERROR(SEARCH("ERROR",G12)))</formula>
    </cfRule>
  </conditionalFormatting>
  <conditionalFormatting sqref="G12">
    <cfRule type="expression" dxfId="41" priority="5" stopIfTrue="1">
      <formula>NOT(ISERROR(SEARCH("ERROR",G12)))</formula>
    </cfRule>
  </conditionalFormatting>
  <conditionalFormatting sqref="G12">
    <cfRule type="expression" dxfId="40" priority="6" stopIfTrue="1">
      <formula>NOT(ISERROR(SEARCH("ERROR",G12)))</formula>
    </cfRule>
  </conditionalFormatting>
  <conditionalFormatting sqref="G12">
    <cfRule type="expression" dxfId="39" priority="7" stopIfTrue="1">
      <formula>NOT(ISERROR(SEARCH("ERROR",G12)))</formula>
    </cfRule>
  </conditionalFormatting>
  <conditionalFormatting sqref="G12">
    <cfRule type="expression" dxfId="38" priority="8" stopIfTrue="1">
      <formula>NOT(ISERROR(SEARCH("ERROR",G12)))</formula>
    </cfRule>
  </conditionalFormatting>
  <conditionalFormatting sqref="G12">
    <cfRule type="expression" dxfId="37" priority="9" stopIfTrue="1">
      <formula>NOT(ISERROR(SEARCH("ERROR",G12)))</formula>
    </cfRule>
  </conditionalFormatting>
  <conditionalFormatting sqref="G12">
    <cfRule type="expression" dxfId="36" priority="10" stopIfTrue="1">
      <formula>NOT(ISERROR(SEARCH("ERROR",G12)))</formula>
    </cfRule>
  </conditionalFormatting>
  <conditionalFormatting sqref="G12">
    <cfRule type="expression" dxfId="35" priority="11" stopIfTrue="1">
      <formula>NOT(ISERROR(SEARCH("ERROR",G12)))</formula>
    </cfRule>
  </conditionalFormatting>
  <conditionalFormatting sqref="G12">
    <cfRule type="expression" dxfId="34" priority="12" stopIfTrue="1">
      <formula>NOT(ISERROR(SEARCH("ERROR",G12)))</formula>
    </cfRule>
  </conditionalFormatting>
  <conditionalFormatting sqref="G12">
    <cfRule type="expression" dxfId="33" priority="13" stopIfTrue="1">
      <formula>NOT(ISERROR(SEARCH("ERROR",G12)))</formula>
    </cfRule>
  </conditionalFormatting>
  <conditionalFormatting sqref="G12">
    <cfRule type="expression" dxfId="32" priority="14" stopIfTrue="1">
      <formula>NOT(ISERROR(SEARCH("ERROR",G12)))</formula>
    </cfRule>
  </conditionalFormatting>
  <conditionalFormatting sqref="G12">
    <cfRule type="expression" dxfId="31" priority="15" stopIfTrue="1">
      <formula>NOT(ISERROR(SEARCH("ERROR",G12)))</formula>
    </cfRule>
  </conditionalFormatting>
  <conditionalFormatting sqref="G12">
    <cfRule type="expression" dxfId="30" priority="16" stopIfTrue="1">
      <formula>NOT(ISERROR(SEARCH("ERROR",G12)))</formula>
    </cfRule>
  </conditionalFormatting>
  <conditionalFormatting sqref="G12">
    <cfRule type="expression" dxfId="29" priority="17" stopIfTrue="1">
      <formula>NOT(ISERROR(SEARCH("ERROR",G12)))</formula>
    </cfRule>
  </conditionalFormatting>
  <conditionalFormatting sqref="G12">
    <cfRule type="expression" dxfId="28" priority="18" stopIfTrue="1">
      <formula>NOT(ISERROR(SEARCH("ERROR",G12)))</formula>
    </cfRule>
  </conditionalFormatting>
  <conditionalFormatting sqref="G12">
    <cfRule type="expression" dxfId="27" priority="19" stopIfTrue="1">
      <formula>NOT(ISERROR(SEARCH("ERROR",G12)))</formula>
    </cfRule>
  </conditionalFormatting>
  <dataValidations count="1">
    <dataValidation type="list" allowBlank="1" showErrorMessage="1" sqref="F25:F29 F10:F23">
      <formula1>Periods</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Getting Started</vt:lpstr>
      <vt:lpstr>How to</vt:lpstr>
      <vt:lpstr>Wellbeing</vt:lpstr>
      <vt:lpstr>Income</vt:lpstr>
      <vt:lpstr>Household Bills</vt:lpstr>
      <vt:lpstr>Living costs</vt:lpstr>
      <vt:lpstr>Insurance &amp; Investments</vt:lpstr>
      <vt:lpstr>Family &amp; friends</vt:lpstr>
      <vt:lpstr>Travel</vt:lpstr>
      <vt:lpstr>Leisure</vt:lpstr>
      <vt:lpstr>Your Debts</vt:lpstr>
      <vt:lpstr>Results</vt:lpstr>
      <vt:lpstr>...</vt:lpstr>
      <vt:lpstr>Advice</vt:lpstr>
      <vt:lpstr>Next steps</vt:lpstr>
      <vt:lpstr>Periods</vt:lpstr>
      <vt:lpstr>PeriodTuples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M Jones</dc:creator>
  <cp:lastModifiedBy>chloem</cp:lastModifiedBy>
  <dcterms:created xsi:type="dcterms:W3CDTF">2014-07-23T18:05:03Z</dcterms:created>
  <dcterms:modified xsi:type="dcterms:W3CDTF">2014-10-30T08:01:19Z</dcterms:modified>
</cp:coreProperties>
</file>