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_transactions" sheetId="1" r:id="rId4"/>
    <sheet state="visible" name="dim_branches" sheetId="2" r:id="rId5"/>
    <sheet state="visible" name="dim_accounts" sheetId="3" r:id="rId6"/>
  </sheets>
  <definedNames/>
  <calcPr/>
</workbook>
</file>

<file path=xl/sharedStrings.xml><?xml version="1.0" encoding="utf-8"?>
<sst xmlns="http://schemas.openxmlformats.org/spreadsheetml/2006/main" count="215" uniqueCount="140">
  <si>
    <t>transaction_id</t>
  </si>
  <si>
    <t>account_no</t>
  </si>
  <si>
    <t>transaction_timestamp</t>
  </si>
  <si>
    <t>deposit_amt</t>
  </si>
  <si>
    <t>withdrawal_amt</t>
  </si>
  <si>
    <t>balance_amt</t>
  </si>
  <si>
    <t>chq_no</t>
  </si>
  <si>
    <t>transaction_details</t>
  </si>
  <si>
    <t>value_date</t>
  </si>
  <si>
    <t>transaction_sector</t>
  </si>
  <si>
    <t>bank_id</t>
  </si>
  <si>
    <t>00001472-dc93-4e5e-9e4c-70f8dddf97b5</t>
  </si>
  <si>
    <t>∅</t>
  </si>
  <si>
    <t>FUTURE RETAIL LIMITED (OW</t>
  </si>
  <si>
    <t>Retail</t>
  </si>
  <si>
    <t>00018a82-e1df-41b5-ac29-bc5b46330307</t>
  </si>
  <si>
    <t>BEAT CASH PICKP 13327403</t>
  </si>
  <si>
    <t>Cash deposit</t>
  </si>
  <si>
    <t>000236b3-8c40-46bf-b4e2-2134ff763ff7</t>
  </si>
  <si>
    <t>FDRL/INTERNAL FUND TRANSFE</t>
  </si>
  <si>
    <t>000290cf-2c38-4836-98b9-0aff5e4a09d1</t>
  </si>
  <si>
    <t>Indiaforensic SERVICES INDIA PVT</t>
  </si>
  <si>
    <t>0003c7fd-03b7-428e-9570-8ce2e03583ef</t>
  </si>
  <si>
    <t>A52456</t>
  </si>
  <si>
    <t>CR818417353932/RMCPL09185/0</t>
  </si>
  <si>
    <t>Other</t>
  </si>
  <si>
    <t>0004724d-2a4f-4907-95eb-8f2089b6ad4c</t>
  </si>
  <si>
    <t>NEFT/N162160160752240/Indfor</t>
  </si>
  <si>
    <t>00049576-d3ba-4f21-9174-13ea3931b713</t>
  </si>
  <si>
    <t>RTGS/SBINH15313143813/Indfor</t>
  </si>
  <si>
    <t>0004c059-1359-4620-a6eb-53dabaa39bd3</t>
  </si>
  <si>
    <t>Indiaforensic NFS SETT 09-01-201</t>
  </si>
  <si>
    <t>000574ae-181d-41cd-881a-4be4a191fa50</t>
  </si>
  <si>
    <t>Internal Fund Transfer</t>
  </si>
  <si>
    <t>0005f147-72bd-408a-af47-7e75bf941b7f</t>
  </si>
  <si>
    <t>RTGS/SBINH15202795852/Indfor</t>
  </si>
  <si>
    <t>bank_name</t>
  </si>
  <si>
    <t>legal_hierarchy_country</t>
  </si>
  <si>
    <t>legal_hierarchy_parent</t>
  </si>
  <si>
    <t>geographical_hierarchy_parent</t>
  </si>
  <si>
    <t>latitude</t>
  </si>
  <si>
    <t>longitude</t>
  </si>
  <si>
    <t>valid_from</t>
  </si>
  <si>
    <t>valid_to</t>
  </si>
  <si>
    <t>Main Branch New York</t>
  </si>
  <si>
    <t>Bancorpp USA</t>
  </si>
  <si>
    <t>Bancorpp NA</t>
  </si>
  <si>
    <t>NA</t>
  </si>
  <si>
    <t>Main Branch Mexico</t>
  </si>
  <si>
    <t>Bancorpp Mexico</t>
  </si>
  <si>
    <t>Bancorpp LATAM</t>
  </si>
  <si>
    <t>Main Branch Canada</t>
  </si>
  <si>
    <t>Bancorpp CA</t>
  </si>
  <si>
    <t>Main Branch USA</t>
  </si>
  <si>
    <t>Main Branch Greece</t>
  </si>
  <si>
    <t>Bancorpp Greece</t>
  </si>
  <si>
    <t>Bancorpp EU</t>
  </si>
  <si>
    <t>UK</t>
  </si>
  <si>
    <t>Main Branch Riyadh</t>
  </si>
  <si>
    <t>Bancorpp KSA</t>
  </si>
  <si>
    <t>Bancorpp MENA</t>
  </si>
  <si>
    <t>MENA</t>
  </si>
  <si>
    <t>Main Branch India</t>
  </si>
  <si>
    <t>Bancorpp India</t>
  </si>
  <si>
    <t>Bancorpp APAC</t>
  </si>
  <si>
    <t>IN</t>
  </si>
  <si>
    <t>Main Branch London</t>
  </si>
  <si>
    <t>Bancorpp UK</t>
  </si>
  <si>
    <t>Main Branch France</t>
  </si>
  <si>
    <t>Bancorpp FR</t>
  </si>
  <si>
    <t>FR</t>
  </si>
  <si>
    <t>Main Branch Berhad</t>
  </si>
  <si>
    <t>Bancorpp Malaysia</t>
  </si>
  <si>
    <t>APAC</t>
  </si>
  <si>
    <t>id</t>
  </si>
  <si>
    <t>holder_first_name</t>
  </si>
  <si>
    <t>holder_last_name</t>
  </si>
  <si>
    <t>holder_DOB</t>
  </si>
  <si>
    <t>holder_address</t>
  </si>
  <si>
    <t>holder_city</t>
  </si>
  <si>
    <t>holder_state</t>
  </si>
  <si>
    <t>holder_country</t>
  </si>
  <si>
    <t>holder_zip</t>
  </si>
  <si>
    <t>approx_latitude</t>
  </si>
  <si>
    <t>approx_longitude</t>
  </si>
  <si>
    <t>holder_gender</t>
  </si>
  <si>
    <t>traffic_source</t>
  </si>
  <si>
    <t>registration_date</t>
  </si>
  <si>
    <t>opened_date</t>
  </si>
  <si>
    <t>closed_date</t>
  </si>
  <si>
    <t>risk_score</t>
  </si>
  <si>
    <t>ELLIS</t>
  </si>
  <si>
    <t>KIRK</t>
  </si>
  <si>
    <t>Rutherford Ln, Smithville, TX 78957, USA</t>
  </si>
  <si>
    <t>Smithville</t>
  </si>
  <si>
    <t>Texas</t>
  </si>
  <si>
    <t>USA</t>
  </si>
  <si>
    <t>Male</t>
  </si>
  <si>
    <t>Organic</t>
  </si>
  <si>
    <t>BELINDA</t>
  </si>
  <si>
    <t>JOHNSON</t>
  </si>
  <si>
    <t>Unnamed Road, Spearman, TX 79081, USA</t>
  </si>
  <si>
    <t>Spearman</t>
  </si>
  <si>
    <t>Female</t>
  </si>
  <si>
    <t>In branch</t>
  </si>
  <si>
    <t>JOELLE</t>
  </si>
  <si>
    <t>BECK</t>
  </si>
  <si>
    <t>6121 Stan Roberts Sr Ave, El Paso, TX 79934, USA</t>
  </si>
  <si>
    <t>El Paso</t>
  </si>
  <si>
    <t>KEVIN</t>
  </si>
  <si>
    <t>MCCABE</t>
  </si>
  <si>
    <t>14061 E Greenwood Dr, Aurora, CO 80014, USA</t>
  </si>
  <si>
    <t>Aurora</t>
  </si>
  <si>
    <t>Colorado</t>
  </si>
  <si>
    <t>Search</t>
  </si>
  <si>
    <t>SCOTTY</t>
  </si>
  <si>
    <t>ARMOUR</t>
  </si>
  <si>
    <t>2250 Chambers Rd, Aurora, CO 80011, USA</t>
  </si>
  <si>
    <t>Display</t>
  </si>
  <si>
    <t>SALLY</t>
  </si>
  <si>
    <t>MITCHELL</t>
  </si>
  <si>
    <t>6598 S Racine Cir, Centennial, CO 80111, USA</t>
  </si>
  <si>
    <t>Englewood</t>
  </si>
  <si>
    <t>JANET</t>
  </si>
  <si>
    <t>SPEARS</t>
  </si>
  <si>
    <t>919 Jasmine St, Denver, CO 80220, USA</t>
  </si>
  <si>
    <t>Denver</t>
  </si>
  <si>
    <t>Facebook</t>
  </si>
  <si>
    <t>JESSICA</t>
  </si>
  <si>
    <t>RALPH</t>
  </si>
  <si>
    <t>98 High, Jamestown, CO 80455, USA</t>
  </si>
  <si>
    <t>Boulder</t>
  </si>
  <si>
    <t>TIMOTHY</t>
  </si>
  <si>
    <t>HEAD</t>
  </si>
  <si>
    <t>25 Sisler Green, Breckenridge, CO 80424, USA</t>
  </si>
  <si>
    <t>Breckenridge</t>
  </si>
  <si>
    <t>DAVID</t>
  </si>
  <si>
    <t>SMITH</t>
  </si>
  <si>
    <t>387 Flowers Rd, Bellvue, CO 80512, USA</t>
  </si>
  <si>
    <t>Estes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</si>
</sst>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  &quot;yyyy&quot;-&quot;mm&quot;-&quot;dd&quot; &quot;hh&quot;:&quot;mm&quot;:&quot;ss"/>
    <numFmt numFmtId="165" formatCode="[$$]#,##0.00"/>
    <numFmt numFmtId="166" formatCode="&quot;  &quot;yyyy&quot;-&quot;mm&quot;-&quot;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99999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6" xfId="0" applyFont="1" applyNumberFormat="1"/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3.86"/>
    <col customWidth="1" min="3" max="3" width="22.0"/>
    <col customWidth="1" min="4" max="4" width="12.43"/>
    <col customWidth="1" min="5" max="5" width="15.43"/>
    <col customWidth="1" min="6" max="6" width="12.71"/>
    <col customWidth="1" min="7" max="7" width="13.14"/>
    <col customWidth="1" min="8" max="8" width="31.86"/>
    <col customWidth="1" min="9" max="9" width="13.57"/>
    <col customWidth="1" min="10" max="10" width="19.86"/>
    <col customWidth="1" min="11" max="11" width="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4.09E11</v>
      </c>
      <c r="C2" s="3">
        <f t="shared" ref="C2:C11" si="1">TODAY()+RANDBETWEEN(18,80)/100</f>
        <v>44136.54</v>
      </c>
      <c r="D2" s="4" t="s">
        <v>12</v>
      </c>
      <c r="E2" s="5">
        <v>1.77</v>
      </c>
      <c r="F2" s="5">
        <v>183876.79</v>
      </c>
      <c r="G2" s="4" t="s">
        <v>12</v>
      </c>
      <c r="H2" s="2" t="s">
        <v>13</v>
      </c>
      <c r="I2" s="6">
        <f>IFERROR(__xludf.DUMMYFUNCTION("TO_DATE(C2)"),44136.54)</f>
        <v>44136.54</v>
      </c>
      <c r="J2" s="2" t="s">
        <v>14</v>
      </c>
      <c r="K2" s="2">
        <v>10.0</v>
      </c>
    </row>
    <row r="3">
      <c r="A3" s="2" t="s">
        <v>15</v>
      </c>
      <c r="B3" s="2">
        <v>1196428.0</v>
      </c>
      <c r="C3" s="3">
        <f t="shared" si="1"/>
        <v>44136.75</v>
      </c>
      <c r="D3" s="5">
        <v>40.85</v>
      </c>
      <c r="E3" s="4" t="s">
        <v>12</v>
      </c>
      <c r="F3" s="5">
        <v>163522.42</v>
      </c>
      <c r="G3" s="4" t="s">
        <v>12</v>
      </c>
      <c r="H3" s="2" t="s">
        <v>16</v>
      </c>
      <c r="I3" s="6">
        <f>IFERROR(__xludf.DUMMYFUNCTION("TO_DATE(C3)"),44136.75)</f>
        <v>44136.75</v>
      </c>
      <c r="J3" s="2" t="s">
        <v>17</v>
      </c>
      <c r="K3" s="2">
        <v>3.0</v>
      </c>
    </row>
    <row r="4">
      <c r="A4" s="2" t="s">
        <v>18</v>
      </c>
      <c r="B4" s="2">
        <v>4.09E11</v>
      </c>
      <c r="C4" s="3">
        <f t="shared" si="1"/>
        <v>44136.58</v>
      </c>
      <c r="D4" s="5">
        <v>1000.0</v>
      </c>
      <c r="E4" s="4" t="s">
        <v>12</v>
      </c>
      <c r="F4" s="5">
        <v>179931.12</v>
      </c>
      <c r="G4" s="4" t="s">
        <v>12</v>
      </c>
      <c r="H4" s="2" t="s">
        <v>19</v>
      </c>
      <c r="I4" s="6">
        <f>IFERROR(__xludf.DUMMYFUNCTION("TO_DATE(C4)"),44136.58)</f>
        <v>44136.58</v>
      </c>
      <c r="J4" s="2" t="s">
        <v>17</v>
      </c>
      <c r="K4" s="2">
        <v>10.0</v>
      </c>
    </row>
    <row r="5">
      <c r="A5" s="2" t="s">
        <v>20</v>
      </c>
      <c r="B5" s="2">
        <v>1196711.0</v>
      </c>
      <c r="C5" s="3">
        <f t="shared" si="1"/>
        <v>44136.22</v>
      </c>
      <c r="D5" s="5">
        <v>124.01</v>
      </c>
      <c r="E5" s="4" t="s">
        <v>12</v>
      </c>
      <c r="F5" s="5">
        <v>203444.79</v>
      </c>
      <c r="G5" s="4" t="s">
        <v>12</v>
      </c>
      <c r="H5" s="2" t="s">
        <v>21</v>
      </c>
      <c r="I5" s="6">
        <f>IFERROR(__xludf.DUMMYFUNCTION("TO_DATE(C5)"),44136.22)</f>
        <v>44136.22</v>
      </c>
      <c r="J5" s="2" t="s">
        <v>17</v>
      </c>
      <c r="K5" s="2">
        <v>2.0</v>
      </c>
    </row>
    <row r="6">
      <c r="A6" s="2" t="s">
        <v>22</v>
      </c>
      <c r="B6" s="2">
        <v>4.09E11</v>
      </c>
      <c r="C6" s="3">
        <f t="shared" si="1"/>
        <v>44136.8</v>
      </c>
      <c r="D6" s="4" t="s">
        <v>12</v>
      </c>
      <c r="E6" s="5">
        <v>10.0</v>
      </c>
      <c r="F6" s="5">
        <v>52768.05</v>
      </c>
      <c r="G6" s="2" t="s">
        <v>23</v>
      </c>
      <c r="H6" s="2" t="s">
        <v>24</v>
      </c>
      <c r="I6" s="6">
        <f>IFERROR(__xludf.DUMMYFUNCTION("TO_DATE(C6)"),44136.8)</f>
        <v>44136.8</v>
      </c>
      <c r="J6" s="2" t="s">
        <v>25</v>
      </c>
      <c r="K6" s="2">
        <v>3.0</v>
      </c>
    </row>
    <row r="7">
      <c r="A7" s="2" t="s">
        <v>26</v>
      </c>
      <c r="B7" s="2">
        <v>1196428.0</v>
      </c>
      <c r="C7" s="3">
        <f t="shared" si="1"/>
        <v>44136.58</v>
      </c>
      <c r="D7" s="5">
        <v>700.0</v>
      </c>
      <c r="E7" s="4" t="s">
        <v>12</v>
      </c>
      <c r="F7" s="5">
        <v>175213.69</v>
      </c>
      <c r="G7" s="4" t="s">
        <v>12</v>
      </c>
      <c r="H7" s="2" t="s">
        <v>27</v>
      </c>
      <c r="I7" s="6">
        <f>IFERROR(__xludf.DUMMYFUNCTION("TO_DATE(C7)"),44136.58)</f>
        <v>44136.58</v>
      </c>
      <c r="J7" s="2" t="s">
        <v>17</v>
      </c>
      <c r="K7" s="2">
        <v>3.0</v>
      </c>
    </row>
    <row r="8">
      <c r="A8" s="2" t="s">
        <v>28</v>
      </c>
      <c r="B8" s="7">
        <v>1196711.0</v>
      </c>
      <c r="C8" s="3">
        <f t="shared" si="1"/>
        <v>44136.71</v>
      </c>
      <c r="D8" s="5">
        <v>1490.0</v>
      </c>
      <c r="E8" s="4" t="s">
        <v>12</v>
      </c>
      <c r="F8" s="8">
        <v>150121.46</v>
      </c>
      <c r="G8" s="4" t="s">
        <v>12</v>
      </c>
      <c r="H8" s="2" t="s">
        <v>29</v>
      </c>
      <c r="I8" s="6">
        <f>IFERROR(__xludf.DUMMYFUNCTION("TO_DATE(C8)"),44136.71)</f>
        <v>44136.71</v>
      </c>
      <c r="J8" s="2" t="s">
        <v>17</v>
      </c>
      <c r="K8" s="2">
        <v>2.0</v>
      </c>
    </row>
    <row r="9">
      <c r="A9" s="2" t="s">
        <v>30</v>
      </c>
      <c r="B9" s="7">
        <v>4.09E11</v>
      </c>
      <c r="C9" s="3">
        <f t="shared" si="1"/>
        <v>44136.42</v>
      </c>
      <c r="D9" s="4" t="s">
        <v>12</v>
      </c>
      <c r="E9" s="5">
        <v>5.0</v>
      </c>
      <c r="F9" s="8">
        <v>54537.76</v>
      </c>
      <c r="G9" s="4" t="s">
        <v>12</v>
      </c>
      <c r="H9" s="2" t="s">
        <v>31</v>
      </c>
      <c r="I9" s="6">
        <f>IFERROR(__xludf.DUMMYFUNCTION("TO_DATE(C9)"),44136.42)</f>
        <v>44136.42</v>
      </c>
      <c r="J9" s="2" t="s">
        <v>14</v>
      </c>
      <c r="K9" s="2">
        <v>2.0</v>
      </c>
    </row>
    <row r="10">
      <c r="A10" s="2" t="s">
        <v>32</v>
      </c>
      <c r="B10" s="7">
        <v>1196428.0</v>
      </c>
      <c r="C10" s="3">
        <f t="shared" si="1"/>
        <v>44136.68</v>
      </c>
      <c r="D10" s="4" t="s">
        <v>12</v>
      </c>
      <c r="E10" s="5">
        <v>500.0</v>
      </c>
      <c r="F10" s="8">
        <v>167034.36</v>
      </c>
      <c r="G10" s="4" t="s">
        <v>12</v>
      </c>
      <c r="H10" s="2" t="s">
        <v>19</v>
      </c>
      <c r="I10" s="6">
        <f>IFERROR(__xludf.DUMMYFUNCTION("TO_DATE(C10)"),44136.68)</f>
        <v>44136.68</v>
      </c>
      <c r="J10" s="2" t="s">
        <v>33</v>
      </c>
      <c r="K10" s="2">
        <v>3.0</v>
      </c>
    </row>
    <row r="11">
      <c r="A11" s="2" t="s">
        <v>34</v>
      </c>
      <c r="B11" s="7">
        <v>1196711.0</v>
      </c>
      <c r="C11" s="3">
        <f t="shared" si="1"/>
        <v>44136.61</v>
      </c>
      <c r="D11" s="5">
        <v>1400.0</v>
      </c>
      <c r="E11" s="4" t="s">
        <v>12</v>
      </c>
      <c r="F11" s="8">
        <v>99273.94</v>
      </c>
      <c r="G11" s="4" t="s">
        <v>12</v>
      </c>
      <c r="H11" s="2" t="s">
        <v>35</v>
      </c>
      <c r="I11" s="6">
        <f>IFERROR(__xludf.DUMMYFUNCTION("TO_DATE(C11)"),44136.61)</f>
        <v>44136.61</v>
      </c>
      <c r="J11" s="2" t="s">
        <v>17</v>
      </c>
      <c r="K11" s="2">
        <v>2.0</v>
      </c>
    </row>
    <row r="12">
      <c r="A12" s="9"/>
      <c r="B12" s="10"/>
      <c r="C12" s="11"/>
      <c r="D12" s="12"/>
      <c r="E12" s="13"/>
      <c r="F12" s="11"/>
    </row>
    <row r="13">
      <c r="A13" s="9"/>
      <c r="B13" s="10"/>
      <c r="C13" s="11"/>
      <c r="D13" s="13"/>
      <c r="E13" s="13"/>
      <c r="F13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20.43"/>
    <col customWidth="1" min="3" max="3" width="23.14"/>
    <col customWidth="1" min="4" max="4" width="22.0"/>
    <col customWidth="1" min="5" max="5" width="29.57"/>
    <col customWidth="1" min="6" max="6" width="10.14"/>
    <col customWidth="1" min="7" max="7" width="11.14"/>
    <col customWidth="1" min="8" max="9" width="12.0"/>
  </cols>
  <sheetData>
    <row r="1">
      <c r="A1" s="1" t="s">
        <v>10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>
      <c r="A2" s="2">
        <v>1.0</v>
      </c>
      <c r="B2" s="2" t="s">
        <v>44</v>
      </c>
      <c r="C2" s="2" t="s">
        <v>45</v>
      </c>
      <c r="D2" s="14" t="s">
        <v>46</v>
      </c>
      <c r="E2" s="2" t="s">
        <v>47</v>
      </c>
      <c r="F2" s="2">
        <v>40.740395</v>
      </c>
      <c r="G2" s="2">
        <v>-73.990417</v>
      </c>
      <c r="H2" s="6">
        <v>39448.0</v>
      </c>
      <c r="I2" s="6">
        <v>73051.0</v>
      </c>
    </row>
    <row r="3">
      <c r="A3" s="2">
        <v>2.0</v>
      </c>
      <c r="B3" s="2" t="s">
        <v>48</v>
      </c>
      <c r="C3" s="2" t="s">
        <v>49</v>
      </c>
      <c r="D3" s="2" t="s">
        <v>50</v>
      </c>
      <c r="E3" s="2" t="s">
        <v>47</v>
      </c>
      <c r="F3" s="2">
        <v>19.414348</v>
      </c>
      <c r="G3" s="2">
        <v>-99.167467</v>
      </c>
      <c r="H3" s="6">
        <v>39448.0</v>
      </c>
      <c r="I3" s="6">
        <v>73051.0</v>
      </c>
    </row>
    <row r="4">
      <c r="A4" s="2">
        <v>3.0</v>
      </c>
      <c r="B4" s="2" t="s">
        <v>51</v>
      </c>
      <c r="C4" s="2" t="s">
        <v>52</v>
      </c>
      <c r="D4" s="2" t="s">
        <v>46</v>
      </c>
      <c r="E4" s="2" t="s">
        <v>47</v>
      </c>
      <c r="F4" s="2">
        <v>48.404495</v>
      </c>
      <c r="G4" s="2">
        <v>-71.059417</v>
      </c>
      <c r="H4" s="6">
        <v>39448.0</v>
      </c>
      <c r="I4" s="6">
        <v>43525.0</v>
      </c>
    </row>
    <row r="5">
      <c r="A5" s="2">
        <v>4.0</v>
      </c>
      <c r="B5" s="2" t="s">
        <v>53</v>
      </c>
      <c r="C5" s="2" t="s">
        <v>45</v>
      </c>
      <c r="D5" s="2" t="s">
        <v>46</v>
      </c>
      <c r="E5" s="2" t="s">
        <v>47</v>
      </c>
      <c r="F5" s="2">
        <v>32.719408</v>
      </c>
      <c r="G5" s="2">
        <v>-96.875368</v>
      </c>
      <c r="H5" s="6">
        <v>39448.0</v>
      </c>
      <c r="I5" s="6">
        <v>43525.0</v>
      </c>
    </row>
    <row r="6">
      <c r="A6" s="2">
        <v>5.0</v>
      </c>
      <c r="B6" s="2" t="s">
        <v>54</v>
      </c>
      <c r="C6" s="2" t="s">
        <v>55</v>
      </c>
      <c r="D6" s="2" t="s">
        <v>56</v>
      </c>
      <c r="E6" s="2" t="s">
        <v>57</v>
      </c>
      <c r="F6" s="2">
        <v>37.980091</v>
      </c>
      <c r="G6" s="2">
        <v>23.735881</v>
      </c>
      <c r="H6" s="6">
        <v>39448.0</v>
      </c>
      <c r="I6" s="6">
        <v>43525.0</v>
      </c>
    </row>
    <row r="7">
      <c r="A7" s="2">
        <v>6.0</v>
      </c>
      <c r="B7" s="2" t="s">
        <v>58</v>
      </c>
      <c r="C7" s="2" t="s">
        <v>59</v>
      </c>
      <c r="D7" s="2" t="s">
        <v>60</v>
      </c>
      <c r="E7" s="2" t="s">
        <v>61</v>
      </c>
      <c r="F7" s="2">
        <v>28.426062</v>
      </c>
      <c r="G7" s="2">
        <v>36.563781</v>
      </c>
      <c r="H7" s="6">
        <v>39448.0</v>
      </c>
      <c r="I7" s="6">
        <v>73051.0</v>
      </c>
    </row>
    <row r="8">
      <c r="A8" s="2">
        <v>7.0</v>
      </c>
      <c r="B8" s="2" t="s">
        <v>62</v>
      </c>
      <c r="C8" s="2" t="s">
        <v>63</v>
      </c>
      <c r="D8" s="2" t="s">
        <v>64</v>
      </c>
      <c r="E8" s="2" t="s">
        <v>65</v>
      </c>
      <c r="F8" s="2">
        <v>28.629878</v>
      </c>
      <c r="G8" s="2">
        <v>77.223743</v>
      </c>
      <c r="H8" s="6">
        <v>39448.0</v>
      </c>
      <c r="I8" s="6">
        <v>73051.0</v>
      </c>
    </row>
    <row r="9">
      <c r="A9" s="2">
        <v>8.0</v>
      </c>
      <c r="B9" s="2" t="s">
        <v>66</v>
      </c>
      <c r="C9" s="2" t="s">
        <v>67</v>
      </c>
      <c r="D9" s="2" t="s">
        <v>67</v>
      </c>
      <c r="E9" s="2" t="s">
        <v>57</v>
      </c>
      <c r="F9" s="2">
        <v>51.512946</v>
      </c>
      <c r="G9" s="2">
        <v>-0.092163</v>
      </c>
      <c r="H9" s="6">
        <v>39448.0</v>
      </c>
      <c r="I9" s="6">
        <v>73051.0</v>
      </c>
    </row>
    <row r="10">
      <c r="A10" s="2">
        <v>9.0</v>
      </c>
      <c r="B10" s="2" t="s">
        <v>68</v>
      </c>
      <c r="C10" s="2" t="s">
        <v>69</v>
      </c>
      <c r="D10" s="2" t="s">
        <v>56</v>
      </c>
      <c r="E10" s="2" t="s">
        <v>70</v>
      </c>
      <c r="F10" s="2">
        <v>48.867015</v>
      </c>
      <c r="G10" s="2">
        <v>2.34362</v>
      </c>
      <c r="H10" s="6">
        <v>39448.0</v>
      </c>
      <c r="I10" s="6">
        <v>73051.0</v>
      </c>
    </row>
    <row r="11">
      <c r="A11" s="2">
        <v>10.0</v>
      </c>
      <c r="B11" s="2" t="s">
        <v>71</v>
      </c>
      <c r="C11" s="2" t="s">
        <v>72</v>
      </c>
      <c r="D11" s="2" t="s">
        <v>64</v>
      </c>
      <c r="E11" s="2" t="s">
        <v>73</v>
      </c>
      <c r="F11" s="2">
        <v>3.155272</v>
      </c>
      <c r="G11" s="2">
        <v>101.699296</v>
      </c>
      <c r="H11" s="6">
        <v>39448.0</v>
      </c>
      <c r="I11" s="6">
        <v>73051.0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74</v>
      </c>
      <c r="B1" s="16" t="s">
        <v>75</v>
      </c>
      <c r="C1" s="16" t="s">
        <v>76</v>
      </c>
      <c r="D1" s="16" t="s">
        <v>77</v>
      </c>
      <c r="E1" s="16" t="s">
        <v>78</v>
      </c>
      <c r="F1" s="16" t="s">
        <v>79</v>
      </c>
      <c r="G1" s="16" t="s">
        <v>80</v>
      </c>
      <c r="H1" s="16" t="s">
        <v>81</v>
      </c>
      <c r="I1" s="16" t="s">
        <v>82</v>
      </c>
      <c r="J1" s="15" t="s">
        <v>83</v>
      </c>
      <c r="K1" s="17" t="s">
        <v>84</v>
      </c>
      <c r="L1" s="16" t="s">
        <v>85</v>
      </c>
      <c r="M1" s="17" t="s">
        <v>86</v>
      </c>
      <c r="N1" s="17" t="s">
        <v>87</v>
      </c>
      <c r="O1" s="16" t="s">
        <v>88</v>
      </c>
      <c r="P1" s="16" t="s">
        <v>89</v>
      </c>
      <c r="Q1" s="16" t="s">
        <v>90</v>
      </c>
    </row>
    <row r="2">
      <c r="A2" s="18">
        <v>1.000054374E9</v>
      </c>
      <c r="B2" s="19" t="s">
        <v>91</v>
      </c>
      <c r="C2" s="19" t="s">
        <v>92</v>
      </c>
      <c r="D2" s="20">
        <v>18119.0</v>
      </c>
      <c r="E2" s="19" t="s">
        <v>93</v>
      </c>
      <c r="F2" s="19" t="s">
        <v>94</v>
      </c>
      <c r="G2" s="19" t="s">
        <v>95</v>
      </c>
      <c r="H2" s="21" t="s">
        <v>96</v>
      </c>
      <c r="I2" s="18">
        <v>78957.0</v>
      </c>
      <c r="J2" s="18">
        <v>30.00596</v>
      </c>
      <c r="K2" s="18">
        <v>-97.2259</v>
      </c>
      <c r="L2" s="13" t="s">
        <v>97</v>
      </c>
      <c r="M2" s="13" t="s">
        <v>98</v>
      </c>
      <c r="N2" s="22">
        <v>43591.0</v>
      </c>
      <c r="O2" s="22">
        <v>43613.0</v>
      </c>
      <c r="P2" s="4" t="s">
        <v>12</v>
      </c>
      <c r="Q2" s="2">
        <v>1.0</v>
      </c>
    </row>
    <row r="3">
      <c r="A3" s="18">
        <v>1.000629128E9</v>
      </c>
      <c r="B3" s="19" t="s">
        <v>99</v>
      </c>
      <c r="C3" s="19" t="s">
        <v>100</v>
      </c>
      <c r="D3" s="20">
        <v>31426.0</v>
      </c>
      <c r="E3" s="19" t="s">
        <v>101</v>
      </c>
      <c r="F3" s="19" t="s">
        <v>102</v>
      </c>
      <c r="G3" s="19" t="s">
        <v>95</v>
      </c>
      <c r="H3" s="21" t="s">
        <v>96</v>
      </c>
      <c r="I3" s="18">
        <v>79081.0</v>
      </c>
      <c r="J3" s="18">
        <v>36.2347</v>
      </c>
      <c r="K3" s="18">
        <v>-101.301</v>
      </c>
      <c r="L3" s="13" t="s">
        <v>103</v>
      </c>
      <c r="M3" s="12" t="s">
        <v>104</v>
      </c>
      <c r="N3" s="22">
        <v>42799.0</v>
      </c>
      <c r="O3" s="22">
        <v>42814.0</v>
      </c>
      <c r="P3" s="22">
        <v>43591.0</v>
      </c>
      <c r="Q3" s="2">
        <v>0.0</v>
      </c>
    </row>
    <row r="4">
      <c r="A4" s="18">
        <v>1.000844874E9</v>
      </c>
      <c r="B4" s="19" t="s">
        <v>105</v>
      </c>
      <c r="C4" s="19" t="s">
        <v>106</v>
      </c>
      <c r="D4" s="20">
        <v>24649.0</v>
      </c>
      <c r="E4" s="19" t="s">
        <v>107</v>
      </c>
      <c r="F4" s="19" t="s">
        <v>108</v>
      </c>
      <c r="G4" s="19" t="s">
        <v>95</v>
      </c>
      <c r="H4" s="21" t="s">
        <v>96</v>
      </c>
      <c r="I4" s="18">
        <v>79934.0</v>
      </c>
      <c r="J4" s="18">
        <v>31.99265</v>
      </c>
      <c r="K4" s="18">
        <v>-106.377</v>
      </c>
      <c r="L4" s="13" t="s">
        <v>103</v>
      </c>
      <c r="M4" s="12" t="s">
        <v>104</v>
      </c>
      <c r="N4" s="22">
        <v>42121.0</v>
      </c>
      <c r="O4" s="22">
        <v>42146.0</v>
      </c>
      <c r="P4" s="23">
        <v>43894.0</v>
      </c>
      <c r="Q4" s="2">
        <v>0.0</v>
      </c>
    </row>
    <row r="5">
      <c r="A5" s="2">
        <v>5.098E11</v>
      </c>
      <c r="B5" s="19" t="s">
        <v>109</v>
      </c>
      <c r="C5" s="19" t="s">
        <v>110</v>
      </c>
      <c r="D5" s="20">
        <v>19043.0</v>
      </c>
      <c r="E5" s="19" t="s">
        <v>111</v>
      </c>
      <c r="F5" s="19" t="s">
        <v>112</v>
      </c>
      <c r="G5" s="19" t="s">
        <v>113</v>
      </c>
      <c r="H5" s="21" t="s">
        <v>96</v>
      </c>
      <c r="I5" s="18">
        <v>80014.0</v>
      </c>
      <c r="J5" s="18">
        <v>39.65624</v>
      </c>
      <c r="K5" s="18">
        <v>-104.824</v>
      </c>
      <c r="L5" s="13" t="s">
        <v>97</v>
      </c>
      <c r="M5" s="13" t="s">
        <v>114</v>
      </c>
      <c r="N5" s="22">
        <v>43313.0</v>
      </c>
      <c r="O5" s="22">
        <v>43329.0</v>
      </c>
      <c r="P5" s="4" t="s">
        <v>12</v>
      </c>
      <c r="Q5" s="2">
        <v>1.0</v>
      </c>
    </row>
    <row r="6">
      <c r="A6" s="18">
        <v>1.000677384E9</v>
      </c>
      <c r="B6" s="19" t="s">
        <v>115</v>
      </c>
      <c r="C6" s="19" t="s">
        <v>116</v>
      </c>
      <c r="D6" s="20">
        <v>20926.0</v>
      </c>
      <c r="E6" s="19" t="s">
        <v>117</v>
      </c>
      <c r="F6" s="19" t="s">
        <v>112</v>
      </c>
      <c r="G6" s="19" t="s">
        <v>113</v>
      </c>
      <c r="H6" s="21" t="s">
        <v>96</v>
      </c>
      <c r="I6" s="18">
        <v>80045.0</v>
      </c>
      <c r="J6" s="18">
        <v>39.75114</v>
      </c>
      <c r="K6" s="18">
        <v>-104.806</v>
      </c>
      <c r="L6" s="13" t="s">
        <v>97</v>
      </c>
      <c r="M6" s="13" t="s">
        <v>118</v>
      </c>
      <c r="N6" s="22">
        <v>43402.0</v>
      </c>
      <c r="O6" s="22">
        <v>43404.0</v>
      </c>
      <c r="P6" s="4" t="s">
        <v>12</v>
      </c>
      <c r="Q6" s="2">
        <v>1.0</v>
      </c>
    </row>
    <row r="7">
      <c r="A7" s="18">
        <v>1.000059512E9</v>
      </c>
      <c r="B7" s="19" t="s">
        <v>119</v>
      </c>
      <c r="C7" s="19" t="s">
        <v>120</v>
      </c>
      <c r="D7" s="20">
        <v>31692.0</v>
      </c>
      <c r="E7" s="19" t="s">
        <v>121</v>
      </c>
      <c r="F7" s="19" t="s">
        <v>122</v>
      </c>
      <c r="G7" s="19" t="s">
        <v>113</v>
      </c>
      <c r="H7" s="21" t="s">
        <v>96</v>
      </c>
      <c r="I7" s="18">
        <v>80112.0</v>
      </c>
      <c r="J7" s="18">
        <v>39.5979</v>
      </c>
      <c r="K7" s="18">
        <v>-104.842</v>
      </c>
      <c r="L7" s="13" t="s">
        <v>103</v>
      </c>
      <c r="M7" s="12" t="s">
        <v>104</v>
      </c>
      <c r="N7" s="22">
        <v>43775.0</v>
      </c>
      <c r="O7" s="22">
        <v>43785.0</v>
      </c>
      <c r="P7" s="4" t="s">
        <v>12</v>
      </c>
      <c r="Q7" s="2">
        <v>1.0</v>
      </c>
    </row>
    <row r="8">
      <c r="A8" s="7">
        <v>1.000726974E9</v>
      </c>
      <c r="B8" s="19" t="s">
        <v>123</v>
      </c>
      <c r="C8" s="19" t="s">
        <v>124</v>
      </c>
      <c r="D8" s="20">
        <v>24142.0</v>
      </c>
      <c r="E8" s="19" t="s">
        <v>125</v>
      </c>
      <c r="F8" s="19" t="s">
        <v>126</v>
      </c>
      <c r="G8" s="19" t="s">
        <v>113</v>
      </c>
      <c r="H8" s="21" t="s">
        <v>96</v>
      </c>
      <c r="I8" s="18">
        <v>80262.0</v>
      </c>
      <c r="J8" s="18">
        <v>39.73092</v>
      </c>
      <c r="K8" s="18">
        <v>-104.918</v>
      </c>
      <c r="L8" s="13" t="s">
        <v>103</v>
      </c>
      <c r="M8" s="13" t="s">
        <v>127</v>
      </c>
      <c r="N8" s="22">
        <v>43954.0</v>
      </c>
      <c r="O8" s="22">
        <v>43959.0</v>
      </c>
      <c r="P8" s="4" t="s">
        <v>12</v>
      </c>
      <c r="Q8" s="2">
        <v>1.0</v>
      </c>
    </row>
    <row r="9">
      <c r="A9" s="18">
        <v>1.000839034E9</v>
      </c>
      <c r="B9" s="19" t="s">
        <v>128</v>
      </c>
      <c r="C9" s="19" t="s">
        <v>129</v>
      </c>
      <c r="D9" s="20">
        <v>31600.0</v>
      </c>
      <c r="E9" s="19" t="s">
        <v>130</v>
      </c>
      <c r="F9" s="19" t="s">
        <v>131</v>
      </c>
      <c r="G9" s="19" t="s">
        <v>113</v>
      </c>
      <c r="H9" s="21" t="s">
        <v>96</v>
      </c>
      <c r="I9" s="18">
        <v>80309.0</v>
      </c>
      <c r="J9" s="18">
        <v>40.11673</v>
      </c>
      <c r="K9" s="18">
        <v>-105.386</v>
      </c>
      <c r="L9" s="13" t="s">
        <v>103</v>
      </c>
      <c r="M9" s="13" t="s">
        <v>98</v>
      </c>
      <c r="N9" s="22">
        <v>42522.0</v>
      </c>
      <c r="O9" s="22">
        <v>42547.0</v>
      </c>
      <c r="P9" s="4" t="s">
        <v>12</v>
      </c>
      <c r="Q9" s="2">
        <v>1.0</v>
      </c>
    </row>
    <row r="10">
      <c r="A10" s="18">
        <v>1.000733231E9</v>
      </c>
      <c r="B10" s="19" t="s">
        <v>132</v>
      </c>
      <c r="C10" s="19" t="s">
        <v>133</v>
      </c>
      <c r="D10" s="20">
        <v>31638.0</v>
      </c>
      <c r="E10" s="19" t="s">
        <v>134</v>
      </c>
      <c r="F10" s="19" t="s">
        <v>135</v>
      </c>
      <c r="G10" s="19" t="s">
        <v>113</v>
      </c>
      <c r="H10" s="21" t="s">
        <v>96</v>
      </c>
      <c r="I10" s="18">
        <v>80424.0</v>
      </c>
      <c r="J10" s="18">
        <v>39.48303</v>
      </c>
      <c r="K10" s="18">
        <v>-106.029</v>
      </c>
      <c r="L10" s="13" t="s">
        <v>97</v>
      </c>
      <c r="M10" s="13" t="s">
        <v>118</v>
      </c>
      <c r="N10" s="22">
        <v>42379.0</v>
      </c>
      <c r="O10" s="22">
        <v>42387.0</v>
      </c>
      <c r="P10" s="4" t="s">
        <v>12</v>
      </c>
      <c r="Q10" s="2">
        <v>5.2</v>
      </c>
    </row>
    <row r="11">
      <c r="A11" s="7">
        <v>1.000689544E9</v>
      </c>
      <c r="B11" s="19" t="s">
        <v>136</v>
      </c>
      <c r="C11" s="19" t="s">
        <v>137</v>
      </c>
      <c r="D11" s="20">
        <v>26136.0</v>
      </c>
      <c r="E11" s="19" t="s">
        <v>138</v>
      </c>
      <c r="F11" s="19" t="s">
        <v>139</v>
      </c>
      <c r="G11" s="19" t="s">
        <v>113</v>
      </c>
      <c r="H11" s="21" t="s">
        <v>96</v>
      </c>
      <c r="I11" s="18">
        <v>80511.0</v>
      </c>
      <c r="J11" s="18">
        <v>40.64036</v>
      </c>
      <c r="K11" s="18">
        <v>-105.582</v>
      </c>
      <c r="L11" s="13" t="s">
        <v>97</v>
      </c>
      <c r="M11" s="12" t="s">
        <v>104</v>
      </c>
      <c r="N11" s="22">
        <v>43658.0</v>
      </c>
      <c r="O11" s="22">
        <v>43681.0</v>
      </c>
      <c r="P11" s="4" t="s">
        <v>12</v>
      </c>
      <c r="Q11" s="2">
        <v>1.0</v>
      </c>
    </row>
  </sheetData>
  <drawing r:id="rId1"/>
</worksheet>
</file>