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\Dropbox\XAV coffee works\XAV Revenue\Excels\1403\پائیز 1403\08 - آبان\"/>
    </mc:Choice>
  </mc:AlternateContent>
  <xr:revisionPtr revIDLastSave="0" documentId="13_ncr:1_{A774566C-3360-46AC-80FA-99B5BF47860D}" xr6:coauthVersionLast="47" xr6:coauthVersionMax="47" xr10:uidLastSave="{00000000-0000-0000-0000-000000000000}"/>
  <bookViews>
    <workbookView xWindow="11424" yWindow="0" windowWidth="11712" windowHeight="12336" tabRatio="935" firstSheet="3" activeTab="6" xr2:uid="{00000000-000D-0000-FFFF-FFFF00000000}"/>
  </bookViews>
  <sheets>
    <sheet name="1" sheetId="1" r:id="rId1"/>
    <sheet name="2" sheetId="2" r:id="rId2"/>
    <sheet name="3" sheetId="3" r:id="rId3"/>
    <sheet name="5" sheetId="4" r:id="rId4"/>
    <sheet name="6" sheetId="5" r:id="rId5"/>
    <sheet name="7" sheetId="6" r:id="rId6"/>
    <sheet name="8" sheetId="7" r:id="rId7"/>
    <sheet name="9" sheetId="8" r:id="rId8"/>
    <sheet name="10" sheetId="9" r:id="rId9"/>
    <sheet name="12" sheetId="10" r:id="rId10"/>
    <sheet name="13" sheetId="11" r:id="rId11"/>
    <sheet name="14" sheetId="12" r:id="rId12"/>
    <sheet name="15" sheetId="13" r:id="rId13"/>
    <sheet name="16" sheetId="14" r:id="rId14"/>
    <sheet name="17" sheetId="15" r:id="rId15"/>
    <sheet name="19" sheetId="16" r:id="rId16"/>
    <sheet name="20" sheetId="17" r:id="rId17"/>
    <sheet name="21" sheetId="18" r:id="rId18"/>
    <sheet name="22" sheetId="19" r:id="rId19"/>
    <sheet name="23" sheetId="20" r:id="rId20"/>
    <sheet name="24" sheetId="21" r:id="rId21"/>
    <sheet name="26" sheetId="22" r:id="rId22"/>
    <sheet name="27" sheetId="23" r:id="rId23"/>
    <sheet name="28" sheetId="24" r:id="rId24"/>
    <sheet name="29" sheetId="25" r:id="rId25"/>
    <sheet name="30" sheetId="26" r:id="rId26"/>
  </sheets>
  <externalReferences>
    <externalReference r:id="rId27"/>
    <externalReference r:id="rId2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6" i="26" l="1"/>
  <c r="W46" i="26" s="1"/>
  <c r="T46" i="26"/>
  <c r="X46" i="26" s="1"/>
  <c r="Z46" i="26" s="1"/>
  <c r="S46" i="26"/>
  <c r="Q46" i="26"/>
  <c r="K46" i="26"/>
  <c r="AH3" i="25"/>
  <c r="AH4" i="25"/>
  <c r="AH5" i="25"/>
  <c r="AH6" i="25"/>
  <c r="AH7" i="25"/>
  <c r="AH8" i="25"/>
  <c r="AH9" i="25"/>
  <c r="AH10" i="25"/>
  <c r="AH11" i="25"/>
  <c r="AH12" i="25"/>
  <c r="AH13" i="25"/>
  <c r="AH14" i="25"/>
  <c r="AH15" i="25"/>
  <c r="AH16" i="25"/>
  <c r="AH17" i="25"/>
  <c r="AH18" i="25"/>
  <c r="AH19" i="25"/>
  <c r="AH20" i="25"/>
  <c r="AH21" i="25"/>
  <c r="AH22" i="25"/>
  <c r="AH23" i="25"/>
  <c r="AH24" i="25"/>
  <c r="AH25" i="25"/>
  <c r="AH26" i="25"/>
  <c r="AH27" i="25"/>
  <c r="AH28" i="25"/>
  <c r="AH29" i="25"/>
  <c r="AH30" i="25"/>
  <c r="AH31" i="25"/>
  <c r="AH32" i="25"/>
  <c r="AH33" i="25"/>
  <c r="AH34" i="25"/>
  <c r="AH35" i="25"/>
  <c r="AH36" i="25"/>
  <c r="AH37" i="25"/>
  <c r="AH38" i="25"/>
  <c r="AH39" i="25"/>
  <c r="AH40" i="25"/>
  <c r="AH41" i="25"/>
  <c r="AH42" i="25"/>
  <c r="AH43" i="25"/>
  <c r="AH44" i="25"/>
  <c r="AH45" i="25"/>
  <c r="AH46" i="25"/>
  <c r="AH47" i="25"/>
  <c r="AH48" i="25"/>
  <c r="AH49" i="25"/>
  <c r="AH50" i="25"/>
  <c r="AH51" i="25"/>
  <c r="AH52" i="25"/>
  <c r="AH53" i="25"/>
  <c r="AH54" i="25"/>
  <c r="AH55" i="25"/>
  <c r="AH56" i="25"/>
  <c r="AH57" i="25"/>
  <c r="AH58" i="25"/>
  <c r="AH59" i="25"/>
  <c r="AH60" i="25"/>
  <c r="AH61" i="25"/>
  <c r="AH62" i="25"/>
  <c r="AH63" i="25"/>
  <c r="AH64" i="25"/>
  <c r="AH65" i="25"/>
  <c r="AH66" i="25"/>
  <c r="AH67" i="25"/>
  <c r="AH68" i="25"/>
  <c r="AH69" i="25"/>
  <c r="AH70" i="25"/>
  <c r="AH71" i="25"/>
  <c r="AH72" i="25"/>
  <c r="AH73" i="25"/>
  <c r="AH74" i="25"/>
  <c r="AH75" i="25"/>
  <c r="AH76" i="25"/>
  <c r="AH77" i="25"/>
  <c r="AH78" i="25"/>
  <c r="AH79" i="25"/>
  <c r="AH80" i="25"/>
  <c r="AH81" i="25"/>
  <c r="AH82" i="25"/>
  <c r="AH83" i="25"/>
  <c r="AH84" i="25"/>
  <c r="AH85" i="25"/>
  <c r="AH86" i="25"/>
  <c r="AH87" i="25"/>
  <c r="AH88" i="25"/>
  <c r="AH89" i="25"/>
  <c r="AH90" i="25"/>
  <c r="AH91" i="25"/>
  <c r="AH92" i="25"/>
  <c r="AH93" i="25"/>
  <c r="AH94" i="25"/>
  <c r="AH95" i="25"/>
  <c r="AH96" i="25"/>
  <c r="AH97" i="25"/>
  <c r="AH98" i="25"/>
  <c r="AH99" i="25"/>
  <c r="AH100" i="25"/>
  <c r="AH101" i="25"/>
  <c r="AH102" i="25"/>
  <c r="AH103" i="25"/>
  <c r="AH104" i="25"/>
  <c r="AH105" i="25"/>
  <c r="AH106" i="25"/>
  <c r="AH107" i="25"/>
  <c r="AH108" i="25"/>
  <c r="AH109" i="25"/>
  <c r="AH110" i="25"/>
  <c r="AH111" i="25"/>
  <c r="AH112" i="25"/>
  <c r="AH113" i="25"/>
  <c r="AH114" i="25"/>
  <c r="AH115" i="25"/>
  <c r="AH116" i="25"/>
  <c r="AH117" i="25"/>
  <c r="AH118" i="25"/>
  <c r="AH119" i="25"/>
  <c r="AH120" i="25"/>
  <c r="AH121" i="25"/>
  <c r="AH122" i="25"/>
  <c r="AH123" i="25"/>
  <c r="AH124" i="25"/>
  <c r="AH125" i="25"/>
  <c r="AH126" i="25"/>
  <c r="AH127" i="25"/>
  <c r="AH128" i="25"/>
  <c r="AH129" i="25"/>
  <c r="AH130" i="25"/>
  <c r="AH131" i="25"/>
  <c r="AH132" i="25"/>
  <c r="AH133" i="25"/>
  <c r="AH134" i="25"/>
  <c r="AH135" i="25"/>
  <c r="AH136" i="25"/>
  <c r="AH137" i="25"/>
  <c r="AH138" i="25"/>
  <c r="AH139" i="25"/>
  <c r="AH140" i="25"/>
  <c r="AH141" i="25"/>
  <c r="AH142" i="25"/>
  <c r="AH143" i="25"/>
  <c r="AH144" i="25"/>
  <c r="AH145" i="25"/>
  <c r="AH146" i="25"/>
  <c r="AH147" i="25"/>
  <c r="AH148" i="25"/>
  <c r="AH149" i="25"/>
  <c r="AH150" i="25"/>
  <c r="AH151" i="25"/>
  <c r="AH152" i="25"/>
  <c r="AH153" i="25"/>
  <c r="AH154" i="25"/>
  <c r="AH155" i="25"/>
  <c r="AH156" i="25"/>
  <c r="AH157" i="25"/>
  <c r="AH158" i="25"/>
  <c r="AH159" i="25"/>
  <c r="AH160" i="25"/>
  <c r="AH161" i="25"/>
  <c r="AH162" i="25"/>
  <c r="AH163" i="25"/>
  <c r="AH164" i="25"/>
  <c r="AH165" i="25"/>
  <c r="AH166" i="25"/>
  <c r="AH167" i="25"/>
  <c r="AH168" i="25"/>
  <c r="AH169" i="25"/>
  <c r="AH170" i="25"/>
  <c r="AH171" i="25"/>
  <c r="AH172" i="25"/>
  <c r="AH173" i="25"/>
  <c r="AH174" i="25"/>
  <c r="AH175" i="25"/>
  <c r="AH176" i="25"/>
  <c r="AH177" i="25"/>
  <c r="AH178" i="25"/>
  <c r="AH179" i="25"/>
  <c r="AH180" i="25"/>
  <c r="AH181" i="25"/>
  <c r="AH182" i="25"/>
  <c r="AH183" i="25"/>
  <c r="AH184" i="25"/>
  <c r="AH185" i="25"/>
  <c r="AH186" i="25"/>
  <c r="AH187" i="25"/>
  <c r="AH188" i="25"/>
  <c r="AH189" i="25"/>
  <c r="AH190" i="25"/>
  <c r="AH191" i="25"/>
  <c r="AH192" i="25"/>
  <c r="AH193" i="25"/>
  <c r="AH194" i="25"/>
  <c r="AH195" i="25"/>
  <c r="AH196" i="25"/>
  <c r="AH197" i="25"/>
  <c r="AH198" i="25"/>
  <c r="AH199" i="25"/>
  <c r="AH200" i="25"/>
  <c r="K8" i="25"/>
  <c r="AH5" i="24" l="1"/>
  <c r="V15" i="22"/>
  <c r="W15" i="22" s="1"/>
  <c r="T15" i="22"/>
  <c r="X15" i="22" s="1"/>
  <c r="Z15" i="22" s="1"/>
  <c r="S15" i="22"/>
  <c r="Q15" i="22"/>
  <c r="K15" i="22"/>
  <c r="V13" i="22"/>
  <c r="W13" i="22" s="1"/>
  <c r="T13" i="22"/>
  <c r="X13" i="22" s="1"/>
  <c r="Z13" i="22" s="1"/>
  <c r="S13" i="22"/>
  <c r="Q13" i="22"/>
  <c r="K13" i="22"/>
  <c r="V12" i="22"/>
  <c r="W12" i="22" s="1"/>
  <c r="T12" i="22"/>
  <c r="X12" i="22" s="1"/>
  <c r="Z12" i="22" s="1"/>
  <c r="S12" i="22"/>
  <c r="Q12" i="22"/>
  <c r="K12" i="22"/>
  <c r="K5" i="22"/>
  <c r="V31" i="20"/>
  <c r="W31" i="20" s="1"/>
  <c r="T30" i="20"/>
  <c r="X30" i="20" s="1"/>
  <c r="Z30" i="20" s="1"/>
  <c r="T31" i="20"/>
  <c r="X31" i="20" s="1"/>
  <c r="Z31" i="20" s="1"/>
  <c r="S30" i="20"/>
  <c r="S31" i="20"/>
  <c r="Q30" i="20"/>
  <c r="Q31" i="20"/>
  <c r="V30" i="20"/>
  <c r="W30" i="20" s="1"/>
  <c r="V36" i="19"/>
  <c r="W36" i="19" s="1"/>
  <c r="T36" i="19"/>
  <c r="X36" i="19" s="1"/>
  <c r="Z36" i="19" s="1"/>
  <c r="S36" i="19"/>
  <c r="Q36" i="19"/>
  <c r="K36" i="19"/>
  <c r="V35" i="19"/>
  <c r="W35" i="19" s="1"/>
  <c r="T35" i="19"/>
  <c r="X35" i="19" s="1"/>
  <c r="Z35" i="19" s="1"/>
  <c r="S35" i="19"/>
  <c r="Q35" i="19"/>
  <c r="K35" i="19"/>
  <c r="V2" i="21"/>
  <c r="W2" i="21" s="1"/>
  <c r="T2" i="21"/>
  <c r="X2" i="21" s="1"/>
  <c r="Z2" i="21" s="1"/>
  <c r="S2" i="21"/>
  <c r="Q2" i="21"/>
  <c r="K2" i="21"/>
  <c r="AH3" i="19" l="1"/>
  <c r="AH4" i="19"/>
  <c r="AH5" i="19"/>
  <c r="AH6" i="19"/>
  <c r="AH7" i="19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H39" i="19"/>
  <c r="AH40" i="19"/>
  <c r="AH41" i="19"/>
  <c r="AH42" i="19"/>
  <c r="AH43" i="19"/>
  <c r="AH44" i="19"/>
  <c r="AH45" i="19"/>
  <c r="AH46" i="19"/>
  <c r="AH47" i="19"/>
  <c r="AH48" i="19"/>
  <c r="AH49" i="19"/>
  <c r="AH50" i="19"/>
  <c r="AH51" i="19"/>
  <c r="AH52" i="19"/>
  <c r="AH53" i="19"/>
  <c r="AH54" i="19"/>
  <c r="AH55" i="19"/>
  <c r="AH56" i="19"/>
  <c r="AH57" i="19"/>
  <c r="AH58" i="19"/>
  <c r="AH59" i="19"/>
  <c r="AH60" i="19"/>
  <c r="AH61" i="19"/>
  <c r="AH62" i="19"/>
  <c r="AH63" i="19"/>
  <c r="AH64" i="19"/>
  <c r="AH65" i="19"/>
  <c r="AH66" i="19"/>
  <c r="AH67" i="19"/>
  <c r="AH68" i="19"/>
  <c r="AH69" i="19"/>
  <c r="AH70" i="19"/>
  <c r="AH71" i="19"/>
  <c r="AH72" i="19"/>
  <c r="AH73" i="19"/>
  <c r="AH74" i="19"/>
  <c r="AH75" i="19"/>
  <c r="AH76" i="19"/>
  <c r="AH77" i="19"/>
  <c r="AH78" i="19"/>
  <c r="AH79" i="19"/>
  <c r="AH80" i="19"/>
  <c r="AH81" i="19"/>
  <c r="AH82" i="19"/>
  <c r="AH83" i="19"/>
  <c r="AH84" i="19"/>
  <c r="AH85" i="19"/>
  <c r="AH86" i="19"/>
  <c r="AH87" i="19"/>
  <c r="AH88" i="19"/>
  <c r="AH89" i="19"/>
  <c r="AH90" i="19"/>
  <c r="AH91" i="19"/>
  <c r="AH92" i="19"/>
  <c r="AH93" i="19"/>
  <c r="AH94" i="19"/>
  <c r="AH95" i="19"/>
  <c r="AH96" i="19"/>
  <c r="AH97" i="19"/>
  <c r="AH98" i="19"/>
  <c r="AH99" i="19"/>
  <c r="AH100" i="19"/>
  <c r="AH101" i="19"/>
  <c r="AH102" i="19"/>
  <c r="AH103" i="19"/>
  <c r="AH104" i="19"/>
  <c r="AH105" i="19"/>
  <c r="AH106" i="19"/>
  <c r="AH107" i="19"/>
  <c r="AH108" i="19"/>
  <c r="AH109" i="19"/>
  <c r="AH110" i="19"/>
  <c r="AH111" i="19"/>
  <c r="AH112" i="19"/>
  <c r="AH113" i="19"/>
  <c r="AH114" i="19"/>
  <c r="AH115" i="19"/>
  <c r="AH116" i="19"/>
  <c r="AH117" i="19"/>
  <c r="AH118" i="19"/>
  <c r="AH119" i="19"/>
  <c r="AH120" i="19"/>
  <c r="AH121" i="19"/>
  <c r="AH122" i="19"/>
  <c r="AH123" i="19"/>
  <c r="AH124" i="19"/>
  <c r="AH125" i="19"/>
  <c r="AH126" i="19"/>
  <c r="AH127" i="19"/>
  <c r="AH128" i="19"/>
  <c r="AH129" i="19"/>
  <c r="AH130" i="19"/>
  <c r="AH131" i="19"/>
  <c r="AH132" i="19"/>
  <c r="AH133" i="19"/>
  <c r="AH134" i="19"/>
  <c r="AH135" i="19"/>
  <c r="AH136" i="19"/>
  <c r="AH137" i="19"/>
  <c r="AH138" i="19"/>
  <c r="AH139" i="19"/>
  <c r="AH140" i="19"/>
  <c r="AH141" i="19"/>
  <c r="AH142" i="19"/>
  <c r="AH143" i="19"/>
  <c r="AH144" i="19"/>
  <c r="AH145" i="19"/>
  <c r="AH146" i="19"/>
  <c r="AH147" i="19"/>
  <c r="AH148" i="19"/>
  <c r="AH149" i="19"/>
  <c r="AH150" i="19"/>
  <c r="AH151" i="19"/>
  <c r="AH152" i="19"/>
  <c r="AH153" i="19"/>
  <c r="AH154" i="19"/>
  <c r="AH155" i="19"/>
  <c r="AH156" i="19"/>
  <c r="AH157" i="19"/>
  <c r="AH158" i="19"/>
  <c r="AH159" i="19"/>
  <c r="AH160" i="19"/>
  <c r="AH161" i="19"/>
  <c r="AH162" i="19"/>
  <c r="AH163" i="19"/>
  <c r="AH164" i="19"/>
  <c r="AH165" i="19"/>
  <c r="AH166" i="19"/>
  <c r="AH167" i="19"/>
  <c r="AH168" i="19"/>
  <c r="AH169" i="19"/>
  <c r="AH170" i="19"/>
  <c r="AH171" i="19"/>
  <c r="AH172" i="19"/>
  <c r="AH173" i="19"/>
  <c r="AH174" i="19"/>
  <c r="AH175" i="19"/>
  <c r="AH176" i="19"/>
  <c r="AH177" i="19"/>
  <c r="AH178" i="19"/>
  <c r="AH179" i="19"/>
  <c r="AH180" i="19"/>
  <c r="AH181" i="19"/>
  <c r="AH182" i="19"/>
  <c r="AH183" i="19"/>
  <c r="AH184" i="19"/>
  <c r="AH185" i="19"/>
  <c r="AH186" i="19"/>
  <c r="AH187" i="19"/>
  <c r="AH188" i="19"/>
  <c r="AH189" i="19"/>
  <c r="AH190" i="19"/>
  <c r="AH191" i="19"/>
  <c r="AH192" i="19"/>
  <c r="AH193" i="19"/>
  <c r="AH194" i="19"/>
  <c r="AH195" i="19"/>
  <c r="AH196" i="19"/>
  <c r="AH197" i="19"/>
  <c r="AH198" i="19"/>
  <c r="AH199" i="19"/>
  <c r="AH200" i="19"/>
  <c r="AH3" i="18" l="1"/>
  <c r="AH4" i="18"/>
  <c r="AH5" i="18"/>
  <c r="AH6" i="18"/>
  <c r="AH7" i="18"/>
  <c r="AH8" i="18"/>
  <c r="AH9" i="18"/>
  <c r="AH10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AH27" i="18"/>
  <c r="AH28" i="18"/>
  <c r="AH29" i="18"/>
  <c r="AH30" i="18"/>
  <c r="AH31" i="18"/>
  <c r="AH32" i="18"/>
  <c r="AH33" i="18"/>
  <c r="AH34" i="18"/>
  <c r="AH35" i="18"/>
  <c r="AH36" i="18"/>
  <c r="AH37" i="18"/>
  <c r="AH38" i="18"/>
  <c r="AH39" i="18"/>
  <c r="AH40" i="18"/>
  <c r="AH41" i="18"/>
  <c r="AH42" i="18"/>
  <c r="AH43" i="18"/>
  <c r="AH44" i="18"/>
  <c r="AH45" i="18"/>
  <c r="AH46" i="18"/>
  <c r="AH47" i="18"/>
  <c r="AH48" i="18"/>
  <c r="AH49" i="18"/>
  <c r="AH50" i="18"/>
  <c r="AH51" i="18"/>
  <c r="AH52" i="18"/>
  <c r="AH53" i="18"/>
  <c r="AH54" i="18"/>
  <c r="AH55" i="18"/>
  <c r="AH56" i="18"/>
  <c r="AH57" i="18"/>
  <c r="AH58" i="18"/>
  <c r="AH59" i="18"/>
  <c r="AH60" i="18"/>
  <c r="AH61" i="18"/>
  <c r="AH62" i="18"/>
  <c r="AH63" i="18"/>
  <c r="AH64" i="18"/>
  <c r="AH65" i="18"/>
  <c r="AH66" i="18"/>
  <c r="AH67" i="18"/>
  <c r="AH68" i="18"/>
  <c r="AH69" i="18"/>
  <c r="AH70" i="18"/>
  <c r="AH71" i="18"/>
  <c r="AH72" i="18"/>
  <c r="AH73" i="18"/>
  <c r="AH74" i="18"/>
  <c r="AH75" i="18"/>
  <c r="AH76" i="18"/>
  <c r="AH77" i="18"/>
  <c r="AH78" i="18"/>
  <c r="AH79" i="18"/>
  <c r="AH80" i="18"/>
  <c r="AH81" i="18"/>
  <c r="AH82" i="18"/>
  <c r="AH83" i="18"/>
  <c r="AH84" i="18"/>
  <c r="AH85" i="18"/>
  <c r="AH86" i="18"/>
  <c r="AH87" i="18"/>
  <c r="AH88" i="18"/>
  <c r="AH89" i="18"/>
  <c r="AH90" i="18"/>
  <c r="AH91" i="18"/>
  <c r="AH92" i="18"/>
  <c r="AH93" i="18"/>
  <c r="AH94" i="18"/>
  <c r="AH95" i="18"/>
  <c r="AH96" i="18"/>
  <c r="AH97" i="18"/>
  <c r="AH98" i="18"/>
  <c r="AH99" i="18"/>
  <c r="AH100" i="18"/>
  <c r="AH101" i="18"/>
  <c r="AH102" i="18"/>
  <c r="AH103" i="18"/>
  <c r="AH104" i="18"/>
  <c r="AH105" i="18"/>
  <c r="AH106" i="18"/>
  <c r="AH107" i="18"/>
  <c r="AH108" i="18"/>
  <c r="AH109" i="18"/>
  <c r="AH110" i="18"/>
  <c r="AH111" i="18"/>
  <c r="AH112" i="18"/>
  <c r="AH113" i="18"/>
  <c r="AH114" i="18"/>
  <c r="AH115" i="18"/>
  <c r="AH116" i="18"/>
  <c r="AH117" i="18"/>
  <c r="AH118" i="18"/>
  <c r="AH119" i="18"/>
  <c r="AH120" i="18"/>
  <c r="AH121" i="18"/>
  <c r="AH122" i="18"/>
  <c r="AH123" i="18"/>
  <c r="AH124" i="18"/>
  <c r="AH125" i="18"/>
  <c r="AH126" i="18"/>
  <c r="AH127" i="18"/>
  <c r="AH128" i="18"/>
  <c r="AH129" i="18"/>
  <c r="AH130" i="18"/>
  <c r="AH131" i="18"/>
  <c r="AH132" i="18"/>
  <c r="AH133" i="18"/>
  <c r="AH134" i="18"/>
  <c r="AH135" i="18"/>
  <c r="AH136" i="18"/>
  <c r="AH137" i="18"/>
  <c r="AH138" i="18"/>
  <c r="AH139" i="18"/>
  <c r="AH140" i="18"/>
  <c r="AH141" i="18"/>
  <c r="AH142" i="18"/>
  <c r="AH143" i="18"/>
  <c r="AH144" i="18"/>
  <c r="AH145" i="18"/>
  <c r="AH146" i="18"/>
  <c r="AH147" i="18"/>
  <c r="AH148" i="18"/>
  <c r="AH149" i="18"/>
  <c r="AH150" i="18"/>
  <c r="AH151" i="18"/>
  <c r="AH152" i="18"/>
  <c r="AH153" i="18"/>
  <c r="AH154" i="18"/>
  <c r="AH155" i="18"/>
  <c r="AH156" i="18"/>
  <c r="AH157" i="18"/>
  <c r="AH158" i="18"/>
  <c r="AH159" i="18"/>
  <c r="AH160" i="18"/>
  <c r="AH161" i="18"/>
  <c r="AH162" i="18"/>
  <c r="AH163" i="18"/>
  <c r="AH164" i="18"/>
  <c r="AH165" i="18"/>
  <c r="AH166" i="18"/>
  <c r="AH167" i="18"/>
  <c r="AH168" i="18"/>
  <c r="AH169" i="18"/>
  <c r="AH170" i="18"/>
  <c r="AH171" i="18"/>
  <c r="AH172" i="18"/>
  <c r="AH173" i="18"/>
  <c r="AH174" i="18"/>
  <c r="AH175" i="18"/>
  <c r="AH176" i="18"/>
  <c r="AH177" i="18"/>
  <c r="AH178" i="18"/>
  <c r="AH179" i="18"/>
  <c r="AH180" i="18"/>
  <c r="AH181" i="18"/>
  <c r="AH182" i="18"/>
  <c r="AH183" i="18"/>
  <c r="AH184" i="18"/>
  <c r="AH185" i="18"/>
  <c r="AH186" i="18"/>
  <c r="AH187" i="18"/>
  <c r="AH188" i="18"/>
  <c r="AH189" i="18"/>
  <c r="AH190" i="18"/>
  <c r="AH191" i="18"/>
  <c r="AH192" i="18"/>
  <c r="AH193" i="18"/>
  <c r="AH194" i="18"/>
  <c r="AH195" i="18"/>
  <c r="AH196" i="18"/>
  <c r="AH197" i="18"/>
  <c r="AH198" i="18"/>
  <c r="AH199" i="18"/>
  <c r="AH200" i="18"/>
  <c r="AH3" i="17"/>
  <c r="AH4" i="17"/>
  <c r="AH5" i="17"/>
  <c r="AH6" i="17"/>
  <c r="AH7" i="17"/>
  <c r="AH8" i="17"/>
  <c r="AH9" i="17"/>
  <c r="AH10" i="17"/>
  <c r="AH11" i="17"/>
  <c r="AH12" i="17"/>
  <c r="AH13" i="17"/>
  <c r="AH14" i="17"/>
  <c r="AH15" i="17"/>
  <c r="AH16" i="17"/>
  <c r="AH17" i="17"/>
  <c r="Q38" i="17"/>
  <c r="S38" i="17"/>
  <c r="T38" i="17"/>
  <c r="X38" i="17" s="1"/>
  <c r="Z38" i="17" s="1"/>
  <c r="V38" i="17"/>
  <c r="W38" i="17"/>
  <c r="Q39" i="17"/>
  <c r="S39" i="17"/>
  <c r="T39" i="17"/>
  <c r="X39" i="17" s="1"/>
  <c r="Z39" i="17" s="1"/>
  <c r="V39" i="17"/>
  <c r="W39" i="17"/>
  <c r="Q40" i="17"/>
  <c r="S40" i="17"/>
  <c r="T40" i="17"/>
  <c r="X40" i="17" s="1"/>
  <c r="Z40" i="17" s="1"/>
  <c r="V40" i="17"/>
  <c r="W40" i="17"/>
  <c r="V25" i="16"/>
  <c r="W25" i="16" s="1"/>
  <c r="T25" i="16"/>
  <c r="X25" i="16" s="1"/>
  <c r="Z25" i="16" s="1"/>
  <c r="S25" i="16"/>
  <c r="Q25" i="16"/>
  <c r="K25" i="16"/>
  <c r="V24" i="16"/>
  <c r="W24" i="16" s="1"/>
  <c r="T24" i="16"/>
  <c r="X24" i="16" s="1"/>
  <c r="Z24" i="16" s="1"/>
  <c r="S24" i="16"/>
  <c r="Q24" i="16"/>
  <c r="K24" i="16"/>
  <c r="V23" i="16"/>
  <c r="W23" i="16" s="1"/>
  <c r="T23" i="16"/>
  <c r="X23" i="16" s="1"/>
  <c r="Z23" i="16" s="1"/>
  <c r="S23" i="16"/>
  <c r="Q23" i="16"/>
  <c r="K23" i="16"/>
  <c r="V33" i="17"/>
  <c r="W33" i="17" s="1"/>
  <c r="T33" i="17"/>
  <c r="X33" i="17" s="1"/>
  <c r="Z33" i="17" s="1"/>
  <c r="S33" i="17"/>
  <c r="Q33" i="17"/>
  <c r="K33" i="17"/>
  <c r="K15" i="16"/>
  <c r="AH3" i="15" l="1"/>
  <c r="AH4" i="15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38" i="15"/>
  <c r="AH39" i="15"/>
  <c r="AH40" i="15"/>
  <c r="AH41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125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144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175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189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AH3" i="14"/>
  <c r="AH4" i="14"/>
  <c r="AH5" i="14"/>
  <c r="AH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42" i="14"/>
  <c r="AH43" i="14"/>
  <c r="AH44" i="14"/>
  <c r="AH45" i="14"/>
  <c r="AH46" i="14"/>
  <c r="AH47" i="14"/>
  <c r="AH48" i="14"/>
  <c r="AH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AH62" i="14"/>
  <c r="AH63" i="14"/>
  <c r="AH64" i="14"/>
  <c r="AH65" i="14"/>
  <c r="AH66" i="14"/>
  <c r="AH67" i="14"/>
  <c r="AH68" i="14"/>
  <c r="AH69" i="14"/>
  <c r="AH70" i="14"/>
  <c r="AH71" i="14"/>
  <c r="AH72" i="14"/>
  <c r="AH73" i="14"/>
  <c r="AH74" i="14"/>
  <c r="AH75" i="14"/>
  <c r="AH76" i="14"/>
  <c r="AH77" i="14"/>
  <c r="AH78" i="14"/>
  <c r="AH79" i="14"/>
  <c r="AH80" i="14"/>
  <c r="AH81" i="14"/>
  <c r="AH82" i="14"/>
  <c r="AH83" i="14"/>
  <c r="AH84" i="14"/>
  <c r="AH85" i="14"/>
  <c r="AH86" i="14"/>
  <c r="AH87" i="14"/>
  <c r="AH88" i="14"/>
  <c r="AH89" i="14"/>
  <c r="AH90" i="14"/>
  <c r="AH91" i="14"/>
  <c r="AH92" i="14"/>
  <c r="AH93" i="14"/>
  <c r="AH94" i="14"/>
  <c r="AH95" i="14"/>
  <c r="AH96" i="14"/>
  <c r="AH97" i="14"/>
  <c r="AH98" i="14"/>
  <c r="AH99" i="14"/>
  <c r="AH100" i="14"/>
  <c r="AH101" i="14"/>
  <c r="AH102" i="14"/>
  <c r="AH103" i="14"/>
  <c r="AH104" i="14"/>
  <c r="AH105" i="14"/>
  <c r="AH106" i="14"/>
  <c r="AH107" i="14"/>
  <c r="AH108" i="14"/>
  <c r="AH109" i="14"/>
  <c r="AH110" i="14"/>
  <c r="AH111" i="14"/>
  <c r="AH112" i="14"/>
  <c r="AH113" i="14"/>
  <c r="AH114" i="14"/>
  <c r="AH115" i="14"/>
  <c r="AH116" i="14"/>
  <c r="AH117" i="14"/>
  <c r="AH118" i="14"/>
  <c r="AH119" i="14"/>
  <c r="AH120" i="14"/>
  <c r="AH121" i="14"/>
  <c r="AH122" i="14"/>
  <c r="AH123" i="14"/>
  <c r="AH124" i="14"/>
  <c r="AH125" i="14"/>
  <c r="AH126" i="14"/>
  <c r="AH127" i="14"/>
  <c r="AH128" i="14"/>
  <c r="AH129" i="14"/>
  <c r="AH130" i="14"/>
  <c r="AH131" i="14"/>
  <c r="AH132" i="14"/>
  <c r="AH133" i="14"/>
  <c r="AH134" i="14"/>
  <c r="AH135" i="14"/>
  <c r="AH136" i="14"/>
  <c r="AH137" i="14"/>
  <c r="AH138" i="14"/>
  <c r="AH139" i="14"/>
  <c r="AH140" i="14"/>
  <c r="AH141" i="14"/>
  <c r="AH142" i="14"/>
  <c r="AH143" i="14"/>
  <c r="AH144" i="14"/>
  <c r="AH145" i="14"/>
  <c r="AH146" i="14"/>
  <c r="AH147" i="14"/>
  <c r="AH148" i="14"/>
  <c r="AH149" i="14"/>
  <c r="AH150" i="14"/>
  <c r="AH151" i="14"/>
  <c r="AH152" i="14"/>
  <c r="AH153" i="14"/>
  <c r="AH154" i="14"/>
  <c r="AH155" i="14"/>
  <c r="AH156" i="14"/>
  <c r="AH157" i="14"/>
  <c r="AH158" i="14"/>
  <c r="AH159" i="14"/>
  <c r="AH160" i="14"/>
  <c r="AH161" i="14"/>
  <c r="AH162" i="14"/>
  <c r="AH163" i="14"/>
  <c r="AH164" i="14"/>
  <c r="AH165" i="14"/>
  <c r="AH166" i="14"/>
  <c r="AH167" i="14"/>
  <c r="AH168" i="14"/>
  <c r="AH169" i="14"/>
  <c r="AH170" i="14"/>
  <c r="AH171" i="14"/>
  <c r="AH172" i="14"/>
  <c r="AH173" i="14"/>
  <c r="AH174" i="14"/>
  <c r="AH175" i="14"/>
  <c r="AH176" i="14"/>
  <c r="AH177" i="14"/>
  <c r="AH178" i="14"/>
  <c r="AH179" i="14"/>
  <c r="AH180" i="14"/>
  <c r="AH181" i="14"/>
  <c r="AH182" i="14"/>
  <c r="AH183" i="14"/>
  <c r="AH184" i="14"/>
  <c r="AH185" i="14"/>
  <c r="AH186" i="14"/>
  <c r="AH187" i="14"/>
  <c r="AH188" i="14"/>
  <c r="AH189" i="14"/>
  <c r="AH190" i="14"/>
  <c r="AH191" i="14"/>
  <c r="AH192" i="14"/>
  <c r="AH193" i="14"/>
  <c r="AH194" i="14"/>
  <c r="AH195" i="14"/>
  <c r="AH196" i="14"/>
  <c r="AH197" i="14"/>
  <c r="AH198" i="14"/>
  <c r="AH199" i="14"/>
  <c r="AH200" i="14"/>
  <c r="V27" i="13"/>
  <c r="W27" i="13" s="1"/>
  <c r="T27" i="13"/>
  <c r="X27" i="13" s="1"/>
  <c r="Z27" i="13" s="1"/>
  <c r="S27" i="13"/>
  <c r="Q27" i="13"/>
  <c r="K27" i="13"/>
  <c r="V22" i="13" l="1"/>
  <c r="W22" i="13" s="1"/>
  <c r="T22" i="13"/>
  <c r="X22" i="13" s="1"/>
  <c r="Z22" i="13" s="1"/>
  <c r="S22" i="13"/>
  <c r="Q22" i="13"/>
  <c r="K22" i="13"/>
  <c r="V21" i="13"/>
  <c r="W21" i="13" s="1"/>
  <c r="T21" i="13"/>
  <c r="X21" i="13" s="1"/>
  <c r="Z21" i="13" s="1"/>
  <c r="S21" i="13"/>
  <c r="Q21" i="13"/>
  <c r="K21" i="13"/>
  <c r="AH3" i="13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AH3" i="12" l="1"/>
  <c r="AH4" i="12"/>
  <c r="AH5" i="12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20" i="12"/>
  <c r="AH121" i="12"/>
  <c r="AH122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5" i="12"/>
  <c r="AH136" i="12"/>
  <c r="AH137" i="12"/>
  <c r="AH138" i="12"/>
  <c r="AH139" i="12"/>
  <c r="AH140" i="12"/>
  <c r="AH141" i="12"/>
  <c r="AH142" i="12"/>
  <c r="AH143" i="12"/>
  <c r="AH144" i="12"/>
  <c r="AH145" i="12"/>
  <c r="AH146" i="12"/>
  <c r="AH147" i="12"/>
  <c r="AH148" i="12"/>
  <c r="AH149" i="12"/>
  <c r="AH150" i="12"/>
  <c r="AH151" i="12"/>
  <c r="AH152" i="12"/>
  <c r="AH153" i="12"/>
  <c r="AH154" i="12"/>
  <c r="AH155" i="12"/>
  <c r="AH156" i="12"/>
  <c r="AH157" i="12"/>
  <c r="AH158" i="12"/>
  <c r="AH159" i="12"/>
  <c r="AH160" i="12"/>
  <c r="AH161" i="12"/>
  <c r="AH162" i="12"/>
  <c r="AH163" i="12"/>
  <c r="AH164" i="12"/>
  <c r="AH165" i="12"/>
  <c r="AH166" i="12"/>
  <c r="AH167" i="12"/>
  <c r="AH168" i="12"/>
  <c r="AH169" i="12"/>
  <c r="AH170" i="12"/>
  <c r="AH171" i="12"/>
  <c r="AH172" i="12"/>
  <c r="AH173" i="12"/>
  <c r="AH174" i="12"/>
  <c r="AH175" i="12"/>
  <c r="AH176" i="12"/>
  <c r="AH177" i="12"/>
  <c r="AH178" i="12"/>
  <c r="AH179" i="12"/>
  <c r="AH180" i="12"/>
  <c r="AH181" i="12"/>
  <c r="AH182" i="12"/>
  <c r="AH183" i="12"/>
  <c r="AH184" i="12"/>
  <c r="AH185" i="12"/>
  <c r="AH186" i="12"/>
  <c r="AH187" i="12"/>
  <c r="AH188" i="12"/>
  <c r="AH189" i="12"/>
  <c r="AH190" i="12"/>
  <c r="AH191" i="12"/>
  <c r="AH192" i="12"/>
  <c r="AH193" i="12"/>
  <c r="AH194" i="12"/>
  <c r="AH195" i="12"/>
  <c r="AH196" i="12"/>
  <c r="AH197" i="12"/>
  <c r="AH198" i="12"/>
  <c r="AH199" i="12"/>
  <c r="AH200" i="12"/>
  <c r="AH3" i="9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H105" i="9"/>
  <c r="AH106" i="9"/>
  <c r="AH107" i="9"/>
  <c r="AH108" i="9"/>
  <c r="AH109" i="9"/>
  <c r="AH110" i="9"/>
  <c r="AH111" i="9"/>
  <c r="AH112" i="9"/>
  <c r="AH113" i="9"/>
  <c r="AH114" i="9"/>
  <c r="AH115" i="9"/>
  <c r="AH116" i="9"/>
  <c r="AH117" i="9"/>
  <c r="AH118" i="9"/>
  <c r="AH119" i="9"/>
  <c r="AH120" i="9"/>
  <c r="AH121" i="9"/>
  <c r="AH122" i="9"/>
  <c r="AH123" i="9"/>
  <c r="AH124" i="9"/>
  <c r="AH125" i="9"/>
  <c r="AH126" i="9"/>
  <c r="AH127" i="9"/>
  <c r="AH128" i="9"/>
  <c r="AH129" i="9"/>
  <c r="AH130" i="9"/>
  <c r="AH131" i="9"/>
  <c r="AH132" i="9"/>
  <c r="AH133" i="9"/>
  <c r="AH134" i="9"/>
  <c r="AH135" i="9"/>
  <c r="AH136" i="9"/>
  <c r="AH137" i="9"/>
  <c r="AH138" i="9"/>
  <c r="AH139" i="9"/>
  <c r="AH140" i="9"/>
  <c r="AH141" i="9"/>
  <c r="AH142" i="9"/>
  <c r="AH143" i="9"/>
  <c r="AH144" i="9"/>
  <c r="AH145" i="9"/>
  <c r="AH146" i="9"/>
  <c r="AH147" i="9"/>
  <c r="AH148" i="9"/>
  <c r="AH149" i="9"/>
  <c r="AH150" i="9"/>
  <c r="AH151" i="9"/>
  <c r="AH152" i="9"/>
  <c r="AH153" i="9"/>
  <c r="AH154" i="9"/>
  <c r="AH155" i="9"/>
  <c r="AH156" i="9"/>
  <c r="AH157" i="9"/>
  <c r="AH158" i="9"/>
  <c r="AH159" i="9"/>
  <c r="AH160" i="9"/>
  <c r="AH161" i="9"/>
  <c r="AH162" i="9"/>
  <c r="AH163" i="9"/>
  <c r="AH164" i="9"/>
  <c r="AH165" i="9"/>
  <c r="AH166" i="9"/>
  <c r="AH167" i="9"/>
  <c r="AH168" i="9"/>
  <c r="AH169" i="9"/>
  <c r="AH170" i="9"/>
  <c r="AH171" i="9"/>
  <c r="AH172" i="9"/>
  <c r="AH173" i="9"/>
  <c r="AH174" i="9"/>
  <c r="AH175" i="9"/>
  <c r="AH176" i="9"/>
  <c r="AH177" i="9"/>
  <c r="AH178" i="9"/>
  <c r="AH179" i="9"/>
  <c r="AH180" i="9"/>
  <c r="AH181" i="9"/>
  <c r="AH182" i="9"/>
  <c r="AH183" i="9"/>
  <c r="AH184" i="9"/>
  <c r="AH185" i="9"/>
  <c r="AH186" i="9"/>
  <c r="AH187" i="9"/>
  <c r="AH188" i="9"/>
  <c r="AH189" i="9"/>
  <c r="AH190" i="9"/>
  <c r="AH191" i="9"/>
  <c r="AH192" i="9"/>
  <c r="AH193" i="9"/>
  <c r="AH194" i="9"/>
  <c r="AH195" i="9"/>
  <c r="AH196" i="9"/>
  <c r="AH197" i="9"/>
  <c r="AH198" i="9"/>
  <c r="AH199" i="9"/>
  <c r="AH200" i="9"/>
  <c r="T44" i="7"/>
  <c r="X44" i="7" s="1"/>
  <c r="Z44" i="7" s="1"/>
  <c r="S44" i="7"/>
  <c r="Q44" i="7"/>
  <c r="V44" i="7"/>
  <c r="W44" i="7" s="1"/>
  <c r="V32" i="6"/>
  <c r="W32" i="6" s="1"/>
  <c r="T32" i="6"/>
  <c r="X32" i="6" s="1"/>
  <c r="Z32" i="6" s="1"/>
  <c r="S32" i="6"/>
  <c r="Q32" i="6"/>
  <c r="K32" i="6"/>
  <c r="V16" i="8"/>
  <c r="W16" i="8" s="1"/>
  <c r="T16" i="8"/>
  <c r="X16" i="8" s="1"/>
  <c r="Z16" i="8" s="1"/>
  <c r="S16" i="8"/>
  <c r="Q16" i="8"/>
  <c r="K16" i="8"/>
  <c r="V15" i="8"/>
  <c r="W15" i="8" s="1"/>
  <c r="T15" i="8"/>
  <c r="X15" i="8" s="1"/>
  <c r="Z15" i="8" s="1"/>
  <c r="S15" i="8"/>
  <c r="Q15" i="8"/>
  <c r="K15" i="8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AH3" i="6" l="1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V43" i="5"/>
  <c r="W43" i="5" s="1"/>
  <c r="T43" i="5"/>
  <c r="X43" i="5" s="1"/>
  <c r="Z43" i="5" s="1"/>
  <c r="S43" i="5"/>
  <c r="Q43" i="5"/>
  <c r="K43" i="5"/>
  <c r="AH3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V33" i="3"/>
  <c r="W33" i="3" s="1"/>
  <c r="T33" i="3"/>
  <c r="X33" i="3" s="1"/>
  <c r="Z33" i="3" s="1"/>
  <c r="S33" i="3"/>
  <c r="Q33" i="3"/>
  <c r="K33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T200" i="26"/>
  <c r="S200" i="26"/>
  <c r="Q200" i="26"/>
  <c r="T199" i="26"/>
  <c r="S199" i="26"/>
  <c r="Q199" i="26"/>
  <c r="T198" i="26"/>
  <c r="S198" i="26"/>
  <c r="Q198" i="26"/>
  <c r="T197" i="26"/>
  <c r="S197" i="26"/>
  <c r="Q197" i="26"/>
  <c r="T196" i="26"/>
  <c r="S196" i="26"/>
  <c r="Q196" i="26"/>
  <c r="T195" i="26"/>
  <c r="S195" i="26"/>
  <c r="Q195" i="26"/>
  <c r="T194" i="26"/>
  <c r="S194" i="26"/>
  <c r="Q194" i="26"/>
  <c r="T193" i="26"/>
  <c r="S193" i="26"/>
  <c r="Q193" i="26"/>
  <c r="T192" i="26"/>
  <c r="S192" i="26"/>
  <c r="Q192" i="26"/>
  <c r="T191" i="26"/>
  <c r="S191" i="26"/>
  <c r="Q191" i="26"/>
  <c r="T190" i="26"/>
  <c r="S190" i="26"/>
  <c r="Q190" i="26"/>
  <c r="T189" i="26"/>
  <c r="S189" i="26"/>
  <c r="Q189" i="26"/>
  <c r="T188" i="26"/>
  <c r="S188" i="26"/>
  <c r="Q188" i="26"/>
  <c r="T187" i="26"/>
  <c r="S187" i="26"/>
  <c r="Q187" i="26"/>
  <c r="T186" i="26"/>
  <c r="S186" i="26"/>
  <c r="Q186" i="26"/>
  <c r="T185" i="26"/>
  <c r="S185" i="26"/>
  <c r="Q185" i="26"/>
  <c r="T184" i="26"/>
  <c r="S184" i="26"/>
  <c r="Q184" i="26"/>
  <c r="T183" i="26"/>
  <c r="S183" i="26"/>
  <c r="Q183" i="26"/>
  <c r="T182" i="26"/>
  <c r="S182" i="26"/>
  <c r="Q182" i="26"/>
  <c r="T181" i="26"/>
  <c r="S181" i="26"/>
  <c r="Q181" i="26"/>
  <c r="T180" i="26"/>
  <c r="S180" i="26"/>
  <c r="Q180" i="26"/>
  <c r="T179" i="26"/>
  <c r="S179" i="26"/>
  <c r="Q179" i="26"/>
  <c r="T178" i="26"/>
  <c r="S178" i="26"/>
  <c r="Q178" i="26"/>
  <c r="T177" i="26"/>
  <c r="S177" i="26"/>
  <c r="Q177" i="26"/>
  <c r="T176" i="26"/>
  <c r="S176" i="26"/>
  <c r="Q176" i="26"/>
  <c r="T175" i="26"/>
  <c r="S175" i="26"/>
  <c r="Q175" i="26"/>
  <c r="T174" i="26"/>
  <c r="S174" i="26"/>
  <c r="Q174" i="26"/>
  <c r="T173" i="26"/>
  <c r="S173" i="26"/>
  <c r="Q173" i="26"/>
  <c r="T172" i="26"/>
  <c r="S172" i="26"/>
  <c r="Q172" i="26"/>
  <c r="T171" i="26"/>
  <c r="S171" i="26"/>
  <c r="Q171" i="26"/>
  <c r="T170" i="26"/>
  <c r="S170" i="26"/>
  <c r="Q170" i="26"/>
  <c r="T169" i="26"/>
  <c r="S169" i="26"/>
  <c r="Q169" i="26"/>
  <c r="T168" i="26"/>
  <c r="S168" i="26"/>
  <c r="Q168" i="26"/>
  <c r="T167" i="26"/>
  <c r="S167" i="26"/>
  <c r="Q167" i="26"/>
  <c r="T166" i="26"/>
  <c r="S166" i="26"/>
  <c r="Q166" i="26"/>
  <c r="T165" i="26"/>
  <c r="S165" i="26"/>
  <c r="Q165" i="26"/>
  <c r="T164" i="26"/>
  <c r="S164" i="26"/>
  <c r="Q164" i="26"/>
  <c r="T163" i="26"/>
  <c r="S163" i="26"/>
  <c r="Q163" i="26"/>
  <c r="T162" i="26"/>
  <c r="S162" i="26"/>
  <c r="Q162" i="26"/>
  <c r="T161" i="26"/>
  <c r="S161" i="26"/>
  <c r="Q161" i="26"/>
  <c r="T160" i="26"/>
  <c r="S160" i="26"/>
  <c r="Q160" i="26"/>
  <c r="T159" i="26"/>
  <c r="S159" i="26"/>
  <c r="Q159" i="26"/>
  <c r="T158" i="26"/>
  <c r="S158" i="26"/>
  <c r="Q158" i="26"/>
  <c r="T157" i="26"/>
  <c r="S157" i="26"/>
  <c r="Q157" i="26"/>
  <c r="T156" i="26"/>
  <c r="S156" i="26"/>
  <c r="Q156" i="26"/>
  <c r="T155" i="26"/>
  <c r="S155" i="26"/>
  <c r="Q155" i="26"/>
  <c r="T154" i="26"/>
  <c r="S154" i="26"/>
  <c r="Q154" i="26"/>
  <c r="T153" i="26"/>
  <c r="S153" i="26"/>
  <c r="Q153" i="26"/>
  <c r="T152" i="26"/>
  <c r="S152" i="26"/>
  <c r="Q152" i="26"/>
  <c r="T151" i="26"/>
  <c r="S151" i="26"/>
  <c r="Q151" i="26"/>
  <c r="T150" i="26"/>
  <c r="S150" i="26"/>
  <c r="Q150" i="26"/>
  <c r="T149" i="26"/>
  <c r="S149" i="26"/>
  <c r="Q149" i="26"/>
  <c r="T148" i="26"/>
  <c r="S148" i="26"/>
  <c r="Q148" i="26"/>
  <c r="T147" i="26"/>
  <c r="S147" i="26"/>
  <c r="Q147" i="26"/>
  <c r="T146" i="26"/>
  <c r="S146" i="26"/>
  <c r="Q146" i="26"/>
  <c r="T145" i="26"/>
  <c r="S145" i="26"/>
  <c r="Q145" i="26"/>
  <c r="T144" i="26"/>
  <c r="S144" i="26"/>
  <c r="Q144" i="26"/>
  <c r="T143" i="26"/>
  <c r="S143" i="26"/>
  <c r="Q143" i="26"/>
  <c r="T142" i="26"/>
  <c r="S142" i="26"/>
  <c r="Q142" i="26"/>
  <c r="T141" i="26"/>
  <c r="S141" i="26"/>
  <c r="Q141" i="26"/>
  <c r="T140" i="26"/>
  <c r="S140" i="26"/>
  <c r="Q140" i="26"/>
  <c r="T139" i="26"/>
  <c r="S139" i="26"/>
  <c r="Q139" i="26"/>
  <c r="T138" i="26"/>
  <c r="S138" i="26"/>
  <c r="Q138" i="26"/>
  <c r="T137" i="26"/>
  <c r="S137" i="26"/>
  <c r="Q137" i="26"/>
  <c r="T136" i="26"/>
  <c r="S136" i="26"/>
  <c r="Q136" i="26"/>
  <c r="T135" i="26"/>
  <c r="S135" i="26"/>
  <c r="Q135" i="26"/>
  <c r="T134" i="26"/>
  <c r="S134" i="26"/>
  <c r="Q134" i="26"/>
  <c r="T133" i="26"/>
  <c r="S133" i="26"/>
  <c r="Q133" i="26"/>
  <c r="T132" i="26"/>
  <c r="S132" i="26"/>
  <c r="Q132" i="26"/>
  <c r="T131" i="26"/>
  <c r="S131" i="26"/>
  <c r="Q131" i="26"/>
  <c r="T130" i="26"/>
  <c r="S130" i="26"/>
  <c r="Q130" i="26"/>
  <c r="T129" i="26"/>
  <c r="S129" i="26"/>
  <c r="Q129" i="26"/>
  <c r="T128" i="26"/>
  <c r="S128" i="26"/>
  <c r="Q128" i="26"/>
  <c r="T127" i="26"/>
  <c r="S127" i="26"/>
  <c r="Q127" i="26"/>
  <c r="T126" i="26"/>
  <c r="S126" i="26"/>
  <c r="Q126" i="26"/>
  <c r="T125" i="26"/>
  <c r="S125" i="26"/>
  <c r="Q125" i="26"/>
  <c r="T124" i="26"/>
  <c r="S124" i="26"/>
  <c r="Q124" i="26"/>
  <c r="T123" i="26"/>
  <c r="S123" i="26"/>
  <c r="Q123" i="26"/>
  <c r="T122" i="26"/>
  <c r="S122" i="26"/>
  <c r="Q122" i="26"/>
  <c r="T121" i="26"/>
  <c r="S121" i="26"/>
  <c r="Q121" i="26"/>
  <c r="T120" i="26"/>
  <c r="S120" i="26"/>
  <c r="Q120" i="26"/>
  <c r="T119" i="26"/>
  <c r="S119" i="26"/>
  <c r="Q119" i="26"/>
  <c r="T118" i="26"/>
  <c r="S118" i="26"/>
  <c r="Q118" i="26"/>
  <c r="T117" i="26"/>
  <c r="S117" i="26"/>
  <c r="Q117" i="26"/>
  <c r="T116" i="26"/>
  <c r="S116" i="26"/>
  <c r="Q116" i="26"/>
  <c r="T115" i="26"/>
  <c r="S115" i="26"/>
  <c r="Q115" i="26"/>
  <c r="T114" i="26"/>
  <c r="S114" i="26"/>
  <c r="Q114" i="26"/>
  <c r="T113" i="26"/>
  <c r="S113" i="26"/>
  <c r="Q113" i="26"/>
  <c r="T112" i="26"/>
  <c r="S112" i="26"/>
  <c r="Q112" i="26"/>
  <c r="T111" i="26"/>
  <c r="S111" i="26"/>
  <c r="Q111" i="26"/>
  <c r="T110" i="26"/>
  <c r="S110" i="26"/>
  <c r="Q110" i="26"/>
  <c r="T109" i="26"/>
  <c r="S109" i="26"/>
  <c r="Q109" i="26"/>
  <c r="T108" i="26"/>
  <c r="S108" i="26"/>
  <c r="Q108" i="26"/>
  <c r="T107" i="26"/>
  <c r="S107" i="26"/>
  <c r="Q107" i="26"/>
  <c r="T106" i="26"/>
  <c r="S106" i="26"/>
  <c r="Q106" i="26"/>
  <c r="T105" i="26"/>
  <c r="S105" i="26"/>
  <c r="Q105" i="26"/>
  <c r="T104" i="26"/>
  <c r="S104" i="26"/>
  <c r="Q104" i="26"/>
  <c r="T103" i="26"/>
  <c r="S103" i="26"/>
  <c r="Q103" i="26"/>
  <c r="T102" i="26"/>
  <c r="S102" i="26"/>
  <c r="Q102" i="26"/>
  <c r="T101" i="26"/>
  <c r="S101" i="26"/>
  <c r="Q101" i="26"/>
  <c r="T100" i="26"/>
  <c r="S100" i="26"/>
  <c r="Q100" i="26"/>
  <c r="T99" i="26"/>
  <c r="S99" i="26"/>
  <c r="Q99" i="26"/>
  <c r="T98" i="26"/>
  <c r="S98" i="26"/>
  <c r="Q98" i="26"/>
  <c r="T97" i="26"/>
  <c r="S97" i="26"/>
  <c r="Q97" i="26"/>
  <c r="T96" i="26"/>
  <c r="S96" i="26"/>
  <c r="Q96" i="26"/>
  <c r="T95" i="26"/>
  <c r="S95" i="26"/>
  <c r="Q95" i="26"/>
  <c r="T94" i="26"/>
  <c r="S94" i="26"/>
  <c r="Q94" i="26"/>
  <c r="T93" i="26"/>
  <c r="S93" i="26"/>
  <c r="Q93" i="26"/>
  <c r="T92" i="26"/>
  <c r="S92" i="26"/>
  <c r="Q92" i="26"/>
  <c r="T91" i="26"/>
  <c r="S91" i="26"/>
  <c r="Q91" i="26"/>
  <c r="T90" i="26"/>
  <c r="S90" i="26"/>
  <c r="Q90" i="26"/>
  <c r="T89" i="26"/>
  <c r="S89" i="26"/>
  <c r="Q89" i="26"/>
  <c r="T88" i="26"/>
  <c r="S88" i="26"/>
  <c r="Q88" i="26"/>
  <c r="T87" i="26"/>
  <c r="S87" i="26"/>
  <c r="Q87" i="26"/>
  <c r="T86" i="26"/>
  <c r="S86" i="26"/>
  <c r="Q86" i="26"/>
  <c r="T85" i="26"/>
  <c r="S85" i="26"/>
  <c r="Q85" i="26"/>
  <c r="T84" i="26"/>
  <c r="S84" i="26"/>
  <c r="Q84" i="26"/>
  <c r="T83" i="26"/>
  <c r="S83" i="26"/>
  <c r="Q83" i="26"/>
  <c r="T82" i="26"/>
  <c r="S82" i="26"/>
  <c r="Q82" i="26"/>
  <c r="T81" i="26"/>
  <c r="S81" i="26"/>
  <c r="Q81" i="26"/>
  <c r="T80" i="26"/>
  <c r="S80" i="26"/>
  <c r="Q80" i="26"/>
  <c r="T79" i="26"/>
  <c r="S79" i="26"/>
  <c r="Q79" i="26"/>
  <c r="T78" i="26"/>
  <c r="S78" i="26"/>
  <c r="Q78" i="26"/>
  <c r="T77" i="26"/>
  <c r="S77" i="26"/>
  <c r="Q77" i="26"/>
  <c r="T76" i="26"/>
  <c r="S76" i="26"/>
  <c r="Q76" i="26"/>
  <c r="T75" i="26"/>
  <c r="S75" i="26"/>
  <c r="Q75" i="26"/>
  <c r="T74" i="26"/>
  <c r="S74" i="26"/>
  <c r="Q74" i="26"/>
  <c r="T73" i="26"/>
  <c r="S73" i="26"/>
  <c r="Q73" i="26"/>
  <c r="T72" i="26"/>
  <c r="S72" i="26"/>
  <c r="Q72" i="26"/>
  <c r="T71" i="26"/>
  <c r="S71" i="26"/>
  <c r="Q71" i="26"/>
  <c r="T70" i="26"/>
  <c r="S70" i="26"/>
  <c r="Q70" i="26"/>
  <c r="T69" i="26"/>
  <c r="S69" i="26"/>
  <c r="Q69" i="26"/>
  <c r="T68" i="26"/>
  <c r="S68" i="26"/>
  <c r="Q68" i="26"/>
  <c r="T67" i="26"/>
  <c r="S67" i="26"/>
  <c r="Q67" i="26"/>
  <c r="T66" i="26"/>
  <c r="S66" i="26"/>
  <c r="Q66" i="26"/>
  <c r="T65" i="26"/>
  <c r="S65" i="26"/>
  <c r="Q65" i="26"/>
  <c r="T64" i="26"/>
  <c r="S64" i="26"/>
  <c r="Q64" i="26"/>
  <c r="T63" i="26"/>
  <c r="S63" i="26"/>
  <c r="Q63" i="26"/>
  <c r="T62" i="26"/>
  <c r="S62" i="26"/>
  <c r="Q62" i="26"/>
  <c r="T61" i="26"/>
  <c r="S61" i="26"/>
  <c r="Q61" i="26"/>
  <c r="T60" i="26"/>
  <c r="S60" i="26"/>
  <c r="Q60" i="26"/>
  <c r="T59" i="26"/>
  <c r="S59" i="26"/>
  <c r="Q59" i="26"/>
  <c r="T58" i="26"/>
  <c r="S58" i="26"/>
  <c r="Q58" i="26"/>
  <c r="T57" i="26"/>
  <c r="S57" i="26"/>
  <c r="Q57" i="26"/>
  <c r="T56" i="26"/>
  <c r="S56" i="26"/>
  <c r="Q56" i="26"/>
  <c r="T55" i="26"/>
  <c r="S55" i="26"/>
  <c r="Q55" i="26"/>
  <c r="T54" i="26"/>
  <c r="S54" i="26"/>
  <c r="Q54" i="26"/>
  <c r="T53" i="26"/>
  <c r="S53" i="26"/>
  <c r="Q53" i="26"/>
  <c r="T52" i="26"/>
  <c r="S52" i="26"/>
  <c r="Q52" i="26"/>
  <c r="T51" i="26"/>
  <c r="S51" i="26"/>
  <c r="Q51" i="26"/>
  <c r="T50" i="26"/>
  <c r="S50" i="26"/>
  <c r="Q50" i="26"/>
  <c r="T49" i="26"/>
  <c r="S49" i="26"/>
  <c r="Q49" i="26"/>
  <c r="T48" i="26"/>
  <c r="S48" i="26"/>
  <c r="Q48" i="26"/>
  <c r="T47" i="26"/>
  <c r="S47" i="26"/>
  <c r="Q47" i="26"/>
  <c r="T45" i="26"/>
  <c r="S45" i="26"/>
  <c r="Q45" i="26"/>
  <c r="T44" i="26"/>
  <c r="S44" i="26"/>
  <c r="Q44" i="26"/>
  <c r="T43" i="26"/>
  <c r="S43" i="26"/>
  <c r="Q43" i="26"/>
  <c r="T42" i="26"/>
  <c r="S42" i="26"/>
  <c r="Q42" i="26"/>
  <c r="T41" i="26"/>
  <c r="S41" i="26"/>
  <c r="Q41" i="26"/>
  <c r="T40" i="26"/>
  <c r="S40" i="26"/>
  <c r="Q40" i="26"/>
  <c r="T39" i="26"/>
  <c r="S39" i="26"/>
  <c r="Q39" i="26"/>
  <c r="T38" i="26"/>
  <c r="S38" i="26"/>
  <c r="Q38" i="26"/>
  <c r="T37" i="26"/>
  <c r="S37" i="26"/>
  <c r="Q37" i="26"/>
  <c r="T36" i="26"/>
  <c r="S36" i="26"/>
  <c r="Q36" i="26"/>
  <c r="T35" i="26"/>
  <c r="S35" i="26"/>
  <c r="Q35" i="26"/>
  <c r="T34" i="26"/>
  <c r="S34" i="26"/>
  <c r="Q34" i="26"/>
  <c r="T33" i="26"/>
  <c r="S33" i="26"/>
  <c r="Q33" i="26"/>
  <c r="T32" i="26"/>
  <c r="S32" i="26"/>
  <c r="Q32" i="26"/>
  <c r="T31" i="26"/>
  <c r="S31" i="26"/>
  <c r="Q31" i="26"/>
  <c r="T30" i="26"/>
  <c r="S30" i="26"/>
  <c r="Q30" i="26"/>
  <c r="T29" i="26"/>
  <c r="S29" i="26"/>
  <c r="Q29" i="26"/>
  <c r="T28" i="26"/>
  <c r="S28" i="26"/>
  <c r="Q28" i="26"/>
  <c r="T27" i="26"/>
  <c r="S27" i="26"/>
  <c r="Q27" i="26"/>
  <c r="T26" i="26"/>
  <c r="S26" i="26"/>
  <c r="Q26" i="26"/>
  <c r="T25" i="26"/>
  <c r="S25" i="26"/>
  <c r="Q25" i="26"/>
  <c r="T24" i="26"/>
  <c r="S24" i="26"/>
  <c r="Q24" i="26"/>
  <c r="T23" i="26"/>
  <c r="S23" i="26"/>
  <c r="Q23" i="26"/>
  <c r="T22" i="26"/>
  <c r="S22" i="26"/>
  <c r="Q22" i="26"/>
  <c r="T21" i="26"/>
  <c r="S21" i="26"/>
  <c r="Q21" i="26"/>
  <c r="T20" i="26"/>
  <c r="S20" i="26"/>
  <c r="Q20" i="26"/>
  <c r="T19" i="26"/>
  <c r="S19" i="26"/>
  <c r="Q19" i="26"/>
  <c r="T18" i="26"/>
  <c r="S18" i="26"/>
  <c r="Q18" i="26"/>
  <c r="T17" i="26"/>
  <c r="S17" i="26"/>
  <c r="Q17" i="26"/>
  <c r="T16" i="26"/>
  <c r="S16" i="26"/>
  <c r="Q16" i="26"/>
  <c r="T15" i="26"/>
  <c r="S15" i="26"/>
  <c r="Q15" i="26"/>
  <c r="T14" i="26"/>
  <c r="S14" i="26"/>
  <c r="Q14" i="26"/>
  <c r="T13" i="26"/>
  <c r="S13" i="26"/>
  <c r="Q13" i="26"/>
  <c r="T12" i="26"/>
  <c r="S12" i="26"/>
  <c r="Q12" i="26"/>
  <c r="T11" i="26"/>
  <c r="S11" i="26"/>
  <c r="Q11" i="26"/>
  <c r="T10" i="26"/>
  <c r="S10" i="26"/>
  <c r="Q10" i="26"/>
  <c r="T9" i="26"/>
  <c r="S9" i="26"/>
  <c r="Q9" i="26"/>
  <c r="T8" i="26"/>
  <c r="S8" i="26"/>
  <c r="Q8" i="26"/>
  <c r="T7" i="26"/>
  <c r="S7" i="26"/>
  <c r="Q7" i="26"/>
  <c r="T6" i="26"/>
  <c r="S6" i="26"/>
  <c r="Q6" i="26"/>
  <c r="T5" i="26"/>
  <c r="S5" i="26"/>
  <c r="Q5" i="26"/>
  <c r="T4" i="26"/>
  <c r="S4" i="26"/>
  <c r="Q4" i="26"/>
  <c r="T3" i="26"/>
  <c r="S3" i="26"/>
  <c r="Q3" i="26"/>
  <c r="T2" i="26"/>
  <c r="S2" i="26"/>
  <c r="Q2" i="26"/>
  <c r="T200" i="25"/>
  <c r="S200" i="25"/>
  <c r="Q200" i="25"/>
  <c r="T199" i="25"/>
  <c r="S199" i="25"/>
  <c r="Q199" i="25"/>
  <c r="T198" i="25"/>
  <c r="S198" i="25"/>
  <c r="Q198" i="25"/>
  <c r="T197" i="25"/>
  <c r="S197" i="25"/>
  <c r="Q197" i="25"/>
  <c r="T196" i="25"/>
  <c r="S196" i="25"/>
  <c r="Q196" i="25"/>
  <c r="T195" i="25"/>
  <c r="S195" i="25"/>
  <c r="Q195" i="25"/>
  <c r="T194" i="25"/>
  <c r="S194" i="25"/>
  <c r="Q194" i="25"/>
  <c r="T193" i="25"/>
  <c r="S193" i="25"/>
  <c r="Q193" i="25"/>
  <c r="T192" i="25"/>
  <c r="S192" i="25"/>
  <c r="Q192" i="25"/>
  <c r="T191" i="25"/>
  <c r="S191" i="25"/>
  <c r="Q191" i="25"/>
  <c r="T190" i="25"/>
  <c r="S190" i="25"/>
  <c r="Q190" i="25"/>
  <c r="T189" i="25"/>
  <c r="S189" i="25"/>
  <c r="Q189" i="25"/>
  <c r="T188" i="25"/>
  <c r="S188" i="25"/>
  <c r="Q188" i="25"/>
  <c r="T187" i="25"/>
  <c r="S187" i="25"/>
  <c r="Q187" i="25"/>
  <c r="T186" i="25"/>
  <c r="S186" i="25"/>
  <c r="Q186" i="25"/>
  <c r="T185" i="25"/>
  <c r="S185" i="25"/>
  <c r="Q185" i="25"/>
  <c r="T184" i="25"/>
  <c r="S184" i="25"/>
  <c r="Q184" i="25"/>
  <c r="T183" i="25"/>
  <c r="S183" i="25"/>
  <c r="Q183" i="25"/>
  <c r="T182" i="25"/>
  <c r="S182" i="25"/>
  <c r="Q182" i="25"/>
  <c r="T181" i="25"/>
  <c r="S181" i="25"/>
  <c r="Q181" i="25"/>
  <c r="T180" i="25"/>
  <c r="S180" i="25"/>
  <c r="Q180" i="25"/>
  <c r="T179" i="25"/>
  <c r="S179" i="25"/>
  <c r="Q179" i="25"/>
  <c r="T178" i="25"/>
  <c r="S178" i="25"/>
  <c r="Q178" i="25"/>
  <c r="T177" i="25"/>
  <c r="S177" i="25"/>
  <c r="Q177" i="25"/>
  <c r="T176" i="25"/>
  <c r="S176" i="25"/>
  <c r="Q176" i="25"/>
  <c r="T175" i="25"/>
  <c r="S175" i="25"/>
  <c r="Q175" i="25"/>
  <c r="T174" i="25"/>
  <c r="S174" i="25"/>
  <c r="Q174" i="25"/>
  <c r="T173" i="25"/>
  <c r="S173" i="25"/>
  <c r="Q173" i="25"/>
  <c r="T172" i="25"/>
  <c r="S172" i="25"/>
  <c r="Q172" i="25"/>
  <c r="T171" i="25"/>
  <c r="S171" i="25"/>
  <c r="Q171" i="25"/>
  <c r="T170" i="25"/>
  <c r="S170" i="25"/>
  <c r="Q170" i="25"/>
  <c r="T169" i="25"/>
  <c r="S169" i="25"/>
  <c r="Q169" i="25"/>
  <c r="T168" i="25"/>
  <c r="S168" i="25"/>
  <c r="Q168" i="25"/>
  <c r="T167" i="25"/>
  <c r="S167" i="25"/>
  <c r="Q167" i="25"/>
  <c r="T166" i="25"/>
  <c r="S166" i="25"/>
  <c r="Q166" i="25"/>
  <c r="T165" i="25"/>
  <c r="S165" i="25"/>
  <c r="Q165" i="25"/>
  <c r="T164" i="25"/>
  <c r="S164" i="25"/>
  <c r="Q164" i="25"/>
  <c r="T163" i="25"/>
  <c r="S163" i="25"/>
  <c r="Q163" i="25"/>
  <c r="T162" i="25"/>
  <c r="S162" i="25"/>
  <c r="Q162" i="25"/>
  <c r="T161" i="25"/>
  <c r="S161" i="25"/>
  <c r="Q161" i="25"/>
  <c r="T160" i="25"/>
  <c r="S160" i="25"/>
  <c r="Q160" i="25"/>
  <c r="T159" i="25"/>
  <c r="S159" i="25"/>
  <c r="Q159" i="25"/>
  <c r="T158" i="25"/>
  <c r="S158" i="25"/>
  <c r="Q158" i="25"/>
  <c r="T157" i="25"/>
  <c r="S157" i="25"/>
  <c r="Q157" i="25"/>
  <c r="T156" i="25"/>
  <c r="S156" i="25"/>
  <c r="Q156" i="25"/>
  <c r="T155" i="25"/>
  <c r="S155" i="25"/>
  <c r="Q155" i="25"/>
  <c r="T154" i="25"/>
  <c r="S154" i="25"/>
  <c r="Q154" i="25"/>
  <c r="T153" i="25"/>
  <c r="S153" i="25"/>
  <c r="Q153" i="25"/>
  <c r="T152" i="25"/>
  <c r="S152" i="25"/>
  <c r="Q152" i="25"/>
  <c r="T151" i="25"/>
  <c r="S151" i="25"/>
  <c r="Q151" i="25"/>
  <c r="T150" i="25"/>
  <c r="S150" i="25"/>
  <c r="Q150" i="25"/>
  <c r="T149" i="25"/>
  <c r="S149" i="25"/>
  <c r="Q149" i="25"/>
  <c r="T148" i="25"/>
  <c r="S148" i="25"/>
  <c r="Q148" i="25"/>
  <c r="T147" i="25"/>
  <c r="S147" i="25"/>
  <c r="Q147" i="25"/>
  <c r="T146" i="25"/>
  <c r="S146" i="25"/>
  <c r="Q146" i="25"/>
  <c r="T145" i="25"/>
  <c r="S145" i="25"/>
  <c r="Q145" i="25"/>
  <c r="T144" i="25"/>
  <c r="S144" i="25"/>
  <c r="Q144" i="25"/>
  <c r="T143" i="25"/>
  <c r="S143" i="25"/>
  <c r="Q143" i="25"/>
  <c r="T142" i="25"/>
  <c r="S142" i="25"/>
  <c r="Q142" i="25"/>
  <c r="T141" i="25"/>
  <c r="S141" i="25"/>
  <c r="Q141" i="25"/>
  <c r="T140" i="25"/>
  <c r="S140" i="25"/>
  <c r="Q140" i="25"/>
  <c r="T139" i="25"/>
  <c r="S139" i="25"/>
  <c r="Q139" i="25"/>
  <c r="T138" i="25"/>
  <c r="S138" i="25"/>
  <c r="Q138" i="25"/>
  <c r="T137" i="25"/>
  <c r="S137" i="25"/>
  <c r="Q137" i="25"/>
  <c r="T136" i="25"/>
  <c r="S136" i="25"/>
  <c r="Q136" i="25"/>
  <c r="T135" i="25"/>
  <c r="S135" i="25"/>
  <c r="Q135" i="25"/>
  <c r="T134" i="25"/>
  <c r="S134" i="25"/>
  <c r="Q134" i="25"/>
  <c r="T133" i="25"/>
  <c r="S133" i="25"/>
  <c r="Q133" i="25"/>
  <c r="T132" i="25"/>
  <c r="S132" i="25"/>
  <c r="Q132" i="25"/>
  <c r="T131" i="25"/>
  <c r="S131" i="25"/>
  <c r="Q131" i="25"/>
  <c r="T130" i="25"/>
  <c r="S130" i="25"/>
  <c r="Q130" i="25"/>
  <c r="T129" i="25"/>
  <c r="S129" i="25"/>
  <c r="Q129" i="25"/>
  <c r="T128" i="25"/>
  <c r="S128" i="25"/>
  <c r="Q128" i="25"/>
  <c r="T127" i="25"/>
  <c r="S127" i="25"/>
  <c r="Q127" i="25"/>
  <c r="T126" i="25"/>
  <c r="S126" i="25"/>
  <c r="Q126" i="25"/>
  <c r="T125" i="25"/>
  <c r="S125" i="25"/>
  <c r="Q125" i="25"/>
  <c r="T124" i="25"/>
  <c r="S124" i="25"/>
  <c r="Q124" i="25"/>
  <c r="T123" i="25"/>
  <c r="S123" i="25"/>
  <c r="Q123" i="25"/>
  <c r="T122" i="25"/>
  <c r="S122" i="25"/>
  <c r="Q122" i="25"/>
  <c r="T121" i="25"/>
  <c r="S121" i="25"/>
  <c r="Q121" i="25"/>
  <c r="T120" i="25"/>
  <c r="S120" i="25"/>
  <c r="Q120" i="25"/>
  <c r="T119" i="25"/>
  <c r="S119" i="25"/>
  <c r="Q119" i="25"/>
  <c r="T118" i="25"/>
  <c r="S118" i="25"/>
  <c r="Q118" i="25"/>
  <c r="T117" i="25"/>
  <c r="S117" i="25"/>
  <c r="Q117" i="25"/>
  <c r="T116" i="25"/>
  <c r="S116" i="25"/>
  <c r="Q116" i="25"/>
  <c r="T115" i="25"/>
  <c r="S115" i="25"/>
  <c r="Q115" i="25"/>
  <c r="T114" i="25"/>
  <c r="S114" i="25"/>
  <c r="Q114" i="25"/>
  <c r="T113" i="25"/>
  <c r="S113" i="25"/>
  <c r="Q113" i="25"/>
  <c r="T112" i="25"/>
  <c r="S112" i="25"/>
  <c r="Q112" i="25"/>
  <c r="T111" i="25"/>
  <c r="S111" i="25"/>
  <c r="Q111" i="25"/>
  <c r="T110" i="25"/>
  <c r="S110" i="25"/>
  <c r="Q110" i="25"/>
  <c r="T109" i="25"/>
  <c r="S109" i="25"/>
  <c r="Q109" i="25"/>
  <c r="T108" i="25"/>
  <c r="S108" i="25"/>
  <c r="Q108" i="25"/>
  <c r="T107" i="25"/>
  <c r="S107" i="25"/>
  <c r="Q107" i="25"/>
  <c r="T106" i="25"/>
  <c r="S106" i="25"/>
  <c r="Q106" i="25"/>
  <c r="T105" i="25"/>
  <c r="S105" i="25"/>
  <c r="Q105" i="25"/>
  <c r="T104" i="25"/>
  <c r="S104" i="25"/>
  <c r="Q104" i="25"/>
  <c r="T103" i="25"/>
  <c r="S103" i="25"/>
  <c r="Q103" i="25"/>
  <c r="T102" i="25"/>
  <c r="S102" i="25"/>
  <c r="Q102" i="25"/>
  <c r="T101" i="25"/>
  <c r="S101" i="25"/>
  <c r="Q101" i="25"/>
  <c r="T100" i="25"/>
  <c r="S100" i="25"/>
  <c r="Q100" i="25"/>
  <c r="T99" i="25"/>
  <c r="S99" i="25"/>
  <c r="Q99" i="25"/>
  <c r="T98" i="25"/>
  <c r="S98" i="25"/>
  <c r="Q98" i="25"/>
  <c r="T97" i="25"/>
  <c r="S97" i="25"/>
  <c r="Q97" i="25"/>
  <c r="T96" i="25"/>
  <c r="S96" i="25"/>
  <c r="Q96" i="25"/>
  <c r="T95" i="25"/>
  <c r="S95" i="25"/>
  <c r="Q95" i="25"/>
  <c r="T94" i="25"/>
  <c r="S94" i="25"/>
  <c r="Q94" i="25"/>
  <c r="T93" i="25"/>
  <c r="S93" i="25"/>
  <c r="Q93" i="25"/>
  <c r="T92" i="25"/>
  <c r="S92" i="25"/>
  <c r="Q92" i="25"/>
  <c r="T91" i="25"/>
  <c r="S91" i="25"/>
  <c r="Q91" i="25"/>
  <c r="T90" i="25"/>
  <c r="S90" i="25"/>
  <c r="Q90" i="25"/>
  <c r="T89" i="25"/>
  <c r="S89" i="25"/>
  <c r="Q89" i="25"/>
  <c r="T88" i="25"/>
  <c r="S88" i="25"/>
  <c r="Q88" i="25"/>
  <c r="T87" i="25"/>
  <c r="S87" i="25"/>
  <c r="Q87" i="25"/>
  <c r="T86" i="25"/>
  <c r="S86" i="25"/>
  <c r="Q86" i="25"/>
  <c r="T85" i="25"/>
  <c r="S85" i="25"/>
  <c r="Q85" i="25"/>
  <c r="T84" i="25"/>
  <c r="S84" i="25"/>
  <c r="Q84" i="25"/>
  <c r="T83" i="25"/>
  <c r="S83" i="25"/>
  <c r="Q83" i="25"/>
  <c r="T82" i="25"/>
  <c r="S82" i="25"/>
  <c r="Q82" i="25"/>
  <c r="T81" i="25"/>
  <c r="S81" i="25"/>
  <c r="Q81" i="25"/>
  <c r="T80" i="25"/>
  <c r="S80" i="25"/>
  <c r="Q80" i="25"/>
  <c r="T79" i="25"/>
  <c r="S79" i="25"/>
  <c r="Q79" i="25"/>
  <c r="T78" i="25"/>
  <c r="S78" i="25"/>
  <c r="Q78" i="25"/>
  <c r="T77" i="25"/>
  <c r="S77" i="25"/>
  <c r="Q77" i="25"/>
  <c r="T76" i="25"/>
  <c r="S76" i="25"/>
  <c r="Q76" i="25"/>
  <c r="T75" i="25"/>
  <c r="S75" i="25"/>
  <c r="Q75" i="25"/>
  <c r="T74" i="25"/>
  <c r="S74" i="25"/>
  <c r="Q74" i="25"/>
  <c r="T73" i="25"/>
  <c r="S73" i="25"/>
  <c r="Q73" i="25"/>
  <c r="T72" i="25"/>
  <c r="S72" i="25"/>
  <c r="Q72" i="25"/>
  <c r="T71" i="25"/>
  <c r="S71" i="25"/>
  <c r="Q71" i="25"/>
  <c r="T70" i="25"/>
  <c r="S70" i="25"/>
  <c r="Q70" i="25"/>
  <c r="T69" i="25"/>
  <c r="S69" i="25"/>
  <c r="Q69" i="25"/>
  <c r="T68" i="25"/>
  <c r="S68" i="25"/>
  <c r="Q68" i="25"/>
  <c r="T67" i="25"/>
  <c r="S67" i="25"/>
  <c r="Q67" i="25"/>
  <c r="T66" i="25"/>
  <c r="S66" i="25"/>
  <c r="Q66" i="25"/>
  <c r="T65" i="25"/>
  <c r="S65" i="25"/>
  <c r="Q65" i="25"/>
  <c r="T64" i="25"/>
  <c r="S64" i="25"/>
  <c r="Q64" i="25"/>
  <c r="T63" i="25"/>
  <c r="S63" i="25"/>
  <c r="Q63" i="25"/>
  <c r="T62" i="25"/>
  <c r="S62" i="25"/>
  <c r="Q62" i="25"/>
  <c r="T61" i="25"/>
  <c r="S61" i="25"/>
  <c r="Q61" i="25"/>
  <c r="T60" i="25"/>
  <c r="S60" i="25"/>
  <c r="Q60" i="25"/>
  <c r="T59" i="25"/>
  <c r="S59" i="25"/>
  <c r="Q59" i="25"/>
  <c r="T58" i="25"/>
  <c r="S58" i="25"/>
  <c r="Q58" i="25"/>
  <c r="T57" i="25"/>
  <c r="S57" i="25"/>
  <c r="Q57" i="25"/>
  <c r="T56" i="25"/>
  <c r="S56" i="25"/>
  <c r="Q56" i="25"/>
  <c r="T55" i="25"/>
  <c r="S55" i="25"/>
  <c r="Q55" i="25"/>
  <c r="T54" i="25"/>
  <c r="S54" i="25"/>
  <c r="Q54" i="25"/>
  <c r="T53" i="25"/>
  <c r="S53" i="25"/>
  <c r="Q53" i="25"/>
  <c r="T52" i="25"/>
  <c r="S52" i="25"/>
  <c r="Q52" i="25"/>
  <c r="T51" i="25"/>
  <c r="S51" i="25"/>
  <c r="Q51" i="25"/>
  <c r="T50" i="25"/>
  <c r="S50" i="25"/>
  <c r="Q50" i="25"/>
  <c r="T49" i="25"/>
  <c r="S49" i="25"/>
  <c r="Q49" i="25"/>
  <c r="T48" i="25"/>
  <c r="S48" i="25"/>
  <c r="Q48" i="25"/>
  <c r="T47" i="25"/>
  <c r="S47" i="25"/>
  <c r="Q47" i="25"/>
  <c r="T46" i="25"/>
  <c r="S46" i="25"/>
  <c r="Q46" i="25"/>
  <c r="T45" i="25"/>
  <c r="S45" i="25"/>
  <c r="Q45" i="25"/>
  <c r="T44" i="25"/>
  <c r="S44" i="25"/>
  <c r="Q44" i="25"/>
  <c r="T43" i="25"/>
  <c r="S43" i="25"/>
  <c r="Q43" i="25"/>
  <c r="T42" i="25"/>
  <c r="S42" i="25"/>
  <c r="Q42" i="25"/>
  <c r="T41" i="25"/>
  <c r="S41" i="25"/>
  <c r="Q41" i="25"/>
  <c r="T40" i="25"/>
  <c r="S40" i="25"/>
  <c r="Q40" i="25"/>
  <c r="T39" i="25"/>
  <c r="S39" i="25"/>
  <c r="Q39" i="25"/>
  <c r="T38" i="25"/>
  <c r="S38" i="25"/>
  <c r="Q38" i="25"/>
  <c r="T37" i="25"/>
  <c r="S37" i="25"/>
  <c r="Q37" i="25"/>
  <c r="T36" i="25"/>
  <c r="S36" i="25"/>
  <c r="Q36" i="25"/>
  <c r="T35" i="25"/>
  <c r="S35" i="25"/>
  <c r="Q35" i="25"/>
  <c r="T34" i="25"/>
  <c r="S34" i="25"/>
  <c r="Q34" i="25"/>
  <c r="T33" i="25"/>
  <c r="S33" i="25"/>
  <c r="Q33" i="25"/>
  <c r="T32" i="25"/>
  <c r="S32" i="25"/>
  <c r="Q32" i="25"/>
  <c r="T31" i="25"/>
  <c r="S31" i="25"/>
  <c r="Q31" i="25"/>
  <c r="T30" i="25"/>
  <c r="S30" i="25"/>
  <c r="Q30" i="25"/>
  <c r="T29" i="25"/>
  <c r="S29" i="25"/>
  <c r="Q29" i="25"/>
  <c r="T28" i="25"/>
  <c r="S28" i="25"/>
  <c r="Q28" i="25"/>
  <c r="T27" i="25"/>
  <c r="S27" i="25"/>
  <c r="Q27" i="25"/>
  <c r="T26" i="25"/>
  <c r="S26" i="25"/>
  <c r="Q26" i="25"/>
  <c r="T25" i="25"/>
  <c r="S25" i="25"/>
  <c r="Q25" i="25"/>
  <c r="T24" i="25"/>
  <c r="S24" i="25"/>
  <c r="Q24" i="25"/>
  <c r="T23" i="25"/>
  <c r="S23" i="25"/>
  <c r="Q23" i="25"/>
  <c r="T22" i="25"/>
  <c r="S22" i="25"/>
  <c r="Q22" i="25"/>
  <c r="T21" i="25"/>
  <c r="S21" i="25"/>
  <c r="Q21" i="25"/>
  <c r="T20" i="25"/>
  <c r="S20" i="25"/>
  <c r="Q20" i="25"/>
  <c r="T19" i="25"/>
  <c r="S19" i="25"/>
  <c r="Q19" i="25"/>
  <c r="T18" i="25"/>
  <c r="S18" i="25"/>
  <c r="Q18" i="25"/>
  <c r="T17" i="25"/>
  <c r="S17" i="25"/>
  <c r="Q17" i="25"/>
  <c r="T16" i="25"/>
  <c r="S16" i="25"/>
  <c r="Q16" i="25"/>
  <c r="T15" i="25"/>
  <c r="S15" i="25"/>
  <c r="Q15" i="25"/>
  <c r="T14" i="25"/>
  <c r="S14" i="25"/>
  <c r="Q14" i="25"/>
  <c r="T13" i="25"/>
  <c r="S13" i="25"/>
  <c r="Q13" i="25"/>
  <c r="T12" i="25"/>
  <c r="S12" i="25"/>
  <c r="Q12" i="25"/>
  <c r="T11" i="25"/>
  <c r="S11" i="25"/>
  <c r="Q11" i="25"/>
  <c r="T10" i="25"/>
  <c r="S10" i="25"/>
  <c r="Q10" i="25"/>
  <c r="T9" i="25"/>
  <c r="S9" i="25"/>
  <c r="Q9" i="25"/>
  <c r="T8" i="25"/>
  <c r="S8" i="25"/>
  <c r="Q8" i="25"/>
  <c r="T7" i="25"/>
  <c r="S7" i="25"/>
  <c r="Q7" i="25"/>
  <c r="T6" i="25"/>
  <c r="S6" i="25"/>
  <c r="Q6" i="25"/>
  <c r="T5" i="25"/>
  <c r="S5" i="25"/>
  <c r="Q5" i="25"/>
  <c r="T4" i="25"/>
  <c r="S4" i="25"/>
  <c r="Q4" i="25"/>
  <c r="T3" i="25"/>
  <c r="S3" i="25"/>
  <c r="Q3" i="25"/>
  <c r="T2" i="25"/>
  <c r="S2" i="25"/>
  <c r="Q2" i="25"/>
  <c r="T200" i="24"/>
  <c r="S200" i="24"/>
  <c r="Q200" i="24"/>
  <c r="T199" i="24"/>
  <c r="S199" i="24"/>
  <c r="Q199" i="24"/>
  <c r="T198" i="24"/>
  <c r="S198" i="24"/>
  <c r="Q198" i="24"/>
  <c r="T197" i="24"/>
  <c r="S197" i="24"/>
  <c r="Q197" i="24"/>
  <c r="T196" i="24"/>
  <c r="S196" i="24"/>
  <c r="Q196" i="24"/>
  <c r="T195" i="24"/>
  <c r="S195" i="24"/>
  <c r="Q195" i="24"/>
  <c r="T194" i="24"/>
  <c r="S194" i="24"/>
  <c r="Q194" i="24"/>
  <c r="T193" i="24"/>
  <c r="S193" i="24"/>
  <c r="Q193" i="24"/>
  <c r="T192" i="24"/>
  <c r="S192" i="24"/>
  <c r="Q192" i="24"/>
  <c r="T191" i="24"/>
  <c r="S191" i="24"/>
  <c r="Q191" i="24"/>
  <c r="T190" i="24"/>
  <c r="S190" i="24"/>
  <c r="Q190" i="24"/>
  <c r="T189" i="24"/>
  <c r="S189" i="24"/>
  <c r="Q189" i="24"/>
  <c r="T188" i="24"/>
  <c r="S188" i="24"/>
  <c r="Q188" i="24"/>
  <c r="T187" i="24"/>
  <c r="S187" i="24"/>
  <c r="Q187" i="24"/>
  <c r="T186" i="24"/>
  <c r="S186" i="24"/>
  <c r="Q186" i="24"/>
  <c r="T185" i="24"/>
  <c r="S185" i="24"/>
  <c r="Q185" i="24"/>
  <c r="T184" i="24"/>
  <c r="S184" i="24"/>
  <c r="Q184" i="24"/>
  <c r="T183" i="24"/>
  <c r="S183" i="24"/>
  <c r="Q183" i="24"/>
  <c r="T182" i="24"/>
  <c r="S182" i="24"/>
  <c r="Q182" i="24"/>
  <c r="T181" i="24"/>
  <c r="S181" i="24"/>
  <c r="Q181" i="24"/>
  <c r="T180" i="24"/>
  <c r="S180" i="24"/>
  <c r="Q180" i="24"/>
  <c r="T179" i="24"/>
  <c r="S179" i="24"/>
  <c r="Q179" i="24"/>
  <c r="T178" i="24"/>
  <c r="S178" i="24"/>
  <c r="Q178" i="24"/>
  <c r="T177" i="24"/>
  <c r="S177" i="24"/>
  <c r="Q177" i="24"/>
  <c r="T176" i="24"/>
  <c r="S176" i="24"/>
  <c r="Q176" i="24"/>
  <c r="T175" i="24"/>
  <c r="S175" i="24"/>
  <c r="Q175" i="24"/>
  <c r="T174" i="24"/>
  <c r="S174" i="24"/>
  <c r="Q174" i="24"/>
  <c r="T173" i="24"/>
  <c r="S173" i="24"/>
  <c r="Q173" i="24"/>
  <c r="T172" i="24"/>
  <c r="S172" i="24"/>
  <c r="Q172" i="24"/>
  <c r="T171" i="24"/>
  <c r="S171" i="24"/>
  <c r="Q171" i="24"/>
  <c r="T170" i="24"/>
  <c r="S170" i="24"/>
  <c r="Q170" i="24"/>
  <c r="T169" i="24"/>
  <c r="S169" i="24"/>
  <c r="Q169" i="24"/>
  <c r="T168" i="24"/>
  <c r="S168" i="24"/>
  <c r="Q168" i="24"/>
  <c r="T167" i="24"/>
  <c r="S167" i="24"/>
  <c r="Q167" i="24"/>
  <c r="T166" i="24"/>
  <c r="S166" i="24"/>
  <c r="Q166" i="24"/>
  <c r="T165" i="24"/>
  <c r="S165" i="24"/>
  <c r="Q165" i="24"/>
  <c r="T164" i="24"/>
  <c r="S164" i="24"/>
  <c r="Q164" i="24"/>
  <c r="T163" i="24"/>
  <c r="S163" i="24"/>
  <c r="Q163" i="24"/>
  <c r="T162" i="24"/>
  <c r="S162" i="24"/>
  <c r="Q162" i="24"/>
  <c r="T161" i="24"/>
  <c r="S161" i="24"/>
  <c r="Q161" i="24"/>
  <c r="T160" i="24"/>
  <c r="S160" i="24"/>
  <c r="Q160" i="24"/>
  <c r="T159" i="24"/>
  <c r="S159" i="24"/>
  <c r="Q159" i="24"/>
  <c r="T158" i="24"/>
  <c r="S158" i="24"/>
  <c r="Q158" i="24"/>
  <c r="T157" i="24"/>
  <c r="S157" i="24"/>
  <c r="Q157" i="24"/>
  <c r="T156" i="24"/>
  <c r="S156" i="24"/>
  <c r="Q156" i="24"/>
  <c r="T155" i="24"/>
  <c r="S155" i="24"/>
  <c r="Q155" i="24"/>
  <c r="T154" i="24"/>
  <c r="S154" i="24"/>
  <c r="Q154" i="24"/>
  <c r="T153" i="24"/>
  <c r="S153" i="24"/>
  <c r="Q153" i="24"/>
  <c r="T152" i="24"/>
  <c r="S152" i="24"/>
  <c r="Q152" i="24"/>
  <c r="T151" i="24"/>
  <c r="S151" i="24"/>
  <c r="Q151" i="24"/>
  <c r="T150" i="24"/>
  <c r="S150" i="24"/>
  <c r="Q150" i="24"/>
  <c r="T149" i="24"/>
  <c r="S149" i="24"/>
  <c r="Q149" i="24"/>
  <c r="T148" i="24"/>
  <c r="S148" i="24"/>
  <c r="Q148" i="24"/>
  <c r="T147" i="24"/>
  <c r="S147" i="24"/>
  <c r="Q147" i="24"/>
  <c r="T146" i="24"/>
  <c r="S146" i="24"/>
  <c r="Q146" i="24"/>
  <c r="T145" i="24"/>
  <c r="S145" i="24"/>
  <c r="Q145" i="24"/>
  <c r="T144" i="24"/>
  <c r="S144" i="24"/>
  <c r="Q144" i="24"/>
  <c r="T143" i="24"/>
  <c r="S143" i="24"/>
  <c r="Q143" i="24"/>
  <c r="T142" i="24"/>
  <c r="S142" i="24"/>
  <c r="Q142" i="24"/>
  <c r="T141" i="24"/>
  <c r="S141" i="24"/>
  <c r="Q141" i="24"/>
  <c r="T140" i="24"/>
  <c r="S140" i="24"/>
  <c r="Q140" i="24"/>
  <c r="T139" i="24"/>
  <c r="S139" i="24"/>
  <c r="Q139" i="24"/>
  <c r="T138" i="24"/>
  <c r="S138" i="24"/>
  <c r="Q138" i="24"/>
  <c r="T137" i="24"/>
  <c r="S137" i="24"/>
  <c r="Q137" i="24"/>
  <c r="T136" i="24"/>
  <c r="S136" i="24"/>
  <c r="Q136" i="24"/>
  <c r="T135" i="24"/>
  <c r="S135" i="24"/>
  <c r="Q135" i="24"/>
  <c r="T134" i="24"/>
  <c r="S134" i="24"/>
  <c r="Q134" i="24"/>
  <c r="T133" i="24"/>
  <c r="S133" i="24"/>
  <c r="Q133" i="24"/>
  <c r="T132" i="24"/>
  <c r="S132" i="24"/>
  <c r="Q132" i="24"/>
  <c r="T131" i="24"/>
  <c r="S131" i="24"/>
  <c r="Q131" i="24"/>
  <c r="T130" i="24"/>
  <c r="S130" i="24"/>
  <c r="Q130" i="24"/>
  <c r="T129" i="24"/>
  <c r="S129" i="24"/>
  <c r="Q129" i="24"/>
  <c r="T128" i="24"/>
  <c r="S128" i="24"/>
  <c r="Q128" i="24"/>
  <c r="T127" i="24"/>
  <c r="S127" i="24"/>
  <c r="Q127" i="24"/>
  <c r="T126" i="24"/>
  <c r="S126" i="24"/>
  <c r="Q126" i="24"/>
  <c r="T125" i="24"/>
  <c r="S125" i="24"/>
  <c r="Q125" i="24"/>
  <c r="T124" i="24"/>
  <c r="S124" i="24"/>
  <c r="Q124" i="24"/>
  <c r="T123" i="24"/>
  <c r="S123" i="24"/>
  <c r="Q123" i="24"/>
  <c r="T122" i="24"/>
  <c r="S122" i="24"/>
  <c r="Q122" i="24"/>
  <c r="T121" i="24"/>
  <c r="S121" i="24"/>
  <c r="Q121" i="24"/>
  <c r="T120" i="24"/>
  <c r="S120" i="24"/>
  <c r="Q120" i="24"/>
  <c r="T119" i="24"/>
  <c r="S119" i="24"/>
  <c r="Q119" i="24"/>
  <c r="T118" i="24"/>
  <c r="S118" i="24"/>
  <c r="Q118" i="24"/>
  <c r="T117" i="24"/>
  <c r="S117" i="24"/>
  <c r="Q117" i="24"/>
  <c r="T116" i="24"/>
  <c r="S116" i="24"/>
  <c r="Q116" i="24"/>
  <c r="T115" i="24"/>
  <c r="S115" i="24"/>
  <c r="Q115" i="24"/>
  <c r="T114" i="24"/>
  <c r="S114" i="24"/>
  <c r="Q114" i="24"/>
  <c r="T113" i="24"/>
  <c r="S113" i="24"/>
  <c r="Q113" i="24"/>
  <c r="T112" i="24"/>
  <c r="S112" i="24"/>
  <c r="Q112" i="24"/>
  <c r="T111" i="24"/>
  <c r="S111" i="24"/>
  <c r="Q111" i="24"/>
  <c r="T110" i="24"/>
  <c r="S110" i="24"/>
  <c r="Q110" i="24"/>
  <c r="T109" i="24"/>
  <c r="S109" i="24"/>
  <c r="Q109" i="24"/>
  <c r="T108" i="24"/>
  <c r="S108" i="24"/>
  <c r="Q108" i="24"/>
  <c r="T107" i="24"/>
  <c r="S107" i="24"/>
  <c r="Q107" i="24"/>
  <c r="T106" i="24"/>
  <c r="S106" i="24"/>
  <c r="Q106" i="24"/>
  <c r="T105" i="24"/>
  <c r="S105" i="24"/>
  <c r="Q105" i="24"/>
  <c r="T104" i="24"/>
  <c r="S104" i="24"/>
  <c r="Q104" i="24"/>
  <c r="T103" i="24"/>
  <c r="S103" i="24"/>
  <c r="Q103" i="24"/>
  <c r="T102" i="24"/>
  <c r="S102" i="24"/>
  <c r="Q102" i="24"/>
  <c r="T101" i="24"/>
  <c r="S101" i="24"/>
  <c r="Q101" i="24"/>
  <c r="T100" i="24"/>
  <c r="S100" i="24"/>
  <c r="Q100" i="24"/>
  <c r="T99" i="24"/>
  <c r="S99" i="24"/>
  <c r="Q99" i="24"/>
  <c r="T98" i="24"/>
  <c r="S98" i="24"/>
  <c r="Q98" i="24"/>
  <c r="T97" i="24"/>
  <c r="S97" i="24"/>
  <c r="Q97" i="24"/>
  <c r="T96" i="24"/>
  <c r="S96" i="24"/>
  <c r="Q96" i="24"/>
  <c r="T95" i="24"/>
  <c r="S95" i="24"/>
  <c r="Q95" i="24"/>
  <c r="T94" i="24"/>
  <c r="S94" i="24"/>
  <c r="Q94" i="24"/>
  <c r="T93" i="24"/>
  <c r="S93" i="24"/>
  <c r="Q93" i="24"/>
  <c r="T92" i="24"/>
  <c r="S92" i="24"/>
  <c r="Q92" i="24"/>
  <c r="T91" i="24"/>
  <c r="S91" i="24"/>
  <c r="Q91" i="24"/>
  <c r="T90" i="24"/>
  <c r="S90" i="24"/>
  <c r="Q90" i="24"/>
  <c r="T89" i="24"/>
  <c r="S89" i="24"/>
  <c r="Q89" i="24"/>
  <c r="T88" i="24"/>
  <c r="S88" i="24"/>
  <c r="Q88" i="24"/>
  <c r="T87" i="24"/>
  <c r="S87" i="24"/>
  <c r="Q87" i="24"/>
  <c r="T86" i="24"/>
  <c r="S86" i="24"/>
  <c r="Q86" i="24"/>
  <c r="T85" i="24"/>
  <c r="S85" i="24"/>
  <c r="Q85" i="24"/>
  <c r="T84" i="24"/>
  <c r="S84" i="24"/>
  <c r="Q84" i="24"/>
  <c r="T83" i="24"/>
  <c r="S83" i="24"/>
  <c r="Q83" i="24"/>
  <c r="T82" i="24"/>
  <c r="S82" i="24"/>
  <c r="Q82" i="24"/>
  <c r="T81" i="24"/>
  <c r="S81" i="24"/>
  <c r="Q81" i="24"/>
  <c r="T80" i="24"/>
  <c r="S80" i="24"/>
  <c r="Q80" i="24"/>
  <c r="T79" i="24"/>
  <c r="S79" i="24"/>
  <c r="Q79" i="24"/>
  <c r="T78" i="24"/>
  <c r="S78" i="24"/>
  <c r="Q78" i="24"/>
  <c r="T77" i="24"/>
  <c r="S77" i="24"/>
  <c r="Q77" i="24"/>
  <c r="T76" i="24"/>
  <c r="S76" i="24"/>
  <c r="Q76" i="24"/>
  <c r="T75" i="24"/>
  <c r="S75" i="24"/>
  <c r="Q75" i="24"/>
  <c r="T74" i="24"/>
  <c r="S74" i="24"/>
  <c r="Q74" i="24"/>
  <c r="T73" i="24"/>
  <c r="S73" i="24"/>
  <c r="Q73" i="24"/>
  <c r="T72" i="24"/>
  <c r="S72" i="24"/>
  <c r="Q72" i="24"/>
  <c r="T71" i="24"/>
  <c r="S71" i="24"/>
  <c r="Q71" i="24"/>
  <c r="T70" i="24"/>
  <c r="S70" i="24"/>
  <c r="Q70" i="24"/>
  <c r="T69" i="24"/>
  <c r="S69" i="24"/>
  <c r="Q69" i="24"/>
  <c r="T68" i="24"/>
  <c r="S68" i="24"/>
  <c r="Q68" i="24"/>
  <c r="T67" i="24"/>
  <c r="S67" i="24"/>
  <c r="Q67" i="24"/>
  <c r="T66" i="24"/>
  <c r="S66" i="24"/>
  <c r="Q66" i="24"/>
  <c r="T65" i="24"/>
  <c r="S65" i="24"/>
  <c r="Q65" i="24"/>
  <c r="T64" i="24"/>
  <c r="S64" i="24"/>
  <c r="Q64" i="24"/>
  <c r="T63" i="24"/>
  <c r="S63" i="24"/>
  <c r="Q63" i="24"/>
  <c r="T62" i="24"/>
  <c r="S62" i="24"/>
  <c r="Q62" i="24"/>
  <c r="T61" i="24"/>
  <c r="S61" i="24"/>
  <c r="Q61" i="24"/>
  <c r="T60" i="24"/>
  <c r="S60" i="24"/>
  <c r="Q60" i="24"/>
  <c r="T59" i="24"/>
  <c r="S59" i="24"/>
  <c r="Q59" i="24"/>
  <c r="T58" i="24"/>
  <c r="S58" i="24"/>
  <c r="Q58" i="24"/>
  <c r="T57" i="24"/>
  <c r="S57" i="24"/>
  <c r="Q57" i="24"/>
  <c r="T56" i="24"/>
  <c r="S56" i="24"/>
  <c r="Q56" i="24"/>
  <c r="T55" i="24"/>
  <c r="S55" i="24"/>
  <c r="Q55" i="24"/>
  <c r="T54" i="24"/>
  <c r="S54" i="24"/>
  <c r="Q54" i="24"/>
  <c r="T53" i="24"/>
  <c r="S53" i="24"/>
  <c r="Q53" i="24"/>
  <c r="T52" i="24"/>
  <c r="S52" i="24"/>
  <c r="Q52" i="24"/>
  <c r="T51" i="24"/>
  <c r="S51" i="24"/>
  <c r="Q51" i="24"/>
  <c r="T50" i="24"/>
  <c r="S50" i="24"/>
  <c r="Q50" i="24"/>
  <c r="T49" i="24"/>
  <c r="S49" i="24"/>
  <c r="Q49" i="24"/>
  <c r="T48" i="24"/>
  <c r="S48" i="24"/>
  <c r="Q48" i="24"/>
  <c r="T47" i="24"/>
  <c r="S47" i="24"/>
  <c r="Q47" i="24"/>
  <c r="T46" i="24"/>
  <c r="S46" i="24"/>
  <c r="Q46" i="24"/>
  <c r="T45" i="24"/>
  <c r="S45" i="24"/>
  <c r="Q45" i="24"/>
  <c r="T44" i="24"/>
  <c r="S44" i="24"/>
  <c r="Q44" i="24"/>
  <c r="T43" i="24"/>
  <c r="S43" i="24"/>
  <c r="Q43" i="24"/>
  <c r="T42" i="24"/>
  <c r="S42" i="24"/>
  <c r="Q42" i="24"/>
  <c r="T41" i="24"/>
  <c r="S41" i="24"/>
  <c r="Q41" i="24"/>
  <c r="T40" i="24"/>
  <c r="S40" i="24"/>
  <c r="Q40" i="24"/>
  <c r="T39" i="24"/>
  <c r="S39" i="24"/>
  <c r="Q39" i="24"/>
  <c r="T38" i="24"/>
  <c r="S38" i="24"/>
  <c r="Q38" i="24"/>
  <c r="T37" i="24"/>
  <c r="S37" i="24"/>
  <c r="Q37" i="24"/>
  <c r="T36" i="24"/>
  <c r="S36" i="24"/>
  <c r="Q36" i="24"/>
  <c r="T35" i="24"/>
  <c r="S35" i="24"/>
  <c r="Q35" i="24"/>
  <c r="T34" i="24"/>
  <c r="S34" i="24"/>
  <c r="Q34" i="24"/>
  <c r="T33" i="24"/>
  <c r="S33" i="24"/>
  <c r="Q33" i="24"/>
  <c r="T32" i="24"/>
  <c r="S32" i="24"/>
  <c r="Q32" i="24"/>
  <c r="T31" i="24"/>
  <c r="S31" i="24"/>
  <c r="Q31" i="24"/>
  <c r="T30" i="24"/>
  <c r="S30" i="24"/>
  <c r="Q30" i="24"/>
  <c r="T29" i="24"/>
  <c r="S29" i="24"/>
  <c r="Q29" i="24"/>
  <c r="T28" i="24"/>
  <c r="S28" i="24"/>
  <c r="Q28" i="24"/>
  <c r="T27" i="24"/>
  <c r="S27" i="24"/>
  <c r="Q27" i="24"/>
  <c r="T26" i="24"/>
  <c r="S26" i="24"/>
  <c r="Q26" i="24"/>
  <c r="T25" i="24"/>
  <c r="S25" i="24"/>
  <c r="Q25" i="24"/>
  <c r="T24" i="24"/>
  <c r="S24" i="24"/>
  <c r="Q24" i="24"/>
  <c r="T23" i="24"/>
  <c r="S23" i="24"/>
  <c r="Q23" i="24"/>
  <c r="T22" i="24"/>
  <c r="S22" i="24"/>
  <c r="Q22" i="24"/>
  <c r="T21" i="24"/>
  <c r="S21" i="24"/>
  <c r="Q21" i="24"/>
  <c r="T20" i="24"/>
  <c r="S20" i="24"/>
  <c r="Q20" i="24"/>
  <c r="T19" i="24"/>
  <c r="S19" i="24"/>
  <c r="Q19" i="24"/>
  <c r="T18" i="24"/>
  <c r="S18" i="24"/>
  <c r="Q18" i="24"/>
  <c r="T17" i="24"/>
  <c r="S17" i="24"/>
  <c r="Q17" i="24"/>
  <c r="T16" i="24"/>
  <c r="S16" i="24"/>
  <c r="Q16" i="24"/>
  <c r="T15" i="24"/>
  <c r="S15" i="24"/>
  <c r="Q15" i="24"/>
  <c r="T14" i="24"/>
  <c r="S14" i="24"/>
  <c r="Q14" i="24"/>
  <c r="T13" i="24"/>
  <c r="S13" i="24"/>
  <c r="Q13" i="24"/>
  <c r="T12" i="24"/>
  <c r="S12" i="24"/>
  <c r="Q12" i="24"/>
  <c r="T11" i="24"/>
  <c r="S11" i="24"/>
  <c r="Q11" i="24"/>
  <c r="T10" i="24"/>
  <c r="S10" i="24"/>
  <c r="Q10" i="24"/>
  <c r="T9" i="24"/>
  <c r="S9" i="24"/>
  <c r="Q9" i="24"/>
  <c r="T8" i="24"/>
  <c r="S8" i="24"/>
  <c r="Q8" i="24"/>
  <c r="T7" i="24"/>
  <c r="S7" i="24"/>
  <c r="Q7" i="24"/>
  <c r="T6" i="24"/>
  <c r="S6" i="24"/>
  <c r="Q6" i="24"/>
  <c r="T5" i="24"/>
  <c r="S5" i="24"/>
  <c r="Q5" i="24"/>
  <c r="T4" i="24"/>
  <c r="S4" i="24"/>
  <c r="Q4" i="24"/>
  <c r="T3" i="24"/>
  <c r="S3" i="24"/>
  <c r="Q3" i="24"/>
  <c r="T2" i="24"/>
  <c r="S2" i="24"/>
  <c r="Q2" i="24"/>
  <c r="T200" i="23"/>
  <c r="S200" i="23"/>
  <c r="Q200" i="23"/>
  <c r="T199" i="23"/>
  <c r="S199" i="23"/>
  <c r="Q199" i="23"/>
  <c r="T198" i="23"/>
  <c r="S198" i="23"/>
  <c r="Q198" i="23"/>
  <c r="T197" i="23"/>
  <c r="S197" i="23"/>
  <c r="Q197" i="23"/>
  <c r="T196" i="23"/>
  <c r="S196" i="23"/>
  <c r="Q196" i="23"/>
  <c r="T195" i="23"/>
  <c r="S195" i="23"/>
  <c r="Q195" i="23"/>
  <c r="T194" i="23"/>
  <c r="S194" i="23"/>
  <c r="Q194" i="23"/>
  <c r="T193" i="23"/>
  <c r="S193" i="23"/>
  <c r="Q193" i="23"/>
  <c r="T192" i="23"/>
  <c r="S192" i="23"/>
  <c r="Q192" i="23"/>
  <c r="T191" i="23"/>
  <c r="S191" i="23"/>
  <c r="Q191" i="23"/>
  <c r="T190" i="23"/>
  <c r="S190" i="23"/>
  <c r="Q190" i="23"/>
  <c r="T189" i="23"/>
  <c r="S189" i="23"/>
  <c r="Q189" i="23"/>
  <c r="T188" i="23"/>
  <c r="S188" i="23"/>
  <c r="Q188" i="23"/>
  <c r="T187" i="23"/>
  <c r="S187" i="23"/>
  <c r="Q187" i="23"/>
  <c r="T186" i="23"/>
  <c r="S186" i="23"/>
  <c r="Q186" i="23"/>
  <c r="T185" i="23"/>
  <c r="S185" i="23"/>
  <c r="Q185" i="23"/>
  <c r="T184" i="23"/>
  <c r="S184" i="23"/>
  <c r="Q184" i="23"/>
  <c r="T183" i="23"/>
  <c r="S183" i="23"/>
  <c r="Q183" i="23"/>
  <c r="T182" i="23"/>
  <c r="S182" i="23"/>
  <c r="Q182" i="23"/>
  <c r="T181" i="23"/>
  <c r="S181" i="23"/>
  <c r="Q181" i="23"/>
  <c r="T180" i="23"/>
  <c r="S180" i="23"/>
  <c r="Q180" i="23"/>
  <c r="T179" i="23"/>
  <c r="S179" i="23"/>
  <c r="Q179" i="23"/>
  <c r="T178" i="23"/>
  <c r="S178" i="23"/>
  <c r="Q178" i="23"/>
  <c r="T177" i="23"/>
  <c r="S177" i="23"/>
  <c r="Q177" i="23"/>
  <c r="T176" i="23"/>
  <c r="S176" i="23"/>
  <c r="Q176" i="23"/>
  <c r="T175" i="23"/>
  <c r="S175" i="23"/>
  <c r="Q175" i="23"/>
  <c r="T174" i="23"/>
  <c r="S174" i="23"/>
  <c r="Q174" i="23"/>
  <c r="T173" i="23"/>
  <c r="S173" i="23"/>
  <c r="Q173" i="23"/>
  <c r="T172" i="23"/>
  <c r="S172" i="23"/>
  <c r="Q172" i="23"/>
  <c r="T171" i="23"/>
  <c r="S171" i="23"/>
  <c r="Q171" i="23"/>
  <c r="T170" i="23"/>
  <c r="S170" i="23"/>
  <c r="Q170" i="23"/>
  <c r="T169" i="23"/>
  <c r="S169" i="23"/>
  <c r="Q169" i="23"/>
  <c r="T168" i="23"/>
  <c r="S168" i="23"/>
  <c r="Q168" i="23"/>
  <c r="T167" i="23"/>
  <c r="S167" i="23"/>
  <c r="Q167" i="23"/>
  <c r="T166" i="23"/>
  <c r="S166" i="23"/>
  <c r="Q166" i="23"/>
  <c r="T165" i="23"/>
  <c r="S165" i="23"/>
  <c r="Q165" i="23"/>
  <c r="T164" i="23"/>
  <c r="S164" i="23"/>
  <c r="Q164" i="23"/>
  <c r="T163" i="23"/>
  <c r="S163" i="23"/>
  <c r="Q163" i="23"/>
  <c r="T162" i="23"/>
  <c r="S162" i="23"/>
  <c r="Q162" i="23"/>
  <c r="T161" i="23"/>
  <c r="S161" i="23"/>
  <c r="Q161" i="23"/>
  <c r="T160" i="23"/>
  <c r="S160" i="23"/>
  <c r="Q160" i="23"/>
  <c r="T159" i="23"/>
  <c r="S159" i="23"/>
  <c r="Q159" i="23"/>
  <c r="T158" i="23"/>
  <c r="S158" i="23"/>
  <c r="Q158" i="23"/>
  <c r="T157" i="23"/>
  <c r="S157" i="23"/>
  <c r="Q157" i="23"/>
  <c r="T156" i="23"/>
  <c r="S156" i="23"/>
  <c r="Q156" i="23"/>
  <c r="T155" i="23"/>
  <c r="S155" i="23"/>
  <c r="Q155" i="23"/>
  <c r="T154" i="23"/>
  <c r="S154" i="23"/>
  <c r="Q154" i="23"/>
  <c r="T153" i="23"/>
  <c r="S153" i="23"/>
  <c r="Q153" i="23"/>
  <c r="T152" i="23"/>
  <c r="S152" i="23"/>
  <c r="Q152" i="23"/>
  <c r="T151" i="23"/>
  <c r="S151" i="23"/>
  <c r="Q151" i="23"/>
  <c r="T150" i="23"/>
  <c r="S150" i="23"/>
  <c r="Q150" i="23"/>
  <c r="T149" i="23"/>
  <c r="S149" i="23"/>
  <c r="Q149" i="23"/>
  <c r="T148" i="23"/>
  <c r="S148" i="23"/>
  <c r="Q148" i="23"/>
  <c r="T147" i="23"/>
  <c r="S147" i="23"/>
  <c r="Q147" i="23"/>
  <c r="T146" i="23"/>
  <c r="S146" i="23"/>
  <c r="Q146" i="23"/>
  <c r="T145" i="23"/>
  <c r="S145" i="23"/>
  <c r="Q145" i="23"/>
  <c r="T144" i="23"/>
  <c r="S144" i="23"/>
  <c r="Q144" i="23"/>
  <c r="T143" i="23"/>
  <c r="S143" i="23"/>
  <c r="Q143" i="23"/>
  <c r="T142" i="23"/>
  <c r="S142" i="23"/>
  <c r="Q142" i="23"/>
  <c r="T141" i="23"/>
  <c r="S141" i="23"/>
  <c r="Q141" i="23"/>
  <c r="T140" i="23"/>
  <c r="S140" i="23"/>
  <c r="Q140" i="23"/>
  <c r="T139" i="23"/>
  <c r="S139" i="23"/>
  <c r="Q139" i="23"/>
  <c r="T138" i="23"/>
  <c r="S138" i="23"/>
  <c r="Q138" i="23"/>
  <c r="T137" i="23"/>
  <c r="S137" i="23"/>
  <c r="Q137" i="23"/>
  <c r="T136" i="23"/>
  <c r="S136" i="23"/>
  <c r="Q136" i="23"/>
  <c r="T135" i="23"/>
  <c r="S135" i="23"/>
  <c r="Q135" i="23"/>
  <c r="T134" i="23"/>
  <c r="S134" i="23"/>
  <c r="Q134" i="23"/>
  <c r="T133" i="23"/>
  <c r="S133" i="23"/>
  <c r="Q133" i="23"/>
  <c r="T132" i="23"/>
  <c r="S132" i="23"/>
  <c r="Q132" i="23"/>
  <c r="T131" i="23"/>
  <c r="S131" i="23"/>
  <c r="Q131" i="23"/>
  <c r="T130" i="23"/>
  <c r="S130" i="23"/>
  <c r="Q130" i="23"/>
  <c r="T129" i="23"/>
  <c r="S129" i="23"/>
  <c r="Q129" i="23"/>
  <c r="T128" i="23"/>
  <c r="S128" i="23"/>
  <c r="Q128" i="23"/>
  <c r="T127" i="23"/>
  <c r="S127" i="23"/>
  <c r="Q127" i="23"/>
  <c r="T126" i="23"/>
  <c r="S126" i="23"/>
  <c r="Q126" i="23"/>
  <c r="T125" i="23"/>
  <c r="S125" i="23"/>
  <c r="Q125" i="23"/>
  <c r="T124" i="23"/>
  <c r="S124" i="23"/>
  <c r="Q124" i="23"/>
  <c r="T123" i="23"/>
  <c r="S123" i="23"/>
  <c r="Q123" i="23"/>
  <c r="T122" i="23"/>
  <c r="S122" i="23"/>
  <c r="Q122" i="23"/>
  <c r="T121" i="23"/>
  <c r="S121" i="23"/>
  <c r="Q121" i="23"/>
  <c r="T120" i="23"/>
  <c r="S120" i="23"/>
  <c r="Q120" i="23"/>
  <c r="T119" i="23"/>
  <c r="S119" i="23"/>
  <c r="Q119" i="23"/>
  <c r="T118" i="23"/>
  <c r="S118" i="23"/>
  <c r="Q118" i="23"/>
  <c r="T117" i="23"/>
  <c r="S117" i="23"/>
  <c r="Q117" i="23"/>
  <c r="T116" i="23"/>
  <c r="S116" i="23"/>
  <c r="Q116" i="23"/>
  <c r="T115" i="23"/>
  <c r="S115" i="23"/>
  <c r="Q115" i="23"/>
  <c r="T114" i="23"/>
  <c r="S114" i="23"/>
  <c r="Q114" i="23"/>
  <c r="T113" i="23"/>
  <c r="S113" i="23"/>
  <c r="Q113" i="23"/>
  <c r="T112" i="23"/>
  <c r="S112" i="23"/>
  <c r="Q112" i="23"/>
  <c r="T111" i="23"/>
  <c r="S111" i="23"/>
  <c r="Q111" i="23"/>
  <c r="T110" i="23"/>
  <c r="S110" i="23"/>
  <c r="Q110" i="23"/>
  <c r="T109" i="23"/>
  <c r="S109" i="23"/>
  <c r="Q109" i="23"/>
  <c r="T108" i="23"/>
  <c r="S108" i="23"/>
  <c r="Q108" i="23"/>
  <c r="T107" i="23"/>
  <c r="S107" i="23"/>
  <c r="Q107" i="23"/>
  <c r="T106" i="23"/>
  <c r="S106" i="23"/>
  <c r="Q106" i="23"/>
  <c r="T105" i="23"/>
  <c r="S105" i="23"/>
  <c r="Q105" i="23"/>
  <c r="T104" i="23"/>
  <c r="S104" i="23"/>
  <c r="Q104" i="23"/>
  <c r="T103" i="23"/>
  <c r="S103" i="23"/>
  <c r="Q103" i="23"/>
  <c r="T102" i="23"/>
  <c r="S102" i="23"/>
  <c r="Q102" i="23"/>
  <c r="T101" i="23"/>
  <c r="S101" i="23"/>
  <c r="Q101" i="23"/>
  <c r="T100" i="23"/>
  <c r="S100" i="23"/>
  <c r="Q100" i="23"/>
  <c r="T99" i="23"/>
  <c r="S99" i="23"/>
  <c r="Q99" i="23"/>
  <c r="T98" i="23"/>
  <c r="S98" i="23"/>
  <c r="Q98" i="23"/>
  <c r="T97" i="23"/>
  <c r="S97" i="23"/>
  <c r="Q97" i="23"/>
  <c r="T96" i="23"/>
  <c r="S96" i="23"/>
  <c r="Q96" i="23"/>
  <c r="T95" i="23"/>
  <c r="S95" i="23"/>
  <c r="Q95" i="23"/>
  <c r="T94" i="23"/>
  <c r="S94" i="23"/>
  <c r="Q94" i="23"/>
  <c r="T93" i="23"/>
  <c r="S93" i="23"/>
  <c r="Q93" i="23"/>
  <c r="T92" i="23"/>
  <c r="S92" i="23"/>
  <c r="Q92" i="23"/>
  <c r="T91" i="23"/>
  <c r="S91" i="23"/>
  <c r="Q91" i="23"/>
  <c r="T90" i="23"/>
  <c r="S90" i="23"/>
  <c r="Q90" i="23"/>
  <c r="T89" i="23"/>
  <c r="S89" i="23"/>
  <c r="Q89" i="23"/>
  <c r="T88" i="23"/>
  <c r="S88" i="23"/>
  <c r="Q88" i="23"/>
  <c r="T87" i="23"/>
  <c r="S87" i="23"/>
  <c r="Q87" i="23"/>
  <c r="T86" i="23"/>
  <c r="S86" i="23"/>
  <c r="Q86" i="23"/>
  <c r="T85" i="23"/>
  <c r="S85" i="23"/>
  <c r="Q85" i="23"/>
  <c r="T84" i="23"/>
  <c r="S84" i="23"/>
  <c r="Q84" i="23"/>
  <c r="T83" i="23"/>
  <c r="S83" i="23"/>
  <c r="Q83" i="23"/>
  <c r="T82" i="23"/>
  <c r="S82" i="23"/>
  <c r="Q82" i="23"/>
  <c r="T81" i="23"/>
  <c r="S81" i="23"/>
  <c r="Q81" i="23"/>
  <c r="T80" i="23"/>
  <c r="S80" i="23"/>
  <c r="Q80" i="23"/>
  <c r="T79" i="23"/>
  <c r="S79" i="23"/>
  <c r="Q79" i="23"/>
  <c r="T78" i="23"/>
  <c r="S78" i="23"/>
  <c r="Q78" i="23"/>
  <c r="T77" i="23"/>
  <c r="S77" i="23"/>
  <c r="Q77" i="23"/>
  <c r="T76" i="23"/>
  <c r="S76" i="23"/>
  <c r="Q76" i="23"/>
  <c r="T75" i="23"/>
  <c r="S75" i="23"/>
  <c r="Q75" i="23"/>
  <c r="T74" i="23"/>
  <c r="S74" i="23"/>
  <c r="Q74" i="23"/>
  <c r="T73" i="23"/>
  <c r="S73" i="23"/>
  <c r="Q73" i="23"/>
  <c r="T72" i="23"/>
  <c r="S72" i="23"/>
  <c r="Q72" i="23"/>
  <c r="T71" i="23"/>
  <c r="S71" i="23"/>
  <c r="Q71" i="23"/>
  <c r="T70" i="23"/>
  <c r="S70" i="23"/>
  <c r="Q70" i="23"/>
  <c r="T69" i="23"/>
  <c r="S69" i="23"/>
  <c r="Q69" i="23"/>
  <c r="T68" i="23"/>
  <c r="S68" i="23"/>
  <c r="Q68" i="23"/>
  <c r="T67" i="23"/>
  <c r="S67" i="23"/>
  <c r="Q67" i="23"/>
  <c r="T66" i="23"/>
  <c r="S66" i="23"/>
  <c r="Q66" i="23"/>
  <c r="T65" i="23"/>
  <c r="S65" i="23"/>
  <c r="Q65" i="23"/>
  <c r="T64" i="23"/>
  <c r="S64" i="23"/>
  <c r="Q64" i="23"/>
  <c r="T63" i="23"/>
  <c r="S63" i="23"/>
  <c r="Q63" i="23"/>
  <c r="T62" i="23"/>
  <c r="S62" i="23"/>
  <c r="Q62" i="23"/>
  <c r="T61" i="23"/>
  <c r="S61" i="23"/>
  <c r="Q61" i="23"/>
  <c r="T60" i="23"/>
  <c r="S60" i="23"/>
  <c r="Q60" i="23"/>
  <c r="T59" i="23"/>
  <c r="S59" i="23"/>
  <c r="Q59" i="23"/>
  <c r="T58" i="23"/>
  <c r="S58" i="23"/>
  <c r="Q58" i="23"/>
  <c r="T57" i="23"/>
  <c r="S57" i="23"/>
  <c r="Q57" i="23"/>
  <c r="T56" i="23"/>
  <c r="S56" i="23"/>
  <c r="Q56" i="23"/>
  <c r="T55" i="23"/>
  <c r="S55" i="23"/>
  <c r="Q55" i="23"/>
  <c r="T54" i="23"/>
  <c r="S54" i="23"/>
  <c r="Q54" i="23"/>
  <c r="T53" i="23"/>
  <c r="S53" i="23"/>
  <c r="Q53" i="23"/>
  <c r="T52" i="23"/>
  <c r="S52" i="23"/>
  <c r="Q52" i="23"/>
  <c r="T51" i="23"/>
  <c r="S51" i="23"/>
  <c r="Q51" i="23"/>
  <c r="T50" i="23"/>
  <c r="S50" i="23"/>
  <c r="Q50" i="23"/>
  <c r="T49" i="23"/>
  <c r="S49" i="23"/>
  <c r="Q49" i="23"/>
  <c r="T48" i="23"/>
  <c r="S48" i="23"/>
  <c r="Q48" i="23"/>
  <c r="T47" i="23"/>
  <c r="S47" i="23"/>
  <c r="Q47" i="23"/>
  <c r="T46" i="23"/>
  <c r="S46" i="23"/>
  <c r="Q46" i="23"/>
  <c r="T45" i="23"/>
  <c r="S45" i="23"/>
  <c r="Q45" i="23"/>
  <c r="T44" i="23"/>
  <c r="S44" i="23"/>
  <c r="Q44" i="23"/>
  <c r="T43" i="23"/>
  <c r="S43" i="23"/>
  <c r="Q43" i="23"/>
  <c r="T42" i="23"/>
  <c r="S42" i="23"/>
  <c r="Q42" i="23"/>
  <c r="T41" i="23"/>
  <c r="S41" i="23"/>
  <c r="Q41" i="23"/>
  <c r="T40" i="23"/>
  <c r="S40" i="23"/>
  <c r="Q40" i="23"/>
  <c r="T39" i="23"/>
  <c r="S39" i="23"/>
  <c r="Q39" i="23"/>
  <c r="T38" i="23"/>
  <c r="S38" i="23"/>
  <c r="Q38" i="23"/>
  <c r="T37" i="23"/>
  <c r="S37" i="23"/>
  <c r="Q37" i="23"/>
  <c r="T36" i="23"/>
  <c r="S36" i="23"/>
  <c r="Q36" i="23"/>
  <c r="T35" i="23"/>
  <c r="S35" i="23"/>
  <c r="Q35" i="23"/>
  <c r="T34" i="23"/>
  <c r="S34" i="23"/>
  <c r="Q34" i="23"/>
  <c r="T33" i="23"/>
  <c r="S33" i="23"/>
  <c r="Q33" i="23"/>
  <c r="T32" i="23"/>
  <c r="S32" i="23"/>
  <c r="Q32" i="23"/>
  <c r="T31" i="23"/>
  <c r="S31" i="23"/>
  <c r="Q31" i="23"/>
  <c r="T30" i="23"/>
  <c r="S30" i="23"/>
  <c r="Q30" i="23"/>
  <c r="T29" i="23"/>
  <c r="S29" i="23"/>
  <c r="Q29" i="23"/>
  <c r="T28" i="23"/>
  <c r="S28" i="23"/>
  <c r="Q28" i="23"/>
  <c r="T27" i="23"/>
  <c r="S27" i="23"/>
  <c r="Q27" i="23"/>
  <c r="T26" i="23"/>
  <c r="S26" i="23"/>
  <c r="Q26" i="23"/>
  <c r="T25" i="23"/>
  <c r="S25" i="23"/>
  <c r="Q25" i="23"/>
  <c r="T24" i="23"/>
  <c r="S24" i="23"/>
  <c r="Q24" i="23"/>
  <c r="T23" i="23"/>
  <c r="S23" i="23"/>
  <c r="Q23" i="23"/>
  <c r="T22" i="23"/>
  <c r="S22" i="23"/>
  <c r="Q22" i="23"/>
  <c r="T21" i="23"/>
  <c r="S21" i="23"/>
  <c r="Q21" i="23"/>
  <c r="T20" i="23"/>
  <c r="S20" i="23"/>
  <c r="Q20" i="23"/>
  <c r="T19" i="23"/>
  <c r="S19" i="23"/>
  <c r="Q19" i="23"/>
  <c r="T18" i="23"/>
  <c r="S18" i="23"/>
  <c r="Q18" i="23"/>
  <c r="T17" i="23"/>
  <c r="S17" i="23"/>
  <c r="Q17" i="23"/>
  <c r="T16" i="23"/>
  <c r="S16" i="23"/>
  <c r="Q16" i="23"/>
  <c r="T15" i="23"/>
  <c r="S15" i="23"/>
  <c r="Q15" i="23"/>
  <c r="T14" i="23"/>
  <c r="S14" i="23"/>
  <c r="Q14" i="23"/>
  <c r="T13" i="23"/>
  <c r="S13" i="23"/>
  <c r="Q13" i="23"/>
  <c r="T12" i="23"/>
  <c r="S12" i="23"/>
  <c r="Q12" i="23"/>
  <c r="T11" i="23"/>
  <c r="S11" i="23"/>
  <c r="Q11" i="23"/>
  <c r="T10" i="23"/>
  <c r="S10" i="23"/>
  <c r="Q10" i="23"/>
  <c r="T9" i="23"/>
  <c r="S9" i="23"/>
  <c r="Q9" i="23"/>
  <c r="T8" i="23"/>
  <c r="S8" i="23"/>
  <c r="Q8" i="23"/>
  <c r="T7" i="23"/>
  <c r="S7" i="23"/>
  <c r="Q7" i="23"/>
  <c r="T6" i="23"/>
  <c r="S6" i="23"/>
  <c r="Q6" i="23"/>
  <c r="T5" i="23"/>
  <c r="S5" i="23"/>
  <c r="Q5" i="23"/>
  <c r="T4" i="23"/>
  <c r="S4" i="23"/>
  <c r="Q4" i="23"/>
  <c r="T3" i="23"/>
  <c r="S3" i="23"/>
  <c r="Q3" i="23"/>
  <c r="T2" i="23"/>
  <c r="S2" i="23"/>
  <c r="Q2" i="23"/>
  <c r="T200" i="22"/>
  <c r="S200" i="22"/>
  <c r="Q200" i="22"/>
  <c r="T199" i="22"/>
  <c r="S199" i="22"/>
  <c r="Q199" i="22"/>
  <c r="T198" i="22"/>
  <c r="S198" i="22"/>
  <c r="Q198" i="22"/>
  <c r="T197" i="22"/>
  <c r="S197" i="22"/>
  <c r="Q197" i="22"/>
  <c r="T196" i="22"/>
  <c r="S196" i="22"/>
  <c r="Q196" i="22"/>
  <c r="T195" i="22"/>
  <c r="S195" i="22"/>
  <c r="Q195" i="22"/>
  <c r="T194" i="22"/>
  <c r="S194" i="22"/>
  <c r="Q194" i="22"/>
  <c r="T193" i="22"/>
  <c r="S193" i="22"/>
  <c r="Q193" i="22"/>
  <c r="T192" i="22"/>
  <c r="S192" i="22"/>
  <c r="Q192" i="22"/>
  <c r="T191" i="22"/>
  <c r="S191" i="22"/>
  <c r="Q191" i="22"/>
  <c r="T190" i="22"/>
  <c r="S190" i="22"/>
  <c r="Q190" i="22"/>
  <c r="T189" i="22"/>
  <c r="S189" i="22"/>
  <c r="Q189" i="22"/>
  <c r="T188" i="22"/>
  <c r="S188" i="22"/>
  <c r="Q188" i="22"/>
  <c r="T187" i="22"/>
  <c r="S187" i="22"/>
  <c r="Q187" i="22"/>
  <c r="T186" i="22"/>
  <c r="S186" i="22"/>
  <c r="Q186" i="22"/>
  <c r="T185" i="22"/>
  <c r="S185" i="22"/>
  <c r="Q185" i="22"/>
  <c r="T184" i="22"/>
  <c r="S184" i="22"/>
  <c r="Q184" i="22"/>
  <c r="T183" i="22"/>
  <c r="S183" i="22"/>
  <c r="Q183" i="22"/>
  <c r="T182" i="22"/>
  <c r="S182" i="22"/>
  <c r="Q182" i="22"/>
  <c r="T181" i="22"/>
  <c r="S181" i="22"/>
  <c r="Q181" i="22"/>
  <c r="T180" i="22"/>
  <c r="S180" i="22"/>
  <c r="Q180" i="22"/>
  <c r="T179" i="22"/>
  <c r="S179" i="22"/>
  <c r="Q179" i="22"/>
  <c r="T178" i="22"/>
  <c r="S178" i="22"/>
  <c r="Q178" i="22"/>
  <c r="T177" i="22"/>
  <c r="S177" i="22"/>
  <c r="Q177" i="22"/>
  <c r="T176" i="22"/>
  <c r="S176" i="22"/>
  <c r="Q176" i="22"/>
  <c r="T175" i="22"/>
  <c r="S175" i="22"/>
  <c r="Q175" i="22"/>
  <c r="T174" i="22"/>
  <c r="S174" i="22"/>
  <c r="Q174" i="22"/>
  <c r="T173" i="22"/>
  <c r="S173" i="22"/>
  <c r="Q173" i="22"/>
  <c r="T172" i="22"/>
  <c r="S172" i="22"/>
  <c r="Q172" i="22"/>
  <c r="T171" i="22"/>
  <c r="S171" i="22"/>
  <c r="Q171" i="22"/>
  <c r="T170" i="22"/>
  <c r="S170" i="22"/>
  <c r="Q170" i="22"/>
  <c r="T169" i="22"/>
  <c r="S169" i="22"/>
  <c r="Q169" i="22"/>
  <c r="T168" i="22"/>
  <c r="S168" i="22"/>
  <c r="Q168" i="22"/>
  <c r="T167" i="22"/>
  <c r="S167" i="22"/>
  <c r="Q167" i="22"/>
  <c r="T166" i="22"/>
  <c r="S166" i="22"/>
  <c r="Q166" i="22"/>
  <c r="T165" i="22"/>
  <c r="S165" i="22"/>
  <c r="Q165" i="22"/>
  <c r="T164" i="22"/>
  <c r="S164" i="22"/>
  <c r="Q164" i="22"/>
  <c r="T163" i="22"/>
  <c r="S163" i="22"/>
  <c r="Q163" i="22"/>
  <c r="T162" i="22"/>
  <c r="S162" i="22"/>
  <c r="Q162" i="22"/>
  <c r="T161" i="22"/>
  <c r="S161" i="22"/>
  <c r="Q161" i="22"/>
  <c r="T160" i="22"/>
  <c r="S160" i="22"/>
  <c r="Q160" i="22"/>
  <c r="T159" i="22"/>
  <c r="S159" i="22"/>
  <c r="Q159" i="22"/>
  <c r="T158" i="22"/>
  <c r="S158" i="22"/>
  <c r="Q158" i="22"/>
  <c r="T157" i="22"/>
  <c r="S157" i="22"/>
  <c r="Q157" i="22"/>
  <c r="T156" i="22"/>
  <c r="S156" i="22"/>
  <c r="Q156" i="22"/>
  <c r="T155" i="22"/>
  <c r="S155" i="22"/>
  <c r="Q155" i="22"/>
  <c r="T154" i="22"/>
  <c r="S154" i="22"/>
  <c r="Q154" i="22"/>
  <c r="T153" i="22"/>
  <c r="S153" i="22"/>
  <c r="Q153" i="22"/>
  <c r="T152" i="22"/>
  <c r="S152" i="22"/>
  <c r="Q152" i="22"/>
  <c r="T151" i="22"/>
  <c r="S151" i="22"/>
  <c r="Q151" i="22"/>
  <c r="T150" i="22"/>
  <c r="S150" i="22"/>
  <c r="Q150" i="22"/>
  <c r="T149" i="22"/>
  <c r="S149" i="22"/>
  <c r="Q149" i="22"/>
  <c r="T148" i="22"/>
  <c r="S148" i="22"/>
  <c r="Q148" i="22"/>
  <c r="T147" i="22"/>
  <c r="S147" i="22"/>
  <c r="Q147" i="22"/>
  <c r="T146" i="22"/>
  <c r="S146" i="22"/>
  <c r="Q146" i="22"/>
  <c r="T145" i="22"/>
  <c r="S145" i="22"/>
  <c r="Q145" i="22"/>
  <c r="T144" i="22"/>
  <c r="S144" i="22"/>
  <c r="Q144" i="22"/>
  <c r="T143" i="22"/>
  <c r="S143" i="22"/>
  <c r="Q143" i="22"/>
  <c r="T142" i="22"/>
  <c r="S142" i="22"/>
  <c r="Q142" i="22"/>
  <c r="T141" i="22"/>
  <c r="S141" i="22"/>
  <c r="Q141" i="22"/>
  <c r="T140" i="22"/>
  <c r="S140" i="22"/>
  <c r="Q140" i="22"/>
  <c r="T139" i="22"/>
  <c r="S139" i="22"/>
  <c r="Q139" i="22"/>
  <c r="T138" i="22"/>
  <c r="S138" i="22"/>
  <c r="Q138" i="22"/>
  <c r="T137" i="22"/>
  <c r="S137" i="22"/>
  <c r="Q137" i="22"/>
  <c r="T136" i="22"/>
  <c r="S136" i="22"/>
  <c r="Q136" i="22"/>
  <c r="T135" i="22"/>
  <c r="S135" i="22"/>
  <c r="Q135" i="22"/>
  <c r="T134" i="22"/>
  <c r="S134" i="22"/>
  <c r="Q134" i="22"/>
  <c r="T133" i="22"/>
  <c r="S133" i="22"/>
  <c r="Q133" i="22"/>
  <c r="T132" i="22"/>
  <c r="S132" i="22"/>
  <c r="Q132" i="22"/>
  <c r="T131" i="22"/>
  <c r="S131" i="22"/>
  <c r="Q131" i="22"/>
  <c r="T130" i="22"/>
  <c r="S130" i="22"/>
  <c r="Q130" i="22"/>
  <c r="T129" i="22"/>
  <c r="S129" i="22"/>
  <c r="Q129" i="22"/>
  <c r="T128" i="22"/>
  <c r="S128" i="22"/>
  <c r="Q128" i="22"/>
  <c r="T127" i="22"/>
  <c r="S127" i="22"/>
  <c r="Q127" i="22"/>
  <c r="T126" i="22"/>
  <c r="S126" i="22"/>
  <c r="Q126" i="22"/>
  <c r="T125" i="22"/>
  <c r="S125" i="22"/>
  <c r="Q125" i="22"/>
  <c r="T124" i="22"/>
  <c r="S124" i="22"/>
  <c r="Q124" i="22"/>
  <c r="T123" i="22"/>
  <c r="S123" i="22"/>
  <c r="Q123" i="22"/>
  <c r="T122" i="22"/>
  <c r="S122" i="22"/>
  <c r="Q122" i="22"/>
  <c r="T121" i="22"/>
  <c r="S121" i="22"/>
  <c r="Q121" i="22"/>
  <c r="T120" i="22"/>
  <c r="S120" i="22"/>
  <c r="Q120" i="22"/>
  <c r="T119" i="22"/>
  <c r="S119" i="22"/>
  <c r="Q119" i="22"/>
  <c r="T118" i="22"/>
  <c r="S118" i="22"/>
  <c r="Q118" i="22"/>
  <c r="T117" i="22"/>
  <c r="S117" i="22"/>
  <c r="Q117" i="22"/>
  <c r="T116" i="22"/>
  <c r="S116" i="22"/>
  <c r="Q116" i="22"/>
  <c r="T115" i="22"/>
  <c r="S115" i="22"/>
  <c r="Q115" i="22"/>
  <c r="T114" i="22"/>
  <c r="S114" i="22"/>
  <c r="Q114" i="22"/>
  <c r="T113" i="22"/>
  <c r="S113" i="22"/>
  <c r="Q113" i="22"/>
  <c r="T112" i="22"/>
  <c r="S112" i="22"/>
  <c r="Q112" i="22"/>
  <c r="T111" i="22"/>
  <c r="S111" i="22"/>
  <c r="Q111" i="22"/>
  <c r="T110" i="22"/>
  <c r="S110" i="22"/>
  <c r="Q110" i="22"/>
  <c r="T109" i="22"/>
  <c r="S109" i="22"/>
  <c r="Q109" i="22"/>
  <c r="T108" i="22"/>
  <c r="S108" i="22"/>
  <c r="Q108" i="22"/>
  <c r="T107" i="22"/>
  <c r="S107" i="22"/>
  <c r="Q107" i="22"/>
  <c r="T106" i="22"/>
  <c r="S106" i="22"/>
  <c r="Q106" i="22"/>
  <c r="T105" i="22"/>
  <c r="S105" i="22"/>
  <c r="Q105" i="22"/>
  <c r="T104" i="22"/>
  <c r="S104" i="22"/>
  <c r="Q104" i="22"/>
  <c r="T103" i="22"/>
  <c r="S103" i="22"/>
  <c r="Q103" i="22"/>
  <c r="T102" i="22"/>
  <c r="S102" i="22"/>
  <c r="Q102" i="22"/>
  <c r="T101" i="22"/>
  <c r="S101" i="22"/>
  <c r="Q101" i="22"/>
  <c r="T100" i="22"/>
  <c r="S100" i="22"/>
  <c r="Q100" i="22"/>
  <c r="T99" i="22"/>
  <c r="S99" i="22"/>
  <c r="Q99" i="22"/>
  <c r="T98" i="22"/>
  <c r="S98" i="22"/>
  <c r="Q98" i="22"/>
  <c r="T97" i="22"/>
  <c r="S97" i="22"/>
  <c r="Q97" i="22"/>
  <c r="T96" i="22"/>
  <c r="S96" i="22"/>
  <c r="Q96" i="22"/>
  <c r="T95" i="22"/>
  <c r="S95" i="22"/>
  <c r="Q95" i="22"/>
  <c r="T94" i="22"/>
  <c r="S94" i="22"/>
  <c r="Q94" i="22"/>
  <c r="T93" i="22"/>
  <c r="S93" i="22"/>
  <c r="Q93" i="22"/>
  <c r="T92" i="22"/>
  <c r="S92" i="22"/>
  <c r="Q92" i="22"/>
  <c r="T91" i="22"/>
  <c r="S91" i="22"/>
  <c r="Q91" i="22"/>
  <c r="T90" i="22"/>
  <c r="S90" i="22"/>
  <c r="Q90" i="22"/>
  <c r="T89" i="22"/>
  <c r="S89" i="22"/>
  <c r="Q89" i="22"/>
  <c r="T88" i="22"/>
  <c r="S88" i="22"/>
  <c r="Q88" i="22"/>
  <c r="T87" i="22"/>
  <c r="S87" i="22"/>
  <c r="Q87" i="22"/>
  <c r="T86" i="22"/>
  <c r="S86" i="22"/>
  <c r="Q86" i="22"/>
  <c r="T85" i="22"/>
  <c r="S85" i="22"/>
  <c r="Q85" i="22"/>
  <c r="T84" i="22"/>
  <c r="S84" i="22"/>
  <c r="Q84" i="22"/>
  <c r="T83" i="22"/>
  <c r="S83" i="22"/>
  <c r="Q83" i="22"/>
  <c r="T82" i="22"/>
  <c r="S82" i="22"/>
  <c r="Q82" i="22"/>
  <c r="T81" i="22"/>
  <c r="S81" i="22"/>
  <c r="Q81" i="22"/>
  <c r="T80" i="22"/>
  <c r="S80" i="22"/>
  <c r="Q80" i="22"/>
  <c r="T79" i="22"/>
  <c r="S79" i="22"/>
  <c r="Q79" i="22"/>
  <c r="T78" i="22"/>
  <c r="S78" i="22"/>
  <c r="Q78" i="22"/>
  <c r="T77" i="22"/>
  <c r="S77" i="22"/>
  <c r="Q77" i="22"/>
  <c r="T76" i="22"/>
  <c r="S76" i="22"/>
  <c r="Q76" i="22"/>
  <c r="T75" i="22"/>
  <c r="S75" i="22"/>
  <c r="Q75" i="22"/>
  <c r="T74" i="22"/>
  <c r="S74" i="22"/>
  <c r="Q74" i="22"/>
  <c r="T73" i="22"/>
  <c r="S73" i="22"/>
  <c r="Q73" i="22"/>
  <c r="T72" i="22"/>
  <c r="S72" i="22"/>
  <c r="Q72" i="22"/>
  <c r="T71" i="22"/>
  <c r="S71" i="22"/>
  <c r="Q71" i="22"/>
  <c r="T70" i="22"/>
  <c r="S70" i="22"/>
  <c r="Q70" i="22"/>
  <c r="T69" i="22"/>
  <c r="S69" i="22"/>
  <c r="Q69" i="22"/>
  <c r="T68" i="22"/>
  <c r="S68" i="22"/>
  <c r="Q68" i="22"/>
  <c r="T67" i="22"/>
  <c r="S67" i="22"/>
  <c r="Q67" i="22"/>
  <c r="T66" i="22"/>
  <c r="S66" i="22"/>
  <c r="Q66" i="22"/>
  <c r="T65" i="22"/>
  <c r="S65" i="22"/>
  <c r="Q65" i="22"/>
  <c r="T64" i="22"/>
  <c r="S64" i="22"/>
  <c r="Q64" i="22"/>
  <c r="T63" i="22"/>
  <c r="S63" i="22"/>
  <c r="Q63" i="22"/>
  <c r="T62" i="22"/>
  <c r="S62" i="22"/>
  <c r="Q62" i="22"/>
  <c r="T61" i="22"/>
  <c r="S61" i="22"/>
  <c r="Q61" i="22"/>
  <c r="T60" i="22"/>
  <c r="S60" i="22"/>
  <c r="Q60" i="22"/>
  <c r="T59" i="22"/>
  <c r="S59" i="22"/>
  <c r="Q59" i="22"/>
  <c r="T58" i="22"/>
  <c r="S58" i="22"/>
  <c r="Q58" i="22"/>
  <c r="T57" i="22"/>
  <c r="S57" i="22"/>
  <c r="Q57" i="22"/>
  <c r="T56" i="22"/>
  <c r="S56" i="22"/>
  <c r="Q56" i="22"/>
  <c r="T55" i="22"/>
  <c r="S55" i="22"/>
  <c r="Q55" i="22"/>
  <c r="T54" i="22"/>
  <c r="S54" i="22"/>
  <c r="Q54" i="22"/>
  <c r="T53" i="22"/>
  <c r="S53" i="22"/>
  <c r="Q53" i="22"/>
  <c r="T52" i="22"/>
  <c r="S52" i="22"/>
  <c r="Q52" i="22"/>
  <c r="T51" i="22"/>
  <c r="S51" i="22"/>
  <c r="Q51" i="22"/>
  <c r="T50" i="22"/>
  <c r="S50" i="22"/>
  <c r="Q50" i="22"/>
  <c r="T49" i="22"/>
  <c r="S49" i="22"/>
  <c r="Q49" i="22"/>
  <c r="T48" i="22"/>
  <c r="S48" i="22"/>
  <c r="Q48" i="22"/>
  <c r="T47" i="22"/>
  <c r="S47" i="22"/>
  <c r="Q47" i="22"/>
  <c r="T46" i="22"/>
  <c r="S46" i="22"/>
  <c r="Q46" i="22"/>
  <c r="T45" i="22"/>
  <c r="S45" i="22"/>
  <c r="Q45" i="22"/>
  <c r="T44" i="22"/>
  <c r="S44" i="22"/>
  <c r="Q44" i="22"/>
  <c r="T43" i="22"/>
  <c r="S43" i="22"/>
  <c r="Q43" i="22"/>
  <c r="T42" i="22"/>
  <c r="S42" i="22"/>
  <c r="Q42" i="22"/>
  <c r="T41" i="22"/>
  <c r="S41" i="22"/>
  <c r="Q41" i="22"/>
  <c r="T40" i="22"/>
  <c r="S40" i="22"/>
  <c r="Q40" i="22"/>
  <c r="T39" i="22"/>
  <c r="S39" i="22"/>
  <c r="Q39" i="22"/>
  <c r="T38" i="22"/>
  <c r="S38" i="22"/>
  <c r="Q38" i="22"/>
  <c r="T37" i="22"/>
  <c r="S37" i="22"/>
  <c r="Q37" i="22"/>
  <c r="T36" i="22"/>
  <c r="S36" i="22"/>
  <c r="Q36" i="22"/>
  <c r="T35" i="22"/>
  <c r="S35" i="22"/>
  <c r="Q35" i="22"/>
  <c r="T34" i="22"/>
  <c r="S34" i="22"/>
  <c r="Q34" i="22"/>
  <c r="T33" i="22"/>
  <c r="S33" i="22"/>
  <c r="Q33" i="22"/>
  <c r="T32" i="22"/>
  <c r="S32" i="22"/>
  <c r="Q32" i="22"/>
  <c r="T31" i="22"/>
  <c r="S31" i="22"/>
  <c r="Q31" i="22"/>
  <c r="T30" i="22"/>
  <c r="S30" i="22"/>
  <c r="Q30" i="22"/>
  <c r="T29" i="22"/>
  <c r="S29" i="22"/>
  <c r="Q29" i="22"/>
  <c r="T28" i="22"/>
  <c r="S28" i="22"/>
  <c r="Q28" i="22"/>
  <c r="T27" i="22"/>
  <c r="S27" i="22"/>
  <c r="Q27" i="22"/>
  <c r="T26" i="22"/>
  <c r="S26" i="22"/>
  <c r="Q26" i="22"/>
  <c r="T25" i="22"/>
  <c r="S25" i="22"/>
  <c r="Q25" i="22"/>
  <c r="T24" i="22"/>
  <c r="S24" i="22"/>
  <c r="Q24" i="22"/>
  <c r="T23" i="22"/>
  <c r="S23" i="22"/>
  <c r="Q23" i="22"/>
  <c r="T22" i="22"/>
  <c r="S22" i="22"/>
  <c r="Q22" i="22"/>
  <c r="T21" i="22"/>
  <c r="S21" i="22"/>
  <c r="Q21" i="22"/>
  <c r="T20" i="22"/>
  <c r="S20" i="22"/>
  <c r="Q20" i="22"/>
  <c r="T19" i="22"/>
  <c r="S19" i="22"/>
  <c r="Q19" i="22"/>
  <c r="T18" i="22"/>
  <c r="S18" i="22"/>
  <c r="Q18" i="22"/>
  <c r="T17" i="22"/>
  <c r="S17" i="22"/>
  <c r="Q17" i="22"/>
  <c r="T16" i="22"/>
  <c r="S16" i="22"/>
  <c r="Q16" i="22"/>
  <c r="T14" i="22"/>
  <c r="S14" i="22"/>
  <c r="Q14" i="22"/>
  <c r="T11" i="22"/>
  <c r="S11" i="22"/>
  <c r="Q11" i="22"/>
  <c r="T10" i="22"/>
  <c r="S10" i="22"/>
  <c r="Q10" i="22"/>
  <c r="T9" i="22"/>
  <c r="S9" i="22"/>
  <c r="Q9" i="22"/>
  <c r="T8" i="22"/>
  <c r="S8" i="22"/>
  <c r="Q8" i="22"/>
  <c r="T7" i="22"/>
  <c r="S7" i="22"/>
  <c r="Q7" i="22"/>
  <c r="T6" i="22"/>
  <c r="S6" i="22"/>
  <c r="Q6" i="22"/>
  <c r="T5" i="22"/>
  <c r="S5" i="22"/>
  <c r="Q5" i="22"/>
  <c r="T4" i="22"/>
  <c r="S4" i="22"/>
  <c r="Q4" i="22"/>
  <c r="T3" i="22"/>
  <c r="S3" i="22"/>
  <c r="Q3" i="22"/>
  <c r="T2" i="22"/>
  <c r="S2" i="22"/>
  <c r="Q2" i="22"/>
  <c r="T200" i="21"/>
  <c r="S200" i="21"/>
  <c r="Q200" i="21"/>
  <c r="T199" i="21"/>
  <c r="S199" i="21"/>
  <c r="Q199" i="21"/>
  <c r="T198" i="21"/>
  <c r="S198" i="21"/>
  <c r="Q198" i="21"/>
  <c r="T197" i="21"/>
  <c r="S197" i="21"/>
  <c r="Q197" i="21"/>
  <c r="T196" i="21"/>
  <c r="S196" i="21"/>
  <c r="Q196" i="21"/>
  <c r="T195" i="21"/>
  <c r="S195" i="21"/>
  <c r="Q195" i="21"/>
  <c r="T194" i="21"/>
  <c r="S194" i="21"/>
  <c r="Q194" i="21"/>
  <c r="T193" i="21"/>
  <c r="S193" i="21"/>
  <c r="Q193" i="21"/>
  <c r="T192" i="21"/>
  <c r="S192" i="21"/>
  <c r="Q192" i="21"/>
  <c r="T191" i="21"/>
  <c r="S191" i="21"/>
  <c r="Q191" i="21"/>
  <c r="T190" i="21"/>
  <c r="S190" i="21"/>
  <c r="Q190" i="21"/>
  <c r="T189" i="21"/>
  <c r="S189" i="21"/>
  <c r="Q189" i="21"/>
  <c r="T188" i="21"/>
  <c r="S188" i="21"/>
  <c r="Q188" i="21"/>
  <c r="T187" i="21"/>
  <c r="S187" i="21"/>
  <c r="Q187" i="21"/>
  <c r="T186" i="21"/>
  <c r="S186" i="21"/>
  <c r="Q186" i="21"/>
  <c r="T185" i="21"/>
  <c r="S185" i="21"/>
  <c r="Q185" i="21"/>
  <c r="T184" i="21"/>
  <c r="S184" i="21"/>
  <c r="Q184" i="21"/>
  <c r="T183" i="21"/>
  <c r="S183" i="21"/>
  <c r="Q183" i="21"/>
  <c r="T182" i="21"/>
  <c r="S182" i="21"/>
  <c r="Q182" i="21"/>
  <c r="T181" i="21"/>
  <c r="S181" i="21"/>
  <c r="Q181" i="21"/>
  <c r="T180" i="21"/>
  <c r="S180" i="21"/>
  <c r="Q180" i="21"/>
  <c r="T179" i="21"/>
  <c r="S179" i="21"/>
  <c r="Q179" i="21"/>
  <c r="T178" i="21"/>
  <c r="S178" i="21"/>
  <c r="Q178" i="21"/>
  <c r="T177" i="21"/>
  <c r="S177" i="21"/>
  <c r="Q177" i="21"/>
  <c r="T176" i="21"/>
  <c r="S176" i="21"/>
  <c r="Q176" i="21"/>
  <c r="T175" i="21"/>
  <c r="S175" i="21"/>
  <c r="Q175" i="21"/>
  <c r="T174" i="21"/>
  <c r="S174" i="21"/>
  <c r="Q174" i="21"/>
  <c r="T173" i="21"/>
  <c r="S173" i="21"/>
  <c r="Q173" i="21"/>
  <c r="T172" i="21"/>
  <c r="S172" i="21"/>
  <c r="Q172" i="21"/>
  <c r="T171" i="21"/>
  <c r="S171" i="21"/>
  <c r="Q171" i="21"/>
  <c r="T170" i="21"/>
  <c r="S170" i="21"/>
  <c r="Q170" i="21"/>
  <c r="T169" i="21"/>
  <c r="S169" i="21"/>
  <c r="Q169" i="21"/>
  <c r="T168" i="21"/>
  <c r="S168" i="21"/>
  <c r="Q168" i="21"/>
  <c r="T167" i="21"/>
  <c r="S167" i="21"/>
  <c r="Q167" i="21"/>
  <c r="T166" i="21"/>
  <c r="S166" i="21"/>
  <c r="Q166" i="21"/>
  <c r="T165" i="21"/>
  <c r="S165" i="21"/>
  <c r="Q165" i="21"/>
  <c r="T164" i="21"/>
  <c r="S164" i="21"/>
  <c r="Q164" i="21"/>
  <c r="T163" i="21"/>
  <c r="S163" i="21"/>
  <c r="Q163" i="21"/>
  <c r="T162" i="21"/>
  <c r="S162" i="21"/>
  <c r="Q162" i="21"/>
  <c r="T161" i="21"/>
  <c r="S161" i="21"/>
  <c r="Q161" i="21"/>
  <c r="T160" i="21"/>
  <c r="S160" i="21"/>
  <c r="Q160" i="21"/>
  <c r="T159" i="21"/>
  <c r="S159" i="21"/>
  <c r="Q159" i="21"/>
  <c r="T158" i="21"/>
  <c r="S158" i="21"/>
  <c r="Q158" i="21"/>
  <c r="T157" i="21"/>
  <c r="S157" i="21"/>
  <c r="Q157" i="21"/>
  <c r="T156" i="21"/>
  <c r="S156" i="21"/>
  <c r="Q156" i="21"/>
  <c r="T155" i="21"/>
  <c r="S155" i="21"/>
  <c r="Q155" i="21"/>
  <c r="T154" i="21"/>
  <c r="S154" i="21"/>
  <c r="Q154" i="21"/>
  <c r="T153" i="21"/>
  <c r="S153" i="21"/>
  <c r="Q153" i="21"/>
  <c r="T152" i="21"/>
  <c r="S152" i="21"/>
  <c r="Q152" i="21"/>
  <c r="T151" i="21"/>
  <c r="S151" i="21"/>
  <c r="Q151" i="21"/>
  <c r="T150" i="21"/>
  <c r="S150" i="21"/>
  <c r="Q150" i="21"/>
  <c r="T149" i="21"/>
  <c r="S149" i="21"/>
  <c r="Q149" i="21"/>
  <c r="T148" i="21"/>
  <c r="S148" i="21"/>
  <c r="Q148" i="21"/>
  <c r="T147" i="21"/>
  <c r="S147" i="21"/>
  <c r="Q147" i="21"/>
  <c r="T146" i="21"/>
  <c r="S146" i="21"/>
  <c r="Q146" i="21"/>
  <c r="T145" i="21"/>
  <c r="S145" i="21"/>
  <c r="Q145" i="21"/>
  <c r="T144" i="21"/>
  <c r="S144" i="21"/>
  <c r="Q144" i="21"/>
  <c r="T143" i="21"/>
  <c r="S143" i="21"/>
  <c r="Q143" i="21"/>
  <c r="T142" i="21"/>
  <c r="S142" i="21"/>
  <c r="Q142" i="21"/>
  <c r="T141" i="21"/>
  <c r="S141" i="21"/>
  <c r="Q141" i="21"/>
  <c r="T140" i="21"/>
  <c r="S140" i="21"/>
  <c r="Q140" i="21"/>
  <c r="T139" i="21"/>
  <c r="S139" i="21"/>
  <c r="Q139" i="21"/>
  <c r="T138" i="21"/>
  <c r="S138" i="21"/>
  <c r="Q138" i="21"/>
  <c r="T137" i="21"/>
  <c r="S137" i="21"/>
  <c r="Q137" i="21"/>
  <c r="T136" i="21"/>
  <c r="S136" i="21"/>
  <c r="Q136" i="21"/>
  <c r="T135" i="21"/>
  <c r="S135" i="21"/>
  <c r="Q135" i="21"/>
  <c r="T134" i="21"/>
  <c r="S134" i="21"/>
  <c r="Q134" i="21"/>
  <c r="T133" i="21"/>
  <c r="S133" i="21"/>
  <c r="Q133" i="21"/>
  <c r="T132" i="21"/>
  <c r="S132" i="21"/>
  <c r="Q132" i="21"/>
  <c r="T131" i="21"/>
  <c r="S131" i="21"/>
  <c r="Q131" i="21"/>
  <c r="T130" i="21"/>
  <c r="S130" i="21"/>
  <c r="Q130" i="21"/>
  <c r="T129" i="21"/>
  <c r="S129" i="21"/>
  <c r="Q129" i="21"/>
  <c r="T128" i="21"/>
  <c r="S128" i="21"/>
  <c r="Q128" i="21"/>
  <c r="T127" i="21"/>
  <c r="S127" i="21"/>
  <c r="Q127" i="21"/>
  <c r="T126" i="21"/>
  <c r="S126" i="21"/>
  <c r="Q126" i="21"/>
  <c r="T125" i="21"/>
  <c r="S125" i="21"/>
  <c r="Q125" i="21"/>
  <c r="T124" i="21"/>
  <c r="S124" i="21"/>
  <c r="Q124" i="21"/>
  <c r="T123" i="21"/>
  <c r="S123" i="21"/>
  <c r="Q123" i="21"/>
  <c r="T122" i="21"/>
  <c r="S122" i="21"/>
  <c r="Q122" i="21"/>
  <c r="T121" i="21"/>
  <c r="S121" i="21"/>
  <c r="Q121" i="21"/>
  <c r="T120" i="21"/>
  <c r="S120" i="21"/>
  <c r="Q120" i="21"/>
  <c r="T119" i="21"/>
  <c r="S119" i="21"/>
  <c r="Q119" i="21"/>
  <c r="T118" i="21"/>
  <c r="S118" i="21"/>
  <c r="Q118" i="21"/>
  <c r="T117" i="21"/>
  <c r="S117" i="21"/>
  <c r="Q117" i="21"/>
  <c r="T116" i="21"/>
  <c r="S116" i="21"/>
  <c r="Q116" i="21"/>
  <c r="T115" i="21"/>
  <c r="S115" i="21"/>
  <c r="Q115" i="21"/>
  <c r="T114" i="21"/>
  <c r="S114" i="21"/>
  <c r="Q114" i="21"/>
  <c r="T113" i="21"/>
  <c r="S113" i="21"/>
  <c r="Q113" i="21"/>
  <c r="T112" i="21"/>
  <c r="S112" i="21"/>
  <c r="Q112" i="21"/>
  <c r="T111" i="21"/>
  <c r="S111" i="21"/>
  <c r="Q111" i="21"/>
  <c r="T110" i="21"/>
  <c r="S110" i="21"/>
  <c r="Q110" i="21"/>
  <c r="T109" i="21"/>
  <c r="S109" i="21"/>
  <c r="Q109" i="21"/>
  <c r="T108" i="21"/>
  <c r="S108" i="21"/>
  <c r="Q108" i="21"/>
  <c r="T107" i="21"/>
  <c r="S107" i="21"/>
  <c r="Q107" i="21"/>
  <c r="T106" i="21"/>
  <c r="S106" i="21"/>
  <c r="Q106" i="21"/>
  <c r="T105" i="21"/>
  <c r="S105" i="21"/>
  <c r="Q105" i="21"/>
  <c r="T104" i="21"/>
  <c r="S104" i="21"/>
  <c r="Q104" i="21"/>
  <c r="T103" i="21"/>
  <c r="S103" i="21"/>
  <c r="Q103" i="21"/>
  <c r="T102" i="21"/>
  <c r="S102" i="21"/>
  <c r="Q102" i="21"/>
  <c r="T101" i="21"/>
  <c r="S101" i="21"/>
  <c r="Q101" i="21"/>
  <c r="T100" i="21"/>
  <c r="S100" i="21"/>
  <c r="Q100" i="21"/>
  <c r="T99" i="21"/>
  <c r="S99" i="21"/>
  <c r="Q99" i="21"/>
  <c r="T98" i="21"/>
  <c r="S98" i="21"/>
  <c r="Q98" i="21"/>
  <c r="T97" i="21"/>
  <c r="S97" i="21"/>
  <c r="Q97" i="21"/>
  <c r="T96" i="21"/>
  <c r="S96" i="21"/>
  <c r="Q96" i="21"/>
  <c r="T95" i="21"/>
  <c r="S95" i="21"/>
  <c r="Q95" i="21"/>
  <c r="T94" i="21"/>
  <c r="S94" i="21"/>
  <c r="Q94" i="21"/>
  <c r="T93" i="21"/>
  <c r="S93" i="21"/>
  <c r="Q93" i="21"/>
  <c r="T92" i="21"/>
  <c r="S92" i="21"/>
  <c r="Q92" i="21"/>
  <c r="T91" i="21"/>
  <c r="S91" i="21"/>
  <c r="Q91" i="21"/>
  <c r="T90" i="21"/>
  <c r="S90" i="21"/>
  <c r="Q90" i="21"/>
  <c r="T89" i="21"/>
  <c r="S89" i="21"/>
  <c r="Q89" i="21"/>
  <c r="T88" i="21"/>
  <c r="S88" i="21"/>
  <c r="Q88" i="21"/>
  <c r="T87" i="21"/>
  <c r="S87" i="21"/>
  <c r="Q87" i="21"/>
  <c r="T86" i="21"/>
  <c r="S86" i="21"/>
  <c r="Q86" i="21"/>
  <c r="T85" i="21"/>
  <c r="S85" i="21"/>
  <c r="Q85" i="21"/>
  <c r="T84" i="21"/>
  <c r="S84" i="21"/>
  <c r="Q84" i="21"/>
  <c r="T83" i="21"/>
  <c r="S83" i="21"/>
  <c r="Q83" i="21"/>
  <c r="T82" i="21"/>
  <c r="S82" i="21"/>
  <c r="Q82" i="21"/>
  <c r="T81" i="21"/>
  <c r="S81" i="21"/>
  <c r="Q81" i="21"/>
  <c r="T80" i="21"/>
  <c r="S80" i="21"/>
  <c r="Q80" i="21"/>
  <c r="T79" i="21"/>
  <c r="S79" i="21"/>
  <c r="Q79" i="21"/>
  <c r="T78" i="21"/>
  <c r="S78" i="21"/>
  <c r="Q78" i="21"/>
  <c r="T77" i="21"/>
  <c r="S77" i="21"/>
  <c r="Q77" i="21"/>
  <c r="T76" i="21"/>
  <c r="S76" i="21"/>
  <c r="Q76" i="21"/>
  <c r="T75" i="21"/>
  <c r="S75" i="21"/>
  <c r="Q75" i="21"/>
  <c r="T74" i="21"/>
  <c r="S74" i="21"/>
  <c r="Q74" i="21"/>
  <c r="T73" i="21"/>
  <c r="S73" i="21"/>
  <c r="Q73" i="21"/>
  <c r="T72" i="21"/>
  <c r="S72" i="21"/>
  <c r="Q72" i="21"/>
  <c r="T71" i="21"/>
  <c r="S71" i="21"/>
  <c r="Q71" i="21"/>
  <c r="T70" i="21"/>
  <c r="S70" i="21"/>
  <c r="Q70" i="21"/>
  <c r="T69" i="21"/>
  <c r="S69" i="21"/>
  <c r="Q69" i="21"/>
  <c r="T68" i="21"/>
  <c r="S68" i="21"/>
  <c r="Q68" i="21"/>
  <c r="T67" i="21"/>
  <c r="S67" i="21"/>
  <c r="Q67" i="21"/>
  <c r="T66" i="21"/>
  <c r="S66" i="21"/>
  <c r="Q66" i="21"/>
  <c r="T65" i="21"/>
  <c r="S65" i="21"/>
  <c r="Q65" i="21"/>
  <c r="T64" i="21"/>
  <c r="S64" i="21"/>
  <c r="Q64" i="21"/>
  <c r="T63" i="21"/>
  <c r="S63" i="21"/>
  <c r="Q63" i="21"/>
  <c r="T62" i="21"/>
  <c r="S62" i="21"/>
  <c r="Q62" i="21"/>
  <c r="T61" i="21"/>
  <c r="S61" i="21"/>
  <c r="Q61" i="21"/>
  <c r="T60" i="21"/>
  <c r="S60" i="21"/>
  <c r="Q60" i="21"/>
  <c r="T59" i="21"/>
  <c r="S59" i="21"/>
  <c r="Q59" i="21"/>
  <c r="T58" i="21"/>
  <c r="S58" i="21"/>
  <c r="Q58" i="21"/>
  <c r="T57" i="21"/>
  <c r="S57" i="21"/>
  <c r="Q57" i="21"/>
  <c r="T56" i="21"/>
  <c r="S56" i="21"/>
  <c r="Q56" i="21"/>
  <c r="T55" i="21"/>
  <c r="S55" i="21"/>
  <c r="Q55" i="21"/>
  <c r="T54" i="21"/>
  <c r="S54" i="21"/>
  <c r="Q54" i="21"/>
  <c r="T53" i="21"/>
  <c r="S53" i="21"/>
  <c r="Q53" i="21"/>
  <c r="T52" i="21"/>
  <c r="S52" i="21"/>
  <c r="Q52" i="21"/>
  <c r="T51" i="21"/>
  <c r="S51" i="21"/>
  <c r="Q51" i="21"/>
  <c r="T50" i="21"/>
  <c r="S50" i="21"/>
  <c r="Q50" i="21"/>
  <c r="T49" i="21"/>
  <c r="S49" i="21"/>
  <c r="Q49" i="21"/>
  <c r="T48" i="21"/>
  <c r="S48" i="21"/>
  <c r="Q48" i="21"/>
  <c r="T47" i="21"/>
  <c r="S47" i="21"/>
  <c r="Q47" i="21"/>
  <c r="T46" i="21"/>
  <c r="S46" i="21"/>
  <c r="Q46" i="21"/>
  <c r="T45" i="21"/>
  <c r="S45" i="21"/>
  <c r="Q45" i="21"/>
  <c r="T44" i="21"/>
  <c r="S44" i="21"/>
  <c r="Q44" i="21"/>
  <c r="T43" i="21"/>
  <c r="S43" i="21"/>
  <c r="Q43" i="21"/>
  <c r="T42" i="21"/>
  <c r="S42" i="21"/>
  <c r="Q42" i="21"/>
  <c r="T41" i="21"/>
  <c r="S41" i="21"/>
  <c r="Q41" i="21"/>
  <c r="T40" i="21"/>
  <c r="S40" i="21"/>
  <c r="Q40" i="21"/>
  <c r="T39" i="21"/>
  <c r="S39" i="21"/>
  <c r="Q39" i="21"/>
  <c r="T38" i="21"/>
  <c r="S38" i="21"/>
  <c r="Q38" i="21"/>
  <c r="T37" i="21"/>
  <c r="S37" i="21"/>
  <c r="Q37" i="21"/>
  <c r="T36" i="21"/>
  <c r="S36" i="21"/>
  <c r="Q36" i="21"/>
  <c r="T35" i="21"/>
  <c r="S35" i="21"/>
  <c r="Q35" i="21"/>
  <c r="T34" i="21"/>
  <c r="S34" i="21"/>
  <c r="Q34" i="21"/>
  <c r="T33" i="21"/>
  <c r="S33" i="21"/>
  <c r="Q33" i="21"/>
  <c r="T32" i="21"/>
  <c r="S32" i="21"/>
  <c r="Q32" i="21"/>
  <c r="T31" i="21"/>
  <c r="S31" i="21"/>
  <c r="Q31" i="21"/>
  <c r="T30" i="21"/>
  <c r="S30" i="21"/>
  <c r="Q30" i="21"/>
  <c r="T29" i="21"/>
  <c r="S29" i="21"/>
  <c r="Q29" i="21"/>
  <c r="T28" i="21"/>
  <c r="S28" i="21"/>
  <c r="Q28" i="21"/>
  <c r="T27" i="21"/>
  <c r="S27" i="21"/>
  <c r="Q27" i="21"/>
  <c r="T26" i="21"/>
  <c r="S26" i="21"/>
  <c r="Q26" i="21"/>
  <c r="T25" i="21"/>
  <c r="S25" i="21"/>
  <c r="Q25" i="21"/>
  <c r="T24" i="21"/>
  <c r="S24" i="21"/>
  <c r="Q24" i="21"/>
  <c r="T23" i="21"/>
  <c r="S23" i="21"/>
  <c r="Q23" i="21"/>
  <c r="T22" i="21"/>
  <c r="S22" i="21"/>
  <c r="Q22" i="21"/>
  <c r="T21" i="21"/>
  <c r="S21" i="21"/>
  <c r="Q21" i="21"/>
  <c r="T20" i="21"/>
  <c r="S20" i="21"/>
  <c r="Q20" i="21"/>
  <c r="T19" i="21"/>
  <c r="S19" i="21"/>
  <c r="Q19" i="21"/>
  <c r="T18" i="21"/>
  <c r="S18" i="21"/>
  <c r="Q18" i="21"/>
  <c r="T17" i="21"/>
  <c r="S17" i="21"/>
  <c r="Q17" i="21"/>
  <c r="T16" i="21"/>
  <c r="S16" i="21"/>
  <c r="Q16" i="21"/>
  <c r="T15" i="21"/>
  <c r="S15" i="21"/>
  <c r="Q15" i="21"/>
  <c r="T14" i="21"/>
  <c r="S14" i="21"/>
  <c r="Q14" i="21"/>
  <c r="T13" i="21"/>
  <c r="S13" i="21"/>
  <c r="Q13" i="21"/>
  <c r="T12" i="21"/>
  <c r="S12" i="21"/>
  <c r="Q12" i="21"/>
  <c r="T11" i="21"/>
  <c r="S11" i="21"/>
  <c r="Q11" i="21"/>
  <c r="T10" i="21"/>
  <c r="S10" i="21"/>
  <c r="Q10" i="21"/>
  <c r="T9" i="21"/>
  <c r="S9" i="21"/>
  <c r="Q9" i="21"/>
  <c r="T8" i="21"/>
  <c r="S8" i="21"/>
  <c r="Q8" i="21"/>
  <c r="T7" i="21"/>
  <c r="S7" i="21"/>
  <c r="Q7" i="21"/>
  <c r="T6" i="21"/>
  <c r="S6" i="21"/>
  <c r="Q6" i="21"/>
  <c r="T5" i="21"/>
  <c r="S5" i="21"/>
  <c r="Q5" i="21"/>
  <c r="T4" i="21"/>
  <c r="S4" i="21"/>
  <c r="Q4" i="21"/>
  <c r="T3" i="21"/>
  <c r="S3" i="21"/>
  <c r="Q3" i="21"/>
  <c r="T200" i="20"/>
  <c r="S200" i="20"/>
  <c r="Q200" i="20"/>
  <c r="T199" i="20"/>
  <c r="S199" i="20"/>
  <c r="Q199" i="20"/>
  <c r="T198" i="20"/>
  <c r="S198" i="20"/>
  <c r="Q198" i="20"/>
  <c r="T197" i="20"/>
  <c r="S197" i="20"/>
  <c r="Q197" i="20"/>
  <c r="T196" i="20"/>
  <c r="S196" i="20"/>
  <c r="Q196" i="20"/>
  <c r="T195" i="20"/>
  <c r="S195" i="20"/>
  <c r="Q195" i="20"/>
  <c r="T194" i="20"/>
  <c r="S194" i="20"/>
  <c r="Q194" i="20"/>
  <c r="T193" i="20"/>
  <c r="S193" i="20"/>
  <c r="Q193" i="20"/>
  <c r="T192" i="20"/>
  <c r="S192" i="20"/>
  <c r="Q192" i="20"/>
  <c r="T191" i="20"/>
  <c r="S191" i="20"/>
  <c r="Q191" i="20"/>
  <c r="T190" i="20"/>
  <c r="S190" i="20"/>
  <c r="Q190" i="20"/>
  <c r="T189" i="20"/>
  <c r="S189" i="20"/>
  <c r="Q189" i="20"/>
  <c r="T188" i="20"/>
  <c r="S188" i="20"/>
  <c r="Q188" i="20"/>
  <c r="T187" i="20"/>
  <c r="S187" i="20"/>
  <c r="Q187" i="20"/>
  <c r="T186" i="20"/>
  <c r="S186" i="20"/>
  <c r="Q186" i="20"/>
  <c r="T185" i="20"/>
  <c r="S185" i="20"/>
  <c r="Q185" i="20"/>
  <c r="T184" i="20"/>
  <c r="S184" i="20"/>
  <c r="Q184" i="20"/>
  <c r="T183" i="20"/>
  <c r="S183" i="20"/>
  <c r="Q183" i="20"/>
  <c r="T182" i="20"/>
  <c r="S182" i="20"/>
  <c r="Q182" i="20"/>
  <c r="T181" i="20"/>
  <c r="S181" i="20"/>
  <c r="Q181" i="20"/>
  <c r="T180" i="20"/>
  <c r="S180" i="20"/>
  <c r="Q180" i="20"/>
  <c r="T179" i="20"/>
  <c r="S179" i="20"/>
  <c r="Q179" i="20"/>
  <c r="T178" i="20"/>
  <c r="S178" i="20"/>
  <c r="Q178" i="20"/>
  <c r="T177" i="20"/>
  <c r="S177" i="20"/>
  <c r="Q177" i="20"/>
  <c r="T176" i="20"/>
  <c r="S176" i="20"/>
  <c r="Q176" i="20"/>
  <c r="T175" i="20"/>
  <c r="S175" i="20"/>
  <c r="Q175" i="20"/>
  <c r="T174" i="20"/>
  <c r="S174" i="20"/>
  <c r="Q174" i="20"/>
  <c r="T173" i="20"/>
  <c r="S173" i="20"/>
  <c r="Q173" i="20"/>
  <c r="T172" i="20"/>
  <c r="S172" i="20"/>
  <c r="Q172" i="20"/>
  <c r="T171" i="20"/>
  <c r="S171" i="20"/>
  <c r="Q171" i="20"/>
  <c r="T170" i="20"/>
  <c r="S170" i="20"/>
  <c r="Q170" i="20"/>
  <c r="T169" i="20"/>
  <c r="S169" i="20"/>
  <c r="Q169" i="20"/>
  <c r="T168" i="20"/>
  <c r="S168" i="20"/>
  <c r="Q168" i="20"/>
  <c r="T167" i="20"/>
  <c r="S167" i="20"/>
  <c r="Q167" i="20"/>
  <c r="T166" i="20"/>
  <c r="S166" i="20"/>
  <c r="Q166" i="20"/>
  <c r="T165" i="20"/>
  <c r="S165" i="20"/>
  <c r="Q165" i="20"/>
  <c r="T164" i="20"/>
  <c r="S164" i="20"/>
  <c r="Q164" i="20"/>
  <c r="T163" i="20"/>
  <c r="S163" i="20"/>
  <c r="Q163" i="20"/>
  <c r="T162" i="20"/>
  <c r="S162" i="20"/>
  <c r="Q162" i="20"/>
  <c r="T161" i="20"/>
  <c r="S161" i="20"/>
  <c r="Q161" i="20"/>
  <c r="T160" i="20"/>
  <c r="S160" i="20"/>
  <c r="Q160" i="20"/>
  <c r="T159" i="20"/>
  <c r="S159" i="20"/>
  <c r="Q159" i="20"/>
  <c r="T158" i="20"/>
  <c r="S158" i="20"/>
  <c r="Q158" i="20"/>
  <c r="T157" i="20"/>
  <c r="S157" i="20"/>
  <c r="Q157" i="20"/>
  <c r="T156" i="20"/>
  <c r="S156" i="20"/>
  <c r="Q156" i="20"/>
  <c r="T155" i="20"/>
  <c r="S155" i="20"/>
  <c r="Q155" i="20"/>
  <c r="T154" i="20"/>
  <c r="S154" i="20"/>
  <c r="Q154" i="20"/>
  <c r="T153" i="20"/>
  <c r="S153" i="20"/>
  <c r="Q153" i="20"/>
  <c r="T152" i="20"/>
  <c r="S152" i="20"/>
  <c r="Q152" i="20"/>
  <c r="T151" i="20"/>
  <c r="S151" i="20"/>
  <c r="Q151" i="20"/>
  <c r="T150" i="20"/>
  <c r="S150" i="20"/>
  <c r="Q150" i="20"/>
  <c r="T149" i="20"/>
  <c r="S149" i="20"/>
  <c r="Q149" i="20"/>
  <c r="T148" i="20"/>
  <c r="S148" i="20"/>
  <c r="Q148" i="20"/>
  <c r="T147" i="20"/>
  <c r="S147" i="20"/>
  <c r="Q147" i="20"/>
  <c r="T146" i="20"/>
  <c r="S146" i="20"/>
  <c r="Q146" i="20"/>
  <c r="T145" i="20"/>
  <c r="S145" i="20"/>
  <c r="Q145" i="20"/>
  <c r="T144" i="20"/>
  <c r="S144" i="20"/>
  <c r="Q144" i="20"/>
  <c r="T143" i="20"/>
  <c r="S143" i="20"/>
  <c r="Q143" i="20"/>
  <c r="T142" i="20"/>
  <c r="S142" i="20"/>
  <c r="Q142" i="20"/>
  <c r="T141" i="20"/>
  <c r="S141" i="20"/>
  <c r="Q141" i="20"/>
  <c r="T140" i="20"/>
  <c r="S140" i="20"/>
  <c r="Q140" i="20"/>
  <c r="T139" i="20"/>
  <c r="S139" i="20"/>
  <c r="Q139" i="20"/>
  <c r="T138" i="20"/>
  <c r="S138" i="20"/>
  <c r="Q138" i="20"/>
  <c r="T137" i="20"/>
  <c r="S137" i="20"/>
  <c r="Q137" i="20"/>
  <c r="T136" i="20"/>
  <c r="S136" i="20"/>
  <c r="Q136" i="20"/>
  <c r="T135" i="20"/>
  <c r="S135" i="20"/>
  <c r="Q135" i="20"/>
  <c r="T134" i="20"/>
  <c r="S134" i="20"/>
  <c r="Q134" i="20"/>
  <c r="T133" i="20"/>
  <c r="S133" i="20"/>
  <c r="Q133" i="20"/>
  <c r="T132" i="20"/>
  <c r="S132" i="20"/>
  <c r="Q132" i="20"/>
  <c r="T131" i="20"/>
  <c r="S131" i="20"/>
  <c r="Q131" i="20"/>
  <c r="T130" i="20"/>
  <c r="S130" i="20"/>
  <c r="Q130" i="20"/>
  <c r="T129" i="20"/>
  <c r="S129" i="20"/>
  <c r="Q129" i="20"/>
  <c r="T128" i="20"/>
  <c r="S128" i="20"/>
  <c r="Q128" i="20"/>
  <c r="T127" i="20"/>
  <c r="S127" i="20"/>
  <c r="Q127" i="20"/>
  <c r="T126" i="20"/>
  <c r="S126" i="20"/>
  <c r="Q126" i="20"/>
  <c r="T125" i="20"/>
  <c r="S125" i="20"/>
  <c r="Q125" i="20"/>
  <c r="T124" i="20"/>
  <c r="S124" i="20"/>
  <c r="Q124" i="20"/>
  <c r="T123" i="20"/>
  <c r="S123" i="20"/>
  <c r="Q123" i="20"/>
  <c r="T122" i="20"/>
  <c r="S122" i="20"/>
  <c r="Q122" i="20"/>
  <c r="T121" i="20"/>
  <c r="S121" i="20"/>
  <c r="Q121" i="20"/>
  <c r="T120" i="20"/>
  <c r="S120" i="20"/>
  <c r="Q120" i="20"/>
  <c r="T119" i="20"/>
  <c r="S119" i="20"/>
  <c r="Q119" i="20"/>
  <c r="T118" i="20"/>
  <c r="S118" i="20"/>
  <c r="Q118" i="20"/>
  <c r="T117" i="20"/>
  <c r="S117" i="20"/>
  <c r="Q117" i="20"/>
  <c r="T116" i="20"/>
  <c r="S116" i="20"/>
  <c r="Q116" i="20"/>
  <c r="T115" i="20"/>
  <c r="S115" i="20"/>
  <c r="Q115" i="20"/>
  <c r="T114" i="20"/>
  <c r="S114" i="20"/>
  <c r="Q114" i="20"/>
  <c r="T113" i="20"/>
  <c r="S113" i="20"/>
  <c r="Q113" i="20"/>
  <c r="T112" i="20"/>
  <c r="S112" i="20"/>
  <c r="Q112" i="20"/>
  <c r="T111" i="20"/>
  <c r="S111" i="20"/>
  <c r="Q111" i="20"/>
  <c r="T110" i="20"/>
  <c r="S110" i="20"/>
  <c r="Q110" i="20"/>
  <c r="T109" i="20"/>
  <c r="S109" i="20"/>
  <c r="Q109" i="20"/>
  <c r="T108" i="20"/>
  <c r="S108" i="20"/>
  <c r="Q108" i="20"/>
  <c r="T107" i="20"/>
  <c r="S107" i="20"/>
  <c r="Q107" i="20"/>
  <c r="T106" i="20"/>
  <c r="S106" i="20"/>
  <c r="Q106" i="20"/>
  <c r="T105" i="20"/>
  <c r="S105" i="20"/>
  <c r="Q105" i="20"/>
  <c r="T104" i="20"/>
  <c r="S104" i="20"/>
  <c r="Q104" i="20"/>
  <c r="T103" i="20"/>
  <c r="S103" i="20"/>
  <c r="Q103" i="20"/>
  <c r="T102" i="20"/>
  <c r="S102" i="20"/>
  <c r="Q102" i="20"/>
  <c r="T101" i="20"/>
  <c r="S101" i="20"/>
  <c r="Q101" i="20"/>
  <c r="T100" i="20"/>
  <c r="S100" i="20"/>
  <c r="Q100" i="20"/>
  <c r="T99" i="20"/>
  <c r="S99" i="20"/>
  <c r="Q99" i="20"/>
  <c r="T98" i="20"/>
  <c r="S98" i="20"/>
  <c r="Q98" i="20"/>
  <c r="T97" i="20"/>
  <c r="S97" i="20"/>
  <c r="Q97" i="20"/>
  <c r="T96" i="20"/>
  <c r="S96" i="20"/>
  <c r="Q96" i="20"/>
  <c r="T95" i="20"/>
  <c r="S95" i="20"/>
  <c r="Q95" i="20"/>
  <c r="T94" i="20"/>
  <c r="S94" i="20"/>
  <c r="Q94" i="20"/>
  <c r="T93" i="20"/>
  <c r="S93" i="20"/>
  <c r="Q93" i="20"/>
  <c r="T92" i="20"/>
  <c r="S92" i="20"/>
  <c r="Q92" i="20"/>
  <c r="T91" i="20"/>
  <c r="S91" i="20"/>
  <c r="Q91" i="20"/>
  <c r="T90" i="20"/>
  <c r="S90" i="20"/>
  <c r="Q90" i="20"/>
  <c r="T89" i="20"/>
  <c r="S89" i="20"/>
  <c r="Q89" i="20"/>
  <c r="T88" i="20"/>
  <c r="S88" i="20"/>
  <c r="Q88" i="20"/>
  <c r="T87" i="20"/>
  <c r="S87" i="20"/>
  <c r="Q87" i="20"/>
  <c r="T86" i="20"/>
  <c r="S86" i="20"/>
  <c r="Q86" i="20"/>
  <c r="T85" i="20"/>
  <c r="S85" i="20"/>
  <c r="Q85" i="20"/>
  <c r="T84" i="20"/>
  <c r="S84" i="20"/>
  <c r="Q84" i="20"/>
  <c r="T83" i="20"/>
  <c r="S83" i="20"/>
  <c r="Q83" i="20"/>
  <c r="T82" i="20"/>
  <c r="S82" i="20"/>
  <c r="Q82" i="20"/>
  <c r="T81" i="20"/>
  <c r="S81" i="20"/>
  <c r="Q81" i="20"/>
  <c r="T80" i="20"/>
  <c r="S80" i="20"/>
  <c r="Q80" i="20"/>
  <c r="T79" i="20"/>
  <c r="S79" i="20"/>
  <c r="Q79" i="20"/>
  <c r="T78" i="20"/>
  <c r="S78" i="20"/>
  <c r="Q78" i="20"/>
  <c r="T77" i="20"/>
  <c r="S77" i="20"/>
  <c r="Q77" i="20"/>
  <c r="T76" i="20"/>
  <c r="S76" i="20"/>
  <c r="Q76" i="20"/>
  <c r="T75" i="20"/>
  <c r="S75" i="20"/>
  <c r="Q75" i="20"/>
  <c r="T74" i="20"/>
  <c r="S74" i="20"/>
  <c r="Q74" i="20"/>
  <c r="T73" i="20"/>
  <c r="S73" i="20"/>
  <c r="Q73" i="20"/>
  <c r="T72" i="20"/>
  <c r="S72" i="20"/>
  <c r="Q72" i="20"/>
  <c r="T71" i="20"/>
  <c r="S71" i="20"/>
  <c r="Q71" i="20"/>
  <c r="T70" i="20"/>
  <c r="S70" i="20"/>
  <c r="Q70" i="20"/>
  <c r="T69" i="20"/>
  <c r="S69" i="20"/>
  <c r="Q69" i="20"/>
  <c r="T68" i="20"/>
  <c r="S68" i="20"/>
  <c r="Q68" i="20"/>
  <c r="T67" i="20"/>
  <c r="S67" i="20"/>
  <c r="Q67" i="20"/>
  <c r="T66" i="20"/>
  <c r="S66" i="20"/>
  <c r="Q66" i="20"/>
  <c r="T65" i="20"/>
  <c r="S65" i="20"/>
  <c r="Q65" i="20"/>
  <c r="T64" i="20"/>
  <c r="S64" i="20"/>
  <c r="Q64" i="20"/>
  <c r="T63" i="20"/>
  <c r="S63" i="20"/>
  <c r="Q63" i="20"/>
  <c r="T62" i="20"/>
  <c r="S62" i="20"/>
  <c r="Q62" i="20"/>
  <c r="T61" i="20"/>
  <c r="S61" i="20"/>
  <c r="Q61" i="20"/>
  <c r="T60" i="20"/>
  <c r="S60" i="20"/>
  <c r="Q60" i="20"/>
  <c r="T59" i="20"/>
  <c r="S59" i="20"/>
  <c r="Q59" i="20"/>
  <c r="T58" i="20"/>
  <c r="S58" i="20"/>
  <c r="Q58" i="20"/>
  <c r="T57" i="20"/>
  <c r="S57" i="20"/>
  <c r="Q57" i="20"/>
  <c r="T56" i="20"/>
  <c r="S56" i="20"/>
  <c r="Q56" i="20"/>
  <c r="T55" i="20"/>
  <c r="S55" i="20"/>
  <c r="Q55" i="20"/>
  <c r="T54" i="20"/>
  <c r="S54" i="20"/>
  <c r="Q54" i="20"/>
  <c r="T53" i="20"/>
  <c r="S53" i="20"/>
  <c r="Q53" i="20"/>
  <c r="T52" i="20"/>
  <c r="S52" i="20"/>
  <c r="Q52" i="20"/>
  <c r="T51" i="20"/>
  <c r="S51" i="20"/>
  <c r="Q51" i="20"/>
  <c r="T50" i="20"/>
  <c r="S50" i="20"/>
  <c r="Q50" i="20"/>
  <c r="T49" i="20"/>
  <c r="S49" i="20"/>
  <c r="Q49" i="20"/>
  <c r="T48" i="20"/>
  <c r="S48" i="20"/>
  <c r="Q48" i="20"/>
  <c r="T47" i="20"/>
  <c r="S47" i="20"/>
  <c r="Q47" i="20"/>
  <c r="T46" i="20"/>
  <c r="S46" i="20"/>
  <c r="Q46" i="20"/>
  <c r="T45" i="20"/>
  <c r="S45" i="20"/>
  <c r="Q45" i="20"/>
  <c r="T44" i="20"/>
  <c r="S44" i="20"/>
  <c r="Q44" i="20"/>
  <c r="T43" i="20"/>
  <c r="S43" i="20"/>
  <c r="Q43" i="20"/>
  <c r="T42" i="20"/>
  <c r="S42" i="20"/>
  <c r="Q42" i="20"/>
  <c r="T41" i="20"/>
  <c r="S41" i="20"/>
  <c r="Q41" i="20"/>
  <c r="T40" i="20"/>
  <c r="S40" i="20"/>
  <c r="Q40" i="20"/>
  <c r="T39" i="20"/>
  <c r="S39" i="20"/>
  <c r="Q39" i="20"/>
  <c r="T38" i="20"/>
  <c r="S38" i="20"/>
  <c r="Q38" i="20"/>
  <c r="T37" i="20"/>
  <c r="S37" i="20"/>
  <c r="Q37" i="20"/>
  <c r="T36" i="20"/>
  <c r="S36" i="20"/>
  <c r="Q36" i="20"/>
  <c r="T35" i="20"/>
  <c r="S35" i="20"/>
  <c r="Q35" i="20"/>
  <c r="T34" i="20"/>
  <c r="S34" i="20"/>
  <c r="Q34" i="20"/>
  <c r="T33" i="20"/>
  <c r="S33" i="20"/>
  <c r="Q33" i="20"/>
  <c r="T32" i="20"/>
  <c r="S32" i="20"/>
  <c r="Q32" i="20"/>
  <c r="T29" i="20"/>
  <c r="S29" i="20"/>
  <c r="Q29" i="20"/>
  <c r="T28" i="20"/>
  <c r="S28" i="20"/>
  <c r="Q28" i="20"/>
  <c r="T27" i="20"/>
  <c r="S27" i="20"/>
  <c r="Q27" i="20"/>
  <c r="T26" i="20"/>
  <c r="S26" i="20"/>
  <c r="Q26" i="20"/>
  <c r="T25" i="20"/>
  <c r="S25" i="20"/>
  <c r="Q25" i="20"/>
  <c r="T24" i="20"/>
  <c r="S24" i="20"/>
  <c r="Q24" i="20"/>
  <c r="T23" i="20"/>
  <c r="S23" i="20"/>
  <c r="Q23" i="20"/>
  <c r="T22" i="20"/>
  <c r="S22" i="20"/>
  <c r="Q22" i="20"/>
  <c r="T21" i="20"/>
  <c r="S21" i="20"/>
  <c r="Q21" i="20"/>
  <c r="T20" i="20"/>
  <c r="S20" i="20"/>
  <c r="Q20" i="20"/>
  <c r="T19" i="20"/>
  <c r="S19" i="20"/>
  <c r="Q19" i="20"/>
  <c r="T18" i="20"/>
  <c r="S18" i="20"/>
  <c r="Q18" i="20"/>
  <c r="T17" i="20"/>
  <c r="S17" i="20"/>
  <c r="Q17" i="20"/>
  <c r="T16" i="20"/>
  <c r="S16" i="20"/>
  <c r="Q16" i="20"/>
  <c r="T15" i="20"/>
  <c r="S15" i="20"/>
  <c r="Q15" i="20"/>
  <c r="T14" i="20"/>
  <c r="S14" i="20"/>
  <c r="Q14" i="20"/>
  <c r="T13" i="20"/>
  <c r="S13" i="20"/>
  <c r="Q13" i="20"/>
  <c r="T12" i="20"/>
  <c r="S12" i="20"/>
  <c r="Q12" i="20"/>
  <c r="T11" i="20"/>
  <c r="S11" i="20"/>
  <c r="Q11" i="20"/>
  <c r="T10" i="20"/>
  <c r="S10" i="20"/>
  <c r="Q10" i="20"/>
  <c r="T9" i="20"/>
  <c r="S9" i="20"/>
  <c r="Q9" i="20"/>
  <c r="T8" i="20"/>
  <c r="S8" i="20"/>
  <c r="Q8" i="20"/>
  <c r="T7" i="20"/>
  <c r="S7" i="20"/>
  <c r="Q7" i="20"/>
  <c r="T6" i="20"/>
  <c r="S6" i="20"/>
  <c r="Q6" i="20"/>
  <c r="T5" i="20"/>
  <c r="S5" i="20"/>
  <c r="Q5" i="20"/>
  <c r="T4" i="20"/>
  <c r="S4" i="20"/>
  <c r="Q4" i="20"/>
  <c r="T3" i="20"/>
  <c r="S3" i="20"/>
  <c r="Q3" i="20"/>
  <c r="T2" i="20"/>
  <c r="S2" i="20"/>
  <c r="Q2" i="20"/>
  <c r="T200" i="19"/>
  <c r="S200" i="19"/>
  <c r="Q200" i="19"/>
  <c r="T199" i="19"/>
  <c r="S199" i="19"/>
  <c r="Q199" i="19"/>
  <c r="T198" i="19"/>
  <c r="S198" i="19"/>
  <c r="Q198" i="19"/>
  <c r="T197" i="19"/>
  <c r="S197" i="19"/>
  <c r="Q197" i="19"/>
  <c r="T196" i="19"/>
  <c r="S196" i="19"/>
  <c r="Q196" i="19"/>
  <c r="T195" i="19"/>
  <c r="S195" i="19"/>
  <c r="Q195" i="19"/>
  <c r="T194" i="19"/>
  <c r="S194" i="19"/>
  <c r="Q194" i="19"/>
  <c r="T193" i="19"/>
  <c r="S193" i="19"/>
  <c r="Q193" i="19"/>
  <c r="T192" i="19"/>
  <c r="S192" i="19"/>
  <c r="Q192" i="19"/>
  <c r="T191" i="19"/>
  <c r="S191" i="19"/>
  <c r="Q191" i="19"/>
  <c r="T190" i="19"/>
  <c r="S190" i="19"/>
  <c r="Q190" i="19"/>
  <c r="T189" i="19"/>
  <c r="S189" i="19"/>
  <c r="Q189" i="19"/>
  <c r="T188" i="19"/>
  <c r="S188" i="19"/>
  <c r="Q188" i="19"/>
  <c r="T187" i="19"/>
  <c r="S187" i="19"/>
  <c r="Q187" i="19"/>
  <c r="T186" i="19"/>
  <c r="S186" i="19"/>
  <c r="Q186" i="19"/>
  <c r="T185" i="19"/>
  <c r="S185" i="19"/>
  <c r="Q185" i="19"/>
  <c r="T184" i="19"/>
  <c r="S184" i="19"/>
  <c r="Q184" i="19"/>
  <c r="T183" i="19"/>
  <c r="S183" i="19"/>
  <c r="Q183" i="19"/>
  <c r="T182" i="19"/>
  <c r="S182" i="19"/>
  <c r="Q182" i="19"/>
  <c r="T181" i="19"/>
  <c r="S181" i="19"/>
  <c r="Q181" i="19"/>
  <c r="T180" i="19"/>
  <c r="S180" i="19"/>
  <c r="Q180" i="19"/>
  <c r="T179" i="19"/>
  <c r="S179" i="19"/>
  <c r="Q179" i="19"/>
  <c r="T178" i="19"/>
  <c r="S178" i="19"/>
  <c r="Q178" i="19"/>
  <c r="T177" i="19"/>
  <c r="S177" i="19"/>
  <c r="Q177" i="19"/>
  <c r="T176" i="19"/>
  <c r="S176" i="19"/>
  <c r="Q176" i="19"/>
  <c r="T175" i="19"/>
  <c r="S175" i="19"/>
  <c r="Q175" i="19"/>
  <c r="T174" i="19"/>
  <c r="S174" i="19"/>
  <c r="Q174" i="19"/>
  <c r="T173" i="19"/>
  <c r="S173" i="19"/>
  <c r="Q173" i="19"/>
  <c r="T172" i="19"/>
  <c r="S172" i="19"/>
  <c r="Q172" i="19"/>
  <c r="T171" i="19"/>
  <c r="S171" i="19"/>
  <c r="Q171" i="19"/>
  <c r="T170" i="19"/>
  <c r="S170" i="19"/>
  <c r="Q170" i="19"/>
  <c r="T169" i="19"/>
  <c r="S169" i="19"/>
  <c r="Q169" i="19"/>
  <c r="T168" i="19"/>
  <c r="S168" i="19"/>
  <c r="Q168" i="19"/>
  <c r="T167" i="19"/>
  <c r="S167" i="19"/>
  <c r="Q167" i="19"/>
  <c r="T166" i="19"/>
  <c r="S166" i="19"/>
  <c r="Q166" i="19"/>
  <c r="T165" i="19"/>
  <c r="S165" i="19"/>
  <c r="Q165" i="19"/>
  <c r="T164" i="19"/>
  <c r="S164" i="19"/>
  <c r="Q164" i="19"/>
  <c r="T163" i="19"/>
  <c r="S163" i="19"/>
  <c r="Q163" i="19"/>
  <c r="T162" i="19"/>
  <c r="S162" i="19"/>
  <c r="Q162" i="19"/>
  <c r="T161" i="19"/>
  <c r="S161" i="19"/>
  <c r="Q161" i="19"/>
  <c r="T160" i="19"/>
  <c r="S160" i="19"/>
  <c r="Q160" i="19"/>
  <c r="T159" i="19"/>
  <c r="S159" i="19"/>
  <c r="Q159" i="19"/>
  <c r="T158" i="19"/>
  <c r="S158" i="19"/>
  <c r="Q158" i="19"/>
  <c r="T157" i="19"/>
  <c r="S157" i="19"/>
  <c r="Q157" i="19"/>
  <c r="T156" i="19"/>
  <c r="S156" i="19"/>
  <c r="Q156" i="19"/>
  <c r="T155" i="19"/>
  <c r="S155" i="19"/>
  <c r="Q155" i="19"/>
  <c r="T154" i="19"/>
  <c r="S154" i="19"/>
  <c r="Q154" i="19"/>
  <c r="T153" i="19"/>
  <c r="S153" i="19"/>
  <c r="Q153" i="19"/>
  <c r="T152" i="19"/>
  <c r="S152" i="19"/>
  <c r="Q152" i="19"/>
  <c r="T151" i="19"/>
  <c r="S151" i="19"/>
  <c r="Q151" i="19"/>
  <c r="T150" i="19"/>
  <c r="S150" i="19"/>
  <c r="Q150" i="19"/>
  <c r="T149" i="19"/>
  <c r="S149" i="19"/>
  <c r="Q149" i="19"/>
  <c r="T148" i="19"/>
  <c r="S148" i="19"/>
  <c r="Q148" i="19"/>
  <c r="T147" i="19"/>
  <c r="S147" i="19"/>
  <c r="Q147" i="19"/>
  <c r="T146" i="19"/>
  <c r="S146" i="19"/>
  <c r="Q146" i="19"/>
  <c r="T145" i="19"/>
  <c r="S145" i="19"/>
  <c r="Q145" i="19"/>
  <c r="T144" i="19"/>
  <c r="S144" i="19"/>
  <c r="Q144" i="19"/>
  <c r="T143" i="19"/>
  <c r="S143" i="19"/>
  <c r="Q143" i="19"/>
  <c r="T142" i="19"/>
  <c r="S142" i="19"/>
  <c r="Q142" i="19"/>
  <c r="T141" i="19"/>
  <c r="S141" i="19"/>
  <c r="Q141" i="19"/>
  <c r="T140" i="19"/>
  <c r="S140" i="19"/>
  <c r="Q140" i="19"/>
  <c r="T139" i="19"/>
  <c r="S139" i="19"/>
  <c r="Q139" i="19"/>
  <c r="T138" i="19"/>
  <c r="S138" i="19"/>
  <c r="Q138" i="19"/>
  <c r="T137" i="19"/>
  <c r="S137" i="19"/>
  <c r="Q137" i="19"/>
  <c r="T136" i="19"/>
  <c r="S136" i="19"/>
  <c r="Q136" i="19"/>
  <c r="T135" i="19"/>
  <c r="S135" i="19"/>
  <c r="Q135" i="19"/>
  <c r="T134" i="19"/>
  <c r="S134" i="19"/>
  <c r="Q134" i="19"/>
  <c r="T133" i="19"/>
  <c r="S133" i="19"/>
  <c r="Q133" i="19"/>
  <c r="T132" i="19"/>
  <c r="S132" i="19"/>
  <c r="Q132" i="19"/>
  <c r="T131" i="19"/>
  <c r="S131" i="19"/>
  <c r="Q131" i="19"/>
  <c r="T130" i="19"/>
  <c r="S130" i="19"/>
  <c r="Q130" i="19"/>
  <c r="T129" i="19"/>
  <c r="S129" i="19"/>
  <c r="Q129" i="19"/>
  <c r="T128" i="19"/>
  <c r="S128" i="19"/>
  <c r="Q128" i="19"/>
  <c r="T127" i="19"/>
  <c r="S127" i="19"/>
  <c r="Q127" i="19"/>
  <c r="T126" i="19"/>
  <c r="S126" i="19"/>
  <c r="Q126" i="19"/>
  <c r="T125" i="19"/>
  <c r="S125" i="19"/>
  <c r="Q125" i="19"/>
  <c r="T124" i="19"/>
  <c r="S124" i="19"/>
  <c r="Q124" i="19"/>
  <c r="T123" i="19"/>
  <c r="S123" i="19"/>
  <c r="Q123" i="19"/>
  <c r="T122" i="19"/>
  <c r="S122" i="19"/>
  <c r="Q122" i="19"/>
  <c r="T121" i="19"/>
  <c r="S121" i="19"/>
  <c r="Q121" i="19"/>
  <c r="T120" i="19"/>
  <c r="S120" i="19"/>
  <c r="Q120" i="19"/>
  <c r="T119" i="19"/>
  <c r="S119" i="19"/>
  <c r="Q119" i="19"/>
  <c r="T118" i="19"/>
  <c r="S118" i="19"/>
  <c r="Q118" i="19"/>
  <c r="T117" i="19"/>
  <c r="S117" i="19"/>
  <c r="Q117" i="19"/>
  <c r="T116" i="19"/>
  <c r="S116" i="19"/>
  <c r="Q116" i="19"/>
  <c r="T115" i="19"/>
  <c r="S115" i="19"/>
  <c r="Q115" i="19"/>
  <c r="T114" i="19"/>
  <c r="S114" i="19"/>
  <c r="Q114" i="19"/>
  <c r="T113" i="19"/>
  <c r="S113" i="19"/>
  <c r="Q113" i="19"/>
  <c r="T112" i="19"/>
  <c r="S112" i="19"/>
  <c r="Q112" i="19"/>
  <c r="T111" i="19"/>
  <c r="S111" i="19"/>
  <c r="Q111" i="19"/>
  <c r="T110" i="19"/>
  <c r="S110" i="19"/>
  <c r="Q110" i="19"/>
  <c r="T109" i="19"/>
  <c r="S109" i="19"/>
  <c r="Q109" i="19"/>
  <c r="T108" i="19"/>
  <c r="S108" i="19"/>
  <c r="Q108" i="19"/>
  <c r="T107" i="19"/>
  <c r="S107" i="19"/>
  <c r="Q107" i="19"/>
  <c r="T106" i="19"/>
  <c r="S106" i="19"/>
  <c r="Q106" i="19"/>
  <c r="T105" i="19"/>
  <c r="S105" i="19"/>
  <c r="Q105" i="19"/>
  <c r="T104" i="19"/>
  <c r="S104" i="19"/>
  <c r="Q104" i="19"/>
  <c r="T103" i="19"/>
  <c r="S103" i="19"/>
  <c r="Q103" i="19"/>
  <c r="T102" i="19"/>
  <c r="S102" i="19"/>
  <c r="Q102" i="19"/>
  <c r="T101" i="19"/>
  <c r="S101" i="19"/>
  <c r="Q101" i="19"/>
  <c r="T100" i="19"/>
  <c r="S100" i="19"/>
  <c r="Q100" i="19"/>
  <c r="T99" i="19"/>
  <c r="S99" i="19"/>
  <c r="Q99" i="19"/>
  <c r="T98" i="19"/>
  <c r="S98" i="19"/>
  <c r="Q98" i="19"/>
  <c r="T97" i="19"/>
  <c r="S97" i="19"/>
  <c r="Q97" i="19"/>
  <c r="T96" i="19"/>
  <c r="S96" i="19"/>
  <c r="Q96" i="19"/>
  <c r="T95" i="19"/>
  <c r="S95" i="19"/>
  <c r="Q95" i="19"/>
  <c r="T94" i="19"/>
  <c r="S94" i="19"/>
  <c r="Q94" i="19"/>
  <c r="T93" i="19"/>
  <c r="S93" i="19"/>
  <c r="Q93" i="19"/>
  <c r="T92" i="19"/>
  <c r="S92" i="19"/>
  <c r="Q92" i="19"/>
  <c r="T91" i="19"/>
  <c r="S91" i="19"/>
  <c r="Q91" i="19"/>
  <c r="T90" i="19"/>
  <c r="S90" i="19"/>
  <c r="Q90" i="19"/>
  <c r="T89" i="19"/>
  <c r="S89" i="19"/>
  <c r="Q89" i="19"/>
  <c r="T88" i="19"/>
  <c r="S88" i="19"/>
  <c r="Q88" i="19"/>
  <c r="T87" i="19"/>
  <c r="S87" i="19"/>
  <c r="Q87" i="19"/>
  <c r="T86" i="19"/>
  <c r="S86" i="19"/>
  <c r="Q86" i="19"/>
  <c r="T85" i="19"/>
  <c r="S85" i="19"/>
  <c r="Q85" i="19"/>
  <c r="T84" i="19"/>
  <c r="S84" i="19"/>
  <c r="Q84" i="19"/>
  <c r="T83" i="19"/>
  <c r="S83" i="19"/>
  <c r="Q83" i="19"/>
  <c r="T82" i="19"/>
  <c r="S82" i="19"/>
  <c r="Q82" i="19"/>
  <c r="T81" i="19"/>
  <c r="S81" i="19"/>
  <c r="Q81" i="19"/>
  <c r="T80" i="19"/>
  <c r="S80" i="19"/>
  <c r="Q80" i="19"/>
  <c r="T79" i="19"/>
  <c r="S79" i="19"/>
  <c r="Q79" i="19"/>
  <c r="T78" i="19"/>
  <c r="S78" i="19"/>
  <c r="Q78" i="19"/>
  <c r="T77" i="19"/>
  <c r="S77" i="19"/>
  <c r="Q77" i="19"/>
  <c r="T76" i="19"/>
  <c r="S76" i="19"/>
  <c r="Q76" i="19"/>
  <c r="T75" i="19"/>
  <c r="S75" i="19"/>
  <c r="Q75" i="19"/>
  <c r="T74" i="19"/>
  <c r="S74" i="19"/>
  <c r="Q74" i="19"/>
  <c r="T73" i="19"/>
  <c r="S73" i="19"/>
  <c r="Q73" i="19"/>
  <c r="T72" i="19"/>
  <c r="S72" i="19"/>
  <c r="Q72" i="19"/>
  <c r="T71" i="19"/>
  <c r="S71" i="19"/>
  <c r="Q71" i="19"/>
  <c r="T70" i="19"/>
  <c r="S70" i="19"/>
  <c r="Q70" i="19"/>
  <c r="T69" i="19"/>
  <c r="S69" i="19"/>
  <c r="Q69" i="19"/>
  <c r="T68" i="19"/>
  <c r="S68" i="19"/>
  <c r="Q68" i="19"/>
  <c r="T67" i="19"/>
  <c r="S67" i="19"/>
  <c r="Q67" i="19"/>
  <c r="T66" i="19"/>
  <c r="S66" i="19"/>
  <c r="Q66" i="19"/>
  <c r="T65" i="19"/>
  <c r="S65" i="19"/>
  <c r="Q65" i="19"/>
  <c r="T64" i="19"/>
  <c r="S64" i="19"/>
  <c r="Q64" i="19"/>
  <c r="T63" i="19"/>
  <c r="S63" i="19"/>
  <c r="Q63" i="19"/>
  <c r="T62" i="19"/>
  <c r="S62" i="19"/>
  <c r="Q62" i="19"/>
  <c r="T61" i="19"/>
  <c r="S61" i="19"/>
  <c r="Q61" i="19"/>
  <c r="T60" i="19"/>
  <c r="S60" i="19"/>
  <c r="Q60" i="19"/>
  <c r="T59" i="19"/>
  <c r="S59" i="19"/>
  <c r="Q59" i="19"/>
  <c r="T58" i="19"/>
  <c r="S58" i="19"/>
  <c r="Q58" i="19"/>
  <c r="T57" i="19"/>
  <c r="S57" i="19"/>
  <c r="Q57" i="19"/>
  <c r="T56" i="19"/>
  <c r="S56" i="19"/>
  <c r="Q56" i="19"/>
  <c r="T55" i="19"/>
  <c r="S55" i="19"/>
  <c r="Q55" i="19"/>
  <c r="T54" i="19"/>
  <c r="S54" i="19"/>
  <c r="Q54" i="19"/>
  <c r="T53" i="19"/>
  <c r="S53" i="19"/>
  <c r="Q53" i="19"/>
  <c r="T52" i="19"/>
  <c r="S52" i="19"/>
  <c r="Q52" i="19"/>
  <c r="T51" i="19"/>
  <c r="S51" i="19"/>
  <c r="Q51" i="19"/>
  <c r="T50" i="19"/>
  <c r="S50" i="19"/>
  <c r="Q50" i="19"/>
  <c r="T49" i="19"/>
  <c r="S49" i="19"/>
  <c r="Q49" i="19"/>
  <c r="T48" i="19"/>
  <c r="S48" i="19"/>
  <c r="Q48" i="19"/>
  <c r="T47" i="19"/>
  <c r="S47" i="19"/>
  <c r="Q47" i="19"/>
  <c r="T46" i="19"/>
  <c r="S46" i="19"/>
  <c r="Q46" i="19"/>
  <c r="T45" i="19"/>
  <c r="S45" i="19"/>
  <c r="Q45" i="19"/>
  <c r="T44" i="19"/>
  <c r="S44" i="19"/>
  <c r="Q44" i="19"/>
  <c r="T43" i="19"/>
  <c r="S43" i="19"/>
  <c r="Q43" i="19"/>
  <c r="T42" i="19"/>
  <c r="S42" i="19"/>
  <c r="Q42" i="19"/>
  <c r="T41" i="19"/>
  <c r="S41" i="19"/>
  <c r="Q41" i="19"/>
  <c r="T40" i="19"/>
  <c r="S40" i="19"/>
  <c r="Q40" i="19"/>
  <c r="T39" i="19"/>
  <c r="S39" i="19"/>
  <c r="Q39" i="19"/>
  <c r="T38" i="19"/>
  <c r="S38" i="19"/>
  <c r="Q38" i="19"/>
  <c r="T37" i="19"/>
  <c r="S37" i="19"/>
  <c r="Q37" i="19"/>
  <c r="T34" i="19"/>
  <c r="S34" i="19"/>
  <c r="Q34" i="19"/>
  <c r="T33" i="19"/>
  <c r="S33" i="19"/>
  <c r="Q33" i="19"/>
  <c r="T32" i="19"/>
  <c r="S32" i="19"/>
  <c r="Q32" i="19"/>
  <c r="T31" i="19"/>
  <c r="S31" i="19"/>
  <c r="Q31" i="19"/>
  <c r="T30" i="19"/>
  <c r="S30" i="19"/>
  <c r="Q30" i="19"/>
  <c r="T29" i="19"/>
  <c r="S29" i="19"/>
  <c r="Q29" i="19"/>
  <c r="T28" i="19"/>
  <c r="S28" i="19"/>
  <c r="Q28" i="19"/>
  <c r="T27" i="19"/>
  <c r="S27" i="19"/>
  <c r="Q27" i="19"/>
  <c r="T26" i="19"/>
  <c r="S26" i="19"/>
  <c r="Q26" i="19"/>
  <c r="T25" i="19"/>
  <c r="S25" i="19"/>
  <c r="Q25" i="19"/>
  <c r="T24" i="19"/>
  <c r="S24" i="19"/>
  <c r="Q24" i="19"/>
  <c r="T23" i="19"/>
  <c r="S23" i="19"/>
  <c r="Q23" i="19"/>
  <c r="T22" i="19"/>
  <c r="S22" i="19"/>
  <c r="Q22" i="19"/>
  <c r="T21" i="19"/>
  <c r="S21" i="19"/>
  <c r="Q21" i="19"/>
  <c r="T20" i="19"/>
  <c r="S20" i="19"/>
  <c r="Q20" i="19"/>
  <c r="T19" i="19"/>
  <c r="S19" i="19"/>
  <c r="Q19" i="19"/>
  <c r="T18" i="19"/>
  <c r="S18" i="19"/>
  <c r="Q18" i="19"/>
  <c r="T17" i="19"/>
  <c r="S17" i="19"/>
  <c r="Q17" i="19"/>
  <c r="T16" i="19"/>
  <c r="S16" i="19"/>
  <c r="Q16" i="19"/>
  <c r="T15" i="19"/>
  <c r="S15" i="19"/>
  <c r="Q15" i="19"/>
  <c r="T14" i="19"/>
  <c r="S14" i="19"/>
  <c r="Q14" i="19"/>
  <c r="T13" i="19"/>
  <c r="S13" i="19"/>
  <c r="Q13" i="19"/>
  <c r="T12" i="19"/>
  <c r="S12" i="19"/>
  <c r="Q12" i="19"/>
  <c r="T11" i="19"/>
  <c r="S11" i="19"/>
  <c r="Q11" i="19"/>
  <c r="T10" i="19"/>
  <c r="S10" i="19"/>
  <c r="Q10" i="19"/>
  <c r="T9" i="19"/>
  <c r="S9" i="19"/>
  <c r="Q9" i="19"/>
  <c r="T8" i="19"/>
  <c r="S8" i="19"/>
  <c r="Q8" i="19"/>
  <c r="T7" i="19"/>
  <c r="S7" i="19"/>
  <c r="Q7" i="19"/>
  <c r="T6" i="19"/>
  <c r="S6" i="19"/>
  <c r="Q6" i="19"/>
  <c r="T5" i="19"/>
  <c r="S5" i="19"/>
  <c r="Q5" i="19"/>
  <c r="T4" i="19"/>
  <c r="S4" i="19"/>
  <c r="Q4" i="19"/>
  <c r="T3" i="19"/>
  <c r="S3" i="19"/>
  <c r="Q3" i="19"/>
  <c r="T2" i="19"/>
  <c r="S2" i="19"/>
  <c r="Q2" i="19"/>
  <c r="T200" i="18"/>
  <c r="S200" i="18"/>
  <c r="Q200" i="18"/>
  <c r="T199" i="18"/>
  <c r="S199" i="18"/>
  <c r="Q199" i="18"/>
  <c r="T198" i="18"/>
  <c r="S198" i="18"/>
  <c r="Q198" i="18"/>
  <c r="T197" i="18"/>
  <c r="S197" i="18"/>
  <c r="Q197" i="18"/>
  <c r="T196" i="18"/>
  <c r="S196" i="18"/>
  <c r="Q196" i="18"/>
  <c r="T195" i="18"/>
  <c r="S195" i="18"/>
  <c r="Q195" i="18"/>
  <c r="T194" i="18"/>
  <c r="S194" i="18"/>
  <c r="Q194" i="18"/>
  <c r="T193" i="18"/>
  <c r="S193" i="18"/>
  <c r="Q193" i="18"/>
  <c r="T192" i="18"/>
  <c r="S192" i="18"/>
  <c r="Q192" i="18"/>
  <c r="T191" i="18"/>
  <c r="S191" i="18"/>
  <c r="Q191" i="18"/>
  <c r="T190" i="18"/>
  <c r="S190" i="18"/>
  <c r="Q190" i="18"/>
  <c r="T189" i="18"/>
  <c r="S189" i="18"/>
  <c r="Q189" i="18"/>
  <c r="T188" i="18"/>
  <c r="S188" i="18"/>
  <c r="Q188" i="18"/>
  <c r="T187" i="18"/>
  <c r="S187" i="18"/>
  <c r="Q187" i="18"/>
  <c r="T186" i="18"/>
  <c r="S186" i="18"/>
  <c r="Q186" i="18"/>
  <c r="T185" i="18"/>
  <c r="S185" i="18"/>
  <c r="Q185" i="18"/>
  <c r="T184" i="18"/>
  <c r="S184" i="18"/>
  <c r="Q184" i="18"/>
  <c r="T183" i="18"/>
  <c r="S183" i="18"/>
  <c r="Q183" i="18"/>
  <c r="T182" i="18"/>
  <c r="S182" i="18"/>
  <c r="Q182" i="18"/>
  <c r="T181" i="18"/>
  <c r="S181" i="18"/>
  <c r="Q181" i="18"/>
  <c r="T180" i="18"/>
  <c r="S180" i="18"/>
  <c r="Q180" i="18"/>
  <c r="T179" i="18"/>
  <c r="S179" i="18"/>
  <c r="Q179" i="18"/>
  <c r="T178" i="18"/>
  <c r="S178" i="18"/>
  <c r="Q178" i="18"/>
  <c r="T177" i="18"/>
  <c r="S177" i="18"/>
  <c r="Q177" i="18"/>
  <c r="T176" i="18"/>
  <c r="S176" i="18"/>
  <c r="Q176" i="18"/>
  <c r="T175" i="18"/>
  <c r="S175" i="18"/>
  <c r="Q175" i="18"/>
  <c r="T174" i="18"/>
  <c r="S174" i="18"/>
  <c r="Q174" i="18"/>
  <c r="T173" i="18"/>
  <c r="S173" i="18"/>
  <c r="Q173" i="18"/>
  <c r="T172" i="18"/>
  <c r="S172" i="18"/>
  <c r="Q172" i="18"/>
  <c r="T171" i="18"/>
  <c r="S171" i="18"/>
  <c r="Q171" i="18"/>
  <c r="T170" i="18"/>
  <c r="S170" i="18"/>
  <c r="Q170" i="18"/>
  <c r="T169" i="18"/>
  <c r="S169" i="18"/>
  <c r="Q169" i="18"/>
  <c r="T168" i="18"/>
  <c r="S168" i="18"/>
  <c r="Q168" i="18"/>
  <c r="T167" i="18"/>
  <c r="S167" i="18"/>
  <c r="Q167" i="18"/>
  <c r="T166" i="18"/>
  <c r="S166" i="18"/>
  <c r="Q166" i="18"/>
  <c r="T165" i="18"/>
  <c r="S165" i="18"/>
  <c r="Q165" i="18"/>
  <c r="T164" i="18"/>
  <c r="S164" i="18"/>
  <c r="Q164" i="18"/>
  <c r="T163" i="18"/>
  <c r="S163" i="18"/>
  <c r="Q163" i="18"/>
  <c r="T162" i="18"/>
  <c r="S162" i="18"/>
  <c r="Q162" i="18"/>
  <c r="T161" i="18"/>
  <c r="S161" i="18"/>
  <c r="Q161" i="18"/>
  <c r="T160" i="18"/>
  <c r="S160" i="18"/>
  <c r="Q160" i="18"/>
  <c r="T159" i="18"/>
  <c r="S159" i="18"/>
  <c r="Q159" i="18"/>
  <c r="T158" i="18"/>
  <c r="S158" i="18"/>
  <c r="Q158" i="18"/>
  <c r="T157" i="18"/>
  <c r="S157" i="18"/>
  <c r="Q157" i="18"/>
  <c r="T156" i="18"/>
  <c r="S156" i="18"/>
  <c r="Q156" i="18"/>
  <c r="T155" i="18"/>
  <c r="S155" i="18"/>
  <c r="Q155" i="18"/>
  <c r="T154" i="18"/>
  <c r="S154" i="18"/>
  <c r="Q154" i="18"/>
  <c r="T153" i="18"/>
  <c r="S153" i="18"/>
  <c r="Q153" i="18"/>
  <c r="T152" i="18"/>
  <c r="S152" i="18"/>
  <c r="Q152" i="18"/>
  <c r="T151" i="18"/>
  <c r="S151" i="18"/>
  <c r="Q151" i="18"/>
  <c r="T150" i="18"/>
  <c r="S150" i="18"/>
  <c r="Q150" i="18"/>
  <c r="T149" i="18"/>
  <c r="S149" i="18"/>
  <c r="Q149" i="18"/>
  <c r="T148" i="18"/>
  <c r="S148" i="18"/>
  <c r="Q148" i="18"/>
  <c r="T147" i="18"/>
  <c r="S147" i="18"/>
  <c r="Q147" i="18"/>
  <c r="T146" i="18"/>
  <c r="S146" i="18"/>
  <c r="Q146" i="18"/>
  <c r="T145" i="18"/>
  <c r="S145" i="18"/>
  <c r="Q145" i="18"/>
  <c r="T144" i="18"/>
  <c r="S144" i="18"/>
  <c r="Q144" i="18"/>
  <c r="T143" i="18"/>
  <c r="S143" i="18"/>
  <c r="Q143" i="18"/>
  <c r="T142" i="18"/>
  <c r="S142" i="18"/>
  <c r="Q142" i="18"/>
  <c r="T141" i="18"/>
  <c r="S141" i="18"/>
  <c r="Q141" i="18"/>
  <c r="T140" i="18"/>
  <c r="S140" i="18"/>
  <c r="Q140" i="18"/>
  <c r="T139" i="18"/>
  <c r="S139" i="18"/>
  <c r="Q139" i="18"/>
  <c r="T138" i="18"/>
  <c r="S138" i="18"/>
  <c r="Q138" i="18"/>
  <c r="T137" i="18"/>
  <c r="S137" i="18"/>
  <c r="Q137" i="18"/>
  <c r="T136" i="18"/>
  <c r="S136" i="18"/>
  <c r="Q136" i="18"/>
  <c r="T135" i="18"/>
  <c r="S135" i="18"/>
  <c r="Q135" i="18"/>
  <c r="T134" i="18"/>
  <c r="S134" i="18"/>
  <c r="Q134" i="18"/>
  <c r="T133" i="18"/>
  <c r="S133" i="18"/>
  <c r="Q133" i="18"/>
  <c r="T132" i="18"/>
  <c r="S132" i="18"/>
  <c r="Q132" i="18"/>
  <c r="T131" i="18"/>
  <c r="S131" i="18"/>
  <c r="Q131" i="18"/>
  <c r="T130" i="18"/>
  <c r="S130" i="18"/>
  <c r="Q130" i="18"/>
  <c r="T129" i="18"/>
  <c r="S129" i="18"/>
  <c r="Q129" i="18"/>
  <c r="T128" i="18"/>
  <c r="S128" i="18"/>
  <c r="Q128" i="18"/>
  <c r="T127" i="18"/>
  <c r="S127" i="18"/>
  <c r="Q127" i="18"/>
  <c r="T126" i="18"/>
  <c r="S126" i="18"/>
  <c r="Q126" i="18"/>
  <c r="T125" i="18"/>
  <c r="S125" i="18"/>
  <c r="Q125" i="18"/>
  <c r="T124" i="18"/>
  <c r="S124" i="18"/>
  <c r="Q124" i="18"/>
  <c r="T123" i="18"/>
  <c r="S123" i="18"/>
  <c r="Q123" i="18"/>
  <c r="T122" i="18"/>
  <c r="S122" i="18"/>
  <c r="Q122" i="18"/>
  <c r="T121" i="18"/>
  <c r="S121" i="18"/>
  <c r="Q121" i="18"/>
  <c r="T120" i="18"/>
  <c r="S120" i="18"/>
  <c r="Q120" i="18"/>
  <c r="T119" i="18"/>
  <c r="S119" i="18"/>
  <c r="Q119" i="18"/>
  <c r="T118" i="18"/>
  <c r="S118" i="18"/>
  <c r="Q118" i="18"/>
  <c r="T117" i="18"/>
  <c r="S117" i="18"/>
  <c r="Q117" i="18"/>
  <c r="T116" i="18"/>
  <c r="S116" i="18"/>
  <c r="Q116" i="18"/>
  <c r="T115" i="18"/>
  <c r="S115" i="18"/>
  <c r="Q115" i="18"/>
  <c r="T114" i="18"/>
  <c r="S114" i="18"/>
  <c r="Q114" i="18"/>
  <c r="T113" i="18"/>
  <c r="S113" i="18"/>
  <c r="Q113" i="18"/>
  <c r="T112" i="18"/>
  <c r="S112" i="18"/>
  <c r="Q112" i="18"/>
  <c r="T111" i="18"/>
  <c r="S111" i="18"/>
  <c r="Q111" i="18"/>
  <c r="T110" i="18"/>
  <c r="S110" i="18"/>
  <c r="Q110" i="18"/>
  <c r="T109" i="18"/>
  <c r="S109" i="18"/>
  <c r="Q109" i="18"/>
  <c r="T108" i="18"/>
  <c r="S108" i="18"/>
  <c r="Q108" i="18"/>
  <c r="T107" i="18"/>
  <c r="S107" i="18"/>
  <c r="Q107" i="18"/>
  <c r="T106" i="18"/>
  <c r="S106" i="18"/>
  <c r="Q106" i="18"/>
  <c r="T105" i="18"/>
  <c r="S105" i="18"/>
  <c r="Q105" i="18"/>
  <c r="T104" i="18"/>
  <c r="S104" i="18"/>
  <c r="Q104" i="18"/>
  <c r="T103" i="18"/>
  <c r="S103" i="18"/>
  <c r="Q103" i="18"/>
  <c r="T102" i="18"/>
  <c r="S102" i="18"/>
  <c r="Q102" i="18"/>
  <c r="T101" i="18"/>
  <c r="S101" i="18"/>
  <c r="Q101" i="18"/>
  <c r="T100" i="18"/>
  <c r="S100" i="18"/>
  <c r="Q100" i="18"/>
  <c r="T99" i="18"/>
  <c r="S99" i="18"/>
  <c r="Q99" i="18"/>
  <c r="T98" i="18"/>
  <c r="S98" i="18"/>
  <c r="Q98" i="18"/>
  <c r="T97" i="18"/>
  <c r="S97" i="18"/>
  <c r="Q97" i="18"/>
  <c r="T96" i="18"/>
  <c r="S96" i="18"/>
  <c r="Q96" i="18"/>
  <c r="T95" i="18"/>
  <c r="S95" i="18"/>
  <c r="Q95" i="18"/>
  <c r="T94" i="18"/>
  <c r="S94" i="18"/>
  <c r="Q94" i="18"/>
  <c r="T93" i="18"/>
  <c r="S93" i="18"/>
  <c r="Q93" i="18"/>
  <c r="T92" i="18"/>
  <c r="S92" i="18"/>
  <c r="Q92" i="18"/>
  <c r="T91" i="18"/>
  <c r="S91" i="18"/>
  <c r="Q91" i="18"/>
  <c r="T90" i="18"/>
  <c r="S90" i="18"/>
  <c r="Q90" i="18"/>
  <c r="T89" i="18"/>
  <c r="S89" i="18"/>
  <c r="Q89" i="18"/>
  <c r="T88" i="18"/>
  <c r="S88" i="18"/>
  <c r="Q88" i="18"/>
  <c r="T87" i="18"/>
  <c r="S87" i="18"/>
  <c r="Q87" i="18"/>
  <c r="T86" i="18"/>
  <c r="S86" i="18"/>
  <c r="Q86" i="18"/>
  <c r="T85" i="18"/>
  <c r="S85" i="18"/>
  <c r="Q85" i="18"/>
  <c r="T84" i="18"/>
  <c r="S84" i="18"/>
  <c r="Q84" i="18"/>
  <c r="T83" i="18"/>
  <c r="S83" i="18"/>
  <c r="Q83" i="18"/>
  <c r="T82" i="18"/>
  <c r="S82" i="18"/>
  <c r="Q82" i="18"/>
  <c r="T81" i="18"/>
  <c r="S81" i="18"/>
  <c r="Q81" i="18"/>
  <c r="T80" i="18"/>
  <c r="S80" i="18"/>
  <c r="Q80" i="18"/>
  <c r="T79" i="18"/>
  <c r="S79" i="18"/>
  <c r="Q79" i="18"/>
  <c r="T78" i="18"/>
  <c r="S78" i="18"/>
  <c r="Q78" i="18"/>
  <c r="T77" i="18"/>
  <c r="S77" i="18"/>
  <c r="Q77" i="18"/>
  <c r="T76" i="18"/>
  <c r="S76" i="18"/>
  <c r="Q76" i="18"/>
  <c r="T75" i="18"/>
  <c r="S75" i="18"/>
  <c r="Q75" i="18"/>
  <c r="T74" i="18"/>
  <c r="S74" i="18"/>
  <c r="Q74" i="18"/>
  <c r="T73" i="18"/>
  <c r="S73" i="18"/>
  <c r="Q73" i="18"/>
  <c r="T72" i="18"/>
  <c r="S72" i="18"/>
  <c r="Q72" i="18"/>
  <c r="T71" i="18"/>
  <c r="S71" i="18"/>
  <c r="Q71" i="18"/>
  <c r="T70" i="18"/>
  <c r="S70" i="18"/>
  <c r="Q70" i="18"/>
  <c r="T69" i="18"/>
  <c r="S69" i="18"/>
  <c r="Q69" i="18"/>
  <c r="T68" i="18"/>
  <c r="S68" i="18"/>
  <c r="Q68" i="18"/>
  <c r="T67" i="18"/>
  <c r="S67" i="18"/>
  <c r="Q67" i="18"/>
  <c r="T66" i="18"/>
  <c r="S66" i="18"/>
  <c r="Q66" i="18"/>
  <c r="T65" i="18"/>
  <c r="S65" i="18"/>
  <c r="Q65" i="18"/>
  <c r="T64" i="18"/>
  <c r="S64" i="18"/>
  <c r="Q64" i="18"/>
  <c r="T63" i="18"/>
  <c r="S63" i="18"/>
  <c r="Q63" i="18"/>
  <c r="T62" i="18"/>
  <c r="S62" i="18"/>
  <c r="Q62" i="18"/>
  <c r="T61" i="18"/>
  <c r="S61" i="18"/>
  <c r="Q61" i="18"/>
  <c r="T60" i="18"/>
  <c r="S60" i="18"/>
  <c r="Q60" i="18"/>
  <c r="T59" i="18"/>
  <c r="S59" i="18"/>
  <c r="Q59" i="18"/>
  <c r="T58" i="18"/>
  <c r="S58" i="18"/>
  <c r="Q58" i="18"/>
  <c r="T57" i="18"/>
  <c r="S57" i="18"/>
  <c r="Q57" i="18"/>
  <c r="T56" i="18"/>
  <c r="S56" i="18"/>
  <c r="Q56" i="18"/>
  <c r="T55" i="18"/>
  <c r="S55" i="18"/>
  <c r="Q55" i="18"/>
  <c r="T54" i="18"/>
  <c r="S54" i="18"/>
  <c r="Q54" i="18"/>
  <c r="T53" i="18"/>
  <c r="S53" i="18"/>
  <c r="Q53" i="18"/>
  <c r="T52" i="18"/>
  <c r="S52" i="18"/>
  <c r="Q52" i="18"/>
  <c r="T51" i="18"/>
  <c r="S51" i="18"/>
  <c r="Q51" i="18"/>
  <c r="T50" i="18"/>
  <c r="S50" i="18"/>
  <c r="Q50" i="18"/>
  <c r="T49" i="18"/>
  <c r="S49" i="18"/>
  <c r="Q49" i="18"/>
  <c r="T48" i="18"/>
  <c r="S48" i="18"/>
  <c r="Q48" i="18"/>
  <c r="T47" i="18"/>
  <c r="S47" i="18"/>
  <c r="Q47" i="18"/>
  <c r="T46" i="18"/>
  <c r="S46" i="18"/>
  <c r="Q46" i="18"/>
  <c r="T45" i="18"/>
  <c r="S45" i="18"/>
  <c r="Q45" i="18"/>
  <c r="T44" i="18"/>
  <c r="S44" i="18"/>
  <c r="Q44" i="18"/>
  <c r="T43" i="18"/>
  <c r="S43" i="18"/>
  <c r="Q43" i="18"/>
  <c r="T42" i="18"/>
  <c r="S42" i="18"/>
  <c r="Q42" i="18"/>
  <c r="T41" i="18"/>
  <c r="S41" i="18"/>
  <c r="Q41" i="18"/>
  <c r="T40" i="18"/>
  <c r="S40" i="18"/>
  <c r="Q40" i="18"/>
  <c r="T39" i="18"/>
  <c r="S39" i="18"/>
  <c r="Q39" i="18"/>
  <c r="T38" i="18"/>
  <c r="S38" i="18"/>
  <c r="Q38" i="18"/>
  <c r="T37" i="18"/>
  <c r="S37" i="18"/>
  <c r="Q37" i="18"/>
  <c r="T36" i="18"/>
  <c r="S36" i="18"/>
  <c r="Q36" i="18"/>
  <c r="T35" i="18"/>
  <c r="S35" i="18"/>
  <c r="Q35" i="18"/>
  <c r="T34" i="18"/>
  <c r="S34" i="18"/>
  <c r="Q34" i="18"/>
  <c r="T33" i="18"/>
  <c r="S33" i="18"/>
  <c r="Q33" i="18"/>
  <c r="T32" i="18"/>
  <c r="S32" i="18"/>
  <c r="Q32" i="18"/>
  <c r="T31" i="18"/>
  <c r="S31" i="18"/>
  <c r="Q31" i="18"/>
  <c r="T30" i="18"/>
  <c r="S30" i="18"/>
  <c r="Q30" i="18"/>
  <c r="T29" i="18"/>
  <c r="S29" i="18"/>
  <c r="Q29" i="18"/>
  <c r="T28" i="18"/>
  <c r="S28" i="18"/>
  <c r="Q28" i="18"/>
  <c r="T27" i="18"/>
  <c r="S27" i="18"/>
  <c r="Q27" i="18"/>
  <c r="T26" i="18"/>
  <c r="S26" i="18"/>
  <c r="Q26" i="18"/>
  <c r="T25" i="18"/>
  <c r="S25" i="18"/>
  <c r="Q25" i="18"/>
  <c r="T24" i="18"/>
  <c r="S24" i="18"/>
  <c r="Q24" i="18"/>
  <c r="T23" i="18"/>
  <c r="S23" i="18"/>
  <c r="Q23" i="18"/>
  <c r="T22" i="18"/>
  <c r="S22" i="18"/>
  <c r="Q22" i="18"/>
  <c r="T21" i="18"/>
  <c r="S21" i="18"/>
  <c r="Q21" i="18"/>
  <c r="T20" i="18"/>
  <c r="S20" i="18"/>
  <c r="Q20" i="18"/>
  <c r="T19" i="18"/>
  <c r="S19" i="18"/>
  <c r="Q19" i="18"/>
  <c r="T18" i="18"/>
  <c r="S18" i="18"/>
  <c r="Q18" i="18"/>
  <c r="T17" i="18"/>
  <c r="S17" i="18"/>
  <c r="Q17" i="18"/>
  <c r="T16" i="18"/>
  <c r="S16" i="18"/>
  <c r="Q16" i="18"/>
  <c r="T15" i="18"/>
  <c r="S15" i="18"/>
  <c r="Q15" i="18"/>
  <c r="T14" i="18"/>
  <c r="S14" i="18"/>
  <c r="Q14" i="18"/>
  <c r="T13" i="18"/>
  <c r="S13" i="18"/>
  <c r="Q13" i="18"/>
  <c r="T12" i="18"/>
  <c r="S12" i="18"/>
  <c r="Q12" i="18"/>
  <c r="T11" i="18"/>
  <c r="S11" i="18"/>
  <c r="Q11" i="18"/>
  <c r="T10" i="18"/>
  <c r="S10" i="18"/>
  <c r="Q10" i="18"/>
  <c r="T9" i="18"/>
  <c r="S9" i="18"/>
  <c r="Q9" i="18"/>
  <c r="T8" i="18"/>
  <c r="S8" i="18"/>
  <c r="Q8" i="18"/>
  <c r="T7" i="18"/>
  <c r="S7" i="18"/>
  <c r="Q7" i="18"/>
  <c r="T6" i="18"/>
  <c r="S6" i="18"/>
  <c r="Q6" i="18"/>
  <c r="T5" i="18"/>
  <c r="S5" i="18"/>
  <c r="Q5" i="18"/>
  <c r="T4" i="18"/>
  <c r="S4" i="18"/>
  <c r="Q4" i="18"/>
  <c r="T3" i="18"/>
  <c r="S3" i="18"/>
  <c r="Q3" i="18"/>
  <c r="T2" i="18"/>
  <c r="S2" i="18"/>
  <c r="Q2" i="18"/>
  <c r="T200" i="17"/>
  <c r="S200" i="17"/>
  <c r="Q200" i="17"/>
  <c r="T199" i="17"/>
  <c r="S199" i="17"/>
  <c r="Q199" i="17"/>
  <c r="T198" i="17"/>
  <c r="S198" i="17"/>
  <c r="Q198" i="17"/>
  <c r="T197" i="17"/>
  <c r="S197" i="17"/>
  <c r="Q197" i="17"/>
  <c r="T196" i="17"/>
  <c r="S196" i="17"/>
  <c r="Q196" i="17"/>
  <c r="T195" i="17"/>
  <c r="S195" i="17"/>
  <c r="Q195" i="17"/>
  <c r="T194" i="17"/>
  <c r="S194" i="17"/>
  <c r="Q194" i="17"/>
  <c r="T193" i="17"/>
  <c r="S193" i="17"/>
  <c r="Q193" i="17"/>
  <c r="T192" i="17"/>
  <c r="S192" i="17"/>
  <c r="Q192" i="17"/>
  <c r="T191" i="17"/>
  <c r="S191" i="17"/>
  <c r="Q191" i="17"/>
  <c r="T190" i="17"/>
  <c r="S190" i="17"/>
  <c r="Q190" i="17"/>
  <c r="T189" i="17"/>
  <c r="S189" i="17"/>
  <c r="Q189" i="17"/>
  <c r="T188" i="17"/>
  <c r="S188" i="17"/>
  <c r="Q188" i="17"/>
  <c r="T187" i="17"/>
  <c r="S187" i="17"/>
  <c r="Q187" i="17"/>
  <c r="T186" i="17"/>
  <c r="S186" i="17"/>
  <c r="Q186" i="17"/>
  <c r="T185" i="17"/>
  <c r="S185" i="17"/>
  <c r="Q185" i="17"/>
  <c r="T184" i="17"/>
  <c r="S184" i="17"/>
  <c r="Q184" i="17"/>
  <c r="T183" i="17"/>
  <c r="S183" i="17"/>
  <c r="Q183" i="17"/>
  <c r="T182" i="17"/>
  <c r="S182" i="17"/>
  <c r="Q182" i="17"/>
  <c r="T181" i="17"/>
  <c r="S181" i="17"/>
  <c r="Q181" i="17"/>
  <c r="T180" i="17"/>
  <c r="S180" i="17"/>
  <c r="Q180" i="17"/>
  <c r="T179" i="17"/>
  <c r="S179" i="17"/>
  <c r="Q179" i="17"/>
  <c r="T178" i="17"/>
  <c r="S178" i="17"/>
  <c r="Q178" i="17"/>
  <c r="T177" i="17"/>
  <c r="S177" i="17"/>
  <c r="Q177" i="17"/>
  <c r="T176" i="17"/>
  <c r="S176" i="17"/>
  <c r="Q176" i="17"/>
  <c r="T175" i="17"/>
  <c r="S175" i="17"/>
  <c r="Q175" i="17"/>
  <c r="T174" i="17"/>
  <c r="S174" i="17"/>
  <c r="Q174" i="17"/>
  <c r="T173" i="17"/>
  <c r="S173" i="17"/>
  <c r="Q173" i="17"/>
  <c r="T172" i="17"/>
  <c r="S172" i="17"/>
  <c r="Q172" i="17"/>
  <c r="T171" i="17"/>
  <c r="S171" i="17"/>
  <c r="Q171" i="17"/>
  <c r="T170" i="17"/>
  <c r="S170" i="17"/>
  <c r="Q170" i="17"/>
  <c r="T169" i="17"/>
  <c r="S169" i="17"/>
  <c r="Q169" i="17"/>
  <c r="T168" i="17"/>
  <c r="S168" i="17"/>
  <c r="Q168" i="17"/>
  <c r="T167" i="17"/>
  <c r="S167" i="17"/>
  <c r="Q167" i="17"/>
  <c r="T166" i="17"/>
  <c r="S166" i="17"/>
  <c r="Q166" i="17"/>
  <c r="T165" i="17"/>
  <c r="S165" i="17"/>
  <c r="Q165" i="17"/>
  <c r="T164" i="17"/>
  <c r="S164" i="17"/>
  <c r="Q164" i="17"/>
  <c r="T163" i="17"/>
  <c r="S163" i="17"/>
  <c r="Q163" i="17"/>
  <c r="T162" i="17"/>
  <c r="S162" i="17"/>
  <c r="Q162" i="17"/>
  <c r="T161" i="17"/>
  <c r="S161" i="17"/>
  <c r="Q161" i="17"/>
  <c r="T160" i="17"/>
  <c r="S160" i="17"/>
  <c r="Q160" i="17"/>
  <c r="T159" i="17"/>
  <c r="S159" i="17"/>
  <c r="Q159" i="17"/>
  <c r="T158" i="17"/>
  <c r="S158" i="17"/>
  <c r="Q158" i="17"/>
  <c r="T157" i="17"/>
  <c r="S157" i="17"/>
  <c r="Q157" i="17"/>
  <c r="T156" i="17"/>
  <c r="S156" i="17"/>
  <c r="Q156" i="17"/>
  <c r="T155" i="17"/>
  <c r="S155" i="17"/>
  <c r="Q155" i="17"/>
  <c r="T154" i="17"/>
  <c r="S154" i="17"/>
  <c r="Q154" i="17"/>
  <c r="T153" i="17"/>
  <c r="S153" i="17"/>
  <c r="Q153" i="17"/>
  <c r="T152" i="17"/>
  <c r="S152" i="17"/>
  <c r="Q152" i="17"/>
  <c r="T151" i="17"/>
  <c r="S151" i="17"/>
  <c r="Q151" i="17"/>
  <c r="T150" i="17"/>
  <c r="S150" i="17"/>
  <c r="Q150" i="17"/>
  <c r="T149" i="17"/>
  <c r="S149" i="17"/>
  <c r="Q149" i="17"/>
  <c r="T148" i="17"/>
  <c r="S148" i="17"/>
  <c r="Q148" i="17"/>
  <c r="T147" i="17"/>
  <c r="S147" i="17"/>
  <c r="Q147" i="17"/>
  <c r="T146" i="17"/>
  <c r="S146" i="17"/>
  <c r="Q146" i="17"/>
  <c r="T145" i="17"/>
  <c r="S145" i="17"/>
  <c r="Q145" i="17"/>
  <c r="T144" i="17"/>
  <c r="S144" i="17"/>
  <c r="Q144" i="17"/>
  <c r="T143" i="17"/>
  <c r="S143" i="17"/>
  <c r="Q143" i="17"/>
  <c r="T142" i="17"/>
  <c r="S142" i="17"/>
  <c r="Q142" i="17"/>
  <c r="T141" i="17"/>
  <c r="S141" i="17"/>
  <c r="Q141" i="17"/>
  <c r="T140" i="17"/>
  <c r="S140" i="17"/>
  <c r="Q140" i="17"/>
  <c r="T139" i="17"/>
  <c r="S139" i="17"/>
  <c r="Q139" i="17"/>
  <c r="T138" i="17"/>
  <c r="S138" i="17"/>
  <c r="Q138" i="17"/>
  <c r="T137" i="17"/>
  <c r="S137" i="17"/>
  <c r="Q137" i="17"/>
  <c r="T136" i="17"/>
  <c r="S136" i="17"/>
  <c r="Q136" i="17"/>
  <c r="T135" i="17"/>
  <c r="S135" i="17"/>
  <c r="Q135" i="17"/>
  <c r="T134" i="17"/>
  <c r="S134" i="17"/>
  <c r="Q134" i="17"/>
  <c r="T133" i="17"/>
  <c r="S133" i="17"/>
  <c r="Q133" i="17"/>
  <c r="T132" i="17"/>
  <c r="S132" i="17"/>
  <c r="Q132" i="17"/>
  <c r="T131" i="17"/>
  <c r="S131" i="17"/>
  <c r="Q131" i="17"/>
  <c r="T130" i="17"/>
  <c r="S130" i="17"/>
  <c r="Q130" i="17"/>
  <c r="T129" i="17"/>
  <c r="S129" i="17"/>
  <c r="Q129" i="17"/>
  <c r="T128" i="17"/>
  <c r="S128" i="17"/>
  <c r="Q128" i="17"/>
  <c r="T127" i="17"/>
  <c r="S127" i="17"/>
  <c r="Q127" i="17"/>
  <c r="T126" i="17"/>
  <c r="S126" i="17"/>
  <c r="Q126" i="17"/>
  <c r="T125" i="17"/>
  <c r="S125" i="17"/>
  <c r="Q125" i="17"/>
  <c r="T124" i="17"/>
  <c r="S124" i="17"/>
  <c r="Q124" i="17"/>
  <c r="T123" i="17"/>
  <c r="S123" i="17"/>
  <c r="Q123" i="17"/>
  <c r="T122" i="17"/>
  <c r="S122" i="17"/>
  <c r="Q122" i="17"/>
  <c r="T121" i="17"/>
  <c r="S121" i="17"/>
  <c r="Q121" i="17"/>
  <c r="T120" i="17"/>
  <c r="S120" i="17"/>
  <c r="Q120" i="17"/>
  <c r="T119" i="17"/>
  <c r="S119" i="17"/>
  <c r="Q119" i="17"/>
  <c r="T118" i="17"/>
  <c r="S118" i="17"/>
  <c r="Q118" i="17"/>
  <c r="T117" i="17"/>
  <c r="S117" i="17"/>
  <c r="Q117" i="17"/>
  <c r="T116" i="17"/>
  <c r="S116" i="17"/>
  <c r="Q116" i="17"/>
  <c r="T115" i="17"/>
  <c r="S115" i="17"/>
  <c r="Q115" i="17"/>
  <c r="T114" i="17"/>
  <c r="S114" i="17"/>
  <c r="Q114" i="17"/>
  <c r="T113" i="17"/>
  <c r="S113" i="17"/>
  <c r="Q113" i="17"/>
  <c r="T112" i="17"/>
  <c r="S112" i="17"/>
  <c r="Q112" i="17"/>
  <c r="T111" i="17"/>
  <c r="S111" i="17"/>
  <c r="Q111" i="17"/>
  <c r="T110" i="17"/>
  <c r="S110" i="17"/>
  <c r="Q110" i="17"/>
  <c r="T109" i="17"/>
  <c r="S109" i="17"/>
  <c r="Q109" i="17"/>
  <c r="T108" i="17"/>
  <c r="S108" i="17"/>
  <c r="Q108" i="17"/>
  <c r="T107" i="17"/>
  <c r="S107" i="17"/>
  <c r="Q107" i="17"/>
  <c r="T106" i="17"/>
  <c r="S106" i="17"/>
  <c r="Q106" i="17"/>
  <c r="T105" i="17"/>
  <c r="S105" i="17"/>
  <c r="Q105" i="17"/>
  <c r="T104" i="17"/>
  <c r="S104" i="17"/>
  <c r="Q104" i="17"/>
  <c r="T103" i="17"/>
  <c r="S103" i="17"/>
  <c r="Q103" i="17"/>
  <c r="T102" i="17"/>
  <c r="S102" i="17"/>
  <c r="Q102" i="17"/>
  <c r="T101" i="17"/>
  <c r="S101" i="17"/>
  <c r="Q101" i="17"/>
  <c r="T100" i="17"/>
  <c r="S100" i="17"/>
  <c r="Q100" i="17"/>
  <c r="T99" i="17"/>
  <c r="S99" i="17"/>
  <c r="Q99" i="17"/>
  <c r="T98" i="17"/>
  <c r="S98" i="17"/>
  <c r="Q98" i="17"/>
  <c r="T97" i="17"/>
  <c r="S97" i="17"/>
  <c r="Q97" i="17"/>
  <c r="T96" i="17"/>
  <c r="S96" i="17"/>
  <c r="Q96" i="17"/>
  <c r="T95" i="17"/>
  <c r="S95" i="17"/>
  <c r="Q95" i="17"/>
  <c r="T94" i="17"/>
  <c r="S94" i="17"/>
  <c r="Q94" i="17"/>
  <c r="T93" i="17"/>
  <c r="S93" i="17"/>
  <c r="Q93" i="17"/>
  <c r="T92" i="17"/>
  <c r="S92" i="17"/>
  <c r="Q92" i="17"/>
  <c r="T91" i="17"/>
  <c r="S91" i="17"/>
  <c r="Q91" i="17"/>
  <c r="T90" i="17"/>
  <c r="S90" i="17"/>
  <c r="Q90" i="17"/>
  <c r="T89" i="17"/>
  <c r="S89" i="17"/>
  <c r="Q89" i="17"/>
  <c r="T88" i="17"/>
  <c r="S88" i="17"/>
  <c r="Q88" i="17"/>
  <c r="T87" i="17"/>
  <c r="S87" i="17"/>
  <c r="Q87" i="17"/>
  <c r="T86" i="17"/>
  <c r="S86" i="17"/>
  <c r="Q86" i="17"/>
  <c r="T85" i="17"/>
  <c r="S85" i="17"/>
  <c r="Q85" i="17"/>
  <c r="T84" i="17"/>
  <c r="S84" i="17"/>
  <c r="Q84" i="17"/>
  <c r="T83" i="17"/>
  <c r="S83" i="17"/>
  <c r="Q83" i="17"/>
  <c r="T82" i="17"/>
  <c r="S82" i="17"/>
  <c r="Q82" i="17"/>
  <c r="T81" i="17"/>
  <c r="S81" i="17"/>
  <c r="Q81" i="17"/>
  <c r="T80" i="17"/>
  <c r="S80" i="17"/>
  <c r="Q80" i="17"/>
  <c r="T79" i="17"/>
  <c r="S79" i="17"/>
  <c r="Q79" i="17"/>
  <c r="T78" i="17"/>
  <c r="S78" i="17"/>
  <c r="Q78" i="17"/>
  <c r="T77" i="17"/>
  <c r="S77" i="17"/>
  <c r="Q77" i="17"/>
  <c r="T76" i="17"/>
  <c r="S76" i="17"/>
  <c r="Q76" i="17"/>
  <c r="T75" i="17"/>
  <c r="S75" i="17"/>
  <c r="Q75" i="17"/>
  <c r="T74" i="17"/>
  <c r="S74" i="17"/>
  <c r="Q74" i="17"/>
  <c r="T73" i="17"/>
  <c r="S73" i="17"/>
  <c r="Q73" i="17"/>
  <c r="T72" i="17"/>
  <c r="S72" i="17"/>
  <c r="Q72" i="17"/>
  <c r="T71" i="17"/>
  <c r="S71" i="17"/>
  <c r="Q71" i="17"/>
  <c r="T70" i="17"/>
  <c r="S70" i="17"/>
  <c r="Q70" i="17"/>
  <c r="T69" i="17"/>
  <c r="S69" i="17"/>
  <c r="Q69" i="17"/>
  <c r="T68" i="17"/>
  <c r="S68" i="17"/>
  <c r="Q68" i="17"/>
  <c r="T67" i="17"/>
  <c r="S67" i="17"/>
  <c r="Q67" i="17"/>
  <c r="T66" i="17"/>
  <c r="S66" i="17"/>
  <c r="Q66" i="17"/>
  <c r="T65" i="17"/>
  <c r="S65" i="17"/>
  <c r="Q65" i="17"/>
  <c r="T64" i="17"/>
  <c r="S64" i="17"/>
  <c r="Q64" i="17"/>
  <c r="T63" i="17"/>
  <c r="S63" i="17"/>
  <c r="Q63" i="17"/>
  <c r="T62" i="17"/>
  <c r="S62" i="17"/>
  <c r="Q62" i="17"/>
  <c r="T61" i="17"/>
  <c r="S61" i="17"/>
  <c r="Q61" i="17"/>
  <c r="T60" i="17"/>
  <c r="S60" i="17"/>
  <c r="Q60" i="17"/>
  <c r="T59" i="17"/>
  <c r="S59" i="17"/>
  <c r="Q59" i="17"/>
  <c r="T58" i="17"/>
  <c r="S58" i="17"/>
  <c r="Q58" i="17"/>
  <c r="T57" i="17"/>
  <c r="S57" i="17"/>
  <c r="Q57" i="17"/>
  <c r="T56" i="17"/>
  <c r="S56" i="17"/>
  <c r="Q56" i="17"/>
  <c r="T55" i="17"/>
  <c r="S55" i="17"/>
  <c r="Q55" i="17"/>
  <c r="T54" i="17"/>
  <c r="S54" i="17"/>
  <c r="Q54" i="17"/>
  <c r="T53" i="17"/>
  <c r="S53" i="17"/>
  <c r="Q53" i="17"/>
  <c r="T52" i="17"/>
  <c r="S52" i="17"/>
  <c r="Q52" i="17"/>
  <c r="T51" i="17"/>
  <c r="S51" i="17"/>
  <c r="Q51" i="17"/>
  <c r="T50" i="17"/>
  <c r="S50" i="17"/>
  <c r="Q50" i="17"/>
  <c r="T49" i="17"/>
  <c r="S49" i="17"/>
  <c r="Q49" i="17"/>
  <c r="T48" i="17"/>
  <c r="S48" i="17"/>
  <c r="Q48" i="17"/>
  <c r="T47" i="17"/>
  <c r="S47" i="17"/>
  <c r="Q47" i="17"/>
  <c r="T46" i="17"/>
  <c r="S46" i="17"/>
  <c r="Q46" i="17"/>
  <c r="T45" i="17"/>
  <c r="S45" i="17"/>
  <c r="Q45" i="17"/>
  <c r="T44" i="17"/>
  <c r="S44" i="17"/>
  <c r="Q44" i="17"/>
  <c r="T43" i="17"/>
  <c r="S43" i="17"/>
  <c r="Q43" i="17"/>
  <c r="T42" i="17"/>
  <c r="S42" i="17"/>
  <c r="Q42" i="17"/>
  <c r="T41" i="17"/>
  <c r="S41" i="17"/>
  <c r="Q41" i="17"/>
  <c r="T37" i="17"/>
  <c r="S37" i="17"/>
  <c r="Q37" i="17"/>
  <c r="T36" i="17"/>
  <c r="S36" i="17"/>
  <c r="Q36" i="17"/>
  <c r="T35" i="17"/>
  <c r="S35" i="17"/>
  <c r="Q35" i="17"/>
  <c r="T34" i="17"/>
  <c r="S34" i="17"/>
  <c r="Q34" i="17"/>
  <c r="T32" i="17"/>
  <c r="S32" i="17"/>
  <c r="Q32" i="17"/>
  <c r="T31" i="17"/>
  <c r="S31" i="17"/>
  <c r="Q31" i="17"/>
  <c r="T30" i="17"/>
  <c r="S30" i="17"/>
  <c r="Q30" i="17"/>
  <c r="T29" i="17"/>
  <c r="S29" i="17"/>
  <c r="Q29" i="17"/>
  <c r="T28" i="17"/>
  <c r="S28" i="17"/>
  <c r="Q28" i="17"/>
  <c r="T27" i="17"/>
  <c r="S27" i="17"/>
  <c r="Q27" i="17"/>
  <c r="T26" i="17"/>
  <c r="S26" i="17"/>
  <c r="Q26" i="17"/>
  <c r="T25" i="17"/>
  <c r="S25" i="17"/>
  <c r="Q25" i="17"/>
  <c r="T24" i="17"/>
  <c r="S24" i="17"/>
  <c r="Q24" i="17"/>
  <c r="T23" i="17"/>
  <c r="S23" i="17"/>
  <c r="Q23" i="17"/>
  <c r="T22" i="17"/>
  <c r="S22" i="17"/>
  <c r="Q22" i="17"/>
  <c r="T21" i="17"/>
  <c r="S21" i="17"/>
  <c r="Q21" i="17"/>
  <c r="T20" i="17"/>
  <c r="S20" i="17"/>
  <c r="Q20" i="17"/>
  <c r="T17" i="17"/>
  <c r="S17" i="17"/>
  <c r="Q17" i="17"/>
  <c r="T16" i="17"/>
  <c r="S16" i="17"/>
  <c r="Q16" i="17"/>
  <c r="T15" i="17"/>
  <c r="S15" i="17"/>
  <c r="Q15" i="17"/>
  <c r="T14" i="17"/>
  <c r="S14" i="17"/>
  <c r="Q14" i="17"/>
  <c r="T13" i="17"/>
  <c r="S13" i="17"/>
  <c r="Q13" i="17"/>
  <c r="T12" i="17"/>
  <c r="S12" i="17"/>
  <c r="Q12" i="17"/>
  <c r="T11" i="17"/>
  <c r="S11" i="17"/>
  <c r="Q11" i="17"/>
  <c r="T10" i="17"/>
  <c r="S10" i="17"/>
  <c r="Q10" i="17"/>
  <c r="T9" i="17"/>
  <c r="S9" i="17"/>
  <c r="Q9" i="17"/>
  <c r="T8" i="17"/>
  <c r="S8" i="17"/>
  <c r="Q8" i="17"/>
  <c r="T7" i="17"/>
  <c r="S7" i="17"/>
  <c r="Q7" i="17"/>
  <c r="T6" i="17"/>
  <c r="S6" i="17"/>
  <c r="Q6" i="17"/>
  <c r="T5" i="17"/>
  <c r="S5" i="17"/>
  <c r="Q5" i="17"/>
  <c r="T4" i="17"/>
  <c r="S4" i="17"/>
  <c r="Q4" i="17"/>
  <c r="T3" i="17"/>
  <c r="S3" i="17"/>
  <c r="Q3" i="17"/>
  <c r="T2" i="17"/>
  <c r="S2" i="17"/>
  <c r="Q2" i="17"/>
  <c r="T200" i="16"/>
  <c r="S200" i="16"/>
  <c r="Q200" i="16"/>
  <c r="T199" i="16"/>
  <c r="S199" i="16"/>
  <c r="Q199" i="16"/>
  <c r="T198" i="16"/>
  <c r="S198" i="16"/>
  <c r="Q198" i="16"/>
  <c r="T197" i="16"/>
  <c r="S197" i="16"/>
  <c r="Q197" i="16"/>
  <c r="T196" i="16"/>
  <c r="S196" i="16"/>
  <c r="Q196" i="16"/>
  <c r="T195" i="16"/>
  <c r="S195" i="16"/>
  <c r="Q195" i="16"/>
  <c r="T194" i="16"/>
  <c r="S194" i="16"/>
  <c r="Q194" i="16"/>
  <c r="T193" i="16"/>
  <c r="S193" i="16"/>
  <c r="Q193" i="16"/>
  <c r="T192" i="16"/>
  <c r="S192" i="16"/>
  <c r="Q192" i="16"/>
  <c r="T191" i="16"/>
  <c r="S191" i="16"/>
  <c r="Q191" i="16"/>
  <c r="T190" i="16"/>
  <c r="S190" i="16"/>
  <c r="Q190" i="16"/>
  <c r="T189" i="16"/>
  <c r="S189" i="16"/>
  <c r="Q189" i="16"/>
  <c r="T188" i="16"/>
  <c r="S188" i="16"/>
  <c r="Q188" i="16"/>
  <c r="T187" i="16"/>
  <c r="S187" i="16"/>
  <c r="Q187" i="16"/>
  <c r="T186" i="16"/>
  <c r="S186" i="16"/>
  <c r="Q186" i="16"/>
  <c r="T185" i="16"/>
  <c r="S185" i="16"/>
  <c r="Q185" i="16"/>
  <c r="T184" i="16"/>
  <c r="S184" i="16"/>
  <c r="Q184" i="16"/>
  <c r="T183" i="16"/>
  <c r="S183" i="16"/>
  <c r="Q183" i="16"/>
  <c r="T182" i="16"/>
  <c r="S182" i="16"/>
  <c r="Q182" i="16"/>
  <c r="T181" i="16"/>
  <c r="S181" i="16"/>
  <c r="Q181" i="16"/>
  <c r="T180" i="16"/>
  <c r="S180" i="16"/>
  <c r="Q180" i="16"/>
  <c r="T179" i="16"/>
  <c r="S179" i="16"/>
  <c r="Q179" i="16"/>
  <c r="T178" i="16"/>
  <c r="S178" i="16"/>
  <c r="Q178" i="16"/>
  <c r="T177" i="16"/>
  <c r="S177" i="16"/>
  <c r="Q177" i="16"/>
  <c r="T176" i="16"/>
  <c r="S176" i="16"/>
  <c r="Q176" i="16"/>
  <c r="T175" i="16"/>
  <c r="S175" i="16"/>
  <c r="Q175" i="16"/>
  <c r="T174" i="16"/>
  <c r="S174" i="16"/>
  <c r="Q174" i="16"/>
  <c r="T173" i="16"/>
  <c r="S173" i="16"/>
  <c r="Q173" i="16"/>
  <c r="T172" i="16"/>
  <c r="S172" i="16"/>
  <c r="Q172" i="16"/>
  <c r="T171" i="16"/>
  <c r="S171" i="16"/>
  <c r="Q171" i="16"/>
  <c r="T170" i="16"/>
  <c r="S170" i="16"/>
  <c r="Q170" i="16"/>
  <c r="T169" i="16"/>
  <c r="S169" i="16"/>
  <c r="Q169" i="16"/>
  <c r="T168" i="16"/>
  <c r="S168" i="16"/>
  <c r="Q168" i="16"/>
  <c r="T167" i="16"/>
  <c r="S167" i="16"/>
  <c r="Q167" i="16"/>
  <c r="T166" i="16"/>
  <c r="S166" i="16"/>
  <c r="Q166" i="16"/>
  <c r="T165" i="16"/>
  <c r="S165" i="16"/>
  <c r="Q165" i="16"/>
  <c r="T164" i="16"/>
  <c r="S164" i="16"/>
  <c r="Q164" i="16"/>
  <c r="T163" i="16"/>
  <c r="S163" i="16"/>
  <c r="Q163" i="16"/>
  <c r="T162" i="16"/>
  <c r="S162" i="16"/>
  <c r="Q162" i="16"/>
  <c r="T161" i="16"/>
  <c r="S161" i="16"/>
  <c r="Q161" i="16"/>
  <c r="T160" i="16"/>
  <c r="S160" i="16"/>
  <c r="Q160" i="16"/>
  <c r="T159" i="16"/>
  <c r="S159" i="16"/>
  <c r="Q159" i="16"/>
  <c r="T158" i="16"/>
  <c r="S158" i="16"/>
  <c r="Q158" i="16"/>
  <c r="T157" i="16"/>
  <c r="S157" i="16"/>
  <c r="Q157" i="16"/>
  <c r="T156" i="16"/>
  <c r="S156" i="16"/>
  <c r="Q156" i="16"/>
  <c r="T155" i="16"/>
  <c r="S155" i="16"/>
  <c r="Q155" i="16"/>
  <c r="T154" i="16"/>
  <c r="S154" i="16"/>
  <c r="Q154" i="16"/>
  <c r="T153" i="16"/>
  <c r="S153" i="16"/>
  <c r="Q153" i="16"/>
  <c r="T152" i="16"/>
  <c r="S152" i="16"/>
  <c r="Q152" i="16"/>
  <c r="T151" i="16"/>
  <c r="S151" i="16"/>
  <c r="Q151" i="16"/>
  <c r="T150" i="16"/>
  <c r="S150" i="16"/>
  <c r="Q150" i="16"/>
  <c r="T149" i="16"/>
  <c r="S149" i="16"/>
  <c r="Q149" i="16"/>
  <c r="T148" i="16"/>
  <c r="S148" i="16"/>
  <c r="Q148" i="16"/>
  <c r="T147" i="16"/>
  <c r="S147" i="16"/>
  <c r="Q147" i="16"/>
  <c r="T146" i="16"/>
  <c r="S146" i="16"/>
  <c r="Q146" i="16"/>
  <c r="T145" i="16"/>
  <c r="S145" i="16"/>
  <c r="Q145" i="16"/>
  <c r="T144" i="16"/>
  <c r="S144" i="16"/>
  <c r="Q144" i="16"/>
  <c r="T143" i="16"/>
  <c r="S143" i="16"/>
  <c r="Q143" i="16"/>
  <c r="T142" i="16"/>
  <c r="S142" i="16"/>
  <c r="Q142" i="16"/>
  <c r="T141" i="16"/>
  <c r="S141" i="16"/>
  <c r="Q141" i="16"/>
  <c r="T140" i="16"/>
  <c r="S140" i="16"/>
  <c r="Q140" i="16"/>
  <c r="T139" i="16"/>
  <c r="S139" i="16"/>
  <c r="Q139" i="16"/>
  <c r="T138" i="16"/>
  <c r="S138" i="16"/>
  <c r="Q138" i="16"/>
  <c r="T137" i="16"/>
  <c r="S137" i="16"/>
  <c r="Q137" i="16"/>
  <c r="T136" i="16"/>
  <c r="S136" i="16"/>
  <c r="Q136" i="16"/>
  <c r="T135" i="16"/>
  <c r="S135" i="16"/>
  <c r="Q135" i="16"/>
  <c r="T134" i="16"/>
  <c r="S134" i="16"/>
  <c r="Q134" i="16"/>
  <c r="T133" i="16"/>
  <c r="S133" i="16"/>
  <c r="Q133" i="16"/>
  <c r="T132" i="16"/>
  <c r="S132" i="16"/>
  <c r="Q132" i="16"/>
  <c r="T131" i="16"/>
  <c r="S131" i="16"/>
  <c r="Q131" i="16"/>
  <c r="T130" i="16"/>
  <c r="S130" i="16"/>
  <c r="Q130" i="16"/>
  <c r="T129" i="16"/>
  <c r="S129" i="16"/>
  <c r="Q129" i="16"/>
  <c r="T128" i="16"/>
  <c r="S128" i="16"/>
  <c r="Q128" i="16"/>
  <c r="T127" i="16"/>
  <c r="S127" i="16"/>
  <c r="Q127" i="16"/>
  <c r="T126" i="16"/>
  <c r="S126" i="16"/>
  <c r="Q126" i="16"/>
  <c r="T125" i="16"/>
  <c r="S125" i="16"/>
  <c r="Q125" i="16"/>
  <c r="T124" i="16"/>
  <c r="S124" i="16"/>
  <c r="Q124" i="16"/>
  <c r="T123" i="16"/>
  <c r="S123" i="16"/>
  <c r="Q123" i="16"/>
  <c r="T122" i="16"/>
  <c r="S122" i="16"/>
  <c r="Q122" i="16"/>
  <c r="T121" i="16"/>
  <c r="S121" i="16"/>
  <c r="Q121" i="16"/>
  <c r="T120" i="16"/>
  <c r="S120" i="16"/>
  <c r="Q120" i="16"/>
  <c r="T119" i="16"/>
  <c r="S119" i="16"/>
  <c r="Q119" i="16"/>
  <c r="T118" i="16"/>
  <c r="S118" i="16"/>
  <c r="Q118" i="16"/>
  <c r="T117" i="16"/>
  <c r="S117" i="16"/>
  <c r="Q117" i="16"/>
  <c r="T116" i="16"/>
  <c r="S116" i="16"/>
  <c r="Q116" i="16"/>
  <c r="T115" i="16"/>
  <c r="S115" i="16"/>
  <c r="Q115" i="16"/>
  <c r="T114" i="16"/>
  <c r="S114" i="16"/>
  <c r="Q114" i="16"/>
  <c r="T113" i="16"/>
  <c r="S113" i="16"/>
  <c r="Q113" i="16"/>
  <c r="T112" i="16"/>
  <c r="S112" i="16"/>
  <c r="Q112" i="16"/>
  <c r="T111" i="16"/>
  <c r="S111" i="16"/>
  <c r="Q111" i="16"/>
  <c r="T110" i="16"/>
  <c r="S110" i="16"/>
  <c r="Q110" i="16"/>
  <c r="T109" i="16"/>
  <c r="S109" i="16"/>
  <c r="Q109" i="16"/>
  <c r="T108" i="16"/>
  <c r="S108" i="16"/>
  <c r="Q108" i="16"/>
  <c r="T107" i="16"/>
  <c r="S107" i="16"/>
  <c r="Q107" i="16"/>
  <c r="T106" i="16"/>
  <c r="S106" i="16"/>
  <c r="Q106" i="16"/>
  <c r="T105" i="16"/>
  <c r="S105" i="16"/>
  <c r="Q105" i="16"/>
  <c r="T104" i="16"/>
  <c r="S104" i="16"/>
  <c r="Q104" i="16"/>
  <c r="T103" i="16"/>
  <c r="S103" i="16"/>
  <c r="Q103" i="16"/>
  <c r="T102" i="16"/>
  <c r="S102" i="16"/>
  <c r="Q102" i="16"/>
  <c r="T101" i="16"/>
  <c r="S101" i="16"/>
  <c r="Q101" i="16"/>
  <c r="T100" i="16"/>
  <c r="S100" i="16"/>
  <c r="Q100" i="16"/>
  <c r="T99" i="16"/>
  <c r="S99" i="16"/>
  <c r="Q99" i="16"/>
  <c r="T98" i="16"/>
  <c r="S98" i="16"/>
  <c r="Q98" i="16"/>
  <c r="T97" i="16"/>
  <c r="S97" i="16"/>
  <c r="Q97" i="16"/>
  <c r="T96" i="16"/>
  <c r="S96" i="16"/>
  <c r="Q96" i="16"/>
  <c r="T95" i="16"/>
  <c r="S95" i="16"/>
  <c r="Q95" i="16"/>
  <c r="T94" i="16"/>
  <c r="S94" i="16"/>
  <c r="Q94" i="16"/>
  <c r="T93" i="16"/>
  <c r="S93" i="16"/>
  <c r="Q93" i="16"/>
  <c r="T92" i="16"/>
  <c r="S92" i="16"/>
  <c r="Q92" i="16"/>
  <c r="T91" i="16"/>
  <c r="S91" i="16"/>
  <c r="Q91" i="16"/>
  <c r="T90" i="16"/>
  <c r="S90" i="16"/>
  <c r="Q90" i="16"/>
  <c r="T89" i="16"/>
  <c r="S89" i="16"/>
  <c r="Q89" i="16"/>
  <c r="T88" i="16"/>
  <c r="S88" i="16"/>
  <c r="Q88" i="16"/>
  <c r="T87" i="16"/>
  <c r="S87" i="16"/>
  <c r="Q87" i="16"/>
  <c r="T86" i="16"/>
  <c r="S86" i="16"/>
  <c r="Q86" i="16"/>
  <c r="T85" i="16"/>
  <c r="S85" i="16"/>
  <c r="Q85" i="16"/>
  <c r="T84" i="16"/>
  <c r="S84" i="16"/>
  <c r="Q84" i="16"/>
  <c r="T83" i="16"/>
  <c r="S83" i="16"/>
  <c r="Q83" i="16"/>
  <c r="T82" i="16"/>
  <c r="S82" i="16"/>
  <c r="Q82" i="16"/>
  <c r="T81" i="16"/>
  <c r="S81" i="16"/>
  <c r="Q81" i="16"/>
  <c r="T80" i="16"/>
  <c r="S80" i="16"/>
  <c r="Q80" i="16"/>
  <c r="T79" i="16"/>
  <c r="S79" i="16"/>
  <c r="Q79" i="16"/>
  <c r="T78" i="16"/>
  <c r="S78" i="16"/>
  <c r="Q78" i="16"/>
  <c r="T77" i="16"/>
  <c r="S77" i="16"/>
  <c r="Q77" i="16"/>
  <c r="T76" i="16"/>
  <c r="S76" i="16"/>
  <c r="Q76" i="16"/>
  <c r="T75" i="16"/>
  <c r="S75" i="16"/>
  <c r="Q75" i="16"/>
  <c r="T74" i="16"/>
  <c r="S74" i="16"/>
  <c r="Q74" i="16"/>
  <c r="T73" i="16"/>
  <c r="S73" i="16"/>
  <c r="Q73" i="16"/>
  <c r="T72" i="16"/>
  <c r="S72" i="16"/>
  <c r="Q72" i="16"/>
  <c r="T71" i="16"/>
  <c r="S71" i="16"/>
  <c r="Q71" i="16"/>
  <c r="T70" i="16"/>
  <c r="S70" i="16"/>
  <c r="Q70" i="16"/>
  <c r="T69" i="16"/>
  <c r="S69" i="16"/>
  <c r="Q69" i="16"/>
  <c r="T68" i="16"/>
  <c r="S68" i="16"/>
  <c r="Q68" i="16"/>
  <c r="T67" i="16"/>
  <c r="S67" i="16"/>
  <c r="Q67" i="16"/>
  <c r="T66" i="16"/>
  <c r="S66" i="16"/>
  <c r="Q66" i="16"/>
  <c r="T65" i="16"/>
  <c r="S65" i="16"/>
  <c r="Q65" i="16"/>
  <c r="T64" i="16"/>
  <c r="S64" i="16"/>
  <c r="Q64" i="16"/>
  <c r="T63" i="16"/>
  <c r="S63" i="16"/>
  <c r="Q63" i="16"/>
  <c r="T62" i="16"/>
  <c r="S62" i="16"/>
  <c r="Q62" i="16"/>
  <c r="T61" i="16"/>
  <c r="S61" i="16"/>
  <c r="Q61" i="16"/>
  <c r="T60" i="16"/>
  <c r="S60" i="16"/>
  <c r="Q60" i="16"/>
  <c r="T59" i="16"/>
  <c r="S59" i="16"/>
  <c r="Q59" i="16"/>
  <c r="T58" i="16"/>
  <c r="S58" i="16"/>
  <c r="Q58" i="16"/>
  <c r="T57" i="16"/>
  <c r="S57" i="16"/>
  <c r="Q57" i="16"/>
  <c r="T56" i="16"/>
  <c r="S56" i="16"/>
  <c r="Q56" i="16"/>
  <c r="T55" i="16"/>
  <c r="S55" i="16"/>
  <c r="Q55" i="16"/>
  <c r="T54" i="16"/>
  <c r="S54" i="16"/>
  <c r="Q54" i="16"/>
  <c r="T53" i="16"/>
  <c r="S53" i="16"/>
  <c r="Q53" i="16"/>
  <c r="T52" i="16"/>
  <c r="S52" i="16"/>
  <c r="Q52" i="16"/>
  <c r="T51" i="16"/>
  <c r="S51" i="16"/>
  <c r="Q51" i="16"/>
  <c r="T50" i="16"/>
  <c r="S50" i="16"/>
  <c r="Q50" i="16"/>
  <c r="T49" i="16"/>
  <c r="S49" i="16"/>
  <c r="Q49" i="16"/>
  <c r="T48" i="16"/>
  <c r="S48" i="16"/>
  <c r="Q48" i="16"/>
  <c r="T47" i="16"/>
  <c r="S47" i="16"/>
  <c r="Q47" i="16"/>
  <c r="T46" i="16"/>
  <c r="S46" i="16"/>
  <c r="Q46" i="16"/>
  <c r="T45" i="16"/>
  <c r="S45" i="16"/>
  <c r="Q45" i="16"/>
  <c r="T44" i="16"/>
  <c r="S44" i="16"/>
  <c r="Q44" i="16"/>
  <c r="T43" i="16"/>
  <c r="S43" i="16"/>
  <c r="Q43" i="16"/>
  <c r="T42" i="16"/>
  <c r="S42" i="16"/>
  <c r="Q42" i="16"/>
  <c r="T41" i="16"/>
  <c r="S41" i="16"/>
  <c r="Q41" i="16"/>
  <c r="T40" i="16"/>
  <c r="S40" i="16"/>
  <c r="Q40" i="16"/>
  <c r="T39" i="16"/>
  <c r="S39" i="16"/>
  <c r="Q39" i="16"/>
  <c r="T38" i="16"/>
  <c r="S38" i="16"/>
  <c r="Q38" i="16"/>
  <c r="T37" i="16"/>
  <c r="S37" i="16"/>
  <c r="Q37" i="16"/>
  <c r="T36" i="16"/>
  <c r="S36" i="16"/>
  <c r="Q36" i="16"/>
  <c r="T35" i="16"/>
  <c r="S35" i="16"/>
  <c r="Q35" i="16"/>
  <c r="T34" i="16"/>
  <c r="S34" i="16"/>
  <c r="Q34" i="16"/>
  <c r="T33" i="16"/>
  <c r="S33" i="16"/>
  <c r="Q33" i="16"/>
  <c r="T32" i="16"/>
  <c r="S32" i="16"/>
  <c r="Q32" i="16"/>
  <c r="T31" i="16"/>
  <c r="S31" i="16"/>
  <c r="Q31" i="16"/>
  <c r="T30" i="16"/>
  <c r="S30" i="16"/>
  <c r="Q30" i="16"/>
  <c r="T29" i="16"/>
  <c r="S29" i="16"/>
  <c r="Q29" i="16"/>
  <c r="T28" i="16"/>
  <c r="S28" i="16"/>
  <c r="Q28" i="16"/>
  <c r="T27" i="16"/>
  <c r="S27" i="16"/>
  <c r="Q27" i="16"/>
  <c r="T26" i="16"/>
  <c r="S26" i="16"/>
  <c r="Q26" i="16"/>
  <c r="T22" i="16"/>
  <c r="S22" i="16"/>
  <c r="Q22" i="16"/>
  <c r="T21" i="16"/>
  <c r="S21" i="16"/>
  <c r="Q21" i="16"/>
  <c r="T20" i="16"/>
  <c r="S20" i="16"/>
  <c r="Q20" i="16"/>
  <c r="T19" i="16"/>
  <c r="S19" i="16"/>
  <c r="Q19" i="16"/>
  <c r="T18" i="16"/>
  <c r="S18" i="16"/>
  <c r="Q18" i="16"/>
  <c r="T17" i="16"/>
  <c r="S17" i="16"/>
  <c r="Q17" i="16"/>
  <c r="T16" i="16"/>
  <c r="S16" i="16"/>
  <c r="Q16" i="16"/>
  <c r="T15" i="16"/>
  <c r="S15" i="16"/>
  <c r="Q15" i="16"/>
  <c r="T14" i="16"/>
  <c r="S14" i="16"/>
  <c r="Q14" i="16"/>
  <c r="T13" i="16"/>
  <c r="S13" i="16"/>
  <c r="Q13" i="16"/>
  <c r="T12" i="16"/>
  <c r="S12" i="16"/>
  <c r="Q12" i="16"/>
  <c r="T11" i="16"/>
  <c r="S11" i="16"/>
  <c r="Q11" i="16"/>
  <c r="T10" i="16"/>
  <c r="S10" i="16"/>
  <c r="Q10" i="16"/>
  <c r="T9" i="16"/>
  <c r="S9" i="16"/>
  <c r="Q9" i="16"/>
  <c r="T8" i="16"/>
  <c r="S8" i="16"/>
  <c r="Q8" i="16"/>
  <c r="T7" i="16"/>
  <c r="S7" i="16"/>
  <c r="Q7" i="16"/>
  <c r="T6" i="16"/>
  <c r="S6" i="16"/>
  <c r="Q6" i="16"/>
  <c r="T5" i="16"/>
  <c r="S5" i="16"/>
  <c r="Q5" i="16"/>
  <c r="T4" i="16"/>
  <c r="S4" i="16"/>
  <c r="Q4" i="16"/>
  <c r="T3" i="16"/>
  <c r="S3" i="16"/>
  <c r="Q3" i="16"/>
  <c r="T2" i="16"/>
  <c r="S2" i="16"/>
  <c r="Q2" i="16"/>
  <c r="T200" i="15"/>
  <c r="S200" i="15"/>
  <c r="Q200" i="15"/>
  <c r="T199" i="15"/>
  <c r="S199" i="15"/>
  <c r="Q199" i="15"/>
  <c r="T198" i="15"/>
  <c r="S198" i="15"/>
  <c r="Q198" i="15"/>
  <c r="T197" i="15"/>
  <c r="S197" i="15"/>
  <c r="Q197" i="15"/>
  <c r="T196" i="15"/>
  <c r="S196" i="15"/>
  <c r="Q196" i="15"/>
  <c r="T195" i="15"/>
  <c r="S195" i="15"/>
  <c r="Q195" i="15"/>
  <c r="T194" i="15"/>
  <c r="S194" i="15"/>
  <c r="Q194" i="15"/>
  <c r="T193" i="15"/>
  <c r="S193" i="15"/>
  <c r="Q193" i="15"/>
  <c r="T192" i="15"/>
  <c r="S192" i="15"/>
  <c r="Q192" i="15"/>
  <c r="T191" i="15"/>
  <c r="S191" i="15"/>
  <c r="Q191" i="15"/>
  <c r="T190" i="15"/>
  <c r="S190" i="15"/>
  <c r="Q190" i="15"/>
  <c r="T189" i="15"/>
  <c r="S189" i="15"/>
  <c r="Q189" i="15"/>
  <c r="T188" i="15"/>
  <c r="S188" i="15"/>
  <c r="Q188" i="15"/>
  <c r="T187" i="15"/>
  <c r="S187" i="15"/>
  <c r="Q187" i="15"/>
  <c r="T186" i="15"/>
  <c r="S186" i="15"/>
  <c r="Q186" i="15"/>
  <c r="T185" i="15"/>
  <c r="S185" i="15"/>
  <c r="Q185" i="15"/>
  <c r="T184" i="15"/>
  <c r="S184" i="15"/>
  <c r="Q184" i="15"/>
  <c r="T183" i="15"/>
  <c r="S183" i="15"/>
  <c r="Q183" i="15"/>
  <c r="T182" i="15"/>
  <c r="S182" i="15"/>
  <c r="Q182" i="15"/>
  <c r="T181" i="15"/>
  <c r="S181" i="15"/>
  <c r="Q181" i="15"/>
  <c r="T180" i="15"/>
  <c r="S180" i="15"/>
  <c r="Q180" i="15"/>
  <c r="T179" i="15"/>
  <c r="S179" i="15"/>
  <c r="Q179" i="15"/>
  <c r="T178" i="15"/>
  <c r="S178" i="15"/>
  <c r="Q178" i="15"/>
  <c r="T177" i="15"/>
  <c r="S177" i="15"/>
  <c r="Q177" i="15"/>
  <c r="T176" i="15"/>
  <c r="S176" i="15"/>
  <c r="Q176" i="15"/>
  <c r="T175" i="15"/>
  <c r="S175" i="15"/>
  <c r="Q175" i="15"/>
  <c r="T174" i="15"/>
  <c r="S174" i="15"/>
  <c r="Q174" i="15"/>
  <c r="T173" i="15"/>
  <c r="S173" i="15"/>
  <c r="Q173" i="15"/>
  <c r="T172" i="15"/>
  <c r="S172" i="15"/>
  <c r="Q172" i="15"/>
  <c r="T171" i="15"/>
  <c r="S171" i="15"/>
  <c r="Q171" i="15"/>
  <c r="T170" i="15"/>
  <c r="S170" i="15"/>
  <c r="Q170" i="15"/>
  <c r="T169" i="15"/>
  <c r="S169" i="15"/>
  <c r="Q169" i="15"/>
  <c r="T168" i="15"/>
  <c r="S168" i="15"/>
  <c r="Q168" i="15"/>
  <c r="T167" i="15"/>
  <c r="S167" i="15"/>
  <c r="Q167" i="15"/>
  <c r="T166" i="15"/>
  <c r="S166" i="15"/>
  <c r="Q166" i="15"/>
  <c r="T165" i="15"/>
  <c r="S165" i="15"/>
  <c r="Q165" i="15"/>
  <c r="T164" i="15"/>
  <c r="S164" i="15"/>
  <c r="Q164" i="15"/>
  <c r="T163" i="15"/>
  <c r="S163" i="15"/>
  <c r="Q163" i="15"/>
  <c r="T162" i="15"/>
  <c r="S162" i="15"/>
  <c r="Q162" i="15"/>
  <c r="T161" i="15"/>
  <c r="S161" i="15"/>
  <c r="Q161" i="15"/>
  <c r="T160" i="15"/>
  <c r="S160" i="15"/>
  <c r="Q160" i="15"/>
  <c r="T159" i="15"/>
  <c r="S159" i="15"/>
  <c r="Q159" i="15"/>
  <c r="T158" i="15"/>
  <c r="S158" i="15"/>
  <c r="Q158" i="15"/>
  <c r="T157" i="15"/>
  <c r="S157" i="15"/>
  <c r="Q157" i="15"/>
  <c r="T156" i="15"/>
  <c r="S156" i="15"/>
  <c r="Q156" i="15"/>
  <c r="T155" i="15"/>
  <c r="S155" i="15"/>
  <c r="Q155" i="15"/>
  <c r="T154" i="15"/>
  <c r="S154" i="15"/>
  <c r="Q154" i="15"/>
  <c r="T153" i="15"/>
  <c r="S153" i="15"/>
  <c r="Q153" i="15"/>
  <c r="T152" i="15"/>
  <c r="S152" i="15"/>
  <c r="Q152" i="15"/>
  <c r="T151" i="15"/>
  <c r="S151" i="15"/>
  <c r="Q151" i="15"/>
  <c r="T150" i="15"/>
  <c r="S150" i="15"/>
  <c r="Q150" i="15"/>
  <c r="T149" i="15"/>
  <c r="S149" i="15"/>
  <c r="Q149" i="15"/>
  <c r="T148" i="15"/>
  <c r="S148" i="15"/>
  <c r="Q148" i="15"/>
  <c r="T147" i="15"/>
  <c r="S147" i="15"/>
  <c r="Q147" i="15"/>
  <c r="T146" i="15"/>
  <c r="S146" i="15"/>
  <c r="Q146" i="15"/>
  <c r="T145" i="15"/>
  <c r="S145" i="15"/>
  <c r="Q145" i="15"/>
  <c r="T144" i="15"/>
  <c r="S144" i="15"/>
  <c r="Q144" i="15"/>
  <c r="T143" i="15"/>
  <c r="S143" i="15"/>
  <c r="Q143" i="15"/>
  <c r="T142" i="15"/>
  <c r="S142" i="15"/>
  <c r="Q142" i="15"/>
  <c r="T141" i="15"/>
  <c r="S141" i="15"/>
  <c r="Q141" i="15"/>
  <c r="T140" i="15"/>
  <c r="S140" i="15"/>
  <c r="Q140" i="15"/>
  <c r="T139" i="15"/>
  <c r="S139" i="15"/>
  <c r="Q139" i="15"/>
  <c r="T138" i="15"/>
  <c r="S138" i="15"/>
  <c r="Q138" i="15"/>
  <c r="T137" i="15"/>
  <c r="S137" i="15"/>
  <c r="Q137" i="15"/>
  <c r="T136" i="15"/>
  <c r="S136" i="15"/>
  <c r="Q136" i="15"/>
  <c r="T135" i="15"/>
  <c r="S135" i="15"/>
  <c r="Q135" i="15"/>
  <c r="T134" i="15"/>
  <c r="S134" i="15"/>
  <c r="Q134" i="15"/>
  <c r="T133" i="15"/>
  <c r="S133" i="15"/>
  <c r="Q133" i="15"/>
  <c r="T132" i="15"/>
  <c r="S132" i="15"/>
  <c r="Q132" i="15"/>
  <c r="T131" i="15"/>
  <c r="S131" i="15"/>
  <c r="Q131" i="15"/>
  <c r="T130" i="15"/>
  <c r="S130" i="15"/>
  <c r="Q130" i="15"/>
  <c r="T129" i="15"/>
  <c r="S129" i="15"/>
  <c r="Q129" i="15"/>
  <c r="T128" i="15"/>
  <c r="S128" i="15"/>
  <c r="Q128" i="15"/>
  <c r="T127" i="15"/>
  <c r="S127" i="15"/>
  <c r="Q127" i="15"/>
  <c r="T126" i="15"/>
  <c r="S126" i="15"/>
  <c r="Q126" i="15"/>
  <c r="T125" i="15"/>
  <c r="S125" i="15"/>
  <c r="Q125" i="15"/>
  <c r="T124" i="15"/>
  <c r="S124" i="15"/>
  <c r="Q124" i="15"/>
  <c r="T123" i="15"/>
  <c r="S123" i="15"/>
  <c r="Q123" i="15"/>
  <c r="T122" i="15"/>
  <c r="S122" i="15"/>
  <c r="Q122" i="15"/>
  <c r="T121" i="15"/>
  <c r="S121" i="15"/>
  <c r="Q121" i="15"/>
  <c r="T120" i="15"/>
  <c r="S120" i="15"/>
  <c r="Q120" i="15"/>
  <c r="T119" i="15"/>
  <c r="S119" i="15"/>
  <c r="Q119" i="15"/>
  <c r="T118" i="15"/>
  <c r="S118" i="15"/>
  <c r="Q118" i="15"/>
  <c r="T117" i="15"/>
  <c r="S117" i="15"/>
  <c r="Q117" i="15"/>
  <c r="T116" i="15"/>
  <c r="S116" i="15"/>
  <c r="Q116" i="15"/>
  <c r="T115" i="15"/>
  <c r="S115" i="15"/>
  <c r="Q115" i="15"/>
  <c r="T114" i="15"/>
  <c r="S114" i="15"/>
  <c r="Q114" i="15"/>
  <c r="T113" i="15"/>
  <c r="S113" i="15"/>
  <c r="Q113" i="15"/>
  <c r="T112" i="15"/>
  <c r="S112" i="15"/>
  <c r="Q112" i="15"/>
  <c r="T111" i="15"/>
  <c r="S111" i="15"/>
  <c r="Q111" i="15"/>
  <c r="T110" i="15"/>
  <c r="S110" i="15"/>
  <c r="Q110" i="15"/>
  <c r="T109" i="15"/>
  <c r="S109" i="15"/>
  <c r="Q109" i="15"/>
  <c r="T108" i="15"/>
  <c r="S108" i="15"/>
  <c r="Q108" i="15"/>
  <c r="T107" i="15"/>
  <c r="S107" i="15"/>
  <c r="Q107" i="15"/>
  <c r="T106" i="15"/>
  <c r="S106" i="15"/>
  <c r="Q106" i="15"/>
  <c r="T105" i="15"/>
  <c r="S105" i="15"/>
  <c r="Q105" i="15"/>
  <c r="T104" i="15"/>
  <c r="S104" i="15"/>
  <c r="Q104" i="15"/>
  <c r="T103" i="15"/>
  <c r="S103" i="15"/>
  <c r="Q103" i="15"/>
  <c r="T102" i="15"/>
  <c r="S102" i="15"/>
  <c r="Q102" i="15"/>
  <c r="T101" i="15"/>
  <c r="S101" i="15"/>
  <c r="Q101" i="15"/>
  <c r="T100" i="15"/>
  <c r="S100" i="15"/>
  <c r="Q100" i="15"/>
  <c r="T99" i="15"/>
  <c r="S99" i="15"/>
  <c r="Q99" i="15"/>
  <c r="T98" i="15"/>
  <c r="S98" i="15"/>
  <c r="Q98" i="15"/>
  <c r="T97" i="15"/>
  <c r="S97" i="15"/>
  <c r="Q97" i="15"/>
  <c r="T96" i="15"/>
  <c r="S96" i="15"/>
  <c r="Q96" i="15"/>
  <c r="T95" i="15"/>
  <c r="S95" i="15"/>
  <c r="Q95" i="15"/>
  <c r="T94" i="15"/>
  <c r="S94" i="15"/>
  <c r="Q94" i="15"/>
  <c r="T93" i="15"/>
  <c r="S93" i="15"/>
  <c r="Q93" i="15"/>
  <c r="T92" i="15"/>
  <c r="S92" i="15"/>
  <c r="Q92" i="15"/>
  <c r="T91" i="15"/>
  <c r="S91" i="15"/>
  <c r="Q91" i="15"/>
  <c r="T90" i="15"/>
  <c r="S90" i="15"/>
  <c r="Q90" i="15"/>
  <c r="T89" i="15"/>
  <c r="S89" i="15"/>
  <c r="Q89" i="15"/>
  <c r="T88" i="15"/>
  <c r="S88" i="15"/>
  <c r="Q88" i="15"/>
  <c r="T87" i="15"/>
  <c r="S87" i="15"/>
  <c r="Q87" i="15"/>
  <c r="T86" i="15"/>
  <c r="S86" i="15"/>
  <c r="Q86" i="15"/>
  <c r="T85" i="15"/>
  <c r="S85" i="15"/>
  <c r="Q85" i="15"/>
  <c r="T84" i="15"/>
  <c r="S84" i="15"/>
  <c r="Q84" i="15"/>
  <c r="T83" i="15"/>
  <c r="S83" i="15"/>
  <c r="Q83" i="15"/>
  <c r="T82" i="15"/>
  <c r="S82" i="15"/>
  <c r="Q82" i="15"/>
  <c r="T81" i="15"/>
  <c r="S81" i="15"/>
  <c r="Q81" i="15"/>
  <c r="T80" i="15"/>
  <c r="S80" i="15"/>
  <c r="Q80" i="15"/>
  <c r="T79" i="15"/>
  <c r="S79" i="15"/>
  <c r="Q79" i="15"/>
  <c r="T78" i="15"/>
  <c r="S78" i="15"/>
  <c r="Q78" i="15"/>
  <c r="T77" i="15"/>
  <c r="S77" i="15"/>
  <c r="Q77" i="15"/>
  <c r="T76" i="15"/>
  <c r="S76" i="15"/>
  <c r="Q76" i="15"/>
  <c r="T75" i="15"/>
  <c r="S75" i="15"/>
  <c r="Q75" i="15"/>
  <c r="T74" i="15"/>
  <c r="S74" i="15"/>
  <c r="Q74" i="15"/>
  <c r="T73" i="15"/>
  <c r="S73" i="15"/>
  <c r="Q73" i="15"/>
  <c r="T72" i="15"/>
  <c r="S72" i="15"/>
  <c r="Q72" i="15"/>
  <c r="T71" i="15"/>
  <c r="S71" i="15"/>
  <c r="Q71" i="15"/>
  <c r="T70" i="15"/>
  <c r="S70" i="15"/>
  <c r="Q70" i="15"/>
  <c r="T69" i="15"/>
  <c r="S69" i="15"/>
  <c r="Q69" i="15"/>
  <c r="T68" i="15"/>
  <c r="S68" i="15"/>
  <c r="Q68" i="15"/>
  <c r="T67" i="15"/>
  <c r="S67" i="15"/>
  <c r="Q67" i="15"/>
  <c r="T66" i="15"/>
  <c r="S66" i="15"/>
  <c r="Q66" i="15"/>
  <c r="T65" i="15"/>
  <c r="S65" i="15"/>
  <c r="Q65" i="15"/>
  <c r="T64" i="15"/>
  <c r="S64" i="15"/>
  <c r="Q64" i="15"/>
  <c r="T63" i="15"/>
  <c r="S63" i="15"/>
  <c r="Q63" i="15"/>
  <c r="T62" i="15"/>
  <c r="S62" i="15"/>
  <c r="Q62" i="15"/>
  <c r="T61" i="15"/>
  <c r="S61" i="15"/>
  <c r="Q61" i="15"/>
  <c r="T60" i="15"/>
  <c r="S60" i="15"/>
  <c r="Q60" i="15"/>
  <c r="T59" i="15"/>
  <c r="S59" i="15"/>
  <c r="Q59" i="15"/>
  <c r="T58" i="15"/>
  <c r="S58" i="15"/>
  <c r="Q58" i="15"/>
  <c r="T57" i="15"/>
  <c r="S57" i="15"/>
  <c r="Q57" i="15"/>
  <c r="T56" i="15"/>
  <c r="S56" i="15"/>
  <c r="Q56" i="15"/>
  <c r="T55" i="15"/>
  <c r="S55" i="15"/>
  <c r="Q55" i="15"/>
  <c r="T54" i="15"/>
  <c r="S54" i="15"/>
  <c r="Q54" i="15"/>
  <c r="T53" i="15"/>
  <c r="S53" i="15"/>
  <c r="Q53" i="15"/>
  <c r="T52" i="15"/>
  <c r="S52" i="15"/>
  <c r="Q52" i="15"/>
  <c r="T51" i="15"/>
  <c r="S51" i="15"/>
  <c r="Q51" i="15"/>
  <c r="T50" i="15"/>
  <c r="S50" i="15"/>
  <c r="Q50" i="15"/>
  <c r="T49" i="15"/>
  <c r="S49" i="15"/>
  <c r="Q49" i="15"/>
  <c r="T48" i="15"/>
  <c r="S48" i="15"/>
  <c r="Q48" i="15"/>
  <c r="T47" i="15"/>
  <c r="S47" i="15"/>
  <c r="Q47" i="15"/>
  <c r="T46" i="15"/>
  <c r="S46" i="15"/>
  <c r="Q46" i="15"/>
  <c r="T45" i="15"/>
  <c r="S45" i="15"/>
  <c r="Q45" i="15"/>
  <c r="T44" i="15"/>
  <c r="S44" i="15"/>
  <c r="Q44" i="15"/>
  <c r="T43" i="15"/>
  <c r="S43" i="15"/>
  <c r="Q43" i="15"/>
  <c r="T42" i="15"/>
  <c r="S42" i="15"/>
  <c r="Q42" i="15"/>
  <c r="T41" i="15"/>
  <c r="S41" i="15"/>
  <c r="Q41" i="15"/>
  <c r="T40" i="15"/>
  <c r="S40" i="15"/>
  <c r="Q40" i="15"/>
  <c r="T39" i="15"/>
  <c r="S39" i="15"/>
  <c r="Q39" i="15"/>
  <c r="T38" i="15"/>
  <c r="S38" i="15"/>
  <c r="Q38" i="15"/>
  <c r="T37" i="15"/>
  <c r="S37" i="15"/>
  <c r="Q37" i="15"/>
  <c r="T36" i="15"/>
  <c r="S36" i="15"/>
  <c r="Q36" i="15"/>
  <c r="T35" i="15"/>
  <c r="S35" i="15"/>
  <c r="Q35" i="15"/>
  <c r="T34" i="15"/>
  <c r="S34" i="15"/>
  <c r="Q34" i="15"/>
  <c r="T33" i="15"/>
  <c r="S33" i="15"/>
  <c r="Q33" i="15"/>
  <c r="T32" i="15"/>
  <c r="S32" i="15"/>
  <c r="Q32" i="15"/>
  <c r="T31" i="15"/>
  <c r="S31" i="15"/>
  <c r="Q31" i="15"/>
  <c r="T30" i="15"/>
  <c r="S30" i="15"/>
  <c r="Q30" i="15"/>
  <c r="T29" i="15"/>
  <c r="S29" i="15"/>
  <c r="Q29" i="15"/>
  <c r="T28" i="15"/>
  <c r="S28" i="15"/>
  <c r="Q28" i="15"/>
  <c r="T27" i="15"/>
  <c r="S27" i="15"/>
  <c r="Q27" i="15"/>
  <c r="T26" i="15"/>
  <c r="S26" i="15"/>
  <c r="Q26" i="15"/>
  <c r="T25" i="15"/>
  <c r="S25" i="15"/>
  <c r="Q25" i="15"/>
  <c r="T24" i="15"/>
  <c r="S24" i="15"/>
  <c r="Q24" i="15"/>
  <c r="T23" i="15"/>
  <c r="S23" i="15"/>
  <c r="Q23" i="15"/>
  <c r="T22" i="15"/>
  <c r="S22" i="15"/>
  <c r="Q22" i="15"/>
  <c r="T21" i="15"/>
  <c r="S21" i="15"/>
  <c r="Q21" i="15"/>
  <c r="T20" i="15"/>
  <c r="S20" i="15"/>
  <c r="Q20" i="15"/>
  <c r="T19" i="15"/>
  <c r="S19" i="15"/>
  <c r="Q19" i="15"/>
  <c r="T18" i="15"/>
  <c r="S18" i="15"/>
  <c r="Q18" i="15"/>
  <c r="T17" i="15"/>
  <c r="S17" i="15"/>
  <c r="Q17" i="15"/>
  <c r="T16" i="15"/>
  <c r="S16" i="15"/>
  <c r="Q16" i="15"/>
  <c r="T15" i="15"/>
  <c r="S15" i="15"/>
  <c r="Q15" i="15"/>
  <c r="T14" i="15"/>
  <c r="S14" i="15"/>
  <c r="Q14" i="15"/>
  <c r="T13" i="15"/>
  <c r="S13" i="15"/>
  <c r="Q13" i="15"/>
  <c r="T12" i="15"/>
  <c r="S12" i="15"/>
  <c r="Q12" i="15"/>
  <c r="T11" i="15"/>
  <c r="S11" i="15"/>
  <c r="Q11" i="15"/>
  <c r="T10" i="15"/>
  <c r="S10" i="15"/>
  <c r="Q10" i="15"/>
  <c r="T9" i="15"/>
  <c r="S9" i="15"/>
  <c r="Q9" i="15"/>
  <c r="T8" i="15"/>
  <c r="S8" i="15"/>
  <c r="Q8" i="15"/>
  <c r="T7" i="15"/>
  <c r="S7" i="15"/>
  <c r="Q7" i="15"/>
  <c r="T6" i="15"/>
  <c r="S6" i="15"/>
  <c r="Q6" i="15"/>
  <c r="T5" i="15"/>
  <c r="S5" i="15"/>
  <c r="Q5" i="15"/>
  <c r="T4" i="15"/>
  <c r="S4" i="15"/>
  <c r="Q4" i="15"/>
  <c r="T3" i="15"/>
  <c r="S3" i="15"/>
  <c r="Q3" i="15"/>
  <c r="T2" i="15"/>
  <c r="S2" i="15"/>
  <c r="Q2" i="15"/>
  <c r="T200" i="14"/>
  <c r="S200" i="14"/>
  <c r="Q200" i="14"/>
  <c r="T199" i="14"/>
  <c r="S199" i="14"/>
  <c r="Q199" i="14"/>
  <c r="T198" i="14"/>
  <c r="S198" i="14"/>
  <c r="Q198" i="14"/>
  <c r="T197" i="14"/>
  <c r="S197" i="14"/>
  <c r="Q197" i="14"/>
  <c r="T196" i="14"/>
  <c r="S196" i="14"/>
  <c r="Q196" i="14"/>
  <c r="T195" i="14"/>
  <c r="S195" i="14"/>
  <c r="Q195" i="14"/>
  <c r="T194" i="14"/>
  <c r="S194" i="14"/>
  <c r="Q194" i="14"/>
  <c r="T193" i="14"/>
  <c r="S193" i="14"/>
  <c r="Q193" i="14"/>
  <c r="T192" i="14"/>
  <c r="S192" i="14"/>
  <c r="Q192" i="14"/>
  <c r="T191" i="14"/>
  <c r="S191" i="14"/>
  <c r="Q191" i="14"/>
  <c r="T190" i="14"/>
  <c r="S190" i="14"/>
  <c r="Q190" i="14"/>
  <c r="T189" i="14"/>
  <c r="S189" i="14"/>
  <c r="Q189" i="14"/>
  <c r="T188" i="14"/>
  <c r="S188" i="14"/>
  <c r="Q188" i="14"/>
  <c r="T187" i="14"/>
  <c r="S187" i="14"/>
  <c r="Q187" i="14"/>
  <c r="T186" i="14"/>
  <c r="S186" i="14"/>
  <c r="Q186" i="14"/>
  <c r="T185" i="14"/>
  <c r="S185" i="14"/>
  <c r="Q185" i="14"/>
  <c r="T184" i="14"/>
  <c r="S184" i="14"/>
  <c r="Q184" i="14"/>
  <c r="T183" i="14"/>
  <c r="S183" i="14"/>
  <c r="Q183" i="14"/>
  <c r="T182" i="14"/>
  <c r="S182" i="14"/>
  <c r="Q182" i="14"/>
  <c r="T181" i="14"/>
  <c r="S181" i="14"/>
  <c r="Q181" i="14"/>
  <c r="T180" i="14"/>
  <c r="S180" i="14"/>
  <c r="Q180" i="14"/>
  <c r="T179" i="14"/>
  <c r="S179" i="14"/>
  <c r="Q179" i="14"/>
  <c r="T178" i="14"/>
  <c r="S178" i="14"/>
  <c r="Q178" i="14"/>
  <c r="T177" i="14"/>
  <c r="S177" i="14"/>
  <c r="Q177" i="14"/>
  <c r="T176" i="14"/>
  <c r="S176" i="14"/>
  <c r="Q176" i="14"/>
  <c r="T175" i="14"/>
  <c r="S175" i="14"/>
  <c r="Q175" i="14"/>
  <c r="T174" i="14"/>
  <c r="S174" i="14"/>
  <c r="Q174" i="14"/>
  <c r="T173" i="14"/>
  <c r="S173" i="14"/>
  <c r="Q173" i="14"/>
  <c r="T172" i="14"/>
  <c r="S172" i="14"/>
  <c r="Q172" i="14"/>
  <c r="T171" i="14"/>
  <c r="S171" i="14"/>
  <c r="Q171" i="14"/>
  <c r="T170" i="14"/>
  <c r="S170" i="14"/>
  <c r="Q170" i="14"/>
  <c r="T169" i="14"/>
  <c r="S169" i="14"/>
  <c r="Q169" i="14"/>
  <c r="T168" i="14"/>
  <c r="S168" i="14"/>
  <c r="Q168" i="14"/>
  <c r="T167" i="14"/>
  <c r="S167" i="14"/>
  <c r="Q167" i="14"/>
  <c r="T166" i="14"/>
  <c r="S166" i="14"/>
  <c r="Q166" i="14"/>
  <c r="T165" i="14"/>
  <c r="S165" i="14"/>
  <c r="Q165" i="14"/>
  <c r="T164" i="14"/>
  <c r="S164" i="14"/>
  <c r="Q164" i="14"/>
  <c r="T163" i="14"/>
  <c r="S163" i="14"/>
  <c r="Q163" i="14"/>
  <c r="T162" i="14"/>
  <c r="S162" i="14"/>
  <c r="Q162" i="14"/>
  <c r="T161" i="14"/>
  <c r="S161" i="14"/>
  <c r="Q161" i="14"/>
  <c r="T160" i="14"/>
  <c r="S160" i="14"/>
  <c r="Q160" i="14"/>
  <c r="T159" i="14"/>
  <c r="S159" i="14"/>
  <c r="Q159" i="14"/>
  <c r="T158" i="14"/>
  <c r="S158" i="14"/>
  <c r="Q158" i="14"/>
  <c r="T157" i="14"/>
  <c r="S157" i="14"/>
  <c r="Q157" i="14"/>
  <c r="T156" i="14"/>
  <c r="S156" i="14"/>
  <c r="Q156" i="14"/>
  <c r="T155" i="14"/>
  <c r="S155" i="14"/>
  <c r="Q155" i="14"/>
  <c r="T154" i="14"/>
  <c r="S154" i="14"/>
  <c r="Q154" i="14"/>
  <c r="T153" i="14"/>
  <c r="S153" i="14"/>
  <c r="Q153" i="14"/>
  <c r="T152" i="14"/>
  <c r="S152" i="14"/>
  <c r="Q152" i="14"/>
  <c r="T151" i="14"/>
  <c r="S151" i="14"/>
  <c r="Q151" i="14"/>
  <c r="T150" i="14"/>
  <c r="S150" i="14"/>
  <c r="Q150" i="14"/>
  <c r="T149" i="14"/>
  <c r="S149" i="14"/>
  <c r="Q149" i="14"/>
  <c r="T148" i="14"/>
  <c r="S148" i="14"/>
  <c r="Q148" i="14"/>
  <c r="T147" i="14"/>
  <c r="S147" i="14"/>
  <c r="Q147" i="14"/>
  <c r="T146" i="14"/>
  <c r="S146" i="14"/>
  <c r="Q146" i="14"/>
  <c r="T145" i="14"/>
  <c r="S145" i="14"/>
  <c r="Q145" i="14"/>
  <c r="T144" i="14"/>
  <c r="S144" i="14"/>
  <c r="Q144" i="14"/>
  <c r="T143" i="14"/>
  <c r="S143" i="14"/>
  <c r="Q143" i="14"/>
  <c r="T142" i="14"/>
  <c r="S142" i="14"/>
  <c r="Q142" i="14"/>
  <c r="T141" i="14"/>
  <c r="S141" i="14"/>
  <c r="Q141" i="14"/>
  <c r="T140" i="14"/>
  <c r="S140" i="14"/>
  <c r="Q140" i="14"/>
  <c r="T139" i="14"/>
  <c r="S139" i="14"/>
  <c r="Q139" i="14"/>
  <c r="T138" i="14"/>
  <c r="S138" i="14"/>
  <c r="Q138" i="14"/>
  <c r="T137" i="14"/>
  <c r="S137" i="14"/>
  <c r="Q137" i="14"/>
  <c r="T136" i="14"/>
  <c r="S136" i="14"/>
  <c r="Q136" i="14"/>
  <c r="T135" i="14"/>
  <c r="S135" i="14"/>
  <c r="Q135" i="14"/>
  <c r="T134" i="14"/>
  <c r="S134" i="14"/>
  <c r="Q134" i="14"/>
  <c r="T133" i="14"/>
  <c r="S133" i="14"/>
  <c r="Q133" i="14"/>
  <c r="T132" i="14"/>
  <c r="S132" i="14"/>
  <c r="Q132" i="14"/>
  <c r="T131" i="14"/>
  <c r="S131" i="14"/>
  <c r="Q131" i="14"/>
  <c r="T130" i="14"/>
  <c r="S130" i="14"/>
  <c r="Q130" i="14"/>
  <c r="T129" i="14"/>
  <c r="S129" i="14"/>
  <c r="Q129" i="14"/>
  <c r="T128" i="14"/>
  <c r="S128" i="14"/>
  <c r="Q128" i="14"/>
  <c r="T127" i="14"/>
  <c r="S127" i="14"/>
  <c r="Q127" i="14"/>
  <c r="T126" i="14"/>
  <c r="S126" i="14"/>
  <c r="Q126" i="14"/>
  <c r="T125" i="14"/>
  <c r="S125" i="14"/>
  <c r="Q125" i="14"/>
  <c r="T124" i="14"/>
  <c r="S124" i="14"/>
  <c r="Q124" i="14"/>
  <c r="T123" i="14"/>
  <c r="S123" i="14"/>
  <c r="Q123" i="14"/>
  <c r="T122" i="14"/>
  <c r="S122" i="14"/>
  <c r="Q122" i="14"/>
  <c r="T121" i="14"/>
  <c r="S121" i="14"/>
  <c r="Q121" i="14"/>
  <c r="T120" i="14"/>
  <c r="S120" i="14"/>
  <c r="Q120" i="14"/>
  <c r="T119" i="14"/>
  <c r="S119" i="14"/>
  <c r="Q119" i="14"/>
  <c r="T118" i="14"/>
  <c r="S118" i="14"/>
  <c r="Q118" i="14"/>
  <c r="T117" i="14"/>
  <c r="S117" i="14"/>
  <c r="Q117" i="14"/>
  <c r="T116" i="14"/>
  <c r="S116" i="14"/>
  <c r="Q116" i="14"/>
  <c r="T115" i="14"/>
  <c r="S115" i="14"/>
  <c r="Q115" i="14"/>
  <c r="T114" i="14"/>
  <c r="S114" i="14"/>
  <c r="Q114" i="14"/>
  <c r="T113" i="14"/>
  <c r="S113" i="14"/>
  <c r="Q113" i="14"/>
  <c r="T112" i="14"/>
  <c r="S112" i="14"/>
  <c r="Q112" i="14"/>
  <c r="T111" i="14"/>
  <c r="S111" i="14"/>
  <c r="Q111" i="14"/>
  <c r="T110" i="14"/>
  <c r="S110" i="14"/>
  <c r="Q110" i="14"/>
  <c r="T109" i="14"/>
  <c r="S109" i="14"/>
  <c r="Q109" i="14"/>
  <c r="T108" i="14"/>
  <c r="S108" i="14"/>
  <c r="Q108" i="14"/>
  <c r="T107" i="14"/>
  <c r="S107" i="14"/>
  <c r="Q107" i="14"/>
  <c r="T106" i="14"/>
  <c r="S106" i="14"/>
  <c r="Q106" i="14"/>
  <c r="T105" i="14"/>
  <c r="S105" i="14"/>
  <c r="Q105" i="14"/>
  <c r="T104" i="14"/>
  <c r="S104" i="14"/>
  <c r="Q104" i="14"/>
  <c r="T103" i="14"/>
  <c r="S103" i="14"/>
  <c r="Q103" i="14"/>
  <c r="T102" i="14"/>
  <c r="S102" i="14"/>
  <c r="Q102" i="14"/>
  <c r="T101" i="14"/>
  <c r="S101" i="14"/>
  <c r="Q101" i="14"/>
  <c r="T100" i="14"/>
  <c r="S100" i="14"/>
  <c r="Q100" i="14"/>
  <c r="T99" i="14"/>
  <c r="S99" i="14"/>
  <c r="Q99" i="14"/>
  <c r="T98" i="14"/>
  <c r="S98" i="14"/>
  <c r="Q98" i="14"/>
  <c r="T97" i="14"/>
  <c r="S97" i="14"/>
  <c r="Q97" i="14"/>
  <c r="T96" i="14"/>
  <c r="S96" i="14"/>
  <c r="Q96" i="14"/>
  <c r="T95" i="14"/>
  <c r="S95" i="14"/>
  <c r="Q95" i="14"/>
  <c r="T94" i="14"/>
  <c r="S94" i="14"/>
  <c r="Q94" i="14"/>
  <c r="T93" i="14"/>
  <c r="S93" i="14"/>
  <c r="Q93" i="14"/>
  <c r="T92" i="14"/>
  <c r="S92" i="14"/>
  <c r="Q92" i="14"/>
  <c r="T91" i="14"/>
  <c r="S91" i="14"/>
  <c r="Q91" i="14"/>
  <c r="T90" i="14"/>
  <c r="S90" i="14"/>
  <c r="Q90" i="14"/>
  <c r="T89" i="14"/>
  <c r="S89" i="14"/>
  <c r="Q89" i="14"/>
  <c r="T88" i="14"/>
  <c r="S88" i="14"/>
  <c r="Q88" i="14"/>
  <c r="T87" i="14"/>
  <c r="S87" i="14"/>
  <c r="Q87" i="14"/>
  <c r="T86" i="14"/>
  <c r="S86" i="14"/>
  <c r="Q86" i="14"/>
  <c r="T85" i="14"/>
  <c r="S85" i="14"/>
  <c r="Q85" i="14"/>
  <c r="T84" i="14"/>
  <c r="S84" i="14"/>
  <c r="Q84" i="14"/>
  <c r="T83" i="14"/>
  <c r="S83" i="14"/>
  <c r="Q83" i="14"/>
  <c r="T82" i="14"/>
  <c r="S82" i="14"/>
  <c r="Q82" i="14"/>
  <c r="T81" i="14"/>
  <c r="S81" i="14"/>
  <c r="Q81" i="14"/>
  <c r="T80" i="14"/>
  <c r="S80" i="14"/>
  <c r="Q80" i="14"/>
  <c r="T79" i="14"/>
  <c r="S79" i="14"/>
  <c r="Q79" i="14"/>
  <c r="T78" i="14"/>
  <c r="S78" i="14"/>
  <c r="Q78" i="14"/>
  <c r="T77" i="14"/>
  <c r="S77" i="14"/>
  <c r="Q77" i="14"/>
  <c r="T76" i="14"/>
  <c r="S76" i="14"/>
  <c r="Q76" i="14"/>
  <c r="T75" i="14"/>
  <c r="S75" i="14"/>
  <c r="Q75" i="14"/>
  <c r="T74" i="14"/>
  <c r="S74" i="14"/>
  <c r="Q74" i="14"/>
  <c r="T73" i="14"/>
  <c r="S73" i="14"/>
  <c r="Q73" i="14"/>
  <c r="T72" i="14"/>
  <c r="S72" i="14"/>
  <c r="Q72" i="14"/>
  <c r="T71" i="14"/>
  <c r="S71" i="14"/>
  <c r="Q71" i="14"/>
  <c r="T70" i="14"/>
  <c r="S70" i="14"/>
  <c r="Q70" i="14"/>
  <c r="T69" i="14"/>
  <c r="S69" i="14"/>
  <c r="Q69" i="14"/>
  <c r="T68" i="14"/>
  <c r="S68" i="14"/>
  <c r="Q68" i="14"/>
  <c r="T67" i="14"/>
  <c r="S67" i="14"/>
  <c r="Q67" i="14"/>
  <c r="T66" i="14"/>
  <c r="S66" i="14"/>
  <c r="Q66" i="14"/>
  <c r="T65" i="14"/>
  <c r="S65" i="14"/>
  <c r="Q65" i="14"/>
  <c r="T64" i="14"/>
  <c r="S64" i="14"/>
  <c r="Q64" i="14"/>
  <c r="T63" i="14"/>
  <c r="S63" i="14"/>
  <c r="Q63" i="14"/>
  <c r="T62" i="14"/>
  <c r="S62" i="14"/>
  <c r="Q62" i="14"/>
  <c r="T61" i="14"/>
  <c r="S61" i="14"/>
  <c r="Q61" i="14"/>
  <c r="T60" i="14"/>
  <c r="S60" i="14"/>
  <c r="Q60" i="14"/>
  <c r="T59" i="14"/>
  <c r="S59" i="14"/>
  <c r="Q59" i="14"/>
  <c r="T58" i="14"/>
  <c r="S58" i="14"/>
  <c r="Q58" i="14"/>
  <c r="T57" i="14"/>
  <c r="S57" i="14"/>
  <c r="Q57" i="14"/>
  <c r="T56" i="14"/>
  <c r="S56" i="14"/>
  <c r="Q56" i="14"/>
  <c r="T55" i="14"/>
  <c r="S55" i="14"/>
  <c r="Q55" i="14"/>
  <c r="T54" i="14"/>
  <c r="S54" i="14"/>
  <c r="Q54" i="14"/>
  <c r="T53" i="14"/>
  <c r="S53" i="14"/>
  <c r="Q53" i="14"/>
  <c r="T52" i="14"/>
  <c r="S52" i="14"/>
  <c r="Q52" i="14"/>
  <c r="T51" i="14"/>
  <c r="S51" i="14"/>
  <c r="Q51" i="14"/>
  <c r="T50" i="14"/>
  <c r="S50" i="14"/>
  <c r="Q50" i="14"/>
  <c r="T49" i="14"/>
  <c r="S49" i="14"/>
  <c r="Q49" i="14"/>
  <c r="T48" i="14"/>
  <c r="S48" i="14"/>
  <c r="Q48" i="14"/>
  <c r="T47" i="14"/>
  <c r="S47" i="14"/>
  <c r="Q47" i="14"/>
  <c r="T46" i="14"/>
  <c r="S46" i="14"/>
  <c r="Q46" i="14"/>
  <c r="T45" i="14"/>
  <c r="S45" i="14"/>
  <c r="Q45" i="14"/>
  <c r="T44" i="14"/>
  <c r="S44" i="14"/>
  <c r="Q44" i="14"/>
  <c r="T43" i="14"/>
  <c r="S43" i="14"/>
  <c r="Q43" i="14"/>
  <c r="T42" i="14"/>
  <c r="S42" i="14"/>
  <c r="Q42" i="14"/>
  <c r="T41" i="14"/>
  <c r="S41" i="14"/>
  <c r="Q41" i="14"/>
  <c r="T40" i="14"/>
  <c r="S40" i="14"/>
  <c r="Q40" i="14"/>
  <c r="T39" i="14"/>
  <c r="S39" i="14"/>
  <c r="Q39" i="14"/>
  <c r="T38" i="14"/>
  <c r="S38" i="14"/>
  <c r="Q38" i="14"/>
  <c r="T37" i="14"/>
  <c r="S37" i="14"/>
  <c r="Q37" i="14"/>
  <c r="T36" i="14"/>
  <c r="S36" i="14"/>
  <c r="Q36" i="14"/>
  <c r="T35" i="14"/>
  <c r="S35" i="14"/>
  <c r="Q35" i="14"/>
  <c r="T34" i="14"/>
  <c r="S34" i="14"/>
  <c r="Q34" i="14"/>
  <c r="T33" i="14"/>
  <c r="S33" i="14"/>
  <c r="Q33" i="14"/>
  <c r="T32" i="14"/>
  <c r="S32" i="14"/>
  <c r="Q32" i="14"/>
  <c r="T31" i="14"/>
  <c r="S31" i="14"/>
  <c r="Q31" i="14"/>
  <c r="T30" i="14"/>
  <c r="S30" i="14"/>
  <c r="Q30" i="14"/>
  <c r="T29" i="14"/>
  <c r="S29" i="14"/>
  <c r="Q29" i="14"/>
  <c r="T28" i="14"/>
  <c r="S28" i="14"/>
  <c r="Q28" i="14"/>
  <c r="T27" i="14"/>
  <c r="S27" i="14"/>
  <c r="Q27" i="14"/>
  <c r="T26" i="14"/>
  <c r="S26" i="14"/>
  <c r="Q26" i="14"/>
  <c r="T25" i="14"/>
  <c r="S25" i="14"/>
  <c r="Q25" i="14"/>
  <c r="T24" i="14"/>
  <c r="S24" i="14"/>
  <c r="Q24" i="14"/>
  <c r="T23" i="14"/>
  <c r="S23" i="14"/>
  <c r="Q23" i="14"/>
  <c r="T22" i="14"/>
  <c r="S22" i="14"/>
  <c r="Q22" i="14"/>
  <c r="T21" i="14"/>
  <c r="S21" i="14"/>
  <c r="Q21" i="14"/>
  <c r="T20" i="14"/>
  <c r="S20" i="14"/>
  <c r="Q20" i="14"/>
  <c r="T19" i="14"/>
  <c r="S19" i="14"/>
  <c r="Q19" i="14"/>
  <c r="T18" i="14"/>
  <c r="S18" i="14"/>
  <c r="Q18" i="14"/>
  <c r="T17" i="14"/>
  <c r="S17" i="14"/>
  <c r="Q17" i="14"/>
  <c r="T16" i="14"/>
  <c r="S16" i="14"/>
  <c r="Q16" i="14"/>
  <c r="T15" i="14"/>
  <c r="S15" i="14"/>
  <c r="Q15" i="14"/>
  <c r="T14" i="14"/>
  <c r="S14" i="14"/>
  <c r="Q14" i="14"/>
  <c r="T13" i="14"/>
  <c r="S13" i="14"/>
  <c r="Q13" i="14"/>
  <c r="T12" i="14"/>
  <c r="S12" i="14"/>
  <c r="Q12" i="14"/>
  <c r="T11" i="14"/>
  <c r="S11" i="14"/>
  <c r="Q11" i="14"/>
  <c r="T10" i="14"/>
  <c r="S10" i="14"/>
  <c r="Q10" i="14"/>
  <c r="T9" i="14"/>
  <c r="S9" i="14"/>
  <c r="Q9" i="14"/>
  <c r="T8" i="14"/>
  <c r="S8" i="14"/>
  <c r="Q8" i="14"/>
  <c r="T7" i="14"/>
  <c r="S7" i="14"/>
  <c r="Q7" i="14"/>
  <c r="T6" i="14"/>
  <c r="S6" i="14"/>
  <c r="Q6" i="14"/>
  <c r="T5" i="14"/>
  <c r="S5" i="14"/>
  <c r="Q5" i="14"/>
  <c r="T4" i="14"/>
  <c r="S4" i="14"/>
  <c r="Q4" i="14"/>
  <c r="T3" i="14"/>
  <c r="S3" i="14"/>
  <c r="Q3" i="14"/>
  <c r="T2" i="14"/>
  <c r="S2" i="14"/>
  <c r="Q2" i="14"/>
  <c r="T200" i="13"/>
  <c r="S200" i="13"/>
  <c r="Q200" i="13"/>
  <c r="T199" i="13"/>
  <c r="S199" i="13"/>
  <c r="Q199" i="13"/>
  <c r="T198" i="13"/>
  <c r="S198" i="13"/>
  <c r="Q198" i="13"/>
  <c r="T197" i="13"/>
  <c r="S197" i="13"/>
  <c r="Q197" i="13"/>
  <c r="T196" i="13"/>
  <c r="S196" i="13"/>
  <c r="Q196" i="13"/>
  <c r="T195" i="13"/>
  <c r="S195" i="13"/>
  <c r="Q195" i="13"/>
  <c r="T194" i="13"/>
  <c r="S194" i="13"/>
  <c r="Q194" i="13"/>
  <c r="T193" i="13"/>
  <c r="S193" i="13"/>
  <c r="Q193" i="13"/>
  <c r="T192" i="13"/>
  <c r="S192" i="13"/>
  <c r="Q192" i="13"/>
  <c r="T191" i="13"/>
  <c r="S191" i="13"/>
  <c r="Q191" i="13"/>
  <c r="T190" i="13"/>
  <c r="S190" i="13"/>
  <c r="Q190" i="13"/>
  <c r="T189" i="13"/>
  <c r="S189" i="13"/>
  <c r="Q189" i="13"/>
  <c r="T188" i="13"/>
  <c r="S188" i="13"/>
  <c r="Q188" i="13"/>
  <c r="T187" i="13"/>
  <c r="S187" i="13"/>
  <c r="Q187" i="13"/>
  <c r="T186" i="13"/>
  <c r="S186" i="13"/>
  <c r="Q186" i="13"/>
  <c r="T185" i="13"/>
  <c r="S185" i="13"/>
  <c r="Q185" i="13"/>
  <c r="T184" i="13"/>
  <c r="S184" i="13"/>
  <c r="Q184" i="13"/>
  <c r="T183" i="13"/>
  <c r="S183" i="13"/>
  <c r="Q183" i="13"/>
  <c r="T182" i="13"/>
  <c r="S182" i="13"/>
  <c r="Q182" i="13"/>
  <c r="T181" i="13"/>
  <c r="S181" i="13"/>
  <c r="Q181" i="13"/>
  <c r="T180" i="13"/>
  <c r="S180" i="13"/>
  <c r="Q180" i="13"/>
  <c r="T179" i="13"/>
  <c r="S179" i="13"/>
  <c r="Q179" i="13"/>
  <c r="T178" i="13"/>
  <c r="S178" i="13"/>
  <c r="Q178" i="13"/>
  <c r="T177" i="13"/>
  <c r="S177" i="13"/>
  <c r="Q177" i="13"/>
  <c r="T176" i="13"/>
  <c r="S176" i="13"/>
  <c r="Q176" i="13"/>
  <c r="T175" i="13"/>
  <c r="S175" i="13"/>
  <c r="Q175" i="13"/>
  <c r="T174" i="13"/>
  <c r="S174" i="13"/>
  <c r="Q174" i="13"/>
  <c r="T173" i="13"/>
  <c r="S173" i="13"/>
  <c r="Q173" i="13"/>
  <c r="T172" i="13"/>
  <c r="S172" i="13"/>
  <c r="Q172" i="13"/>
  <c r="T171" i="13"/>
  <c r="S171" i="13"/>
  <c r="Q171" i="13"/>
  <c r="T170" i="13"/>
  <c r="S170" i="13"/>
  <c r="Q170" i="13"/>
  <c r="T169" i="13"/>
  <c r="S169" i="13"/>
  <c r="Q169" i="13"/>
  <c r="T168" i="13"/>
  <c r="S168" i="13"/>
  <c r="Q168" i="13"/>
  <c r="T167" i="13"/>
  <c r="S167" i="13"/>
  <c r="Q167" i="13"/>
  <c r="T166" i="13"/>
  <c r="S166" i="13"/>
  <c r="Q166" i="13"/>
  <c r="T165" i="13"/>
  <c r="S165" i="13"/>
  <c r="Q165" i="13"/>
  <c r="T164" i="13"/>
  <c r="S164" i="13"/>
  <c r="Q164" i="13"/>
  <c r="T163" i="13"/>
  <c r="S163" i="13"/>
  <c r="Q163" i="13"/>
  <c r="T162" i="13"/>
  <c r="S162" i="13"/>
  <c r="Q162" i="13"/>
  <c r="T161" i="13"/>
  <c r="S161" i="13"/>
  <c r="Q161" i="13"/>
  <c r="T160" i="13"/>
  <c r="S160" i="13"/>
  <c r="Q160" i="13"/>
  <c r="T159" i="13"/>
  <c r="S159" i="13"/>
  <c r="Q159" i="13"/>
  <c r="T158" i="13"/>
  <c r="S158" i="13"/>
  <c r="Q158" i="13"/>
  <c r="T157" i="13"/>
  <c r="S157" i="13"/>
  <c r="Q157" i="13"/>
  <c r="T156" i="13"/>
  <c r="S156" i="13"/>
  <c r="Q156" i="13"/>
  <c r="T155" i="13"/>
  <c r="S155" i="13"/>
  <c r="Q155" i="13"/>
  <c r="T154" i="13"/>
  <c r="S154" i="13"/>
  <c r="Q154" i="13"/>
  <c r="T153" i="13"/>
  <c r="S153" i="13"/>
  <c r="Q153" i="13"/>
  <c r="T152" i="13"/>
  <c r="S152" i="13"/>
  <c r="Q152" i="13"/>
  <c r="T151" i="13"/>
  <c r="S151" i="13"/>
  <c r="Q151" i="13"/>
  <c r="T150" i="13"/>
  <c r="S150" i="13"/>
  <c r="Q150" i="13"/>
  <c r="T149" i="13"/>
  <c r="S149" i="13"/>
  <c r="Q149" i="13"/>
  <c r="T148" i="13"/>
  <c r="S148" i="13"/>
  <c r="Q148" i="13"/>
  <c r="T147" i="13"/>
  <c r="S147" i="13"/>
  <c r="Q147" i="13"/>
  <c r="T146" i="13"/>
  <c r="S146" i="13"/>
  <c r="Q146" i="13"/>
  <c r="T145" i="13"/>
  <c r="S145" i="13"/>
  <c r="Q145" i="13"/>
  <c r="T144" i="13"/>
  <c r="S144" i="13"/>
  <c r="Q144" i="13"/>
  <c r="T143" i="13"/>
  <c r="S143" i="13"/>
  <c r="Q143" i="13"/>
  <c r="T142" i="13"/>
  <c r="S142" i="13"/>
  <c r="Q142" i="13"/>
  <c r="T141" i="13"/>
  <c r="S141" i="13"/>
  <c r="Q141" i="13"/>
  <c r="T140" i="13"/>
  <c r="S140" i="13"/>
  <c r="Q140" i="13"/>
  <c r="T139" i="13"/>
  <c r="S139" i="13"/>
  <c r="Q139" i="13"/>
  <c r="T138" i="13"/>
  <c r="S138" i="13"/>
  <c r="Q138" i="13"/>
  <c r="T137" i="13"/>
  <c r="S137" i="13"/>
  <c r="Q137" i="13"/>
  <c r="T136" i="13"/>
  <c r="S136" i="13"/>
  <c r="Q136" i="13"/>
  <c r="T135" i="13"/>
  <c r="S135" i="13"/>
  <c r="Q135" i="13"/>
  <c r="T134" i="13"/>
  <c r="S134" i="13"/>
  <c r="Q134" i="13"/>
  <c r="T133" i="13"/>
  <c r="S133" i="13"/>
  <c r="Q133" i="13"/>
  <c r="T132" i="13"/>
  <c r="S132" i="13"/>
  <c r="Q132" i="13"/>
  <c r="T131" i="13"/>
  <c r="S131" i="13"/>
  <c r="Q131" i="13"/>
  <c r="T130" i="13"/>
  <c r="S130" i="13"/>
  <c r="Q130" i="13"/>
  <c r="T129" i="13"/>
  <c r="S129" i="13"/>
  <c r="Q129" i="13"/>
  <c r="T128" i="13"/>
  <c r="S128" i="13"/>
  <c r="Q128" i="13"/>
  <c r="T127" i="13"/>
  <c r="S127" i="13"/>
  <c r="Q127" i="13"/>
  <c r="T126" i="13"/>
  <c r="S126" i="13"/>
  <c r="Q126" i="13"/>
  <c r="T125" i="13"/>
  <c r="S125" i="13"/>
  <c r="Q125" i="13"/>
  <c r="T124" i="13"/>
  <c r="S124" i="13"/>
  <c r="Q124" i="13"/>
  <c r="T123" i="13"/>
  <c r="S123" i="13"/>
  <c r="Q123" i="13"/>
  <c r="T122" i="13"/>
  <c r="S122" i="13"/>
  <c r="Q122" i="13"/>
  <c r="T121" i="13"/>
  <c r="S121" i="13"/>
  <c r="Q121" i="13"/>
  <c r="T120" i="13"/>
  <c r="S120" i="13"/>
  <c r="Q120" i="13"/>
  <c r="T119" i="13"/>
  <c r="S119" i="13"/>
  <c r="Q119" i="13"/>
  <c r="T118" i="13"/>
  <c r="S118" i="13"/>
  <c r="Q118" i="13"/>
  <c r="T117" i="13"/>
  <c r="S117" i="13"/>
  <c r="Q117" i="13"/>
  <c r="T116" i="13"/>
  <c r="S116" i="13"/>
  <c r="Q116" i="13"/>
  <c r="T115" i="13"/>
  <c r="S115" i="13"/>
  <c r="Q115" i="13"/>
  <c r="T114" i="13"/>
  <c r="S114" i="13"/>
  <c r="Q114" i="13"/>
  <c r="T113" i="13"/>
  <c r="S113" i="13"/>
  <c r="Q113" i="13"/>
  <c r="T112" i="13"/>
  <c r="S112" i="13"/>
  <c r="Q112" i="13"/>
  <c r="T111" i="13"/>
  <c r="S111" i="13"/>
  <c r="Q111" i="13"/>
  <c r="T110" i="13"/>
  <c r="S110" i="13"/>
  <c r="Q110" i="13"/>
  <c r="T109" i="13"/>
  <c r="S109" i="13"/>
  <c r="Q109" i="13"/>
  <c r="T108" i="13"/>
  <c r="S108" i="13"/>
  <c r="Q108" i="13"/>
  <c r="T107" i="13"/>
  <c r="S107" i="13"/>
  <c r="Q107" i="13"/>
  <c r="T106" i="13"/>
  <c r="S106" i="13"/>
  <c r="Q106" i="13"/>
  <c r="T105" i="13"/>
  <c r="S105" i="13"/>
  <c r="Q105" i="13"/>
  <c r="T104" i="13"/>
  <c r="S104" i="13"/>
  <c r="Q104" i="13"/>
  <c r="T103" i="13"/>
  <c r="S103" i="13"/>
  <c r="Q103" i="13"/>
  <c r="T102" i="13"/>
  <c r="S102" i="13"/>
  <c r="Q102" i="13"/>
  <c r="T101" i="13"/>
  <c r="S101" i="13"/>
  <c r="Q101" i="13"/>
  <c r="T100" i="13"/>
  <c r="S100" i="13"/>
  <c r="Q100" i="13"/>
  <c r="T99" i="13"/>
  <c r="S99" i="13"/>
  <c r="Q99" i="13"/>
  <c r="T98" i="13"/>
  <c r="S98" i="13"/>
  <c r="Q98" i="13"/>
  <c r="T97" i="13"/>
  <c r="S97" i="13"/>
  <c r="Q97" i="13"/>
  <c r="T96" i="13"/>
  <c r="S96" i="13"/>
  <c r="Q96" i="13"/>
  <c r="T95" i="13"/>
  <c r="S95" i="13"/>
  <c r="Q95" i="13"/>
  <c r="T94" i="13"/>
  <c r="S94" i="13"/>
  <c r="Q94" i="13"/>
  <c r="T93" i="13"/>
  <c r="S93" i="13"/>
  <c r="Q93" i="13"/>
  <c r="T92" i="13"/>
  <c r="S92" i="13"/>
  <c r="Q92" i="13"/>
  <c r="T91" i="13"/>
  <c r="S91" i="13"/>
  <c r="Q91" i="13"/>
  <c r="T90" i="13"/>
  <c r="S90" i="13"/>
  <c r="Q90" i="13"/>
  <c r="T89" i="13"/>
  <c r="S89" i="13"/>
  <c r="Q89" i="13"/>
  <c r="T88" i="13"/>
  <c r="S88" i="13"/>
  <c r="Q88" i="13"/>
  <c r="T87" i="13"/>
  <c r="S87" i="13"/>
  <c r="Q87" i="13"/>
  <c r="T86" i="13"/>
  <c r="S86" i="13"/>
  <c r="Q86" i="13"/>
  <c r="T85" i="13"/>
  <c r="S85" i="13"/>
  <c r="Q85" i="13"/>
  <c r="T84" i="13"/>
  <c r="S84" i="13"/>
  <c r="Q84" i="13"/>
  <c r="T83" i="13"/>
  <c r="S83" i="13"/>
  <c r="Q83" i="13"/>
  <c r="T82" i="13"/>
  <c r="S82" i="13"/>
  <c r="Q82" i="13"/>
  <c r="T81" i="13"/>
  <c r="S81" i="13"/>
  <c r="Q81" i="13"/>
  <c r="T80" i="13"/>
  <c r="S80" i="13"/>
  <c r="Q80" i="13"/>
  <c r="T79" i="13"/>
  <c r="S79" i="13"/>
  <c r="Q79" i="13"/>
  <c r="T78" i="13"/>
  <c r="S78" i="13"/>
  <c r="Q78" i="13"/>
  <c r="T77" i="13"/>
  <c r="S77" i="13"/>
  <c r="Q77" i="13"/>
  <c r="T76" i="13"/>
  <c r="S76" i="13"/>
  <c r="Q76" i="13"/>
  <c r="T75" i="13"/>
  <c r="S75" i="13"/>
  <c r="Q75" i="13"/>
  <c r="T74" i="13"/>
  <c r="S74" i="13"/>
  <c r="Q74" i="13"/>
  <c r="T73" i="13"/>
  <c r="S73" i="13"/>
  <c r="Q73" i="13"/>
  <c r="T72" i="13"/>
  <c r="S72" i="13"/>
  <c r="Q72" i="13"/>
  <c r="T71" i="13"/>
  <c r="S71" i="13"/>
  <c r="Q71" i="13"/>
  <c r="T70" i="13"/>
  <c r="S70" i="13"/>
  <c r="Q70" i="13"/>
  <c r="T69" i="13"/>
  <c r="S69" i="13"/>
  <c r="Q69" i="13"/>
  <c r="T68" i="13"/>
  <c r="S68" i="13"/>
  <c r="Q68" i="13"/>
  <c r="T67" i="13"/>
  <c r="S67" i="13"/>
  <c r="Q67" i="13"/>
  <c r="T66" i="13"/>
  <c r="S66" i="13"/>
  <c r="Q66" i="13"/>
  <c r="T65" i="13"/>
  <c r="S65" i="13"/>
  <c r="Q65" i="13"/>
  <c r="T64" i="13"/>
  <c r="S64" i="13"/>
  <c r="Q64" i="13"/>
  <c r="T63" i="13"/>
  <c r="S63" i="13"/>
  <c r="Q63" i="13"/>
  <c r="T62" i="13"/>
  <c r="S62" i="13"/>
  <c r="Q62" i="13"/>
  <c r="T61" i="13"/>
  <c r="S61" i="13"/>
  <c r="Q61" i="13"/>
  <c r="T60" i="13"/>
  <c r="S60" i="13"/>
  <c r="Q60" i="13"/>
  <c r="T59" i="13"/>
  <c r="S59" i="13"/>
  <c r="Q59" i="13"/>
  <c r="T58" i="13"/>
  <c r="S58" i="13"/>
  <c r="Q58" i="13"/>
  <c r="T57" i="13"/>
  <c r="S57" i="13"/>
  <c r="Q57" i="13"/>
  <c r="T56" i="13"/>
  <c r="S56" i="13"/>
  <c r="Q56" i="13"/>
  <c r="T55" i="13"/>
  <c r="S55" i="13"/>
  <c r="Q55" i="13"/>
  <c r="T54" i="13"/>
  <c r="S54" i="13"/>
  <c r="Q54" i="13"/>
  <c r="T53" i="13"/>
  <c r="S53" i="13"/>
  <c r="Q53" i="13"/>
  <c r="T52" i="13"/>
  <c r="S52" i="13"/>
  <c r="Q52" i="13"/>
  <c r="T51" i="13"/>
  <c r="S51" i="13"/>
  <c r="Q51" i="13"/>
  <c r="T50" i="13"/>
  <c r="S50" i="13"/>
  <c r="Q50" i="13"/>
  <c r="T49" i="13"/>
  <c r="S49" i="13"/>
  <c r="Q49" i="13"/>
  <c r="T48" i="13"/>
  <c r="S48" i="13"/>
  <c r="Q48" i="13"/>
  <c r="T47" i="13"/>
  <c r="S47" i="13"/>
  <c r="Q47" i="13"/>
  <c r="T46" i="13"/>
  <c r="S46" i="13"/>
  <c r="Q46" i="13"/>
  <c r="T45" i="13"/>
  <c r="S45" i="13"/>
  <c r="Q45" i="13"/>
  <c r="T44" i="13"/>
  <c r="S44" i="13"/>
  <c r="Q44" i="13"/>
  <c r="T43" i="13"/>
  <c r="S43" i="13"/>
  <c r="Q43" i="13"/>
  <c r="T42" i="13"/>
  <c r="S42" i="13"/>
  <c r="Q42" i="13"/>
  <c r="T41" i="13"/>
  <c r="S41" i="13"/>
  <c r="Q41" i="13"/>
  <c r="T40" i="13"/>
  <c r="S40" i="13"/>
  <c r="Q40" i="13"/>
  <c r="T39" i="13"/>
  <c r="S39" i="13"/>
  <c r="Q39" i="13"/>
  <c r="T38" i="13"/>
  <c r="S38" i="13"/>
  <c r="Q38" i="13"/>
  <c r="T37" i="13"/>
  <c r="S37" i="13"/>
  <c r="Q37" i="13"/>
  <c r="T36" i="13"/>
  <c r="S36" i="13"/>
  <c r="Q36" i="13"/>
  <c r="T35" i="13"/>
  <c r="S35" i="13"/>
  <c r="Q35" i="13"/>
  <c r="T34" i="13"/>
  <c r="S34" i="13"/>
  <c r="Q34" i="13"/>
  <c r="T33" i="13"/>
  <c r="S33" i="13"/>
  <c r="Q33" i="13"/>
  <c r="T32" i="13"/>
  <c r="S32" i="13"/>
  <c r="Q32" i="13"/>
  <c r="T31" i="13"/>
  <c r="S31" i="13"/>
  <c r="Q31" i="13"/>
  <c r="T30" i="13"/>
  <c r="S30" i="13"/>
  <c r="Q30" i="13"/>
  <c r="T29" i="13"/>
  <c r="S29" i="13"/>
  <c r="Q29" i="13"/>
  <c r="T28" i="13"/>
  <c r="S28" i="13"/>
  <c r="Q28" i="13"/>
  <c r="T26" i="13"/>
  <c r="S26" i="13"/>
  <c r="Q26" i="13"/>
  <c r="T25" i="13"/>
  <c r="S25" i="13"/>
  <c r="Q25" i="13"/>
  <c r="T24" i="13"/>
  <c r="S24" i="13"/>
  <c r="Q24" i="13"/>
  <c r="T23" i="13"/>
  <c r="S23" i="13"/>
  <c r="Q23" i="13"/>
  <c r="T20" i="13"/>
  <c r="S20" i="13"/>
  <c r="Q20" i="13"/>
  <c r="T19" i="13"/>
  <c r="S19" i="13"/>
  <c r="Q19" i="13"/>
  <c r="T18" i="13"/>
  <c r="S18" i="13"/>
  <c r="Q18" i="13"/>
  <c r="T17" i="13"/>
  <c r="S17" i="13"/>
  <c r="Q17" i="13"/>
  <c r="T16" i="13"/>
  <c r="S16" i="13"/>
  <c r="Q16" i="13"/>
  <c r="T15" i="13"/>
  <c r="S15" i="13"/>
  <c r="Q15" i="13"/>
  <c r="T14" i="13"/>
  <c r="S14" i="13"/>
  <c r="Q14" i="13"/>
  <c r="T13" i="13"/>
  <c r="S13" i="13"/>
  <c r="Q13" i="13"/>
  <c r="T12" i="13"/>
  <c r="S12" i="13"/>
  <c r="Q12" i="13"/>
  <c r="T11" i="13"/>
  <c r="S11" i="13"/>
  <c r="Q11" i="13"/>
  <c r="T10" i="13"/>
  <c r="S10" i="13"/>
  <c r="Q10" i="13"/>
  <c r="T9" i="13"/>
  <c r="S9" i="13"/>
  <c r="Q9" i="13"/>
  <c r="T8" i="13"/>
  <c r="S8" i="13"/>
  <c r="Q8" i="13"/>
  <c r="T7" i="13"/>
  <c r="S7" i="13"/>
  <c r="Q7" i="13"/>
  <c r="T6" i="13"/>
  <c r="S6" i="13"/>
  <c r="Q6" i="13"/>
  <c r="T5" i="13"/>
  <c r="S5" i="13"/>
  <c r="Q5" i="13"/>
  <c r="T4" i="13"/>
  <c r="S4" i="13"/>
  <c r="Q4" i="13"/>
  <c r="T3" i="13"/>
  <c r="S3" i="13"/>
  <c r="Q3" i="13"/>
  <c r="T2" i="13"/>
  <c r="S2" i="13"/>
  <c r="Q2" i="13"/>
  <c r="T200" i="12"/>
  <c r="S200" i="12"/>
  <c r="Q200" i="12"/>
  <c r="T199" i="12"/>
  <c r="S199" i="12"/>
  <c r="Q199" i="12"/>
  <c r="T198" i="12"/>
  <c r="S198" i="12"/>
  <c r="Q198" i="12"/>
  <c r="T197" i="12"/>
  <c r="S197" i="12"/>
  <c r="Q197" i="12"/>
  <c r="T196" i="12"/>
  <c r="S196" i="12"/>
  <c r="Q196" i="12"/>
  <c r="T195" i="12"/>
  <c r="S195" i="12"/>
  <c r="Q195" i="12"/>
  <c r="T194" i="12"/>
  <c r="S194" i="12"/>
  <c r="Q194" i="12"/>
  <c r="T193" i="12"/>
  <c r="S193" i="12"/>
  <c r="Q193" i="12"/>
  <c r="T192" i="12"/>
  <c r="S192" i="12"/>
  <c r="Q192" i="12"/>
  <c r="T191" i="12"/>
  <c r="S191" i="12"/>
  <c r="Q191" i="12"/>
  <c r="T190" i="12"/>
  <c r="S190" i="12"/>
  <c r="Q190" i="12"/>
  <c r="T189" i="12"/>
  <c r="S189" i="12"/>
  <c r="Q189" i="12"/>
  <c r="T188" i="12"/>
  <c r="S188" i="12"/>
  <c r="Q188" i="12"/>
  <c r="T187" i="12"/>
  <c r="S187" i="12"/>
  <c r="Q187" i="12"/>
  <c r="T186" i="12"/>
  <c r="S186" i="12"/>
  <c r="Q186" i="12"/>
  <c r="T185" i="12"/>
  <c r="S185" i="12"/>
  <c r="Q185" i="12"/>
  <c r="T184" i="12"/>
  <c r="S184" i="12"/>
  <c r="Q184" i="12"/>
  <c r="T183" i="12"/>
  <c r="S183" i="12"/>
  <c r="Q183" i="12"/>
  <c r="T182" i="12"/>
  <c r="S182" i="12"/>
  <c r="Q182" i="12"/>
  <c r="T181" i="12"/>
  <c r="S181" i="12"/>
  <c r="Q181" i="12"/>
  <c r="T180" i="12"/>
  <c r="S180" i="12"/>
  <c r="Q180" i="12"/>
  <c r="T179" i="12"/>
  <c r="S179" i="12"/>
  <c r="Q179" i="12"/>
  <c r="T178" i="12"/>
  <c r="S178" i="12"/>
  <c r="Q178" i="12"/>
  <c r="T177" i="12"/>
  <c r="S177" i="12"/>
  <c r="Q177" i="12"/>
  <c r="T176" i="12"/>
  <c r="S176" i="12"/>
  <c r="Q176" i="12"/>
  <c r="T175" i="12"/>
  <c r="S175" i="12"/>
  <c r="Q175" i="12"/>
  <c r="T174" i="12"/>
  <c r="S174" i="12"/>
  <c r="Q174" i="12"/>
  <c r="T173" i="12"/>
  <c r="S173" i="12"/>
  <c r="Q173" i="12"/>
  <c r="T172" i="12"/>
  <c r="S172" i="12"/>
  <c r="Q172" i="12"/>
  <c r="T171" i="12"/>
  <c r="S171" i="12"/>
  <c r="Q171" i="12"/>
  <c r="T170" i="12"/>
  <c r="S170" i="12"/>
  <c r="Q170" i="12"/>
  <c r="T169" i="12"/>
  <c r="S169" i="12"/>
  <c r="Q169" i="12"/>
  <c r="T168" i="12"/>
  <c r="S168" i="12"/>
  <c r="Q168" i="12"/>
  <c r="T167" i="12"/>
  <c r="S167" i="12"/>
  <c r="Q167" i="12"/>
  <c r="T166" i="12"/>
  <c r="S166" i="12"/>
  <c r="Q166" i="12"/>
  <c r="T165" i="12"/>
  <c r="S165" i="12"/>
  <c r="Q165" i="12"/>
  <c r="T164" i="12"/>
  <c r="S164" i="12"/>
  <c r="Q164" i="12"/>
  <c r="T163" i="12"/>
  <c r="S163" i="12"/>
  <c r="Q163" i="12"/>
  <c r="T162" i="12"/>
  <c r="S162" i="12"/>
  <c r="Q162" i="12"/>
  <c r="T161" i="12"/>
  <c r="S161" i="12"/>
  <c r="Q161" i="12"/>
  <c r="T160" i="12"/>
  <c r="S160" i="12"/>
  <c r="Q160" i="12"/>
  <c r="T159" i="12"/>
  <c r="S159" i="12"/>
  <c r="Q159" i="12"/>
  <c r="T158" i="12"/>
  <c r="S158" i="12"/>
  <c r="Q158" i="12"/>
  <c r="T157" i="12"/>
  <c r="S157" i="12"/>
  <c r="Q157" i="12"/>
  <c r="T156" i="12"/>
  <c r="S156" i="12"/>
  <c r="Q156" i="12"/>
  <c r="T155" i="12"/>
  <c r="S155" i="12"/>
  <c r="Q155" i="12"/>
  <c r="T154" i="12"/>
  <c r="S154" i="12"/>
  <c r="Q154" i="12"/>
  <c r="T153" i="12"/>
  <c r="S153" i="12"/>
  <c r="Q153" i="12"/>
  <c r="T152" i="12"/>
  <c r="S152" i="12"/>
  <c r="Q152" i="12"/>
  <c r="T151" i="12"/>
  <c r="S151" i="12"/>
  <c r="Q151" i="12"/>
  <c r="T150" i="12"/>
  <c r="S150" i="12"/>
  <c r="Q150" i="12"/>
  <c r="T149" i="12"/>
  <c r="S149" i="12"/>
  <c r="Q149" i="12"/>
  <c r="T148" i="12"/>
  <c r="S148" i="12"/>
  <c r="Q148" i="12"/>
  <c r="T147" i="12"/>
  <c r="S147" i="12"/>
  <c r="Q147" i="12"/>
  <c r="T146" i="12"/>
  <c r="S146" i="12"/>
  <c r="Q146" i="12"/>
  <c r="T145" i="12"/>
  <c r="S145" i="12"/>
  <c r="Q145" i="12"/>
  <c r="T144" i="12"/>
  <c r="S144" i="12"/>
  <c r="Q144" i="12"/>
  <c r="T143" i="12"/>
  <c r="S143" i="12"/>
  <c r="Q143" i="12"/>
  <c r="T142" i="12"/>
  <c r="S142" i="12"/>
  <c r="Q142" i="12"/>
  <c r="T141" i="12"/>
  <c r="S141" i="12"/>
  <c r="Q141" i="12"/>
  <c r="T140" i="12"/>
  <c r="S140" i="12"/>
  <c r="Q140" i="12"/>
  <c r="T139" i="12"/>
  <c r="S139" i="12"/>
  <c r="Q139" i="12"/>
  <c r="T138" i="12"/>
  <c r="S138" i="12"/>
  <c r="Q138" i="12"/>
  <c r="T137" i="12"/>
  <c r="S137" i="12"/>
  <c r="Q137" i="12"/>
  <c r="T136" i="12"/>
  <c r="S136" i="12"/>
  <c r="Q136" i="12"/>
  <c r="T135" i="12"/>
  <c r="S135" i="12"/>
  <c r="Q135" i="12"/>
  <c r="T134" i="12"/>
  <c r="S134" i="12"/>
  <c r="Q134" i="12"/>
  <c r="T133" i="12"/>
  <c r="S133" i="12"/>
  <c r="Q133" i="12"/>
  <c r="T132" i="12"/>
  <c r="S132" i="12"/>
  <c r="Q132" i="12"/>
  <c r="T131" i="12"/>
  <c r="S131" i="12"/>
  <c r="Q131" i="12"/>
  <c r="T130" i="12"/>
  <c r="S130" i="12"/>
  <c r="Q130" i="12"/>
  <c r="T129" i="12"/>
  <c r="S129" i="12"/>
  <c r="Q129" i="12"/>
  <c r="T128" i="12"/>
  <c r="S128" i="12"/>
  <c r="Q128" i="12"/>
  <c r="T127" i="12"/>
  <c r="S127" i="12"/>
  <c r="Q127" i="12"/>
  <c r="T126" i="12"/>
  <c r="S126" i="12"/>
  <c r="Q126" i="12"/>
  <c r="T125" i="12"/>
  <c r="S125" i="12"/>
  <c r="Q125" i="12"/>
  <c r="T124" i="12"/>
  <c r="S124" i="12"/>
  <c r="Q124" i="12"/>
  <c r="T123" i="12"/>
  <c r="S123" i="12"/>
  <c r="Q123" i="12"/>
  <c r="T122" i="12"/>
  <c r="S122" i="12"/>
  <c r="Q122" i="12"/>
  <c r="T121" i="12"/>
  <c r="S121" i="12"/>
  <c r="Q121" i="12"/>
  <c r="T120" i="12"/>
  <c r="S120" i="12"/>
  <c r="Q120" i="12"/>
  <c r="T119" i="12"/>
  <c r="S119" i="12"/>
  <c r="Q119" i="12"/>
  <c r="T118" i="12"/>
  <c r="S118" i="12"/>
  <c r="Q118" i="12"/>
  <c r="T117" i="12"/>
  <c r="S117" i="12"/>
  <c r="Q117" i="12"/>
  <c r="T116" i="12"/>
  <c r="S116" i="12"/>
  <c r="Q116" i="12"/>
  <c r="T115" i="12"/>
  <c r="S115" i="12"/>
  <c r="Q115" i="12"/>
  <c r="T114" i="12"/>
  <c r="S114" i="12"/>
  <c r="Q114" i="12"/>
  <c r="T113" i="12"/>
  <c r="S113" i="12"/>
  <c r="Q113" i="12"/>
  <c r="T112" i="12"/>
  <c r="S112" i="12"/>
  <c r="Q112" i="12"/>
  <c r="T111" i="12"/>
  <c r="S111" i="12"/>
  <c r="Q111" i="12"/>
  <c r="T110" i="12"/>
  <c r="S110" i="12"/>
  <c r="Q110" i="12"/>
  <c r="T109" i="12"/>
  <c r="S109" i="12"/>
  <c r="Q109" i="12"/>
  <c r="T108" i="12"/>
  <c r="S108" i="12"/>
  <c r="Q108" i="12"/>
  <c r="T107" i="12"/>
  <c r="S107" i="12"/>
  <c r="Q107" i="12"/>
  <c r="T106" i="12"/>
  <c r="S106" i="12"/>
  <c r="Q106" i="12"/>
  <c r="T105" i="12"/>
  <c r="S105" i="12"/>
  <c r="Q105" i="12"/>
  <c r="T104" i="12"/>
  <c r="S104" i="12"/>
  <c r="Q104" i="12"/>
  <c r="T103" i="12"/>
  <c r="S103" i="12"/>
  <c r="Q103" i="12"/>
  <c r="T102" i="12"/>
  <c r="S102" i="12"/>
  <c r="Q102" i="12"/>
  <c r="T101" i="12"/>
  <c r="S101" i="12"/>
  <c r="Q101" i="12"/>
  <c r="T100" i="12"/>
  <c r="S100" i="12"/>
  <c r="Q100" i="12"/>
  <c r="T99" i="12"/>
  <c r="S99" i="12"/>
  <c r="Q99" i="12"/>
  <c r="T98" i="12"/>
  <c r="S98" i="12"/>
  <c r="Q98" i="12"/>
  <c r="T97" i="12"/>
  <c r="S97" i="12"/>
  <c r="Q97" i="12"/>
  <c r="T96" i="12"/>
  <c r="S96" i="12"/>
  <c r="Q96" i="12"/>
  <c r="T95" i="12"/>
  <c r="S95" i="12"/>
  <c r="Q95" i="12"/>
  <c r="T94" i="12"/>
  <c r="S94" i="12"/>
  <c r="Q94" i="12"/>
  <c r="T93" i="12"/>
  <c r="S93" i="12"/>
  <c r="Q93" i="12"/>
  <c r="T92" i="12"/>
  <c r="S92" i="12"/>
  <c r="Q92" i="12"/>
  <c r="T91" i="12"/>
  <c r="S91" i="12"/>
  <c r="Q91" i="12"/>
  <c r="T90" i="12"/>
  <c r="S90" i="12"/>
  <c r="Q90" i="12"/>
  <c r="T89" i="12"/>
  <c r="S89" i="12"/>
  <c r="Q89" i="12"/>
  <c r="T88" i="12"/>
  <c r="S88" i="12"/>
  <c r="Q88" i="12"/>
  <c r="T87" i="12"/>
  <c r="S87" i="12"/>
  <c r="Q87" i="12"/>
  <c r="T86" i="12"/>
  <c r="S86" i="12"/>
  <c r="Q86" i="12"/>
  <c r="T85" i="12"/>
  <c r="S85" i="12"/>
  <c r="Q85" i="12"/>
  <c r="T84" i="12"/>
  <c r="S84" i="12"/>
  <c r="Q84" i="12"/>
  <c r="T83" i="12"/>
  <c r="S83" i="12"/>
  <c r="Q83" i="12"/>
  <c r="T82" i="12"/>
  <c r="S82" i="12"/>
  <c r="Q82" i="12"/>
  <c r="T81" i="12"/>
  <c r="S81" i="12"/>
  <c r="Q81" i="12"/>
  <c r="T80" i="12"/>
  <c r="S80" i="12"/>
  <c r="Q80" i="12"/>
  <c r="T79" i="12"/>
  <c r="S79" i="12"/>
  <c r="Q79" i="12"/>
  <c r="T78" i="12"/>
  <c r="S78" i="12"/>
  <c r="Q78" i="12"/>
  <c r="T77" i="12"/>
  <c r="S77" i="12"/>
  <c r="Q77" i="12"/>
  <c r="T76" i="12"/>
  <c r="S76" i="12"/>
  <c r="Q76" i="12"/>
  <c r="T75" i="12"/>
  <c r="S75" i="12"/>
  <c r="Q75" i="12"/>
  <c r="T74" i="12"/>
  <c r="S74" i="12"/>
  <c r="Q74" i="12"/>
  <c r="T73" i="12"/>
  <c r="S73" i="12"/>
  <c r="Q73" i="12"/>
  <c r="T72" i="12"/>
  <c r="S72" i="12"/>
  <c r="Q72" i="12"/>
  <c r="T71" i="12"/>
  <c r="S71" i="12"/>
  <c r="Q71" i="12"/>
  <c r="T70" i="12"/>
  <c r="S70" i="12"/>
  <c r="Q70" i="12"/>
  <c r="T69" i="12"/>
  <c r="S69" i="12"/>
  <c r="Q69" i="12"/>
  <c r="T68" i="12"/>
  <c r="S68" i="12"/>
  <c r="Q68" i="12"/>
  <c r="T67" i="12"/>
  <c r="S67" i="12"/>
  <c r="Q67" i="12"/>
  <c r="T66" i="12"/>
  <c r="S66" i="12"/>
  <c r="Q66" i="12"/>
  <c r="T65" i="12"/>
  <c r="S65" i="12"/>
  <c r="Q65" i="12"/>
  <c r="T64" i="12"/>
  <c r="S64" i="12"/>
  <c r="Q64" i="12"/>
  <c r="T63" i="12"/>
  <c r="S63" i="12"/>
  <c r="Q63" i="12"/>
  <c r="T62" i="12"/>
  <c r="S62" i="12"/>
  <c r="Q62" i="12"/>
  <c r="T61" i="12"/>
  <c r="S61" i="12"/>
  <c r="Q61" i="12"/>
  <c r="T60" i="12"/>
  <c r="S60" i="12"/>
  <c r="Q60" i="12"/>
  <c r="T59" i="12"/>
  <c r="S59" i="12"/>
  <c r="Q59" i="12"/>
  <c r="T58" i="12"/>
  <c r="S58" i="12"/>
  <c r="Q58" i="12"/>
  <c r="T57" i="12"/>
  <c r="S57" i="12"/>
  <c r="Q57" i="12"/>
  <c r="T56" i="12"/>
  <c r="S56" i="12"/>
  <c r="Q56" i="12"/>
  <c r="T55" i="12"/>
  <c r="S55" i="12"/>
  <c r="Q55" i="12"/>
  <c r="T54" i="12"/>
  <c r="S54" i="12"/>
  <c r="Q54" i="12"/>
  <c r="T53" i="12"/>
  <c r="S53" i="12"/>
  <c r="Q53" i="12"/>
  <c r="T52" i="12"/>
  <c r="S52" i="12"/>
  <c r="Q52" i="12"/>
  <c r="T51" i="12"/>
  <c r="S51" i="12"/>
  <c r="Q51" i="12"/>
  <c r="T50" i="12"/>
  <c r="S50" i="12"/>
  <c r="Q50" i="12"/>
  <c r="T49" i="12"/>
  <c r="S49" i="12"/>
  <c r="Q49" i="12"/>
  <c r="T48" i="12"/>
  <c r="S48" i="12"/>
  <c r="Q48" i="12"/>
  <c r="T47" i="12"/>
  <c r="S47" i="12"/>
  <c r="Q47" i="12"/>
  <c r="T46" i="12"/>
  <c r="S46" i="12"/>
  <c r="Q46" i="12"/>
  <c r="T45" i="12"/>
  <c r="S45" i="12"/>
  <c r="Q45" i="12"/>
  <c r="T44" i="12"/>
  <c r="S44" i="12"/>
  <c r="Q44" i="12"/>
  <c r="T43" i="12"/>
  <c r="S43" i="12"/>
  <c r="Q43" i="12"/>
  <c r="T42" i="12"/>
  <c r="S42" i="12"/>
  <c r="Q42" i="12"/>
  <c r="T41" i="12"/>
  <c r="S41" i="12"/>
  <c r="Q41" i="12"/>
  <c r="T40" i="12"/>
  <c r="S40" i="12"/>
  <c r="Q40" i="12"/>
  <c r="T39" i="12"/>
  <c r="S39" i="12"/>
  <c r="Q39" i="12"/>
  <c r="T38" i="12"/>
  <c r="S38" i="12"/>
  <c r="Q38" i="12"/>
  <c r="T37" i="12"/>
  <c r="S37" i="12"/>
  <c r="Q37" i="12"/>
  <c r="T36" i="12"/>
  <c r="S36" i="12"/>
  <c r="Q36" i="12"/>
  <c r="T35" i="12"/>
  <c r="S35" i="12"/>
  <c r="Q35" i="12"/>
  <c r="T34" i="12"/>
  <c r="S34" i="12"/>
  <c r="Q34" i="12"/>
  <c r="T33" i="12"/>
  <c r="S33" i="12"/>
  <c r="Q33" i="12"/>
  <c r="T32" i="12"/>
  <c r="S32" i="12"/>
  <c r="Q32" i="12"/>
  <c r="T31" i="12"/>
  <c r="S31" i="12"/>
  <c r="Q31" i="12"/>
  <c r="T30" i="12"/>
  <c r="S30" i="12"/>
  <c r="Q30" i="12"/>
  <c r="T29" i="12"/>
  <c r="S29" i="12"/>
  <c r="Q29" i="12"/>
  <c r="T28" i="12"/>
  <c r="S28" i="12"/>
  <c r="Q28" i="12"/>
  <c r="T27" i="12"/>
  <c r="S27" i="12"/>
  <c r="Q27" i="12"/>
  <c r="T26" i="12"/>
  <c r="S26" i="12"/>
  <c r="Q26" i="12"/>
  <c r="T25" i="12"/>
  <c r="S25" i="12"/>
  <c r="Q25" i="12"/>
  <c r="T24" i="12"/>
  <c r="S24" i="12"/>
  <c r="Q24" i="12"/>
  <c r="T23" i="12"/>
  <c r="S23" i="12"/>
  <c r="Q23" i="12"/>
  <c r="T22" i="12"/>
  <c r="S22" i="12"/>
  <c r="Q22" i="12"/>
  <c r="T21" i="12"/>
  <c r="S21" i="12"/>
  <c r="Q21" i="12"/>
  <c r="T20" i="12"/>
  <c r="S20" i="12"/>
  <c r="Q20" i="12"/>
  <c r="T19" i="12"/>
  <c r="S19" i="12"/>
  <c r="Q19" i="12"/>
  <c r="T18" i="12"/>
  <c r="S18" i="12"/>
  <c r="Q18" i="12"/>
  <c r="T17" i="12"/>
  <c r="S17" i="12"/>
  <c r="Q17" i="12"/>
  <c r="T16" i="12"/>
  <c r="S16" i="12"/>
  <c r="Q16" i="12"/>
  <c r="T15" i="12"/>
  <c r="S15" i="12"/>
  <c r="Q15" i="12"/>
  <c r="T14" i="12"/>
  <c r="S14" i="12"/>
  <c r="Q14" i="12"/>
  <c r="T13" i="12"/>
  <c r="S13" i="12"/>
  <c r="Q13" i="12"/>
  <c r="T12" i="12"/>
  <c r="S12" i="12"/>
  <c r="Q12" i="12"/>
  <c r="T11" i="12"/>
  <c r="S11" i="12"/>
  <c r="Q11" i="12"/>
  <c r="T10" i="12"/>
  <c r="S10" i="12"/>
  <c r="Q10" i="12"/>
  <c r="T9" i="12"/>
  <c r="S9" i="12"/>
  <c r="Q9" i="12"/>
  <c r="T8" i="12"/>
  <c r="S8" i="12"/>
  <c r="Q8" i="12"/>
  <c r="T7" i="12"/>
  <c r="S7" i="12"/>
  <c r="Q7" i="12"/>
  <c r="T6" i="12"/>
  <c r="S6" i="12"/>
  <c r="Q6" i="12"/>
  <c r="T5" i="12"/>
  <c r="S5" i="12"/>
  <c r="Q5" i="12"/>
  <c r="T4" i="12"/>
  <c r="S4" i="12"/>
  <c r="Q4" i="12"/>
  <c r="T3" i="12"/>
  <c r="S3" i="12"/>
  <c r="Q3" i="12"/>
  <c r="T2" i="12"/>
  <c r="S2" i="12"/>
  <c r="Q2" i="12"/>
  <c r="T200" i="11"/>
  <c r="S200" i="11"/>
  <c r="Q200" i="11"/>
  <c r="T199" i="11"/>
  <c r="S199" i="11"/>
  <c r="Q199" i="11"/>
  <c r="T198" i="11"/>
  <c r="S198" i="11"/>
  <c r="Q198" i="11"/>
  <c r="T197" i="11"/>
  <c r="S197" i="11"/>
  <c r="Q197" i="11"/>
  <c r="T196" i="11"/>
  <c r="S196" i="11"/>
  <c r="Q196" i="11"/>
  <c r="T195" i="11"/>
  <c r="S195" i="11"/>
  <c r="Q195" i="11"/>
  <c r="T194" i="11"/>
  <c r="S194" i="11"/>
  <c r="Q194" i="11"/>
  <c r="T193" i="11"/>
  <c r="S193" i="11"/>
  <c r="Q193" i="11"/>
  <c r="T192" i="11"/>
  <c r="S192" i="11"/>
  <c r="Q192" i="11"/>
  <c r="T191" i="11"/>
  <c r="S191" i="11"/>
  <c r="Q191" i="11"/>
  <c r="T190" i="11"/>
  <c r="S190" i="11"/>
  <c r="Q190" i="11"/>
  <c r="T189" i="11"/>
  <c r="S189" i="11"/>
  <c r="Q189" i="11"/>
  <c r="T188" i="11"/>
  <c r="S188" i="11"/>
  <c r="Q188" i="11"/>
  <c r="T187" i="11"/>
  <c r="S187" i="11"/>
  <c r="Q187" i="11"/>
  <c r="T186" i="11"/>
  <c r="S186" i="11"/>
  <c r="Q186" i="11"/>
  <c r="T185" i="11"/>
  <c r="S185" i="11"/>
  <c r="Q185" i="11"/>
  <c r="T184" i="11"/>
  <c r="S184" i="11"/>
  <c r="Q184" i="11"/>
  <c r="T183" i="11"/>
  <c r="S183" i="11"/>
  <c r="Q183" i="11"/>
  <c r="T182" i="11"/>
  <c r="S182" i="11"/>
  <c r="Q182" i="11"/>
  <c r="T181" i="11"/>
  <c r="S181" i="11"/>
  <c r="Q181" i="11"/>
  <c r="T180" i="11"/>
  <c r="S180" i="11"/>
  <c r="Q180" i="11"/>
  <c r="T179" i="11"/>
  <c r="S179" i="11"/>
  <c r="Q179" i="11"/>
  <c r="T178" i="11"/>
  <c r="S178" i="11"/>
  <c r="Q178" i="11"/>
  <c r="T177" i="11"/>
  <c r="S177" i="11"/>
  <c r="Q177" i="11"/>
  <c r="T176" i="11"/>
  <c r="S176" i="11"/>
  <c r="Q176" i="11"/>
  <c r="T175" i="11"/>
  <c r="S175" i="11"/>
  <c r="Q175" i="11"/>
  <c r="T174" i="11"/>
  <c r="S174" i="11"/>
  <c r="Q174" i="11"/>
  <c r="T173" i="11"/>
  <c r="S173" i="11"/>
  <c r="Q173" i="11"/>
  <c r="T172" i="11"/>
  <c r="S172" i="11"/>
  <c r="Q172" i="11"/>
  <c r="T171" i="11"/>
  <c r="S171" i="11"/>
  <c r="Q171" i="11"/>
  <c r="T170" i="11"/>
  <c r="S170" i="11"/>
  <c r="Q170" i="11"/>
  <c r="T169" i="11"/>
  <c r="S169" i="11"/>
  <c r="Q169" i="11"/>
  <c r="T168" i="11"/>
  <c r="S168" i="11"/>
  <c r="Q168" i="11"/>
  <c r="T167" i="11"/>
  <c r="S167" i="11"/>
  <c r="Q167" i="11"/>
  <c r="T166" i="11"/>
  <c r="S166" i="11"/>
  <c r="Q166" i="11"/>
  <c r="T165" i="11"/>
  <c r="S165" i="11"/>
  <c r="Q165" i="11"/>
  <c r="T164" i="11"/>
  <c r="S164" i="11"/>
  <c r="Q164" i="11"/>
  <c r="T163" i="11"/>
  <c r="S163" i="11"/>
  <c r="Q163" i="11"/>
  <c r="T162" i="11"/>
  <c r="S162" i="11"/>
  <c r="Q162" i="11"/>
  <c r="T161" i="11"/>
  <c r="S161" i="11"/>
  <c r="Q161" i="11"/>
  <c r="T160" i="11"/>
  <c r="S160" i="11"/>
  <c r="Q160" i="11"/>
  <c r="T159" i="11"/>
  <c r="S159" i="11"/>
  <c r="Q159" i="11"/>
  <c r="T158" i="11"/>
  <c r="S158" i="11"/>
  <c r="Q158" i="11"/>
  <c r="T157" i="11"/>
  <c r="S157" i="11"/>
  <c r="Q157" i="11"/>
  <c r="T156" i="11"/>
  <c r="S156" i="11"/>
  <c r="Q156" i="11"/>
  <c r="T155" i="11"/>
  <c r="S155" i="11"/>
  <c r="Q155" i="11"/>
  <c r="T154" i="11"/>
  <c r="S154" i="11"/>
  <c r="Q154" i="11"/>
  <c r="T153" i="11"/>
  <c r="S153" i="11"/>
  <c r="Q153" i="11"/>
  <c r="T152" i="11"/>
  <c r="S152" i="11"/>
  <c r="Q152" i="11"/>
  <c r="T151" i="11"/>
  <c r="S151" i="11"/>
  <c r="Q151" i="11"/>
  <c r="T150" i="11"/>
  <c r="S150" i="11"/>
  <c r="Q150" i="11"/>
  <c r="T149" i="11"/>
  <c r="S149" i="11"/>
  <c r="Q149" i="11"/>
  <c r="T148" i="11"/>
  <c r="S148" i="11"/>
  <c r="Q148" i="11"/>
  <c r="T147" i="11"/>
  <c r="S147" i="11"/>
  <c r="Q147" i="11"/>
  <c r="T146" i="11"/>
  <c r="S146" i="11"/>
  <c r="Q146" i="11"/>
  <c r="T145" i="11"/>
  <c r="S145" i="11"/>
  <c r="Q145" i="11"/>
  <c r="T144" i="11"/>
  <c r="S144" i="11"/>
  <c r="Q144" i="11"/>
  <c r="T143" i="11"/>
  <c r="S143" i="11"/>
  <c r="Q143" i="11"/>
  <c r="T142" i="11"/>
  <c r="S142" i="11"/>
  <c r="Q142" i="11"/>
  <c r="T141" i="11"/>
  <c r="S141" i="11"/>
  <c r="Q141" i="11"/>
  <c r="T140" i="11"/>
  <c r="S140" i="11"/>
  <c r="Q140" i="11"/>
  <c r="T139" i="11"/>
  <c r="S139" i="11"/>
  <c r="Q139" i="11"/>
  <c r="T138" i="11"/>
  <c r="S138" i="11"/>
  <c r="Q138" i="11"/>
  <c r="T137" i="11"/>
  <c r="S137" i="11"/>
  <c r="Q137" i="11"/>
  <c r="T136" i="11"/>
  <c r="S136" i="11"/>
  <c r="Q136" i="11"/>
  <c r="T135" i="11"/>
  <c r="S135" i="11"/>
  <c r="Q135" i="11"/>
  <c r="T134" i="11"/>
  <c r="S134" i="11"/>
  <c r="Q134" i="11"/>
  <c r="T133" i="11"/>
  <c r="S133" i="11"/>
  <c r="Q133" i="11"/>
  <c r="T132" i="11"/>
  <c r="S132" i="11"/>
  <c r="Q132" i="11"/>
  <c r="T131" i="11"/>
  <c r="S131" i="11"/>
  <c r="Q131" i="11"/>
  <c r="T130" i="11"/>
  <c r="S130" i="11"/>
  <c r="Q130" i="11"/>
  <c r="T129" i="11"/>
  <c r="S129" i="11"/>
  <c r="Q129" i="11"/>
  <c r="T128" i="11"/>
  <c r="S128" i="11"/>
  <c r="Q128" i="11"/>
  <c r="T127" i="11"/>
  <c r="S127" i="11"/>
  <c r="Q127" i="11"/>
  <c r="T126" i="11"/>
  <c r="S126" i="11"/>
  <c r="Q126" i="11"/>
  <c r="T125" i="11"/>
  <c r="S125" i="11"/>
  <c r="Q125" i="11"/>
  <c r="T124" i="11"/>
  <c r="S124" i="11"/>
  <c r="Q124" i="11"/>
  <c r="T123" i="11"/>
  <c r="S123" i="11"/>
  <c r="Q123" i="11"/>
  <c r="T122" i="11"/>
  <c r="S122" i="11"/>
  <c r="Q122" i="11"/>
  <c r="T121" i="11"/>
  <c r="S121" i="11"/>
  <c r="Q121" i="11"/>
  <c r="T120" i="11"/>
  <c r="S120" i="11"/>
  <c r="Q120" i="11"/>
  <c r="T119" i="11"/>
  <c r="S119" i="11"/>
  <c r="Q119" i="11"/>
  <c r="T118" i="11"/>
  <c r="S118" i="11"/>
  <c r="Q118" i="11"/>
  <c r="T117" i="11"/>
  <c r="S117" i="11"/>
  <c r="Q117" i="11"/>
  <c r="T116" i="11"/>
  <c r="S116" i="11"/>
  <c r="Q116" i="11"/>
  <c r="T115" i="11"/>
  <c r="S115" i="11"/>
  <c r="Q115" i="11"/>
  <c r="T114" i="11"/>
  <c r="S114" i="11"/>
  <c r="Q114" i="11"/>
  <c r="T113" i="11"/>
  <c r="S113" i="11"/>
  <c r="Q113" i="11"/>
  <c r="T112" i="11"/>
  <c r="S112" i="11"/>
  <c r="Q112" i="11"/>
  <c r="T111" i="11"/>
  <c r="S111" i="11"/>
  <c r="Q111" i="11"/>
  <c r="T110" i="11"/>
  <c r="S110" i="11"/>
  <c r="Q110" i="11"/>
  <c r="T109" i="11"/>
  <c r="S109" i="11"/>
  <c r="Q109" i="11"/>
  <c r="T108" i="11"/>
  <c r="S108" i="11"/>
  <c r="Q108" i="11"/>
  <c r="T107" i="11"/>
  <c r="S107" i="11"/>
  <c r="Q107" i="11"/>
  <c r="T106" i="11"/>
  <c r="S106" i="11"/>
  <c r="Q106" i="11"/>
  <c r="T105" i="11"/>
  <c r="S105" i="11"/>
  <c r="Q105" i="11"/>
  <c r="T104" i="11"/>
  <c r="S104" i="11"/>
  <c r="Q104" i="11"/>
  <c r="T103" i="11"/>
  <c r="S103" i="11"/>
  <c r="Q103" i="11"/>
  <c r="T102" i="11"/>
  <c r="S102" i="11"/>
  <c r="Q102" i="11"/>
  <c r="T101" i="11"/>
  <c r="S101" i="11"/>
  <c r="Q101" i="11"/>
  <c r="T100" i="11"/>
  <c r="S100" i="11"/>
  <c r="Q100" i="11"/>
  <c r="T99" i="11"/>
  <c r="S99" i="11"/>
  <c r="Q99" i="11"/>
  <c r="T98" i="11"/>
  <c r="S98" i="11"/>
  <c r="Q98" i="11"/>
  <c r="T97" i="11"/>
  <c r="S97" i="11"/>
  <c r="Q97" i="11"/>
  <c r="T96" i="11"/>
  <c r="S96" i="11"/>
  <c r="Q96" i="11"/>
  <c r="T95" i="11"/>
  <c r="S95" i="11"/>
  <c r="Q95" i="11"/>
  <c r="T94" i="11"/>
  <c r="S94" i="11"/>
  <c r="Q94" i="11"/>
  <c r="T93" i="11"/>
  <c r="S93" i="11"/>
  <c r="Q93" i="11"/>
  <c r="T92" i="11"/>
  <c r="S92" i="11"/>
  <c r="Q92" i="11"/>
  <c r="T91" i="11"/>
  <c r="S91" i="11"/>
  <c r="Q91" i="11"/>
  <c r="T90" i="11"/>
  <c r="S90" i="11"/>
  <c r="Q90" i="11"/>
  <c r="T89" i="11"/>
  <c r="S89" i="11"/>
  <c r="Q89" i="11"/>
  <c r="T88" i="11"/>
  <c r="S88" i="11"/>
  <c r="Q88" i="11"/>
  <c r="T87" i="11"/>
  <c r="S87" i="11"/>
  <c r="Q87" i="11"/>
  <c r="T86" i="11"/>
  <c r="S86" i="11"/>
  <c r="Q86" i="11"/>
  <c r="T85" i="11"/>
  <c r="S85" i="11"/>
  <c r="Q85" i="11"/>
  <c r="T84" i="11"/>
  <c r="S84" i="11"/>
  <c r="Q84" i="11"/>
  <c r="T83" i="11"/>
  <c r="S83" i="11"/>
  <c r="Q83" i="11"/>
  <c r="T82" i="11"/>
  <c r="S82" i="11"/>
  <c r="Q82" i="11"/>
  <c r="T81" i="11"/>
  <c r="S81" i="11"/>
  <c r="Q81" i="11"/>
  <c r="T80" i="11"/>
  <c r="S80" i="11"/>
  <c r="Q80" i="11"/>
  <c r="T79" i="11"/>
  <c r="S79" i="11"/>
  <c r="Q79" i="11"/>
  <c r="T78" i="11"/>
  <c r="S78" i="11"/>
  <c r="Q78" i="11"/>
  <c r="T77" i="11"/>
  <c r="S77" i="11"/>
  <c r="Q77" i="11"/>
  <c r="T76" i="11"/>
  <c r="S76" i="11"/>
  <c r="Q76" i="11"/>
  <c r="T75" i="11"/>
  <c r="S75" i="11"/>
  <c r="Q75" i="11"/>
  <c r="T74" i="11"/>
  <c r="S74" i="11"/>
  <c r="Q74" i="11"/>
  <c r="T73" i="11"/>
  <c r="S73" i="11"/>
  <c r="Q73" i="11"/>
  <c r="T72" i="11"/>
  <c r="S72" i="11"/>
  <c r="Q72" i="11"/>
  <c r="T71" i="11"/>
  <c r="S71" i="11"/>
  <c r="Q71" i="11"/>
  <c r="T70" i="11"/>
  <c r="S70" i="11"/>
  <c r="Q70" i="11"/>
  <c r="T69" i="11"/>
  <c r="S69" i="11"/>
  <c r="Q69" i="11"/>
  <c r="T68" i="11"/>
  <c r="S68" i="11"/>
  <c r="Q68" i="11"/>
  <c r="T67" i="11"/>
  <c r="S67" i="11"/>
  <c r="Q67" i="11"/>
  <c r="T66" i="11"/>
  <c r="S66" i="11"/>
  <c r="Q66" i="11"/>
  <c r="T65" i="11"/>
  <c r="S65" i="11"/>
  <c r="Q65" i="11"/>
  <c r="T64" i="11"/>
  <c r="S64" i="11"/>
  <c r="Q64" i="11"/>
  <c r="T63" i="11"/>
  <c r="S63" i="11"/>
  <c r="Q63" i="11"/>
  <c r="T62" i="11"/>
  <c r="S62" i="11"/>
  <c r="Q62" i="11"/>
  <c r="T61" i="11"/>
  <c r="S61" i="11"/>
  <c r="Q61" i="11"/>
  <c r="T60" i="11"/>
  <c r="S60" i="11"/>
  <c r="Q60" i="11"/>
  <c r="T59" i="11"/>
  <c r="S59" i="11"/>
  <c r="Q59" i="11"/>
  <c r="T58" i="11"/>
  <c r="S58" i="11"/>
  <c r="Q58" i="11"/>
  <c r="T57" i="11"/>
  <c r="S57" i="11"/>
  <c r="Q57" i="11"/>
  <c r="T56" i="11"/>
  <c r="S56" i="11"/>
  <c r="Q56" i="11"/>
  <c r="T55" i="11"/>
  <c r="S55" i="11"/>
  <c r="Q55" i="11"/>
  <c r="T54" i="11"/>
  <c r="S54" i="11"/>
  <c r="Q54" i="11"/>
  <c r="T53" i="11"/>
  <c r="S53" i="11"/>
  <c r="Q53" i="11"/>
  <c r="T52" i="11"/>
  <c r="S52" i="11"/>
  <c r="Q52" i="11"/>
  <c r="T51" i="11"/>
  <c r="S51" i="11"/>
  <c r="Q51" i="11"/>
  <c r="T50" i="11"/>
  <c r="S50" i="11"/>
  <c r="Q50" i="11"/>
  <c r="T49" i="11"/>
  <c r="S49" i="11"/>
  <c r="Q49" i="11"/>
  <c r="T48" i="11"/>
  <c r="S48" i="11"/>
  <c r="Q48" i="11"/>
  <c r="T47" i="11"/>
  <c r="S47" i="11"/>
  <c r="Q47" i="11"/>
  <c r="T46" i="11"/>
  <c r="S46" i="11"/>
  <c r="Q46" i="11"/>
  <c r="T45" i="11"/>
  <c r="S45" i="11"/>
  <c r="Q45" i="11"/>
  <c r="T44" i="11"/>
  <c r="S44" i="11"/>
  <c r="Q44" i="11"/>
  <c r="T43" i="11"/>
  <c r="S43" i="11"/>
  <c r="Q43" i="11"/>
  <c r="T42" i="11"/>
  <c r="S42" i="11"/>
  <c r="Q42" i="11"/>
  <c r="T41" i="11"/>
  <c r="S41" i="11"/>
  <c r="Q41" i="11"/>
  <c r="T40" i="11"/>
  <c r="S40" i="11"/>
  <c r="Q40" i="11"/>
  <c r="T39" i="11"/>
  <c r="S39" i="11"/>
  <c r="Q39" i="11"/>
  <c r="T38" i="11"/>
  <c r="S38" i="11"/>
  <c r="Q38" i="11"/>
  <c r="T37" i="11"/>
  <c r="S37" i="11"/>
  <c r="Q37" i="11"/>
  <c r="T36" i="11"/>
  <c r="S36" i="11"/>
  <c r="Q36" i="11"/>
  <c r="T35" i="11"/>
  <c r="S35" i="11"/>
  <c r="Q35" i="11"/>
  <c r="T34" i="11"/>
  <c r="S34" i="11"/>
  <c r="Q34" i="11"/>
  <c r="T33" i="11"/>
  <c r="S33" i="11"/>
  <c r="Q33" i="11"/>
  <c r="T32" i="11"/>
  <c r="S32" i="11"/>
  <c r="Q32" i="11"/>
  <c r="T31" i="11"/>
  <c r="S31" i="11"/>
  <c r="Q31" i="11"/>
  <c r="T30" i="11"/>
  <c r="S30" i="11"/>
  <c r="Q30" i="11"/>
  <c r="T29" i="11"/>
  <c r="S29" i="11"/>
  <c r="Q29" i="11"/>
  <c r="T28" i="11"/>
  <c r="S28" i="11"/>
  <c r="Q28" i="11"/>
  <c r="T27" i="11"/>
  <c r="S27" i="11"/>
  <c r="Q27" i="11"/>
  <c r="T26" i="11"/>
  <c r="S26" i="11"/>
  <c r="Q26" i="11"/>
  <c r="T25" i="11"/>
  <c r="S25" i="11"/>
  <c r="Q25" i="11"/>
  <c r="T24" i="11"/>
  <c r="S24" i="11"/>
  <c r="Q24" i="11"/>
  <c r="T23" i="11"/>
  <c r="S23" i="11"/>
  <c r="Q23" i="11"/>
  <c r="T22" i="11"/>
  <c r="S22" i="11"/>
  <c r="Q22" i="11"/>
  <c r="T21" i="11"/>
  <c r="S21" i="11"/>
  <c r="Q21" i="11"/>
  <c r="T20" i="11"/>
  <c r="S20" i="11"/>
  <c r="Q20" i="11"/>
  <c r="T19" i="11"/>
  <c r="S19" i="11"/>
  <c r="Q19" i="11"/>
  <c r="T18" i="11"/>
  <c r="S18" i="11"/>
  <c r="Q18" i="11"/>
  <c r="T17" i="11"/>
  <c r="S17" i="11"/>
  <c r="Q17" i="11"/>
  <c r="T16" i="11"/>
  <c r="S16" i="11"/>
  <c r="Q16" i="11"/>
  <c r="T15" i="11"/>
  <c r="S15" i="11"/>
  <c r="Q15" i="11"/>
  <c r="T14" i="11"/>
  <c r="S14" i="11"/>
  <c r="Q14" i="11"/>
  <c r="T13" i="11"/>
  <c r="S13" i="11"/>
  <c r="Q13" i="11"/>
  <c r="T12" i="11"/>
  <c r="S12" i="11"/>
  <c r="Q12" i="11"/>
  <c r="T11" i="11"/>
  <c r="S11" i="11"/>
  <c r="Q11" i="11"/>
  <c r="T10" i="11"/>
  <c r="S10" i="11"/>
  <c r="Q10" i="11"/>
  <c r="T9" i="11"/>
  <c r="S9" i="11"/>
  <c r="Q9" i="11"/>
  <c r="T8" i="11"/>
  <c r="S8" i="11"/>
  <c r="Q8" i="11"/>
  <c r="T7" i="11"/>
  <c r="S7" i="11"/>
  <c r="Q7" i="11"/>
  <c r="T6" i="11"/>
  <c r="S6" i="11"/>
  <c r="Q6" i="11"/>
  <c r="T5" i="11"/>
  <c r="S5" i="11"/>
  <c r="Q5" i="11"/>
  <c r="T4" i="11"/>
  <c r="S4" i="11"/>
  <c r="Q4" i="11"/>
  <c r="T3" i="11"/>
  <c r="S3" i="11"/>
  <c r="Q3" i="11"/>
  <c r="T2" i="11"/>
  <c r="S2" i="11"/>
  <c r="Q2" i="11"/>
  <c r="T200" i="10"/>
  <c r="S200" i="10"/>
  <c r="Q200" i="10"/>
  <c r="T199" i="10"/>
  <c r="S199" i="10"/>
  <c r="Q199" i="10"/>
  <c r="T198" i="10"/>
  <c r="S198" i="10"/>
  <c r="Q198" i="10"/>
  <c r="T197" i="10"/>
  <c r="S197" i="10"/>
  <c r="Q197" i="10"/>
  <c r="T196" i="10"/>
  <c r="S196" i="10"/>
  <c r="Q196" i="10"/>
  <c r="T195" i="10"/>
  <c r="S195" i="10"/>
  <c r="Q195" i="10"/>
  <c r="T194" i="10"/>
  <c r="S194" i="10"/>
  <c r="Q194" i="10"/>
  <c r="T193" i="10"/>
  <c r="S193" i="10"/>
  <c r="Q193" i="10"/>
  <c r="T192" i="10"/>
  <c r="S192" i="10"/>
  <c r="Q192" i="10"/>
  <c r="T191" i="10"/>
  <c r="S191" i="10"/>
  <c r="Q191" i="10"/>
  <c r="T190" i="10"/>
  <c r="S190" i="10"/>
  <c r="Q190" i="10"/>
  <c r="T189" i="10"/>
  <c r="S189" i="10"/>
  <c r="Q189" i="10"/>
  <c r="T188" i="10"/>
  <c r="S188" i="10"/>
  <c r="Q188" i="10"/>
  <c r="T187" i="10"/>
  <c r="S187" i="10"/>
  <c r="Q187" i="10"/>
  <c r="T186" i="10"/>
  <c r="S186" i="10"/>
  <c r="Q186" i="10"/>
  <c r="T185" i="10"/>
  <c r="S185" i="10"/>
  <c r="Q185" i="10"/>
  <c r="T184" i="10"/>
  <c r="S184" i="10"/>
  <c r="Q184" i="10"/>
  <c r="T183" i="10"/>
  <c r="S183" i="10"/>
  <c r="Q183" i="10"/>
  <c r="T182" i="10"/>
  <c r="S182" i="10"/>
  <c r="Q182" i="10"/>
  <c r="T181" i="10"/>
  <c r="S181" i="10"/>
  <c r="Q181" i="10"/>
  <c r="T180" i="10"/>
  <c r="S180" i="10"/>
  <c r="Q180" i="10"/>
  <c r="T179" i="10"/>
  <c r="S179" i="10"/>
  <c r="Q179" i="10"/>
  <c r="T178" i="10"/>
  <c r="S178" i="10"/>
  <c r="Q178" i="10"/>
  <c r="T177" i="10"/>
  <c r="S177" i="10"/>
  <c r="Q177" i="10"/>
  <c r="T176" i="10"/>
  <c r="S176" i="10"/>
  <c r="Q176" i="10"/>
  <c r="T175" i="10"/>
  <c r="S175" i="10"/>
  <c r="Q175" i="10"/>
  <c r="T174" i="10"/>
  <c r="S174" i="10"/>
  <c r="Q174" i="10"/>
  <c r="T173" i="10"/>
  <c r="S173" i="10"/>
  <c r="Q173" i="10"/>
  <c r="T172" i="10"/>
  <c r="S172" i="10"/>
  <c r="Q172" i="10"/>
  <c r="T171" i="10"/>
  <c r="S171" i="10"/>
  <c r="Q171" i="10"/>
  <c r="T170" i="10"/>
  <c r="S170" i="10"/>
  <c r="Q170" i="10"/>
  <c r="T169" i="10"/>
  <c r="S169" i="10"/>
  <c r="Q169" i="10"/>
  <c r="T168" i="10"/>
  <c r="S168" i="10"/>
  <c r="Q168" i="10"/>
  <c r="T167" i="10"/>
  <c r="S167" i="10"/>
  <c r="Q167" i="10"/>
  <c r="T166" i="10"/>
  <c r="S166" i="10"/>
  <c r="Q166" i="10"/>
  <c r="T165" i="10"/>
  <c r="S165" i="10"/>
  <c r="Q165" i="10"/>
  <c r="T164" i="10"/>
  <c r="S164" i="10"/>
  <c r="Q164" i="10"/>
  <c r="T163" i="10"/>
  <c r="S163" i="10"/>
  <c r="Q163" i="10"/>
  <c r="T162" i="10"/>
  <c r="S162" i="10"/>
  <c r="Q162" i="10"/>
  <c r="T161" i="10"/>
  <c r="S161" i="10"/>
  <c r="Q161" i="10"/>
  <c r="T160" i="10"/>
  <c r="S160" i="10"/>
  <c r="Q160" i="10"/>
  <c r="T159" i="10"/>
  <c r="S159" i="10"/>
  <c r="Q159" i="10"/>
  <c r="T158" i="10"/>
  <c r="S158" i="10"/>
  <c r="Q158" i="10"/>
  <c r="T157" i="10"/>
  <c r="S157" i="10"/>
  <c r="Q157" i="10"/>
  <c r="T156" i="10"/>
  <c r="S156" i="10"/>
  <c r="Q156" i="10"/>
  <c r="T155" i="10"/>
  <c r="S155" i="10"/>
  <c r="Q155" i="10"/>
  <c r="T154" i="10"/>
  <c r="S154" i="10"/>
  <c r="Q154" i="10"/>
  <c r="T153" i="10"/>
  <c r="S153" i="10"/>
  <c r="Q153" i="10"/>
  <c r="T152" i="10"/>
  <c r="S152" i="10"/>
  <c r="Q152" i="10"/>
  <c r="T151" i="10"/>
  <c r="S151" i="10"/>
  <c r="Q151" i="10"/>
  <c r="T150" i="10"/>
  <c r="S150" i="10"/>
  <c r="Q150" i="10"/>
  <c r="T149" i="10"/>
  <c r="S149" i="10"/>
  <c r="Q149" i="10"/>
  <c r="T148" i="10"/>
  <c r="S148" i="10"/>
  <c r="Q148" i="10"/>
  <c r="T147" i="10"/>
  <c r="S147" i="10"/>
  <c r="Q147" i="10"/>
  <c r="T146" i="10"/>
  <c r="S146" i="10"/>
  <c r="Q146" i="10"/>
  <c r="T145" i="10"/>
  <c r="S145" i="10"/>
  <c r="Q145" i="10"/>
  <c r="T144" i="10"/>
  <c r="S144" i="10"/>
  <c r="Q144" i="10"/>
  <c r="T143" i="10"/>
  <c r="S143" i="10"/>
  <c r="Q143" i="10"/>
  <c r="T142" i="10"/>
  <c r="S142" i="10"/>
  <c r="Q142" i="10"/>
  <c r="T141" i="10"/>
  <c r="S141" i="10"/>
  <c r="Q141" i="10"/>
  <c r="T140" i="10"/>
  <c r="S140" i="10"/>
  <c r="Q140" i="10"/>
  <c r="T139" i="10"/>
  <c r="S139" i="10"/>
  <c r="Q139" i="10"/>
  <c r="T138" i="10"/>
  <c r="S138" i="10"/>
  <c r="Q138" i="10"/>
  <c r="T137" i="10"/>
  <c r="S137" i="10"/>
  <c r="Q137" i="10"/>
  <c r="T136" i="10"/>
  <c r="S136" i="10"/>
  <c r="Q136" i="10"/>
  <c r="T135" i="10"/>
  <c r="S135" i="10"/>
  <c r="Q135" i="10"/>
  <c r="T134" i="10"/>
  <c r="S134" i="10"/>
  <c r="Q134" i="10"/>
  <c r="T133" i="10"/>
  <c r="S133" i="10"/>
  <c r="Q133" i="10"/>
  <c r="T132" i="10"/>
  <c r="S132" i="10"/>
  <c r="Q132" i="10"/>
  <c r="T131" i="10"/>
  <c r="S131" i="10"/>
  <c r="Q131" i="10"/>
  <c r="T130" i="10"/>
  <c r="S130" i="10"/>
  <c r="Q130" i="10"/>
  <c r="T129" i="10"/>
  <c r="S129" i="10"/>
  <c r="Q129" i="10"/>
  <c r="T128" i="10"/>
  <c r="S128" i="10"/>
  <c r="Q128" i="10"/>
  <c r="T127" i="10"/>
  <c r="S127" i="10"/>
  <c r="Q127" i="10"/>
  <c r="T126" i="10"/>
  <c r="S126" i="10"/>
  <c r="Q126" i="10"/>
  <c r="T125" i="10"/>
  <c r="S125" i="10"/>
  <c r="Q125" i="10"/>
  <c r="T124" i="10"/>
  <c r="S124" i="10"/>
  <c r="Q124" i="10"/>
  <c r="T123" i="10"/>
  <c r="S123" i="10"/>
  <c r="Q123" i="10"/>
  <c r="T122" i="10"/>
  <c r="S122" i="10"/>
  <c r="Q122" i="10"/>
  <c r="T121" i="10"/>
  <c r="S121" i="10"/>
  <c r="Q121" i="10"/>
  <c r="T120" i="10"/>
  <c r="S120" i="10"/>
  <c r="Q120" i="10"/>
  <c r="T119" i="10"/>
  <c r="S119" i="10"/>
  <c r="Q119" i="10"/>
  <c r="T118" i="10"/>
  <c r="S118" i="10"/>
  <c r="Q118" i="10"/>
  <c r="T117" i="10"/>
  <c r="S117" i="10"/>
  <c r="Q117" i="10"/>
  <c r="T116" i="10"/>
  <c r="S116" i="10"/>
  <c r="Q116" i="10"/>
  <c r="T115" i="10"/>
  <c r="S115" i="10"/>
  <c r="Q115" i="10"/>
  <c r="T114" i="10"/>
  <c r="S114" i="10"/>
  <c r="Q114" i="10"/>
  <c r="T113" i="10"/>
  <c r="S113" i="10"/>
  <c r="Q113" i="10"/>
  <c r="T112" i="10"/>
  <c r="S112" i="10"/>
  <c r="Q112" i="10"/>
  <c r="T111" i="10"/>
  <c r="S111" i="10"/>
  <c r="Q111" i="10"/>
  <c r="T110" i="10"/>
  <c r="S110" i="10"/>
  <c r="Q110" i="10"/>
  <c r="T109" i="10"/>
  <c r="S109" i="10"/>
  <c r="Q109" i="10"/>
  <c r="T108" i="10"/>
  <c r="S108" i="10"/>
  <c r="Q108" i="10"/>
  <c r="T107" i="10"/>
  <c r="S107" i="10"/>
  <c r="Q107" i="10"/>
  <c r="T106" i="10"/>
  <c r="S106" i="10"/>
  <c r="Q106" i="10"/>
  <c r="T105" i="10"/>
  <c r="S105" i="10"/>
  <c r="Q105" i="10"/>
  <c r="T104" i="10"/>
  <c r="S104" i="10"/>
  <c r="Q104" i="10"/>
  <c r="T103" i="10"/>
  <c r="S103" i="10"/>
  <c r="Q103" i="10"/>
  <c r="T102" i="10"/>
  <c r="S102" i="10"/>
  <c r="Q102" i="10"/>
  <c r="T101" i="10"/>
  <c r="S101" i="10"/>
  <c r="Q101" i="10"/>
  <c r="T100" i="10"/>
  <c r="S100" i="10"/>
  <c r="Q100" i="10"/>
  <c r="T99" i="10"/>
  <c r="S99" i="10"/>
  <c r="Q99" i="10"/>
  <c r="T98" i="10"/>
  <c r="S98" i="10"/>
  <c r="Q98" i="10"/>
  <c r="T97" i="10"/>
  <c r="S97" i="10"/>
  <c r="Q97" i="10"/>
  <c r="T96" i="10"/>
  <c r="S96" i="10"/>
  <c r="Q96" i="10"/>
  <c r="T95" i="10"/>
  <c r="S95" i="10"/>
  <c r="Q95" i="10"/>
  <c r="T94" i="10"/>
  <c r="S94" i="10"/>
  <c r="Q94" i="10"/>
  <c r="T93" i="10"/>
  <c r="S93" i="10"/>
  <c r="Q93" i="10"/>
  <c r="T92" i="10"/>
  <c r="S92" i="10"/>
  <c r="Q92" i="10"/>
  <c r="T91" i="10"/>
  <c r="S91" i="10"/>
  <c r="Q91" i="10"/>
  <c r="T90" i="10"/>
  <c r="S90" i="10"/>
  <c r="Q90" i="10"/>
  <c r="T89" i="10"/>
  <c r="S89" i="10"/>
  <c r="Q89" i="10"/>
  <c r="T88" i="10"/>
  <c r="S88" i="10"/>
  <c r="Q88" i="10"/>
  <c r="T87" i="10"/>
  <c r="S87" i="10"/>
  <c r="Q87" i="10"/>
  <c r="T86" i="10"/>
  <c r="S86" i="10"/>
  <c r="Q86" i="10"/>
  <c r="T85" i="10"/>
  <c r="S85" i="10"/>
  <c r="Q85" i="10"/>
  <c r="T84" i="10"/>
  <c r="S84" i="10"/>
  <c r="Q84" i="10"/>
  <c r="T83" i="10"/>
  <c r="S83" i="10"/>
  <c r="Q83" i="10"/>
  <c r="T82" i="10"/>
  <c r="S82" i="10"/>
  <c r="Q82" i="10"/>
  <c r="T81" i="10"/>
  <c r="S81" i="10"/>
  <c r="Q81" i="10"/>
  <c r="T80" i="10"/>
  <c r="S80" i="10"/>
  <c r="Q80" i="10"/>
  <c r="T79" i="10"/>
  <c r="S79" i="10"/>
  <c r="Q79" i="10"/>
  <c r="T78" i="10"/>
  <c r="S78" i="10"/>
  <c r="Q78" i="10"/>
  <c r="T77" i="10"/>
  <c r="S77" i="10"/>
  <c r="Q77" i="10"/>
  <c r="T76" i="10"/>
  <c r="S76" i="10"/>
  <c r="Q76" i="10"/>
  <c r="T75" i="10"/>
  <c r="S75" i="10"/>
  <c r="Q75" i="10"/>
  <c r="T74" i="10"/>
  <c r="S74" i="10"/>
  <c r="Q74" i="10"/>
  <c r="T73" i="10"/>
  <c r="S73" i="10"/>
  <c r="Q73" i="10"/>
  <c r="T72" i="10"/>
  <c r="S72" i="10"/>
  <c r="Q72" i="10"/>
  <c r="T71" i="10"/>
  <c r="S71" i="10"/>
  <c r="Q71" i="10"/>
  <c r="T70" i="10"/>
  <c r="S70" i="10"/>
  <c r="Q70" i="10"/>
  <c r="T69" i="10"/>
  <c r="S69" i="10"/>
  <c r="Q69" i="10"/>
  <c r="T68" i="10"/>
  <c r="S68" i="10"/>
  <c r="Q68" i="10"/>
  <c r="T67" i="10"/>
  <c r="S67" i="10"/>
  <c r="Q67" i="10"/>
  <c r="T66" i="10"/>
  <c r="S66" i="10"/>
  <c r="Q66" i="10"/>
  <c r="T65" i="10"/>
  <c r="S65" i="10"/>
  <c r="Q65" i="10"/>
  <c r="T64" i="10"/>
  <c r="S64" i="10"/>
  <c r="Q64" i="10"/>
  <c r="T63" i="10"/>
  <c r="S63" i="10"/>
  <c r="Q63" i="10"/>
  <c r="T62" i="10"/>
  <c r="S62" i="10"/>
  <c r="Q62" i="10"/>
  <c r="T61" i="10"/>
  <c r="S61" i="10"/>
  <c r="Q61" i="10"/>
  <c r="T60" i="10"/>
  <c r="S60" i="10"/>
  <c r="Q60" i="10"/>
  <c r="T59" i="10"/>
  <c r="S59" i="10"/>
  <c r="Q59" i="10"/>
  <c r="T58" i="10"/>
  <c r="S58" i="10"/>
  <c r="Q58" i="10"/>
  <c r="T57" i="10"/>
  <c r="S57" i="10"/>
  <c r="Q57" i="10"/>
  <c r="T56" i="10"/>
  <c r="S56" i="10"/>
  <c r="Q56" i="10"/>
  <c r="T55" i="10"/>
  <c r="S55" i="10"/>
  <c r="Q55" i="10"/>
  <c r="T54" i="10"/>
  <c r="S54" i="10"/>
  <c r="Q54" i="10"/>
  <c r="T53" i="10"/>
  <c r="S53" i="10"/>
  <c r="Q53" i="10"/>
  <c r="T52" i="10"/>
  <c r="S52" i="10"/>
  <c r="Q52" i="10"/>
  <c r="T51" i="10"/>
  <c r="S51" i="10"/>
  <c r="Q51" i="10"/>
  <c r="T50" i="10"/>
  <c r="S50" i="10"/>
  <c r="Q50" i="10"/>
  <c r="T49" i="10"/>
  <c r="S49" i="10"/>
  <c r="Q49" i="10"/>
  <c r="T48" i="10"/>
  <c r="S48" i="10"/>
  <c r="Q48" i="10"/>
  <c r="T47" i="10"/>
  <c r="S47" i="10"/>
  <c r="Q47" i="10"/>
  <c r="T46" i="10"/>
  <c r="S46" i="10"/>
  <c r="Q46" i="10"/>
  <c r="T45" i="10"/>
  <c r="S45" i="10"/>
  <c r="Q45" i="10"/>
  <c r="T44" i="10"/>
  <c r="S44" i="10"/>
  <c r="Q44" i="10"/>
  <c r="T43" i="10"/>
  <c r="S43" i="10"/>
  <c r="Q43" i="10"/>
  <c r="T42" i="10"/>
  <c r="S42" i="10"/>
  <c r="Q42" i="10"/>
  <c r="T41" i="10"/>
  <c r="S41" i="10"/>
  <c r="Q41" i="10"/>
  <c r="T40" i="10"/>
  <c r="S40" i="10"/>
  <c r="Q40" i="10"/>
  <c r="T39" i="10"/>
  <c r="S39" i="10"/>
  <c r="Q39" i="10"/>
  <c r="T38" i="10"/>
  <c r="S38" i="10"/>
  <c r="Q38" i="10"/>
  <c r="T37" i="10"/>
  <c r="S37" i="10"/>
  <c r="Q37" i="10"/>
  <c r="T36" i="10"/>
  <c r="S36" i="10"/>
  <c r="Q36" i="10"/>
  <c r="T35" i="10"/>
  <c r="S35" i="10"/>
  <c r="Q35" i="10"/>
  <c r="T34" i="10"/>
  <c r="S34" i="10"/>
  <c r="Q34" i="10"/>
  <c r="T33" i="10"/>
  <c r="S33" i="10"/>
  <c r="Q33" i="10"/>
  <c r="T32" i="10"/>
  <c r="S32" i="10"/>
  <c r="Q32" i="10"/>
  <c r="T31" i="10"/>
  <c r="S31" i="10"/>
  <c r="Q31" i="10"/>
  <c r="T30" i="10"/>
  <c r="S30" i="10"/>
  <c r="Q30" i="10"/>
  <c r="T29" i="10"/>
  <c r="S29" i="10"/>
  <c r="Q29" i="10"/>
  <c r="T28" i="10"/>
  <c r="S28" i="10"/>
  <c r="Q28" i="10"/>
  <c r="T27" i="10"/>
  <c r="S27" i="10"/>
  <c r="Q27" i="10"/>
  <c r="T26" i="10"/>
  <c r="S26" i="10"/>
  <c r="Q26" i="10"/>
  <c r="T25" i="10"/>
  <c r="S25" i="10"/>
  <c r="Q25" i="10"/>
  <c r="T24" i="10"/>
  <c r="S24" i="10"/>
  <c r="Q24" i="10"/>
  <c r="T23" i="10"/>
  <c r="S23" i="10"/>
  <c r="Q23" i="10"/>
  <c r="T22" i="10"/>
  <c r="S22" i="10"/>
  <c r="Q22" i="10"/>
  <c r="T21" i="10"/>
  <c r="S21" i="10"/>
  <c r="Q21" i="10"/>
  <c r="T20" i="10"/>
  <c r="S20" i="10"/>
  <c r="Q20" i="10"/>
  <c r="T19" i="10"/>
  <c r="S19" i="10"/>
  <c r="Q19" i="10"/>
  <c r="T18" i="10"/>
  <c r="S18" i="10"/>
  <c r="Q18" i="10"/>
  <c r="T17" i="10"/>
  <c r="S17" i="10"/>
  <c r="Q17" i="10"/>
  <c r="T16" i="10"/>
  <c r="S16" i="10"/>
  <c r="Q16" i="10"/>
  <c r="T15" i="10"/>
  <c r="S15" i="10"/>
  <c r="Q15" i="10"/>
  <c r="T14" i="10"/>
  <c r="S14" i="10"/>
  <c r="Q14" i="10"/>
  <c r="T13" i="10"/>
  <c r="S13" i="10"/>
  <c r="Q13" i="10"/>
  <c r="T12" i="10"/>
  <c r="S12" i="10"/>
  <c r="Q12" i="10"/>
  <c r="T11" i="10"/>
  <c r="S11" i="10"/>
  <c r="Q11" i="10"/>
  <c r="T10" i="10"/>
  <c r="S10" i="10"/>
  <c r="Q10" i="10"/>
  <c r="T9" i="10"/>
  <c r="S9" i="10"/>
  <c r="Q9" i="10"/>
  <c r="T8" i="10"/>
  <c r="S8" i="10"/>
  <c r="Q8" i="10"/>
  <c r="T7" i="10"/>
  <c r="S7" i="10"/>
  <c r="Q7" i="10"/>
  <c r="T6" i="10"/>
  <c r="S6" i="10"/>
  <c r="Q6" i="10"/>
  <c r="T5" i="10"/>
  <c r="S5" i="10"/>
  <c r="Q5" i="10"/>
  <c r="T4" i="10"/>
  <c r="S4" i="10"/>
  <c r="Q4" i="10"/>
  <c r="T3" i="10"/>
  <c r="S3" i="10"/>
  <c r="Q3" i="10"/>
  <c r="T2" i="10"/>
  <c r="S2" i="10"/>
  <c r="Q2" i="10"/>
  <c r="T200" i="9"/>
  <c r="S200" i="9"/>
  <c r="Q200" i="9"/>
  <c r="T199" i="9"/>
  <c r="S199" i="9"/>
  <c r="Q199" i="9"/>
  <c r="T198" i="9"/>
  <c r="S198" i="9"/>
  <c r="Q198" i="9"/>
  <c r="T197" i="9"/>
  <c r="S197" i="9"/>
  <c r="Q197" i="9"/>
  <c r="T196" i="9"/>
  <c r="S196" i="9"/>
  <c r="Q196" i="9"/>
  <c r="T195" i="9"/>
  <c r="S195" i="9"/>
  <c r="Q195" i="9"/>
  <c r="T194" i="9"/>
  <c r="S194" i="9"/>
  <c r="Q194" i="9"/>
  <c r="T193" i="9"/>
  <c r="S193" i="9"/>
  <c r="Q193" i="9"/>
  <c r="T192" i="9"/>
  <c r="S192" i="9"/>
  <c r="Q192" i="9"/>
  <c r="T191" i="9"/>
  <c r="S191" i="9"/>
  <c r="Q191" i="9"/>
  <c r="T190" i="9"/>
  <c r="S190" i="9"/>
  <c r="Q190" i="9"/>
  <c r="T189" i="9"/>
  <c r="S189" i="9"/>
  <c r="Q189" i="9"/>
  <c r="T188" i="9"/>
  <c r="S188" i="9"/>
  <c r="Q188" i="9"/>
  <c r="T187" i="9"/>
  <c r="S187" i="9"/>
  <c r="Q187" i="9"/>
  <c r="T186" i="9"/>
  <c r="S186" i="9"/>
  <c r="Q186" i="9"/>
  <c r="T185" i="9"/>
  <c r="S185" i="9"/>
  <c r="Q185" i="9"/>
  <c r="T184" i="9"/>
  <c r="S184" i="9"/>
  <c r="Q184" i="9"/>
  <c r="T183" i="9"/>
  <c r="S183" i="9"/>
  <c r="Q183" i="9"/>
  <c r="T182" i="9"/>
  <c r="S182" i="9"/>
  <c r="Q182" i="9"/>
  <c r="T181" i="9"/>
  <c r="S181" i="9"/>
  <c r="Q181" i="9"/>
  <c r="T180" i="9"/>
  <c r="S180" i="9"/>
  <c r="Q180" i="9"/>
  <c r="T179" i="9"/>
  <c r="S179" i="9"/>
  <c r="Q179" i="9"/>
  <c r="T178" i="9"/>
  <c r="S178" i="9"/>
  <c r="Q178" i="9"/>
  <c r="T177" i="9"/>
  <c r="S177" i="9"/>
  <c r="Q177" i="9"/>
  <c r="T176" i="9"/>
  <c r="S176" i="9"/>
  <c r="Q176" i="9"/>
  <c r="T175" i="9"/>
  <c r="S175" i="9"/>
  <c r="Q175" i="9"/>
  <c r="T174" i="9"/>
  <c r="S174" i="9"/>
  <c r="Q174" i="9"/>
  <c r="T173" i="9"/>
  <c r="S173" i="9"/>
  <c r="Q173" i="9"/>
  <c r="T172" i="9"/>
  <c r="S172" i="9"/>
  <c r="Q172" i="9"/>
  <c r="T171" i="9"/>
  <c r="S171" i="9"/>
  <c r="Q171" i="9"/>
  <c r="T170" i="9"/>
  <c r="S170" i="9"/>
  <c r="Q170" i="9"/>
  <c r="T169" i="9"/>
  <c r="S169" i="9"/>
  <c r="Q169" i="9"/>
  <c r="T168" i="9"/>
  <c r="S168" i="9"/>
  <c r="Q168" i="9"/>
  <c r="T167" i="9"/>
  <c r="S167" i="9"/>
  <c r="Q167" i="9"/>
  <c r="T166" i="9"/>
  <c r="S166" i="9"/>
  <c r="Q166" i="9"/>
  <c r="T165" i="9"/>
  <c r="S165" i="9"/>
  <c r="Q165" i="9"/>
  <c r="T164" i="9"/>
  <c r="S164" i="9"/>
  <c r="Q164" i="9"/>
  <c r="T163" i="9"/>
  <c r="S163" i="9"/>
  <c r="Q163" i="9"/>
  <c r="T162" i="9"/>
  <c r="S162" i="9"/>
  <c r="Q162" i="9"/>
  <c r="T161" i="9"/>
  <c r="S161" i="9"/>
  <c r="Q161" i="9"/>
  <c r="T160" i="9"/>
  <c r="S160" i="9"/>
  <c r="Q160" i="9"/>
  <c r="T159" i="9"/>
  <c r="S159" i="9"/>
  <c r="Q159" i="9"/>
  <c r="T158" i="9"/>
  <c r="S158" i="9"/>
  <c r="Q158" i="9"/>
  <c r="T157" i="9"/>
  <c r="S157" i="9"/>
  <c r="Q157" i="9"/>
  <c r="T156" i="9"/>
  <c r="S156" i="9"/>
  <c r="Q156" i="9"/>
  <c r="T155" i="9"/>
  <c r="S155" i="9"/>
  <c r="Q155" i="9"/>
  <c r="T154" i="9"/>
  <c r="S154" i="9"/>
  <c r="Q154" i="9"/>
  <c r="T153" i="9"/>
  <c r="S153" i="9"/>
  <c r="Q153" i="9"/>
  <c r="T152" i="9"/>
  <c r="S152" i="9"/>
  <c r="Q152" i="9"/>
  <c r="T151" i="9"/>
  <c r="S151" i="9"/>
  <c r="Q151" i="9"/>
  <c r="T150" i="9"/>
  <c r="S150" i="9"/>
  <c r="Q150" i="9"/>
  <c r="T149" i="9"/>
  <c r="S149" i="9"/>
  <c r="Q149" i="9"/>
  <c r="T148" i="9"/>
  <c r="S148" i="9"/>
  <c r="Q148" i="9"/>
  <c r="T147" i="9"/>
  <c r="S147" i="9"/>
  <c r="Q147" i="9"/>
  <c r="T146" i="9"/>
  <c r="S146" i="9"/>
  <c r="Q146" i="9"/>
  <c r="T145" i="9"/>
  <c r="S145" i="9"/>
  <c r="Q145" i="9"/>
  <c r="T144" i="9"/>
  <c r="S144" i="9"/>
  <c r="Q144" i="9"/>
  <c r="T143" i="9"/>
  <c r="S143" i="9"/>
  <c r="Q143" i="9"/>
  <c r="T142" i="9"/>
  <c r="S142" i="9"/>
  <c r="Q142" i="9"/>
  <c r="T141" i="9"/>
  <c r="S141" i="9"/>
  <c r="Q141" i="9"/>
  <c r="T140" i="9"/>
  <c r="S140" i="9"/>
  <c r="Q140" i="9"/>
  <c r="T139" i="9"/>
  <c r="S139" i="9"/>
  <c r="Q139" i="9"/>
  <c r="T138" i="9"/>
  <c r="S138" i="9"/>
  <c r="Q138" i="9"/>
  <c r="T137" i="9"/>
  <c r="S137" i="9"/>
  <c r="Q137" i="9"/>
  <c r="T136" i="9"/>
  <c r="S136" i="9"/>
  <c r="Q136" i="9"/>
  <c r="T135" i="9"/>
  <c r="S135" i="9"/>
  <c r="Q135" i="9"/>
  <c r="T134" i="9"/>
  <c r="S134" i="9"/>
  <c r="Q134" i="9"/>
  <c r="T133" i="9"/>
  <c r="S133" i="9"/>
  <c r="Q133" i="9"/>
  <c r="T132" i="9"/>
  <c r="S132" i="9"/>
  <c r="Q132" i="9"/>
  <c r="T131" i="9"/>
  <c r="S131" i="9"/>
  <c r="Q131" i="9"/>
  <c r="T130" i="9"/>
  <c r="S130" i="9"/>
  <c r="Q130" i="9"/>
  <c r="T129" i="9"/>
  <c r="S129" i="9"/>
  <c r="Q129" i="9"/>
  <c r="T128" i="9"/>
  <c r="S128" i="9"/>
  <c r="Q128" i="9"/>
  <c r="T127" i="9"/>
  <c r="S127" i="9"/>
  <c r="Q127" i="9"/>
  <c r="T126" i="9"/>
  <c r="S126" i="9"/>
  <c r="Q126" i="9"/>
  <c r="T125" i="9"/>
  <c r="S125" i="9"/>
  <c r="Q125" i="9"/>
  <c r="T124" i="9"/>
  <c r="S124" i="9"/>
  <c r="Q124" i="9"/>
  <c r="T123" i="9"/>
  <c r="S123" i="9"/>
  <c r="Q123" i="9"/>
  <c r="T122" i="9"/>
  <c r="S122" i="9"/>
  <c r="Q122" i="9"/>
  <c r="T121" i="9"/>
  <c r="S121" i="9"/>
  <c r="Q121" i="9"/>
  <c r="T120" i="9"/>
  <c r="S120" i="9"/>
  <c r="Q120" i="9"/>
  <c r="T119" i="9"/>
  <c r="S119" i="9"/>
  <c r="Q119" i="9"/>
  <c r="T118" i="9"/>
  <c r="S118" i="9"/>
  <c r="Q118" i="9"/>
  <c r="T117" i="9"/>
  <c r="S117" i="9"/>
  <c r="Q117" i="9"/>
  <c r="T116" i="9"/>
  <c r="S116" i="9"/>
  <c r="Q116" i="9"/>
  <c r="T115" i="9"/>
  <c r="S115" i="9"/>
  <c r="Q115" i="9"/>
  <c r="T114" i="9"/>
  <c r="S114" i="9"/>
  <c r="Q114" i="9"/>
  <c r="T113" i="9"/>
  <c r="S113" i="9"/>
  <c r="Q113" i="9"/>
  <c r="T112" i="9"/>
  <c r="S112" i="9"/>
  <c r="Q112" i="9"/>
  <c r="T111" i="9"/>
  <c r="S111" i="9"/>
  <c r="Q111" i="9"/>
  <c r="T110" i="9"/>
  <c r="S110" i="9"/>
  <c r="Q110" i="9"/>
  <c r="T109" i="9"/>
  <c r="S109" i="9"/>
  <c r="Q109" i="9"/>
  <c r="T108" i="9"/>
  <c r="S108" i="9"/>
  <c r="Q108" i="9"/>
  <c r="T107" i="9"/>
  <c r="S107" i="9"/>
  <c r="Q107" i="9"/>
  <c r="T106" i="9"/>
  <c r="S106" i="9"/>
  <c r="Q106" i="9"/>
  <c r="T105" i="9"/>
  <c r="S105" i="9"/>
  <c r="Q105" i="9"/>
  <c r="T104" i="9"/>
  <c r="S104" i="9"/>
  <c r="Q104" i="9"/>
  <c r="T103" i="9"/>
  <c r="S103" i="9"/>
  <c r="Q103" i="9"/>
  <c r="T102" i="9"/>
  <c r="S102" i="9"/>
  <c r="Q102" i="9"/>
  <c r="T101" i="9"/>
  <c r="S101" i="9"/>
  <c r="Q101" i="9"/>
  <c r="T100" i="9"/>
  <c r="S100" i="9"/>
  <c r="Q100" i="9"/>
  <c r="T99" i="9"/>
  <c r="S99" i="9"/>
  <c r="Q99" i="9"/>
  <c r="T98" i="9"/>
  <c r="S98" i="9"/>
  <c r="Q98" i="9"/>
  <c r="T97" i="9"/>
  <c r="S97" i="9"/>
  <c r="Q97" i="9"/>
  <c r="T96" i="9"/>
  <c r="S96" i="9"/>
  <c r="Q96" i="9"/>
  <c r="T95" i="9"/>
  <c r="S95" i="9"/>
  <c r="Q95" i="9"/>
  <c r="T94" i="9"/>
  <c r="S94" i="9"/>
  <c r="Q94" i="9"/>
  <c r="T93" i="9"/>
  <c r="S93" i="9"/>
  <c r="Q93" i="9"/>
  <c r="T92" i="9"/>
  <c r="S92" i="9"/>
  <c r="Q92" i="9"/>
  <c r="T91" i="9"/>
  <c r="S91" i="9"/>
  <c r="Q91" i="9"/>
  <c r="T90" i="9"/>
  <c r="S90" i="9"/>
  <c r="Q90" i="9"/>
  <c r="T89" i="9"/>
  <c r="S89" i="9"/>
  <c r="Q89" i="9"/>
  <c r="T88" i="9"/>
  <c r="S88" i="9"/>
  <c r="Q88" i="9"/>
  <c r="T87" i="9"/>
  <c r="S87" i="9"/>
  <c r="Q87" i="9"/>
  <c r="T86" i="9"/>
  <c r="S86" i="9"/>
  <c r="Q86" i="9"/>
  <c r="T85" i="9"/>
  <c r="S85" i="9"/>
  <c r="Q85" i="9"/>
  <c r="T84" i="9"/>
  <c r="S84" i="9"/>
  <c r="Q84" i="9"/>
  <c r="T83" i="9"/>
  <c r="S83" i="9"/>
  <c r="Q83" i="9"/>
  <c r="T82" i="9"/>
  <c r="S82" i="9"/>
  <c r="Q82" i="9"/>
  <c r="T81" i="9"/>
  <c r="S81" i="9"/>
  <c r="Q81" i="9"/>
  <c r="T80" i="9"/>
  <c r="S80" i="9"/>
  <c r="Q80" i="9"/>
  <c r="T79" i="9"/>
  <c r="S79" i="9"/>
  <c r="Q79" i="9"/>
  <c r="T78" i="9"/>
  <c r="S78" i="9"/>
  <c r="Q78" i="9"/>
  <c r="T77" i="9"/>
  <c r="S77" i="9"/>
  <c r="Q77" i="9"/>
  <c r="T76" i="9"/>
  <c r="S76" i="9"/>
  <c r="Q76" i="9"/>
  <c r="T75" i="9"/>
  <c r="S75" i="9"/>
  <c r="Q75" i="9"/>
  <c r="T74" i="9"/>
  <c r="S74" i="9"/>
  <c r="Q74" i="9"/>
  <c r="T73" i="9"/>
  <c r="S73" i="9"/>
  <c r="Q73" i="9"/>
  <c r="T72" i="9"/>
  <c r="S72" i="9"/>
  <c r="Q72" i="9"/>
  <c r="T71" i="9"/>
  <c r="S71" i="9"/>
  <c r="Q71" i="9"/>
  <c r="T70" i="9"/>
  <c r="S70" i="9"/>
  <c r="Q70" i="9"/>
  <c r="T69" i="9"/>
  <c r="S69" i="9"/>
  <c r="Q69" i="9"/>
  <c r="T68" i="9"/>
  <c r="S68" i="9"/>
  <c r="Q68" i="9"/>
  <c r="T67" i="9"/>
  <c r="S67" i="9"/>
  <c r="Q67" i="9"/>
  <c r="T66" i="9"/>
  <c r="S66" i="9"/>
  <c r="Q66" i="9"/>
  <c r="T65" i="9"/>
  <c r="S65" i="9"/>
  <c r="Q65" i="9"/>
  <c r="T64" i="9"/>
  <c r="S64" i="9"/>
  <c r="Q64" i="9"/>
  <c r="T63" i="9"/>
  <c r="S63" i="9"/>
  <c r="Q63" i="9"/>
  <c r="T62" i="9"/>
  <c r="S62" i="9"/>
  <c r="Q62" i="9"/>
  <c r="T61" i="9"/>
  <c r="S61" i="9"/>
  <c r="Q61" i="9"/>
  <c r="T60" i="9"/>
  <c r="S60" i="9"/>
  <c r="Q60" i="9"/>
  <c r="T59" i="9"/>
  <c r="S59" i="9"/>
  <c r="Q59" i="9"/>
  <c r="T58" i="9"/>
  <c r="S58" i="9"/>
  <c r="Q58" i="9"/>
  <c r="T57" i="9"/>
  <c r="S57" i="9"/>
  <c r="Q57" i="9"/>
  <c r="T56" i="9"/>
  <c r="S56" i="9"/>
  <c r="Q56" i="9"/>
  <c r="T55" i="9"/>
  <c r="S55" i="9"/>
  <c r="Q55" i="9"/>
  <c r="T54" i="9"/>
  <c r="S54" i="9"/>
  <c r="Q54" i="9"/>
  <c r="T53" i="9"/>
  <c r="S53" i="9"/>
  <c r="Q53" i="9"/>
  <c r="T52" i="9"/>
  <c r="S52" i="9"/>
  <c r="Q52" i="9"/>
  <c r="T51" i="9"/>
  <c r="S51" i="9"/>
  <c r="Q51" i="9"/>
  <c r="T50" i="9"/>
  <c r="S50" i="9"/>
  <c r="Q50" i="9"/>
  <c r="T49" i="9"/>
  <c r="S49" i="9"/>
  <c r="Q49" i="9"/>
  <c r="T48" i="9"/>
  <c r="S48" i="9"/>
  <c r="Q48" i="9"/>
  <c r="T47" i="9"/>
  <c r="S47" i="9"/>
  <c r="Q47" i="9"/>
  <c r="T46" i="9"/>
  <c r="S46" i="9"/>
  <c r="Q46" i="9"/>
  <c r="T45" i="9"/>
  <c r="S45" i="9"/>
  <c r="Q45" i="9"/>
  <c r="T44" i="9"/>
  <c r="S44" i="9"/>
  <c r="Q44" i="9"/>
  <c r="T43" i="9"/>
  <c r="S43" i="9"/>
  <c r="Q43" i="9"/>
  <c r="T42" i="9"/>
  <c r="S42" i="9"/>
  <c r="Q42" i="9"/>
  <c r="T41" i="9"/>
  <c r="S41" i="9"/>
  <c r="Q41" i="9"/>
  <c r="T40" i="9"/>
  <c r="S40" i="9"/>
  <c r="Q40" i="9"/>
  <c r="T39" i="9"/>
  <c r="S39" i="9"/>
  <c r="Q39" i="9"/>
  <c r="T38" i="9"/>
  <c r="S38" i="9"/>
  <c r="Q38" i="9"/>
  <c r="T37" i="9"/>
  <c r="S37" i="9"/>
  <c r="Q37" i="9"/>
  <c r="T36" i="9"/>
  <c r="S36" i="9"/>
  <c r="Q36" i="9"/>
  <c r="T35" i="9"/>
  <c r="S35" i="9"/>
  <c r="Q35" i="9"/>
  <c r="T34" i="9"/>
  <c r="S34" i="9"/>
  <c r="Q34" i="9"/>
  <c r="T33" i="9"/>
  <c r="S33" i="9"/>
  <c r="Q33" i="9"/>
  <c r="T32" i="9"/>
  <c r="S32" i="9"/>
  <c r="Q32" i="9"/>
  <c r="T31" i="9"/>
  <c r="S31" i="9"/>
  <c r="Q31" i="9"/>
  <c r="T30" i="9"/>
  <c r="S30" i="9"/>
  <c r="Q30" i="9"/>
  <c r="T29" i="9"/>
  <c r="S29" i="9"/>
  <c r="Q29" i="9"/>
  <c r="T28" i="9"/>
  <c r="S28" i="9"/>
  <c r="Q28" i="9"/>
  <c r="T27" i="9"/>
  <c r="S27" i="9"/>
  <c r="Q27" i="9"/>
  <c r="T26" i="9"/>
  <c r="S26" i="9"/>
  <c r="Q26" i="9"/>
  <c r="T25" i="9"/>
  <c r="S25" i="9"/>
  <c r="Q25" i="9"/>
  <c r="T24" i="9"/>
  <c r="S24" i="9"/>
  <c r="Q24" i="9"/>
  <c r="T23" i="9"/>
  <c r="S23" i="9"/>
  <c r="Q23" i="9"/>
  <c r="T22" i="9"/>
  <c r="S22" i="9"/>
  <c r="Q22" i="9"/>
  <c r="T21" i="9"/>
  <c r="S21" i="9"/>
  <c r="Q21" i="9"/>
  <c r="T20" i="9"/>
  <c r="S20" i="9"/>
  <c r="Q20" i="9"/>
  <c r="T19" i="9"/>
  <c r="S19" i="9"/>
  <c r="Q19" i="9"/>
  <c r="T18" i="9"/>
  <c r="S18" i="9"/>
  <c r="Q18" i="9"/>
  <c r="T17" i="9"/>
  <c r="S17" i="9"/>
  <c r="Q17" i="9"/>
  <c r="T16" i="9"/>
  <c r="S16" i="9"/>
  <c r="Q16" i="9"/>
  <c r="T15" i="9"/>
  <c r="S15" i="9"/>
  <c r="Q15" i="9"/>
  <c r="T14" i="9"/>
  <c r="S14" i="9"/>
  <c r="Q14" i="9"/>
  <c r="T13" i="9"/>
  <c r="S13" i="9"/>
  <c r="Q13" i="9"/>
  <c r="T12" i="9"/>
  <c r="S12" i="9"/>
  <c r="Q12" i="9"/>
  <c r="T11" i="9"/>
  <c r="S11" i="9"/>
  <c r="Q11" i="9"/>
  <c r="T10" i="9"/>
  <c r="S10" i="9"/>
  <c r="Q10" i="9"/>
  <c r="T9" i="9"/>
  <c r="S9" i="9"/>
  <c r="Q9" i="9"/>
  <c r="T8" i="9"/>
  <c r="S8" i="9"/>
  <c r="Q8" i="9"/>
  <c r="T7" i="9"/>
  <c r="S7" i="9"/>
  <c r="Q7" i="9"/>
  <c r="T6" i="9"/>
  <c r="S6" i="9"/>
  <c r="Q6" i="9"/>
  <c r="T5" i="9"/>
  <c r="S5" i="9"/>
  <c r="Q5" i="9"/>
  <c r="T4" i="9"/>
  <c r="S4" i="9"/>
  <c r="Q4" i="9"/>
  <c r="T3" i="9"/>
  <c r="S3" i="9"/>
  <c r="Q3" i="9"/>
  <c r="T2" i="9"/>
  <c r="S2" i="9"/>
  <c r="Q2" i="9"/>
  <c r="T200" i="8"/>
  <c r="S200" i="8"/>
  <c r="Q200" i="8"/>
  <c r="T199" i="8"/>
  <c r="S199" i="8"/>
  <c r="Q199" i="8"/>
  <c r="T198" i="8"/>
  <c r="S198" i="8"/>
  <c r="Q198" i="8"/>
  <c r="T197" i="8"/>
  <c r="S197" i="8"/>
  <c r="Q197" i="8"/>
  <c r="T196" i="8"/>
  <c r="S196" i="8"/>
  <c r="Q196" i="8"/>
  <c r="T195" i="8"/>
  <c r="S195" i="8"/>
  <c r="Q195" i="8"/>
  <c r="T194" i="8"/>
  <c r="S194" i="8"/>
  <c r="Q194" i="8"/>
  <c r="T193" i="8"/>
  <c r="S193" i="8"/>
  <c r="Q193" i="8"/>
  <c r="T192" i="8"/>
  <c r="S192" i="8"/>
  <c r="Q192" i="8"/>
  <c r="T191" i="8"/>
  <c r="S191" i="8"/>
  <c r="Q191" i="8"/>
  <c r="T190" i="8"/>
  <c r="S190" i="8"/>
  <c r="Q190" i="8"/>
  <c r="T189" i="8"/>
  <c r="S189" i="8"/>
  <c r="Q189" i="8"/>
  <c r="T188" i="8"/>
  <c r="S188" i="8"/>
  <c r="Q188" i="8"/>
  <c r="T187" i="8"/>
  <c r="S187" i="8"/>
  <c r="Q187" i="8"/>
  <c r="T186" i="8"/>
  <c r="S186" i="8"/>
  <c r="Q186" i="8"/>
  <c r="T185" i="8"/>
  <c r="S185" i="8"/>
  <c r="Q185" i="8"/>
  <c r="T184" i="8"/>
  <c r="S184" i="8"/>
  <c r="Q184" i="8"/>
  <c r="T183" i="8"/>
  <c r="S183" i="8"/>
  <c r="Q183" i="8"/>
  <c r="T182" i="8"/>
  <c r="S182" i="8"/>
  <c r="Q182" i="8"/>
  <c r="T181" i="8"/>
  <c r="S181" i="8"/>
  <c r="Q181" i="8"/>
  <c r="T180" i="8"/>
  <c r="S180" i="8"/>
  <c r="Q180" i="8"/>
  <c r="T179" i="8"/>
  <c r="S179" i="8"/>
  <c r="Q179" i="8"/>
  <c r="T178" i="8"/>
  <c r="S178" i="8"/>
  <c r="Q178" i="8"/>
  <c r="T177" i="8"/>
  <c r="S177" i="8"/>
  <c r="Q177" i="8"/>
  <c r="T176" i="8"/>
  <c r="S176" i="8"/>
  <c r="Q176" i="8"/>
  <c r="T175" i="8"/>
  <c r="S175" i="8"/>
  <c r="Q175" i="8"/>
  <c r="T174" i="8"/>
  <c r="S174" i="8"/>
  <c r="Q174" i="8"/>
  <c r="T173" i="8"/>
  <c r="S173" i="8"/>
  <c r="Q173" i="8"/>
  <c r="T172" i="8"/>
  <c r="S172" i="8"/>
  <c r="Q172" i="8"/>
  <c r="T171" i="8"/>
  <c r="S171" i="8"/>
  <c r="Q171" i="8"/>
  <c r="T170" i="8"/>
  <c r="S170" i="8"/>
  <c r="Q170" i="8"/>
  <c r="T169" i="8"/>
  <c r="S169" i="8"/>
  <c r="Q169" i="8"/>
  <c r="T168" i="8"/>
  <c r="S168" i="8"/>
  <c r="Q168" i="8"/>
  <c r="T167" i="8"/>
  <c r="S167" i="8"/>
  <c r="Q167" i="8"/>
  <c r="T166" i="8"/>
  <c r="S166" i="8"/>
  <c r="Q166" i="8"/>
  <c r="T165" i="8"/>
  <c r="S165" i="8"/>
  <c r="Q165" i="8"/>
  <c r="T164" i="8"/>
  <c r="S164" i="8"/>
  <c r="Q164" i="8"/>
  <c r="T163" i="8"/>
  <c r="S163" i="8"/>
  <c r="Q163" i="8"/>
  <c r="T162" i="8"/>
  <c r="S162" i="8"/>
  <c r="Q162" i="8"/>
  <c r="T161" i="8"/>
  <c r="S161" i="8"/>
  <c r="Q161" i="8"/>
  <c r="T160" i="8"/>
  <c r="S160" i="8"/>
  <c r="Q160" i="8"/>
  <c r="T159" i="8"/>
  <c r="S159" i="8"/>
  <c r="Q159" i="8"/>
  <c r="T158" i="8"/>
  <c r="S158" i="8"/>
  <c r="Q158" i="8"/>
  <c r="T157" i="8"/>
  <c r="S157" i="8"/>
  <c r="Q157" i="8"/>
  <c r="T156" i="8"/>
  <c r="S156" i="8"/>
  <c r="Q156" i="8"/>
  <c r="T155" i="8"/>
  <c r="S155" i="8"/>
  <c r="Q155" i="8"/>
  <c r="T154" i="8"/>
  <c r="S154" i="8"/>
  <c r="Q154" i="8"/>
  <c r="T153" i="8"/>
  <c r="S153" i="8"/>
  <c r="Q153" i="8"/>
  <c r="T152" i="8"/>
  <c r="S152" i="8"/>
  <c r="Q152" i="8"/>
  <c r="T151" i="8"/>
  <c r="S151" i="8"/>
  <c r="Q151" i="8"/>
  <c r="T150" i="8"/>
  <c r="S150" i="8"/>
  <c r="Q150" i="8"/>
  <c r="T149" i="8"/>
  <c r="S149" i="8"/>
  <c r="Q149" i="8"/>
  <c r="T148" i="8"/>
  <c r="S148" i="8"/>
  <c r="Q148" i="8"/>
  <c r="T147" i="8"/>
  <c r="S147" i="8"/>
  <c r="Q147" i="8"/>
  <c r="T146" i="8"/>
  <c r="S146" i="8"/>
  <c r="Q146" i="8"/>
  <c r="T145" i="8"/>
  <c r="S145" i="8"/>
  <c r="Q145" i="8"/>
  <c r="T144" i="8"/>
  <c r="S144" i="8"/>
  <c r="Q144" i="8"/>
  <c r="T143" i="8"/>
  <c r="S143" i="8"/>
  <c r="Q143" i="8"/>
  <c r="T142" i="8"/>
  <c r="S142" i="8"/>
  <c r="Q142" i="8"/>
  <c r="T141" i="8"/>
  <c r="S141" i="8"/>
  <c r="Q141" i="8"/>
  <c r="T140" i="8"/>
  <c r="S140" i="8"/>
  <c r="Q140" i="8"/>
  <c r="T139" i="8"/>
  <c r="S139" i="8"/>
  <c r="Q139" i="8"/>
  <c r="T138" i="8"/>
  <c r="S138" i="8"/>
  <c r="Q138" i="8"/>
  <c r="T137" i="8"/>
  <c r="S137" i="8"/>
  <c r="Q137" i="8"/>
  <c r="T136" i="8"/>
  <c r="S136" i="8"/>
  <c r="Q136" i="8"/>
  <c r="T135" i="8"/>
  <c r="S135" i="8"/>
  <c r="Q135" i="8"/>
  <c r="T134" i="8"/>
  <c r="S134" i="8"/>
  <c r="Q134" i="8"/>
  <c r="T133" i="8"/>
  <c r="S133" i="8"/>
  <c r="Q133" i="8"/>
  <c r="T132" i="8"/>
  <c r="S132" i="8"/>
  <c r="Q132" i="8"/>
  <c r="T131" i="8"/>
  <c r="S131" i="8"/>
  <c r="Q131" i="8"/>
  <c r="T130" i="8"/>
  <c r="S130" i="8"/>
  <c r="Q130" i="8"/>
  <c r="T129" i="8"/>
  <c r="S129" i="8"/>
  <c r="Q129" i="8"/>
  <c r="T128" i="8"/>
  <c r="S128" i="8"/>
  <c r="Q128" i="8"/>
  <c r="T127" i="8"/>
  <c r="S127" i="8"/>
  <c r="Q127" i="8"/>
  <c r="T126" i="8"/>
  <c r="S126" i="8"/>
  <c r="Q126" i="8"/>
  <c r="T125" i="8"/>
  <c r="S125" i="8"/>
  <c r="Q125" i="8"/>
  <c r="T124" i="8"/>
  <c r="S124" i="8"/>
  <c r="Q124" i="8"/>
  <c r="T123" i="8"/>
  <c r="S123" i="8"/>
  <c r="Q123" i="8"/>
  <c r="T122" i="8"/>
  <c r="S122" i="8"/>
  <c r="Q122" i="8"/>
  <c r="T121" i="8"/>
  <c r="S121" i="8"/>
  <c r="Q121" i="8"/>
  <c r="T120" i="8"/>
  <c r="S120" i="8"/>
  <c r="Q120" i="8"/>
  <c r="T119" i="8"/>
  <c r="S119" i="8"/>
  <c r="Q119" i="8"/>
  <c r="T118" i="8"/>
  <c r="S118" i="8"/>
  <c r="Q118" i="8"/>
  <c r="T117" i="8"/>
  <c r="S117" i="8"/>
  <c r="Q117" i="8"/>
  <c r="T116" i="8"/>
  <c r="S116" i="8"/>
  <c r="Q116" i="8"/>
  <c r="T115" i="8"/>
  <c r="S115" i="8"/>
  <c r="Q115" i="8"/>
  <c r="T114" i="8"/>
  <c r="S114" i="8"/>
  <c r="Q114" i="8"/>
  <c r="T113" i="8"/>
  <c r="S113" i="8"/>
  <c r="Q113" i="8"/>
  <c r="T112" i="8"/>
  <c r="S112" i="8"/>
  <c r="Q112" i="8"/>
  <c r="T111" i="8"/>
  <c r="S111" i="8"/>
  <c r="Q111" i="8"/>
  <c r="T110" i="8"/>
  <c r="S110" i="8"/>
  <c r="Q110" i="8"/>
  <c r="T109" i="8"/>
  <c r="S109" i="8"/>
  <c r="Q109" i="8"/>
  <c r="T108" i="8"/>
  <c r="S108" i="8"/>
  <c r="Q108" i="8"/>
  <c r="T107" i="8"/>
  <c r="S107" i="8"/>
  <c r="Q107" i="8"/>
  <c r="T106" i="8"/>
  <c r="S106" i="8"/>
  <c r="Q106" i="8"/>
  <c r="T105" i="8"/>
  <c r="S105" i="8"/>
  <c r="Q105" i="8"/>
  <c r="T104" i="8"/>
  <c r="S104" i="8"/>
  <c r="Q104" i="8"/>
  <c r="T103" i="8"/>
  <c r="S103" i="8"/>
  <c r="Q103" i="8"/>
  <c r="T102" i="8"/>
  <c r="S102" i="8"/>
  <c r="Q102" i="8"/>
  <c r="T101" i="8"/>
  <c r="S101" i="8"/>
  <c r="Q101" i="8"/>
  <c r="T100" i="8"/>
  <c r="S100" i="8"/>
  <c r="Q100" i="8"/>
  <c r="T99" i="8"/>
  <c r="S99" i="8"/>
  <c r="Q99" i="8"/>
  <c r="T98" i="8"/>
  <c r="S98" i="8"/>
  <c r="Q98" i="8"/>
  <c r="T97" i="8"/>
  <c r="S97" i="8"/>
  <c r="Q97" i="8"/>
  <c r="T96" i="8"/>
  <c r="S96" i="8"/>
  <c r="Q96" i="8"/>
  <c r="T95" i="8"/>
  <c r="S95" i="8"/>
  <c r="Q95" i="8"/>
  <c r="T94" i="8"/>
  <c r="S94" i="8"/>
  <c r="Q94" i="8"/>
  <c r="T93" i="8"/>
  <c r="S93" i="8"/>
  <c r="Q93" i="8"/>
  <c r="T92" i="8"/>
  <c r="S92" i="8"/>
  <c r="Q92" i="8"/>
  <c r="T91" i="8"/>
  <c r="S91" i="8"/>
  <c r="Q91" i="8"/>
  <c r="T90" i="8"/>
  <c r="S90" i="8"/>
  <c r="Q90" i="8"/>
  <c r="T89" i="8"/>
  <c r="S89" i="8"/>
  <c r="Q89" i="8"/>
  <c r="T88" i="8"/>
  <c r="S88" i="8"/>
  <c r="Q88" i="8"/>
  <c r="T87" i="8"/>
  <c r="S87" i="8"/>
  <c r="Q87" i="8"/>
  <c r="T86" i="8"/>
  <c r="S86" i="8"/>
  <c r="Q86" i="8"/>
  <c r="T85" i="8"/>
  <c r="S85" i="8"/>
  <c r="Q85" i="8"/>
  <c r="T84" i="8"/>
  <c r="S84" i="8"/>
  <c r="Q84" i="8"/>
  <c r="T83" i="8"/>
  <c r="S83" i="8"/>
  <c r="Q83" i="8"/>
  <c r="T82" i="8"/>
  <c r="S82" i="8"/>
  <c r="Q82" i="8"/>
  <c r="T81" i="8"/>
  <c r="S81" i="8"/>
  <c r="Q81" i="8"/>
  <c r="T80" i="8"/>
  <c r="S80" i="8"/>
  <c r="Q80" i="8"/>
  <c r="T79" i="8"/>
  <c r="S79" i="8"/>
  <c r="Q79" i="8"/>
  <c r="T78" i="8"/>
  <c r="S78" i="8"/>
  <c r="Q78" i="8"/>
  <c r="T77" i="8"/>
  <c r="S77" i="8"/>
  <c r="Q77" i="8"/>
  <c r="T76" i="8"/>
  <c r="S76" i="8"/>
  <c r="Q76" i="8"/>
  <c r="T75" i="8"/>
  <c r="S75" i="8"/>
  <c r="Q75" i="8"/>
  <c r="T74" i="8"/>
  <c r="S74" i="8"/>
  <c r="Q74" i="8"/>
  <c r="T73" i="8"/>
  <c r="S73" i="8"/>
  <c r="Q73" i="8"/>
  <c r="T72" i="8"/>
  <c r="S72" i="8"/>
  <c r="Q72" i="8"/>
  <c r="T71" i="8"/>
  <c r="S71" i="8"/>
  <c r="Q71" i="8"/>
  <c r="T70" i="8"/>
  <c r="S70" i="8"/>
  <c r="Q70" i="8"/>
  <c r="T69" i="8"/>
  <c r="S69" i="8"/>
  <c r="Q69" i="8"/>
  <c r="T68" i="8"/>
  <c r="S68" i="8"/>
  <c r="Q68" i="8"/>
  <c r="T67" i="8"/>
  <c r="S67" i="8"/>
  <c r="Q67" i="8"/>
  <c r="T66" i="8"/>
  <c r="S66" i="8"/>
  <c r="Q66" i="8"/>
  <c r="T65" i="8"/>
  <c r="S65" i="8"/>
  <c r="Q65" i="8"/>
  <c r="T64" i="8"/>
  <c r="S64" i="8"/>
  <c r="Q64" i="8"/>
  <c r="T63" i="8"/>
  <c r="S63" i="8"/>
  <c r="Q63" i="8"/>
  <c r="T62" i="8"/>
  <c r="S62" i="8"/>
  <c r="Q62" i="8"/>
  <c r="T61" i="8"/>
  <c r="S61" i="8"/>
  <c r="Q61" i="8"/>
  <c r="T60" i="8"/>
  <c r="S60" i="8"/>
  <c r="Q60" i="8"/>
  <c r="T59" i="8"/>
  <c r="S59" i="8"/>
  <c r="Q59" i="8"/>
  <c r="T58" i="8"/>
  <c r="S58" i="8"/>
  <c r="Q58" i="8"/>
  <c r="T57" i="8"/>
  <c r="S57" i="8"/>
  <c r="Q57" i="8"/>
  <c r="T56" i="8"/>
  <c r="S56" i="8"/>
  <c r="Q56" i="8"/>
  <c r="T55" i="8"/>
  <c r="S55" i="8"/>
  <c r="Q55" i="8"/>
  <c r="T54" i="8"/>
  <c r="S54" i="8"/>
  <c r="Q54" i="8"/>
  <c r="T53" i="8"/>
  <c r="S53" i="8"/>
  <c r="Q53" i="8"/>
  <c r="T52" i="8"/>
  <c r="S52" i="8"/>
  <c r="Q52" i="8"/>
  <c r="T51" i="8"/>
  <c r="S51" i="8"/>
  <c r="Q51" i="8"/>
  <c r="T50" i="8"/>
  <c r="S50" i="8"/>
  <c r="Q50" i="8"/>
  <c r="T49" i="8"/>
  <c r="S49" i="8"/>
  <c r="Q49" i="8"/>
  <c r="T48" i="8"/>
  <c r="S48" i="8"/>
  <c r="Q48" i="8"/>
  <c r="T47" i="8"/>
  <c r="S47" i="8"/>
  <c r="Q47" i="8"/>
  <c r="T46" i="8"/>
  <c r="S46" i="8"/>
  <c r="Q46" i="8"/>
  <c r="T45" i="8"/>
  <c r="S45" i="8"/>
  <c r="Q45" i="8"/>
  <c r="T44" i="8"/>
  <c r="S44" i="8"/>
  <c r="Q44" i="8"/>
  <c r="T43" i="8"/>
  <c r="S43" i="8"/>
  <c r="Q43" i="8"/>
  <c r="T42" i="8"/>
  <c r="S42" i="8"/>
  <c r="Q42" i="8"/>
  <c r="T41" i="8"/>
  <c r="S41" i="8"/>
  <c r="Q41" i="8"/>
  <c r="T40" i="8"/>
  <c r="S40" i="8"/>
  <c r="Q40" i="8"/>
  <c r="T39" i="8"/>
  <c r="S39" i="8"/>
  <c r="Q39" i="8"/>
  <c r="T38" i="8"/>
  <c r="S38" i="8"/>
  <c r="Q38" i="8"/>
  <c r="T37" i="8"/>
  <c r="S37" i="8"/>
  <c r="Q37" i="8"/>
  <c r="T36" i="8"/>
  <c r="S36" i="8"/>
  <c r="Q36" i="8"/>
  <c r="T35" i="8"/>
  <c r="S35" i="8"/>
  <c r="Q35" i="8"/>
  <c r="T34" i="8"/>
  <c r="S34" i="8"/>
  <c r="Q34" i="8"/>
  <c r="T33" i="8"/>
  <c r="S33" i="8"/>
  <c r="Q33" i="8"/>
  <c r="T32" i="8"/>
  <c r="S32" i="8"/>
  <c r="Q32" i="8"/>
  <c r="T31" i="8"/>
  <c r="S31" i="8"/>
  <c r="Q31" i="8"/>
  <c r="T30" i="8"/>
  <c r="S30" i="8"/>
  <c r="Q30" i="8"/>
  <c r="T29" i="8"/>
  <c r="S29" i="8"/>
  <c r="Q29" i="8"/>
  <c r="T28" i="8"/>
  <c r="S28" i="8"/>
  <c r="Q28" i="8"/>
  <c r="T27" i="8"/>
  <c r="S27" i="8"/>
  <c r="Q27" i="8"/>
  <c r="T26" i="8"/>
  <c r="S26" i="8"/>
  <c r="Q26" i="8"/>
  <c r="T25" i="8"/>
  <c r="S25" i="8"/>
  <c r="Q25" i="8"/>
  <c r="T24" i="8"/>
  <c r="S24" i="8"/>
  <c r="Q24" i="8"/>
  <c r="T23" i="8"/>
  <c r="S23" i="8"/>
  <c r="Q23" i="8"/>
  <c r="T22" i="8"/>
  <c r="S22" i="8"/>
  <c r="Q22" i="8"/>
  <c r="T21" i="8"/>
  <c r="S21" i="8"/>
  <c r="Q21" i="8"/>
  <c r="T20" i="8"/>
  <c r="S20" i="8"/>
  <c r="Q20" i="8"/>
  <c r="T19" i="8"/>
  <c r="S19" i="8"/>
  <c r="Q19" i="8"/>
  <c r="T18" i="8"/>
  <c r="S18" i="8"/>
  <c r="Q18" i="8"/>
  <c r="T17" i="8"/>
  <c r="S17" i="8"/>
  <c r="Q17" i="8"/>
  <c r="T14" i="8"/>
  <c r="S14" i="8"/>
  <c r="Q14" i="8"/>
  <c r="T13" i="8"/>
  <c r="S13" i="8"/>
  <c r="Q13" i="8"/>
  <c r="T12" i="8"/>
  <c r="S12" i="8"/>
  <c r="Q12" i="8"/>
  <c r="T11" i="8"/>
  <c r="S11" i="8"/>
  <c r="Q11" i="8"/>
  <c r="T10" i="8"/>
  <c r="S10" i="8"/>
  <c r="Q10" i="8"/>
  <c r="T9" i="8"/>
  <c r="S9" i="8"/>
  <c r="Q9" i="8"/>
  <c r="T8" i="8"/>
  <c r="S8" i="8"/>
  <c r="Q8" i="8"/>
  <c r="T7" i="8"/>
  <c r="S7" i="8"/>
  <c r="Q7" i="8"/>
  <c r="T6" i="8"/>
  <c r="S6" i="8"/>
  <c r="Q6" i="8"/>
  <c r="T5" i="8"/>
  <c r="S5" i="8"/>
  <c r="Q5" i="8"/>
  <c r="T4" i="8"/>
  <c r="S4" i="8"/>
  <c r="Q4" i="8"/>
  <c r="T3" i="8"/>
  <c r="S3" i="8"/>
  <c r="Q3" i="8"/>
  <c r="T2" i="8"/>
  <c r="S2" i="8"/>
  <c r="Q2" i="8"/>
  <c r="T200" i="7"/>
  <c r="S200" i="7"/>
  <c r="Q200" i="7"/>
  <c r="T199" i="7"/>
  <c r="S199" i="7"/>
  <c r="Q199" i="7"/>
  <c r="T198" i="7"/>
  <c r="S198" i="7"/>
  <c r="Q198" i="7"/>
  <c r="T197" i="7"/>
  <c r="S197" i="7"/>
  <c r="Q197" i="7"/>
  <c r="T196" i="7"/>
  <c r="S196" i="7"/>
  <c r="Q196" i="7"/>
  <c r="T195" i="7"/>
  <c r="S195" i="7"/>
  <c r="Q195" i="7"/>
  <c r="T194" i="7"/>
  <c r="S194" i="7"/>
  <c r="Q194" i="7"/>
  <c r="T193" i="7"/>
  <c r="S193" i="7"/>
  <c r="Q193" i="7"/>
  <c r="T192" i="7"/>
  <c r="S192" i="7"/>
  <c r="Q192" i="7"/>
  <c r="T191" i="7"/>
  <c r="S191" i="7"/>
  <c r="Q191" i="7"/>
  <c r="T190" i="7"/>
  <c r="S190" i="7"/>
  <c r="Q190" i="7"/>
  <c r="T189" i="7"/>
  <c r="S189" i="7"/>
  <c r="Q189" i="7"/>
  <c r="T188" i="7"/>
  <c r="S188" i="7"/>
  <c r="Q188" i="7"/>
  <c r="T187" i="7"/>
  <c r="S187" i="7"/>
  <c r="Q187" i="7"/>
  <c r="T186" i="7"/>
  <c r="S186" i="7"/>
  <c r="Q186" i="7"/>
  <c r="T185" i="7"/>
  <c r="S185" i="7"/>
  <c r="Q185" i="7"/>
  <c r="T184" i="7"/>
  <c r="S184" i="7"/>
  <c r="Q184" i="7"/>
  <c r="T183" i="7"/>
  <c r="S183" i="7"/>
  <c r="Q183" i="7"/>
  <c r="T182" i="7"/>
  <c r="S182" i="7"/>
  <c r="Q182" i="7"/>
  <c r="T181" i="7"/>
  <c r="S181" i="7"/>
  <c r="Q181" i="7"/>
  <c r="T180" i="7"/>
  <c r="S180" i="7"/>
  <c r="Q180" i="7"/>
  <c r="T179" i="7"/>
  <c r="S179" i="7"/>
  <c r="Q179" i="7"/>
  <c r="T178" i="7"/>
  <c r="S178" i="7"/>
  <c r="Q178" i="7"/>
  <c r="T177" i="7"/>
  <c r="S177" i="7"/>
  <c r="Q177" i="7"/>
  <c r="T176" i="7"/>
  <c r="S176" i="7"/>
  <c r="Q176" i="7"/>
  <c r="T175" i="7"/>
  <c r="S175" i="7"/>
  <c r="Q175" i="7"/>
  <c r="T174" i="7"/>
  <c r="S174" i="7"/>
  <c r="Q174" i="7"/>
  <c r="T173" i="7"/>
  <c r="S173" i="7"/>
  <c r="Q173" i="7"/>
  <c r="T172" i="7"/>
  <c r="S172" i="7"/>
  <c r="Q172" i="7"/>
  <c r="T171" i="7"/>
  <c r="S171" i="7"/>
  <c r="Q171" i="7"/>
  <c r="T170" i="7"/>
  <c r="S170" i="7"/>
  <c r="Q170" i="7"/>
  <c r="T169" i="7"/>
  <c r="S169" i="7"/>
  <c r="Q169" i="7"/>
  <c r="T168" i="7"/>
  <c r="S168" i="7"/>
  <c r="Q168" i="7"/>
  <c r="T167" i="7"/>
  <c r="S167" i="7"/>
  <c r="Q167" i="7"/>
  <c r="T166" i="7"/>
  <c r="S166" i="7"/>
  <c r="Q166" i="7"/>
  <c r="T165" i="7"/>
  <c r="S165" i="7"/>
  <c r="Q165" i="7"/>
  <c r="T164" i="7"/>
  <c r="S164" i="7"/>
  <c r="Q164" i="7"/>
  <c r="T163" i="7"/>
  <c r="S163" i="7"/>
  <c r="Q163" i="7"/>
  <c r="T162" i="7"/>
  <c r="S162" i="7"/>
  <c r="Q162" i="7"/>
  <c r="T161" i="7"/>
  <c r="S161" i="7"/>
  <c r="Q161" i="7"/>
  <c r="T160" i="7"/>
  <c r="S160" i="7"/>
  <c r="Q160" i="7"/>
  <c r="T159" i="7"/>
  <c r="S159" i="7"/>
  <c r="Q159" i="7"/>
  <c r="T158" i="7"/>
  <c r="S158" i="7"/>
  <c r="Q158" i="7"/>
  <c r="T157" i="7"/>
  <c r="S157" i="7"/>
  <c r="Q157" i="7"/>
  <c r="T156" i="7"/>
  <c r="S156" i="7"/>
  <c r="Q156" i="7"/>
  <c r="T155" i="7"/>
  <c r="S155" i="7"/>
  <c r="Q155" i="7"/>
  <c r="T154" i="7"/>
  <c r="S154" i="7"/>
  <c r="Q154" i="7"/>
  <c r="T153" i="7"/>
  <c r="S153" i="7"/>
  <c r="Q153" i="7"/>
  <c r="T152" i="7"/>
  <c r="S152" i="7"/>
  <c r="Q152" i="7"/>
  <c r="T151" i="7"/>
  <c r="S151" i="7"/>
  <c r="Q151" i="7"/>
  <c r="T150" i="7"/>
  <c r="S150" i="7"/>
  <c r="Q150" i="7"/>
  <c r="T149" i="7"/>
  <c r="S149" i="7"/>
  <c r="Q149" i="7"/>
  <c r="T148" i="7"/>
  <c r="S148" i="7"/>
  <c r="Q148" i="7"/>
  <c r="T147" i="7"/>
  <c r="S147" i="7"/>
  <c r="Q147" i="7"/>
  <c r="T146" i="7"/>
  <c r="S146" i="7"/>
  <c r="Q146" i="7"/>
  <c r="T145" i="7"/>
  <c r="S145" i="7"/>
  <c r="Q145" i="7"/>
  <c r="T144" i="7"/>
  <c r="S144" i="7"/>
  <c r="Q144" i="7"/>
  <c r="T143" i="7"/>
  <c r="S143" i="7"/>
  <c r="Q143" i="7"/>
  <c r="T142" i="7"/>
  <c r="S142" i="7"/>
  <c r="Q142" i="7"/>
  <c r="T141" i="7"/>
  <c r="S141" i="7"/>
  <c r="Q141" i="7"/>
  <c r="T140" i="7"/>
  <c r="S140" i="7"/>
  <c r="Q140" i="7"/>
  <c r="T139" i="7"/>
  <c r="S139" i="7"/>
  <c r="Q139" i="7"/>
  <c r="T138" i="7"/>
  <c r="S138" i="7"/>
  <c r="Q138" i="7"/>
  <c r="T137" i="7"/>
  <c r="S137" i="7"/>
  <c r="Q137" i="7"/>
  <c r="T136" i="7"/>
  <c r="S136" i="7"/>
  <c r="Q136" i="7"/>
  <c r="T135" i="7"/>
  <c r="S135" i="7"/>
  <c r="Q135" i="7"/>
  <c r="T134" i="7"/>
  <c r="S134" i="7"/>
  <c r="Q134" i="7"/>
  <c r="T133" i="7"/>
  <c r="S133" i="7"/>
  <c r="Q133" i="7"/>
  <c r="T132" i="7"/>
  <c r="S132" i="7"/>
  <c r="Q132" i="7"/>
  <c r="T131" i="7"/>
  <c r="S131" i="7"/>
  <c r="Q131" i="7"/>
  <c r="T130" i="7"/>
  <c r="S130" i="7"/>
  <c r="Q130" i="7"/>
  <c r="T129" i="7"/>
  <c r="S129" i="7"/>
  <c r="Q129" i="7"/>
  <c r="T128" i="7"/>
  <c r="S128" i="7"/>
  <c r="Q128" i="7"/>
  <c r="T127" i="7"/>
  <c r="S127" i="7"/>
  <c r="Q127" i="7"/>
  <c r="T126" i="7"/>
  <c r="S126" i="7"/>
  <c r="Q126" i="7"/>
  <c r="T125" i="7"/>
  <c r="S125" i="7"/>
  <c r="Q125" i="7"/>
  <c r="T124" i="7"/>
  <c r="S124" i="7"/>
  <c r="Q124" i="7"/>
  <c r="T123" i="7"/>
  <c r="S123" i="7"/>
  <c r="Q123" i="7"/>
  <c r="T122" i="7"/>
  <c r="S122" i="7"/>
  <c r="Q122" i="7"/>
  <c r="T121" i="7"/>
  <c r="S121" i="7"/>
  <c r="Q121" i="7"/>
  <c r="T120" i="7"/>
  <c r="S120" i="7"/>
  <c r="Q120" i="7"/>
  <c r="T119" i="7"/>
  <c r="S119" i="7"/>
  <c r="Q119" i="7"/>
  <c r="T118" i="7"/>
  <c r="S118" i="7"/>
  <c r="Q118" i="7"/>
  <c r="T117" i="7"/>
  <c r="S117" i="7"/>
  <c r="Q117" i="7"/>
  <c r="T116" i="7"/>
  <c r="S116" i="7"/>
  <c r="Q116" i="7"/>
  <c r="T115" i="7"/>
  <c r="S115" i="7"/>
  <c r="Q115" i="7"/>
  <c r="T114" i="7"/>
  <c r="S114" i="7"/>
  <c r="Q114" i="7"/>
  <c r="T113" i="7"/>
  <c r="S113" i="7"/>
  <c r="Q113" i="7"/>
  <c r="T112" i="7"/>
  <c r="S112" i="7"/>
  <c r="Q112" i="7"/>
  <c r="T111" i="7"/>
  <c r="S111" i="7"/>
  <c r="Q111" i="7"/>
  <c r="T110" i="7"/>
  <c r="S110" i="7"/>
  <c r="Q110" i="7"/>
  <c r="T109" i="7"/>
  <c r="S109" i="7"/>
  <c r="Q109" i="7"/>
  <c r="T108" i="7"/>
  <c r="S108" i="7"/>
  <c r="Q108" i="7"/>
  <c r="T107" i="7"/>
  <c r="S107" i="7"/>
  <c r="Q107" i="7"/>
  <c r="T106" i="7"/>
  <c r="S106" i="7"/>
  <c r="Q106" i="7"/>
  <c r="T105" i="7"/>
  <c r="S105" i="7"/>
  <c r="Q105" i="7"/>
  <c r="T104" i="7"/>
  <c r="S104" i="7"/>
  <c r="Q104" i="7"/>
  <c r="T103" i="7"/>
  <c r="S103" i="7"/>
  <c r="Q103" i="7"/>
  <c r="T102" i="7"/>
  <c r="S102" i="7"/>
  <c r="Q102" i="7"/>
  <c r="T101" i="7"/>
  <c r="S101" i="7"/>
  <c r="Q101" i="7"/>
  <c r="T100" i="7"/>
  <c r="S100" i="7"/>
  <c r="Q100" i="7"/>
  <c r="T99" i="7"/>
  <c r="S99" i="7"/>
  <c r="Q99" i="7"/>
  <c r="T98" i="7"/>
  <c r="S98" i="7"/>
  <c r="Q98" i="7"/>
  <c r="T97" i="7"/>
  <c r="S97" i="7"/>
  <c r="Q97" i="7"/>
  <c r="T96" i="7"/>
  <c r="S96" i="7"/>
  <c r="Q96" i="7"/>
  <c r="T95" i="7"/>
  <c r="S95" i="7"/>
  <c r="Q95" i="7"/>
  <c r="T94" i="7"/>
  <c r="S94" i="7"/>
  <c r="Q94" i="7"/>
  <c r="T93" i="7"/>
  <c r="S93" i="7"/>
  <c r="Q93" i="7"/>
  <c r="T92" i="7"/>
  <c r="S92" i="7"/>
  <c r="Q92" i="7"/>
  <c r="T91" i="7"/>
  <c r="S91" i="7"/>
  <c r="Q91" i="7"/>
  <c r="T90" i="7"/>
  <c r="S90" i="7"/>
  <c r="Q90" i="7"/>
  <c r="T89" i="7"/>
  <c r="S89" i="7"/>
  <c r="Q89" i="7"/>
  <c r="T88" i="7"/>
  <c r="S88" i="7"/>
  <c r="Q88" i="7"/>
  <c r="T87" i="7"/>
  <c r="S87" i="7"/>
  <c r="Q87" i="7"/>
  <c r="T86" i="7"/>
  <c r="S86" i="7"/>
  <c r="Q86" i="7"/>
  <c r="T85" i="7"/>
  <c r="S85" i="7"/>
  <c r="Q85" i="7"/>
  <c r="T84" i="7"/>
  <c r="S84" i="7"/>
  <c r="Q84" i="7"/>
  <c r="T83" i="7"/>
  <c r="S83" i="7"/>
  <c r="Q83" i="7"/>
  <c r="T82" i="7"/>
  <c r="S82" i="7"/>
  <c r="Q82" i="7"/>
  <c r="T81" i="7"/>
  <c r="S81" i="7"/>
  <c r="Q81" i="7"/>
  <c r="T80" i="7"/>
  <c r="S80" i="7"/>
  <c r="Q80" i="7"/>
  <c r="T79" i="7"/>
  <c r="S79" i="7"/>
  <c r="Q79" i="7"/>
  <c r="T78" i="7"/>
  <c r="S78" i="7"/>
  <c r="Q78" i="7"/>
  <c r="T77" i="7"/>
  <c r="S77" i="7"/>
  <c r="Q77" i="7"/>
  <c r="T76" i="7"/>
  <c r="S76" i="7"/>
  <c r="Q76" i="7"/>
  <c r="T75" i="7"/>
  <c r="S75" i="7"/>
  <c r="Q75" i="7"/>
  <c r="T74" i="7"/>
  <c r="S74" i="7"/>
  <c r="Q74" i="7"/>
  <c r="T73" i="7"/>
  <c r="S73" i="7"/>
  <c r="Q73" i="7"/>
  <c r="T72" i="7"/>
  <c r="S72" i="7"/>
  <c r="Q72" i="7"/>
  <c r="T71" i="7"/>
  <c r="S71" i="7"/>
  <c r="Q71" i="7"/>
  <c r="T70" i="7"/>
  <c r="S70" i="7"/>
  <c r="Q70" i="7"/>
  <c r="T69" i="7"/>
  <c r="S69" i="7"/>
  <c r="Q69" i="7"/>
  <c r="T68" i="7"/>
  <c r="S68" i="7"/>
  <c r="Q68" i="7"/>
  <c r="T67" i="7"/>
  <c r="S67" i="7"/>
  <c r="Q67" i="7"/>
  <c r="T66" i="7"/>
  <c r="S66" i="7"/>
  <c r="Q66" i="7"/>
  <c r="T65" i="7"/>
  <c r="S65" i="7"/>
  <c r="Q65" i="7"/>
  <c r="T64" i="7"/>
  <c r="S64" i="7"/>
  <c r="Q64" i="7"/>
  <c r="T63" i="7"/>
  <c r="S63" i="7"/>
  <c r="Q63" i="7"/>
  <c r="T62" i="7"/>
  <c r="S62" i="7"/>
  <c r="Q62" i="7"/>
  <c r="T61" i="7"/>
  <c r="S61" i="7"/>
  <c r="Q61" i="7"/>
  <c r="T60" i="7"/>
  <c r="S60" i="7"/>
  <c r="Q60" i="7"/>
  <c r="T59" i="7"/>
  <c r="S59" i="7"/>
  <c r="Q59" i="7"/>
  <c r="T58" i="7"/>
  <c r="S58" i="7"/>
  <c r="Q58" i="7"/>
  <c r="T57" i="7"/>
  <c r="S57" i="7"/>
  <c r="Q57" i="7"/>
  <c r="T56" i="7"/>
  <c r="S56" i="7"/>
  <c r="Q56" i="7"/>
  <c r="T55" i="7"/>
  <c r="S55" i="7"/>
  <c r="Q55" i="7"/>
  <c r="T54" i="7"/>
  <c r="S54" i="7"/>
  <c r="Q54" i="7"/>
  <c r="T53" i="7"/>
  <c r="S53" i="7"/>
  <c r="Q53" i="7"/>
  <c r="T52" i="7"/>
  <c r="S52" i="7"/>
  <c r="Q52" i="7"/>
  <c r="T51" i="7"/>
  <c r="S51" i="7"/>
  <c r="Q51" i="7"/>
  <c r="T50" i="7"/>
  <c r="S50" i="7"/>
  <c r="Q50" i="7"/>
  <c r="T49" i="7"/>
  <c r="S49" i="7"/>
  <c r="Q49" i="7"/>
  <c r="T48" i="7"/>
  <c r="S48" i="7"/>
  <c r="Q48" i="7"/>
  <c r="T47" i="7"/>
  <c r="S47" i="7"/>
  <c r="Q47" i="7"/>
  <c r="T46" i="7"/>
  <c r="S46" i="7"/>
  <c r="Q46" i="7"/>
  <c r="T45" i="7"/>
  <c r="S45" i="7"/>
  <c r="Q45" i="7"/>
  <c r="T43" i="7"/>
  <c r="S43" i="7"/>
  <c r="Q43" i="7"/>
  <c r="T42" i="7"/>
  <c r="S42" i="7"/>
  <c r="Q42" i="7"/>
  <c r="T41" i="7"/>
  <c r="S41" i="7"/>
  <c r="Q41" i="7"/>
  <c r="T40" i="7"/>
  <c r="S40" i="7"/>
  <c r="Q40" i="7"/>
  <c r="T39" i="7"/>
  <c r="S39" i="7"/>
  <c r="Q39" i="7"/>
  <c r="T38" i="7"/>
  <c r="S38" i="7"/>
  <c r="Q38" i="7"/>
  <c r="T37" i="7"/>
  <c r="S37" i="7"/>
  <c r="Q37" i="7"/>
  <c r="T36" i="7"/>
  <c r="S36" i="7"/>
  <c r="Q36" i="7"/>
  <c r="T35" i="7"/>
  <c r="S35" i="7"/>
  <c r="Q35" i="7"/>
  <c r="T34" i="7"/>
  <c r="S34" i="7"/>
  <c r="Q34" i="7"/>
  <c r="T33" i="7"/>
  <c r="S33" i="7"/>
  <c r="Q33" i="7"/>
  <c r="T32" i="7"/>
  <c r="S32" i="7"/>
  <c r="Q32" i="7"/>
  <c r="T31" i="7"/>
  <c r="S31" i="7"/>
  <c r="Q31" i="7"/>
  <c r="T30" i="7"/>
  <c r="S30" i="7"/>
  <c r="Q30" i="7"/>
  <c r="T29" i="7"/>
  <c r="S29" i="7"/>
  <c r="Q29" i="7"/>
  <c r="T28" i="7"/>
  <c r="S28" i="7"/>
  <c r="Q28" i="7"/>
  <c r="T27" i="7"/>
  <c r="S27" i="7"/>
  <c r="Q27" i="7"/>
  <c r="T26" i="7"/>
  <c r="S26" i="7"/>
  <c r="Q26" i="7"/>
  <c r="T25" i="7"/>
  <c r="S25" i="7"/>
  <c r="Q25" i="7"/>
  <c r="T24" i="7"/>
  <c r="S24" i="7"/>
  <c r="Q24" i="7"/>
  <c r="T23" i="7"/>
  <c r="S23" i="7"/>
  <c r="Q23" i="7"/>
  <c r="T22" i="7"/>
  <c r="S22" i="7"/>
  <c r="Q22" i="7"/>
  <c r="T21" i="7"/>
  <c r="S21" i="7"/>
  <c r="Q21" i="7"/>
  <c r="T20" i="7"/>
  <c r="S20" i="7"/>
  <c r="Q20" i="7"/>
  <c r="T19" i="7"/>
  <c r="S19" i="7"/>
  <c r="Q19" i="7"/>
  <c r="T18" i="7"/>
  <c r="S18" i="7"/>
  <c r="Q18" i="7"/>
  <c r="T17" i="7"/>
  <c r="S17" i="7"/>
  <c r="Q17" i="7"/>
  <c r="T16" i="7"/>
  <c r="S16" i="7"/>
  <c r="Q16" i="7"/>
  <c r="T15" i="7"/>
  <c r="S15" i="7"/>
  <c r="Q15" i="7"/>
  <c r="T14" i="7"/>
  <c r="S14" i="7"/>
  <c r="Q14" i="7"/>
  <c r="T13" i="7"/>
  <c r="S13" i="7"/>
  <c r="Q13" i="7"/>
  <c r="T12" i="7"/>
  <c r="S12" i="7"/>
  <c r="Q12" i="7"/>
  <c r="T11" i="7"/>
  <c r="S11" i="7"/>
  <c r="Q11" i="7"/>
  <c r="T10" i="7"/>
  <c r="S10" i="7"/>
  <c r="Q10" i="7"/>
  <c r="T9" i="7"/>
  <c r="S9" i="7"/>
  <c r="Q9" i="7"/>
  <c r="T8" i="7"/>
  <c r="S8" i="7"/>
  <c r="Q8" i="7"/>
  <c r="T7" i="7"/>
  <c r="S7" i="7"/>
  <c r="Q7" i="7"/>
  <c r="T6" i="7"/>
  <c r="S6" i="7"/>
  <c r="Q6" i="7"/>
  <c r="T5" i="7"/>
  <c r="S5" i="7"/>
  <c r="Q5" i="7"/>
  <c r="T4" i="7"/>
  <c r="S4" i="7"/>
  <c r="Q4" i="7"/>
  <c r="T3" i="7"/>
  <c r="S3" i="7"/>
  <c r="Q3" i="7"/>
  <c r="T2" i="7"/>
  <c r="S2" i="7"/>
  <c r="Q2" i="7"/>
  <c r="T200" i="6"/>
  <c r="S200" i="6"/>
  <c r="Q200" i="6"/>
  <c r="T199" i="6"/>
  <c r="S199" i="6"/>
  <c r="Q199" i="6"/>
  <c r="T198" i="6"/>
  <c r="S198" i="6"/>
  <c r="Q198" i="6"/>
  <c r="T197" i="6"/>
  <c r="S197" i="6"/>
  <c r="Q197" i="6"/>
  <c r="T196" i="6"/>
  <c r="S196" i="6"/>
  <c r="Q196" i="6"/>
  <c r="T195" i="6"/>
  <c r="S195" i="6"/>
  <c r="Q195" i="6"/>
  <c r="T194" i="6"/>
  <c r="S194" i="6"/>
  <c r="Q194" i="6"/>
  <c r="T193" i="6"/>
  <c r="S193" i="6"/>
  <c r="Q193" i="6"/>
  <c r="T192" i="6"/>
  <c r="S192" i="6"/>
  <c r="Q192" i="6"/>
  <c r="T191" i="6"/>
  <c r="S191" i="6"/>
  <c r="Q191" i="6"/>
  <c r="T190" i="6"/>
  <c r="S190" i="6"/>
  <c r="Q190" i="6"/>
  <c r="T189" i="6"/>
  <c r="S189" i="6"/>
  <c r="Q189" i="6"/>
  <c r="T188" i="6"/>
  <c r="S188" i="6"/>
  <c r="Q188" i="6"/>
  <c r="T187" i="6"/>
  <c r="S187" i="6"/>
  <c r="Q187" i="6"/>
  <c r="T186" i="6"/>
  <c r="S186" i="6"/>
  <c r="Q186" i="6"/>
  <c r="T185" i="6"/>
  <c r="S185" i="6"/>
  <c r="Q185" i="6"/>
  <c r="T184" i="6"/>
  <c r="S184" i="6"/>
  <c r="Q184" i="6"/>
  <c r="T183" i="6"/>
  <c r="S183" i="6"/>
  <c r="Q183" i="6"/>
  <c r="T182" i="6"/>
  <c r="S182" i="6"/>
  <c r="Q182" i="6"/>
  <c r="T181" i="6"/>
  <c r="S181" i="6"/>
  <c r="Q181" i="6"/>
  <c r="T180" i="6"/>
  <c r="S180" i="6"/>
  <c r="Q180" i="6"/>
  <c r="T179" i="6"/>
  <c r="S179" i="6"/>
  <c r="Q179" i="6"/>
  <c r="T178" i="6"/>
  <c r="S178" i="6"/>
  <c r="Q178" i="6"/>
  <c r="T177" i="6"/>
  <c r="S177" i="6"/>
  <c r="Q177" i="6"/>
  <c r="T176" i="6"/>
  <c r="S176" i="6"/>
  <c r="Q176" i="6"/>
  <c r="T175" i="6"/>
  <c r="S175" i="6"/>
  <c r="Q175" i="6"/>
  <c r="T174" i="6"/>
  <c r="S174" i="6"/>
  <c r="Q174" i="6"/>
  <c r="T173" i="6"/>
  <c r="S173" i="6"/>
  <c r="Q173" i="6"/>
  <c r="T172" i="6"/>
  <c r="S172" i="6"/>
  <c r="Q172" i="6"/>
  <c r="T171" i="6"/>
  <c r="S171" i="6"/>
  <c r="Q171" i="6"/>
  <c r="T170" i="6"/>
  <c r="S170" i="6"/>
  <c r="Q170" i="6"/>
  <c r="T169" i="6"/>
  <c r="S169" i="6"/>
  <c r="Q169" i="6"/>
  <c r="T168" i="6"/>
  <c r="S168" i="6"/>
  <c r="Q168" i="6"/>
  <c r="T167" i="6"/>
  <c r="S167" i="6"/>
  <c r="Q167" i="6"/>
  <c r="T166" i="6"/>
  <c r="S166" i="6"/>
  <c r="Q166" i="6"/>
  <c r="T165" i="6"/>
  <c r="S165" i="6"/>
  <c r="Q165" i="6"/>
  <c r="T164" i="6"/>
  <c r="S164" i="6"/>
  <c r="Q164" i="6"/>
  <c r="T163" i="6"/>
  <c r="S163" i="6"/>
  <c r="Q163" i="6"/>
  <c r="T162" i="6"/>
  <c r="S162" i="6"/>
  <c r="Q162" i="6"/>
  <c r="T161" i="6"/>
  <c r="S161" i="6"/>
  <c r="Q161" i="6"/>
  <c r="T160" i="6"/>
  <c r="S160" i="6"/>
  <c r="Q160" i="6"/>
  <c r="T159" i="6"/>
  <c r="S159" i="6"/>
  <c r="Q159" i="6"/>
  <c r="T158" i="6"/>
  <c r="S158" i="6"/>
  <c r="Q158" i="6"/>
  <c r="T157" i="6"/>
  <c r="S157" i="6"/>
  <c r="Q157" i="6"/>
  <c r="T156" i="6"/>
  <c r="S156" i="6"/>
  <c r="Q156" i="6"/>
  <c r="T155" i="6"/>
  <c r="S155" i="6"/>
  <c r="Q155" i="6"/>
  <c r="T154" i="6"/>
  <c r="S154" i="6"/>
  <c r="Q154" i="6"/>
  <c r="T153" i="6"/>
  <c r="S153" i="6"/>
  <c r="Q153" i="6"/>
  <c r="T152" i="6"/>
  <c r="S152" i="6"/>
  <c r="Q152" i="6"/>
  <c r="T151" i="6"/>
  <c r="S151" i="6"/>
  <c r="Q151" i="6"/>
  <c r="T150" i="6"/>
  <c r="S150" i="6"/>
  <c r="Q150" i="6"/>
  <c r="T149" i="6"/>
  <c r="S149" i="6"/>
  <c r="Q149" i="6"/>
  <c r="T148" i="6"/>
  <c r="S148" i="6"/>
  <c r="Q148" i="6"/>
  <c r="T147" i="6"/>
  <c r="S147" i="6"/>
  <c r="Q147" i="6"/>
  <c r="T146" i="6"/>
  <c r="S146" i="6"/>
  <c r="Q146" i="6"/>
  <c r="T145" i="6"/>
  <c r="S145" i="6"/>
  <c r="Q145" i="6"/>
  <c r="T144" i="6"/>
  <c r="S144" i="6"/>
  <c r="Q144" i="6"/>
  <c r="T143" i="6"/>
  <c r="S143" i="6"/>
  <c r="Q143" i="6"/>
  <c r="T142" i="6"/>
  <c r="S142" i="6"/>
  <c r="Q142" i="6"/>
  <c r="T141" i="6"/>
  <c r="S141" i="6"/>
  <c r="Q141" i="6"/>
  <c r="T140" i="6"/>
  <c r="S140" i="6"/>
  <c r="Q140" i="6"/>
  <c r="T139" i="6"/>
  <c r="S139" i="6"/>
  <c r="Q139" i="6"/>
  <c r="T138" i="6"/>
  <c r="S138" i="6"/>
  <c r="Q138" i="6"/>
  <c r="T137" i="6"/>
  <c r="S137" i="6"/>
  <c r="Q137" i="6"/>
  <c r="T136" i="6"/>
  <c r="S136" i="6"/>
  <c r="Q136" i="6"/>
  <c r="T135" i="6"/>
  <c r="S135" i="6"/>
  <c r="Q135" i="6"/>
  <c r="T134" i="6"/>
  <c r="S134" i="6"/>
  <c r="Q134" i="6"/>
  <c r="T133" i="6"/>
  <c r="S133" i="6"/>
  <c r="Q133" i="6"/>
  <c r="T132" i="6"/>
  <c r="S132" i="6"/>
  <c r="Q132" i="6"/>
  <c r="T131" i="6"/>
  <c r="S131" i="6"/>
  <c r="Q131" i="6"/>
  <c r="T130" i="6"/>
  <c r="S130" i="6"/>
  <c r="Q130" i="6"/>
  <c r="T129" i="6"/>
  <c r="S129" i="6"/>
  <c r="Q129" i="6"/>
  <c r="T128" i="6"/>
  <c r="S128" i="6"/>
  <c r="Q128" i="6"/>
  <c r="T127" i="6"/>
  <c r="S127" i="6"/>
  <c r="Q127" i="6"/>
  <c r="T126" i="6"/>
  <c r="S126" i="6"/>
  <c r="Q126" i="6"/>
  <c r="T125" i="6"/>
  <c r="S125" i="6"/>
  <c r="Q125" i="6"/>
  <c r="T124" i="6"/>
  <c r="S124" i="6"/>
  <c r="Q124" i="6"/>
  <c r="T123" i="6"/>
  <c r="S123" i="6"/>
  <c r="Q123" i="6"/>
  <c r="T122" i="6"/>
  <c r="S122" i="6"/>
  <c r="Q122" i="6"/>
  <c r="T121" i="6"/>
  <c r="S121" i="6"/>
  <c r="Q121" i="6"/>
  <c r="T120" i="6"/>
  <c r="S120" i="6"/>
  <c r="Q120" i="6"/>
  <c r="T119" i="6"/>
  <c r="S119" i="6"/>
  <c r="Q119" i="6"/>
  <c r="T118" i="6"/>
  <c r="S118" i="6"/>
  <c r="Q118" i="6"/>
  <c r="T117" i="6"/>
  <c r="S117" i="6"/>
  <c r="Q117" i="6"/>
  <c r="T116" i="6"/>
  <c r="S116" i="6"/>
  <c r="Q116" i="6"/>
  <c r="T115" i="6"/>
  <c r="S115" i="6"/>
  <c r="Q115" i="6"/>
  <c r="T114" i="6"/>
  <c r="S114" i="6"/>
  <c r="Q114" i="6"/>
  <c r="T113" i="6"/>
  <c r="S113" i="6"/>
  <c r="Q113" i="6"/>
  <c r="T112" i="6"/>
  <c r="S112" i="6"/>
  <c r="Q112" i="6"/>
  <c r="T111" i="6"/>
  <c r="S111" i="6"/>
  <c r="Q111" i="6"/>
  <c r="T110" i="6"/>
  <c r="S110" i="6"/>
  <c r="Q110" i="6"/>
  <c r="T109" i="6"/>
  <c r="S109" i="6"/>
  <c r="Q109" i="6"/>
  <c r="T108" i="6"/>
  <c r="S108" i="6"/>
  <c r="Q108" i="6"/>
  <c r="T107" i="6"/>
  <c r="S107" i="6"/>
  <c r="Q107" i="6"/>
  <c r="T106" i="6"/>
  <c r="S106" i="6"/>
  <c r="Q106" i="6"/>
  <c r="T105" i="6"/>
  <c r="S105" i="6"/>
  <c r="Q105" i="6"/>
  <c r="T104" i="6"/>
  <c r="S104" i="6"/>
  <c r="Q104" i="6"/>
  <c r="T103" i="6"/>
  <c r="S103" i="6"/>
  <c r="Q103" i="6"/>
  <c r="T102" i="6"/>
  <c r="S102" i="6"/>
  <c r="Q102" i="6"/>
  <c r="T101" i="6"/>
  <c r="S101" i="6"/>
  <c r="Q101" i="6"/>
  <c r="T100" i="6"/>
  <c r="S100" i="6"/>
  <c r="Q100" i="6"/>
  <c r="T99" i="6"/>
  <c r="S99" i="6"/>
  <c r="Q99" i="6"/>
  <c r="T98" i="6"/>
  <c r="S98" i="6"/>
  <c r="Q98" i="6"/>
  <c r="T97" i="6"/>
  <c r="S97" i="6"/>
  <c r="Q97" i="6"/>
  <c r="T96" i="6"/>
  <c r="S96" i="6"/>
  <c r="Q96" i="6"/>
  <c r="T95" i="6"/>
  <c r="S95" i="6"/>
  <c r="Q95" i="6"/>
  <c r="T94" i="6"/>
  <c r="S94" i="6"/>
  <c r="Q94" i="6"/>
  <c r="T93" i="6"/>
  <c r="S93" i="6"/>
  <c r="Q93" i="6"/>
  <c r="T92" i="6"/>
  <c r="S92" i="6"/>
  <c r="Q92" i="6"/>
  <c r="T91" i="6"/>
  <c r="S91" i="6"/>
  <c r="Q91" i="6"/>
  <c r="T90" i="6"/>
  <c r="S90" i="6"/>
  <c r="Q90" i="6"/>
  <c r="T89" i="6"/>
  <c r="S89" i="6"/>
  <c r="Q89" i="6"/>
  <c r="T88" i="6"/>
  <c r="S88" i="6"/>
  <c r="Q88" i="6"/>
  <c r="T87" i="6"/>
  <c r="S87" i="6"/>
  <c r="Q87" i="6"/>
  <c r="T86" i="6"/>
  <c r="S86" i="6"/>
  <c r="Q86" i="6"/>
  <c r="T85" i="6"/>
  <c r="S85" i="6"/>
  <c r="Q85" i="6"/>
  <c r="T84" i="6"/>
  <c r="S84" i="6"/>
  <c r="Q84" i="6"/>
  <c r="T83" i="6"/>
  <c r="S83" i="6"/>
  <c r="Q83" i="6"/>
  <c r="T82" i="6"/>
  <c r="S82" i="6"/>
  <c r="Q82" i="6"/>
  <c r="T81" i="6"/>
  <c r="S81" i="6"/>
  <c r="Q81" i="6"/>
  <c r="T80" i="6"/>
  <c r="S80" i="6"/>
  <c r="Q80" i="6"/>
  <c r="T79" i="6"/>
  <c r="S79" i="6"/>
  <c r="Q79" i="6"/>
  <c r="T78" i="6"/>
  <c r="S78" i="6"/>
  <c r="Q78" i="6"/>
  <c r="T77" i="6"/>
  <c r="S77" i="6"/>
  <c r="Q77" i="6"/>
  <c r="T76" i="6"/>
  <c r="S76" i="6"/>
  <c r="Q76" i="6"/>
  <c r="T75" i="6"/>
  <c r="S75" i="6"/>
  <c r="Q75" i="6"/>
  <c r="T74" i="6"/>
  <c r="S74" i="6"/>
  <c r="Q74" i="6"/>
  <c r="T73" i="6"/>
  <c r="S73" i="6"/>
  <c r="Q73" i="6"/>
  <c r="T72" i="6"/>
  <c r="S72" i="6"/>
  <c r="Q72" i="6"/>
  <c r="T71" i="6"/>
  <c r="S71" i="6"/>
  <c r="Q71" i="6"/>
  <c r="T70" i="6"/>
  <c r="S70" i="6"/>
  <c r="Q70" i="6"/>
  <c r="T69" i="6"/>
  <c r="S69" i="6"/>
  <c r="Q69" i="6"/>
  <c r="T68" i="6"/>
  <c r="S68" i="6"/>
  <c r="Q68" i="6"/>
  <c r="T67" i="6"/>
  <c r="S67" i="6"/>
  <c r="Q67" i="6"/>
  <c r="T66" i="6"/>
  <c r="S66" i="6"/>
  <c r="Q66" i="6"/>
  <c r="T65" i="6"/>
  <c r="S65" i="6"/>
  <c r="Q65" i="6"/>
  <c r="T64" i="6"/>
  <c r="S64" i="6"/>
  <c r="Q64" i="6"/>
  <c r="T63" i="6"/>
  <c r="S63" i="6"/>
  <c r="Q63" i="6"/>
  <c r="T62" i="6"/>
  <c r="S62" i="6"/>
  <c r="Q62" i="6"/>
  <c r="T61" i="6"/>
  <c r="S61" i="6"/>
  <c r="Q61" i="6"/>
  <c r="T60" i="6"/>
  <c r="S60" i="6"/>
  <c r="Q60" i="6"/>
  <c r="T59" i="6"/>
  <c r="S59" i="6"/>
  <c r="Q59" i="6"/>
  <c r="T58" i="6"/>
  <c r="S58" i="6"/>
  <c r="Q58" i="6"/>
  <c r="T57" i="6"/>
  <c r="S57" i="6"/>
  <c r="Q57" i="6"/>
  <c r="T56" i="6"/>
  <c r="S56" i="6"/>
  <c r="Q56" i="6"/>
  <c r="T55" i="6"/>
  <c r="S55" i="6"/>
  <c r="Q55" i="6"/>
  <c r="T54" i="6"/>
  <c r="S54" i="6"/>
  <c r="Q54" i="6"/>
  <c r="T53" i="6"/>
  <c r="S53" i="6"/>
  <c r="Q53" i="6"/>
  <c r="T52" i="6"/>
  <c r="S52" i="6"/>
  <c r="Q52" i="6"/>
  <c r="T51" i="6"/>
  <c r="S51" i="6"/>
  <c r="Q51" i="6"/>
  <c r="T50" i="6"/>
  <c r="S50" i="6"/>
  <c r="Q50" i="6"/>
  <c r="T49" i="6"/>
  <c r="S49" i="6"/>
  <c r="Q49" i="6"/>
  <c r="T48" i="6"/>
  <c r="S48" i="6"/>
  <c r="Q48" i="6"/>
  <c r="T47" i="6"/>
  <c r="S47" i="6"/>
  <c r="Q47" i="6"/>
  <c r="T46" i="6"/>
  <c r="S46" i="6"/>
  <c r="Q46" i="6"/>
  <c r="T45" i="6"/>
  <c r="S45" i="6"/>
  <c r="Q45" i="6"/>
  <c r="T44" i="6"/>
  <c r="S44" i="6"/>
  <c r="Q44" i="6"/>
  <c r="T43" i="6"/>
  <c r="S43" i="6"/>
  <c r="Q43" i="6"/>
  <c r="T42" i="6"/>
  <c r="S42" i="6"/>
  <c r="Q42" i="6"/>
  <c r="T41" i="6"/>
  <c r="S41" i="6"/>
  <c r="Q41" i="6"/>
  <c r="T40" i="6"/>
  <c r="S40" i="6"/>
  <c r="Q40" i="6"/>
  <c r="T39" i="6"/>
  <c r="S39" i="6"/>
  <c r="Q39" i="6"/>
  <c r="T38" i="6"/>
  <c r="S38" i="6"/>
  <c r="Q38" i="6"/>
  <c r="T37" i="6"/>
  <c r="S37" i="6"/>
  <c r="Q37" i="6"/>
  <c r="T36" i="6"/>
  <c r="S36" i="6"/>
  <c r="Q36" i="6"/>
  <c r="T35" i="6"/>
  <c r="S35" i="6"/>
  <c r="Q35" i="6"/>
  <c r="T34" i="6"/>
  <c r="S34" i="6"/>
  <c r="Q34" i="6"/>
  <c r="T33" i="6"/>
  <c r="S33" i="6"/>
  <c r="Q33" i="6"/>
  <c r="T31" i="6"/>
  <c r="S31" i="6"/>
  <c r="Q31" i="6"/>
  <c r="T30" i="6"/>
  <c r="S30" i="6"/>
  <c r="Q30" i="6"/>
  <c r="T29" i="6"/>
  <c r="S29" i="6"/>
  <c r="Q29" i="6"/>
  <c r="T28" i="6"/>
  <c r="S28" i="6"/>
  <c r="Q28" i="6"/>
  <c r="T27" i="6"/>
  <c r="S27" i="6"/>
  <c r="Q27" i="6"/>
  <c r="T26" i="6"/>
  <c r="S26" i="6"/>
  <c r="Q26" i="6"/>
  <c r="T25" i="6"/>
  <c r="S25" i="6"/>
  <c r="Q25" i="6"/>
  <c r="T24" i="6"/>
  <c r="S24" i="6"/>
  <c r="Q24" i="6"/>
  <c r="T23" i="6"/>
  <c r="S23" i="6"/>
  <c r="Q23" i="6"/>
  <c r="T22" i="6"/>
  <c r="S22" i="6"/>
  <c r="Q22" i="6"/>
  <c r="T21" i="6"/>
  <c r="S21" i="6"/>
  <c r="Q21" i="6"/>
  <c r="T20" i="6"/>
  <c r="S20" i="6"/>
  <c r="Q20" i="6"/>
  <c r="T19" i="6"/>
  <c r="S19" i="6"/>
  <c r="Q19" i="6"/>
  <c r="T18" i="6"/>
  <c r="S18" i="6"/>
  <c r="Q18" i="6"/>
  <c r="T17" i="6"/>
  <c r="S17" i="6"/>
  <c r="Q17" i="6"/>
  <c r="T16" i="6"/>
  <c r="S16" i="6"/>
  <c r="Q16" i="6"/>
  <c r="T15" i="6"/>
  <c r="S15" i="6"/>
  <c r="Q15" i="6"/>
  <c r="T14" i="6"/>
  <c r="S14" i="6"/>
  <c r="Q14" i="6"/>
  <c r="T13" i="6"/>
  <c r="S13" i="6"/>
  <c r="Q13" i="6"/>
  <c r="T12" i="6"/>
  <c r="S12" i="6"/>
  <c r="Q12" i="6"/>
  <c r="T11" i="6"/>
  <c r="S11" i="6"/>
  <c r="Q11" i="6"/>
  <c r="T10" i="6"/>
  <c r="S10" i="6"/>
  <c r="Q10" i="6"/>
  <c r="T9" i="6"/>
  <c r="S9" i="6"/>
  <c r="Q9" i="6"/>
  <c r="T8" i="6"/>
  <c r="S8" i="6"/>
  <c r="Q8" i="6"/>
  <c r="T7" i="6"/>
  <c r="S7" i="6"/>
  <c r="Q7" i="6"/>
  <c r="T6" i="6"/>
  <c r="S6" i="6"/>
  <c r="Q6" i="6"/>
  <c r="T5" i="6"/>
  <c r="S5" i="6"/>
  <c r="Q5" i="6"/>
  <c r="T4" i="6"/>
  <c r="S4" i="6"/>
  <c r="Q4" i="6"/>
  <c r="T3" i="6"/>
  <c r="S3" i="6"/>
  <c r="Q3" i="6"/>
  <c r="T2" i="6"/>
  <c r="S2" i="6"/>
  <c r="Q2" i="6"/>
  <c r="T200" i="5"/>
  <c r="S200" i="5"/>
  <c r="Q200" i="5"/>
  <c r="T199" i="5"/>
  <c r="S199" i="5"/>
  <c r="Q199" i="5"/>
  <c r="T198" i="5"/>
  <c r="S198" i="5"/>
  <c r="Q198" i="5"/>
  <c r="T197" i="5"/>
  <c r="S197" i="5"/>
  <c r="Q197" i="5"/>
  <c r="T196" i="5"/>
  <c r="S196" i="5"/>
  <c r="Q196" i="5"/>
  <c r="T195" i="5"/>
  <c r="S195" i="5"/>
  <c r="Q195" i="5"/>
  <c r="T194" i="5"/>
  <c r="S194" i="5"/>
  <c r="Q194" i="5"/>
  <c r="T193" i="5"/>
  <c r="S193" i="5"/>
  <c r="Q193" i="5"/>
  <c r="T192" i="5"/>
  <c r="S192" i="5"/>
  <c r="Q192" i="5"/>
  <c r="T191" i="5"/>
  <c r="S191" i="5"/>
  <c r="Q191" i="5"/>
  <c r="T190" i="5"/>
  <c r="S190" i="5"/>
  <c r="Q190" i="5"/>
  <c r="T189" i="5"/>
  <c r="S189" i="5"/>
  <c r="Q189" i="5"/>
  <c r="T188" i="5"/>
  <c r="S188" i="5"/>
  <c r="Q188" i="5"/>
  <c r="T187" i="5"/>
  <c r="S187" i="5"/>
  <c r="Q187" i="5"/>
  <c r="T186" i="5"/>
  <c r="S186" i="5"/>
  <c r="Q186" i="5"/>
  <c r="T185" i="5"/>
  <c r="S185" i="5"/>
  <c r="Q185" i="5"/>
  <c r="T184" i="5"/>
  <c r="S184" i="5"/>
  <c r="Q184" i="5"/>
  <c r="T183" i="5"/>
  <c r="S183" i="5"/>
  <c r="Q183" i="5"/>
  <c r="T182" i="5"/>
  <c r="S182" i="5"/>
  <c r="Q182" i="5"/>
  <c r="T181" i="5"/>
  <c r="S181" i="5"/>
  <c r="Q181" i="5"/>
  <c r="T180" i="5"/>
  <c r="S180" i="5"/>
  <c r="Q180" i="5"/>
  <c r="T179" i="5"/>
  <c r="S179" i="5"/>
  <c r="Q179" i="5"/>
  <c r="T178" i="5"/>
  <c r="S178" i="5"/>
  <c r="Q178" i="5"/>
  <c r="T177" i="5"/>
  <c r="S177" i="5"/>
  <c r="Q177" i="5"/>
  <c r="T176" i="5"/>
  <c r="S176" i="5"/>
  <c r="Q176" i="5"/>
  <c r="T175" i="5"/>
  <c r="S175" i="5"/>
  <c r="Q175" i="5"/>
  <c r="T174" i="5"/>
  <c r="S174" i="5"/>
  <c r="Q174" i="5"/>
  <c r="T173" i="5"/>
  <c r="S173" i="5"/>
  <c r="Q173" i="5"/>
  <c r="T172" i="5"/>
  <c r="S172" i="5"/>
  <c r="Q172" i="5"/>
  <c r="T171" i="5"/>
  <c r="S171" i="5"/>
  <c r="Q171" i="5"/>
  <c r="T170" i="5"/>
  <c r="S170" i="5"/>
  <c r="Q170" i="5"/>
  <c r="T169" i="5"/>
  <c r="S169" i="5"/>
  <c r="Q169" i="5"/>
  <c r="T168" i="5"/>
  <c r="S168" i="5"/>
  <c r="Q168" i="5"/>
  <c r="T167" i="5"/>
  <c r="S167" i="5"/>
  <c r="Q167" i="5"/>
  <c r="T166" i="5"/>
  <c r="S166" i="5"/>
  <c r="Q166" i="5"/>
  <c r="T165" i="5"/>
  <c r="S165" i="5"/>
  <c r="Q165" i="5"/>
  <c r="T164" i="5"/>
  <c r="S164" i="5"/>
  <c r="Q164" i="5"/>
  <c r="T163" i="5"/>
  <c r="S163" i="5"/>
  <c r="Q163" i="5"/>
  <c r="T162" i="5"/>
  <c r="S162" i="5"/>
  <c r="Q162" i="5"/>
  <c r="T161" i="5"/>
  <c r="S161" i="5"/>
  <c r="Q161" i="5"/>
  <c r="T160" i="5"/>
  <c r="S160" i="5"/>
  <c r="Q160" i="5"/>
  <c r="T159" i="5"/>
  <c r="S159" i="5"/>
  <c r="Q159" i="5"/>
  <c r="T158" i="5"/>
  <c r="S158" i="5"/>
  <c r="Q158" i="5"/>
  <c r="T157" i="5"/>
  <c r="S157" i="5"/>
  <c r="Q157" i="5"/>
  <c r="T156" i="5"/>
  <c r="S156" i="5"/>
  <c r="Q156" i="5"/>
  <c r="T155" i="5"/>
  <c r="S155" i="5"/>
  <c r="Q155" i="5"/>
  <c r="T154" i="5"/>
  <c r="S154" i="5"/>
  <c r="Q154" i="5"/>
  <c r="T153" i="5"/>
  <c r="S153" i="5"/>
  <c r="Q153" i="5"/>
  <c r="T152" i="5"/>
  <c r="S152" i="5"/>
  <c r="Q152" i="5"/>
  <c r="T151" i="5"/>
  <c r="S151" i="5"/>
  <c r="Q151" i="5"/>
  <c r="T150" i="5"/>
  <c r="S150" i="5"/>
  <c r="Q150" i="5"/>
  <c r="T149" i="5"/>
  <c r="S149" i="5"/>
  <c r="Q149" i="5"/>
  <c r="T148" i="5"/>
  <c r="S148" i="5"/>
  <c r="Q148" i="5"/>
  <c r="T147" i="5"/>
  <c r="S147" i="5"/>
  <c r="Q147" i="5"/>
  <c r="T146" i="5"/>
  <c r="S146" i="5"/>
  <c r="Q146" i="5"/>
  <c r="T145" i="5"/>
  <c r="S145" i="5"/>
  <c r="Q145" i="5"/>
  <c r="T144" i="5"/>
  <c r="S144" i="5"/>
  <c r="Q144" i="5"/>
  <c r="T143" i="5"/>
  <c r="S143" i="5"/>
  <c r="Q143" i="5"/>
  <c r="T142" i="5"/>
  <c r="S142" i="5"/>
  <c r="Q142" i="5"/>
  <c r="T141" i="5"/>
  <c r="S141" i="5"/>
  <c r="Q141" i="5"/>
  <c r="T140" i="5"/>
  <c r="S140" i="5"/>
  <c r="Q140" i="5"/>
  <c r="T139" i="5"/>
  <c r="S139" i="5"/>
  <c r="Q139" i="5"/>
  <c r="T138" i="5"/>
  <c r="S138" i="5"/>
  <c r="Q138" i="5"/>
  <c r="T137" i="5"/>
  <c r="S137" i="5"/>
  <c r="Q137" i="5"/>
  <c r="T136" i="5"/>
  <c r="S136" i="5"/>
  <c r="Q136" i="5"/>
  <c r="T135" i="5"/>
  <c r="S135" i="5"/>
  <c r="Q135" i="5"/>
  <c r="T134" i="5"/>
  <c r="S134" i="5"/>
  <c r="Q134" i="5"/>
  <c r="T133" i="5"/>
  <c r="S133" i="5"/>
  <c r="Q133" i="5"/>
  <c r="T132" i="5"/>
  <c r="S132" i="5"/>
  <c r="Q132" i="5"/>
  <c r="T131" i="5"/>
  <c r="S131" i="5"/>
  <c r="Q131" i="5"/>
  <c r="T130" i="5"/>
  <c r="S130" i="5"/>
  <c r="Q130" i="5"/>
  <c r="T129" i="5"/>
  <c r="S129" i="5"/>
  <c r="Q129" i="5"/>
  <c r="T128" i="5"/>
  <c r="S128" i="5"/>
  <c r="Q128" i="5"/>
  <c r="T127" i="5"/>
  <c r="S127" i="5"/>
  <c r="Q127" i="5"/>
  <c r="T126" i="5"/>
  <c r="S126" i="5"/>
  <c r="Q126" i="5"/>
  <c r="T125" i="5"/>
  <c r="S125" i="5"/>
  <c r="Q125" i="5"/>
  <c r="T124" i="5"/>
  <c r="S124" i="5"/>
  <c r="Q124" i="5"/>
  <c r="T123" i="5"/>
  <c r="S123" i="5"/>
  <c r="Q123" i="5"/>
  <c r="T122" i="5"/>
  <c r="S122" i="5"/>
  <c r="Q122" i="5"/>
  <c r="T121" i="5"/>
  <c r="S121" i="5"/>
  <c r="Q121" i="5"/>
  <c r="T120" i="5"/>
  <c r="S120" i="5"/>
  <c r="Q120" i="5"/>
  <c r="T119" i="5"/>
  <c r="S119" i="5"/>
  <c r="Q119" i="5"/>
  <c r="T118" i="5"/>
  <c r="S118" i="5"/>
  <c r="Q118" i="5"/>
  <c r="T117" i="5"/>
  <c r="S117" i="5"/>
  <c r="Q117" i="5"/>
  <c r="T116" i="5"/>
  <c r="S116" i="5"/>
  <c r="Q116" i="5"/>
  <c r="T115" i="5"/>
  <c r="S115" i="5"/>
  <c r="Q115" i="5"/>
  <c r="T114" i="5"/>
  <c r="S114" i="5"/>
  <c r="Q114" i="5"/>
  <c r="T113" i="5"/>
  <c r="S113" i="5"/>
  <c r="Q113" i="5"/>
  <c r="T112" i="5"/>
  <c r="S112" i="5"/>
  <c r="Q112" i="5"/>
  <c r="T111" i="5"/>
  <c r="S111" i="5"/>
  <c r="Q111" i="5"/>
  <c r="T110" i="5"/>
  <c r="S110" i="5"/>
  <c r="Q110" i="5"/>
  <c r="T109" i="5"/>
  <c r="S109" i="5"/>
  <c r="Q109" i="5"/>
  <c r="T108" i="5"/>
  <c r="S108" i="5"/>
  <c r="Q108" i="5"/>
  <c r="T107" i="5"/>
  <c r="S107" i="5"/>
  <c r="Q107" i="5"/>
  <c r="T106" i="5"/>
  <c r="S106" i="5"/>
  <c r="Q106" i="5"/>
  <c r="T105" i="5"/>
  <c r="S105" i="5"/>
  <c r="Q105" i="5"/>
  <c r="T104" i="5"/>
  <c r="S104" i="5"/>
  <c r="Q104" i="5"/>
  <c r="T103" i="5"/>
  <c r="S103" i="5"/>
  <c r="Q103" i="5"/>
  <c r="T102" i="5"/>
  <c r="S102" i="5"/>
  <c r="Q102" i="5"/>
  <c r="T101" i="5"/>
  <c r="S101" i="5"/>
  <c r="Q101" i="5"/>
  <c r="T100" i="5"/>
  <c r="S100" i="5"/>
  <c r="Q100" i="5"/>
  <c r="T99" i="5"/>
  <c r="S99" i="5"/>
  <c r="Q99" i="5"/>
  <c r="T98" i="5"/>
  <c r="S98" i="5"/>
  <c r="Q98" i="5"/>
  <c r="T97" i="5"/>
  <c r="S97" i="5"/>
  <c r="Q97" i="5"/>
  <c r="T96" i="5"/>
  <c r="S96" i="5"/>
  <c r="Q96" i="5"/>
  <c r="T95" i="5"/>
  <c r="S95" i="5"/>
  <c r="Q95" i="5"/>
  <c r="T94" i="5"/>
  <c r="S94" i="5"/>
  <c r="Q94" i="5"/>
  <c r="T93" i="5"/>
  <c r="S93" i="5"/>
  <c r="Q93" i="5"/>
  <c r="T92" i="5"/>
  <c r="S92" i="5"/>
  <c r="Q92" i="5"/>
  <c r="T91" i="5"/>
  <c r="S91" i="5"/>
  <c r="Q91" i="5"/>
  <c r="T90" i="5"/>
  <c r="S90" i="5"/>
  <c r="Q90" i="5"/>
  <c r="T89" i="5"/>
  <c r="S89" i="5"/>
  <c r="Q89" i="5"/>
  <c r="T88" i="5"/>
  <c r="S88" i="5"/>
  <c r="Q88" i="5"/>
  <c r="T87" i="5"/>
  <c r="S87" i="5"/>
  <c r="Q87" i="5"/>
  <c r="T86" i="5"/>
  <c r="S86" i="5"/>
  <c r="Q86" i="5"/>
  <c r="T85" i="5"/>
  <c r="S85" i="5"/>
  <c r="Q85" i="5"/>
  <c r="T84" i="5"/>
  <c r="S84" i="5"/>
  <c r="Q84" i="5"/>
  <c r="T83" i="5"/>
  <c r="S83" i="5"/>
  <c r="Q83" i="5"/>
  <c r="T82" i="5"/>
  <c r="S82" i="5"/>
  <c r="Q82" i="5"/>
  <c r="T81" i="5"/>
  <c r="S81" i="5"/>
  <c r="Q81" i="5"/>
  <c r="T80" i="5"/>
  <c r="S80" i="5"/>
  <c r="Q80" i="5"/>
  <c r="T79" i="5"/>
  <c r="S79" i="5"/>
  <c r="Q79" i="5"/>
  <c r="T78" i="5"/>
  <c r="S78" i="5"/>
  <c r="Q78" i="5"/>
  <c r="T77" i="5"/>
  <c r="S77" i="5"/>
  <c r="Q77" i="5"/>
  <c r="T76" i="5"/>
  <c r="S76" i="5"/>
  <c r="Q76" i="5"/>
  <c r="T75" i="5"/>
  <c r="S75" i="5"/>
  <c r="Q75" i="5"/>
  <c r="T74" i="5"/>
  <c r="S74" i="5"/>
  <c r="Q74" i="5"/>
  <c r="T73" i="5"/>
  <c r="S73" i="5"/>
  <c r="Q73" i="5"/>
  <c r="T72" i="5"/>
  <c r="S72" i="5"/>
  <c r="Q72" i="5"/>
  <c r="T71" i="5"/>
  <c r="S71" i="5"/>
  <c r="Q71" i="5"/>
  <c r="T70" i="5"/>
  <c r="S70" i="5"/>
  <c r="Q70" i="5"/>
  <c r="T69" i="5"/>
  <c r="S69" i="5"/>
  <c r="Q69" i="5"/>
  <c r="T68" i="5"/>
  <c r="S68" i="5"/>
  <c r="Q68" i="5"/>
  <c r="T67" i="5"/>
  <c r="S67" i="5"/>
  <c r="Q67" i="5"/>
  <c r="T66" i="5"/>
  <c r="S66" i="5"/>
  <c r="Q66" i="5"/>
  <c r="T65" i="5"/>
  <c r="S65" i="5"/>
  <c r="Q65" i="5"/>
  <c r="T64" i="5"/>
  <c r="S64" i="5"/>
  <c r="Q64" i="5"/>
  <c r="T63" i="5"/>
  <c r="S63" i="5"/>
  <c r="Q63" i="5"/>
  <c r="T62" i="5"/>
  <c r="S62" i="5"/>
  <c r="Q62" i="5"/>
  <c r="T61" i="5"/>
  <c r="S61" i="5"/>
  <c r="Q61" i="5"/>
  <c r="T60" i="5"/>
  <c r="S60" i="5"/>
  <c r="Q60" i="5"/>
  <c r="T59" i="5"/>
  <c r="S59" i="5"/>
  <c r="Q59" i="5"/>
  <c r="T58" i="5"/>
  <c r="S58" i="5"/>
  <c r="Q58" i="5"/>
  <c r="T57" i="5"/>
  <c r="S57" i="5"/>
  <c r="Q57" i="5"/>
  <c r="T56" i="5"/>
  <c r="S56" i="5"/>
  <c r="Q56" i="5"/>
  <c r="T55" i="5"/>
  <c r="S55" i="5"/>
  <c r="Q55" i="5"/>
  <c r="T54" i="5"/>
  <c r="S54" i="5"/>
  <c r="Q54" i="5"/>
  <c r="T53" i="5"/>
  <c r="S53" i="5"/>
  <c r="Q53" i="5"/>
  <c r="T52" i="5"/>
  <c r="S52" i="5"/>
  <c r="Q52" i="5"/>
  <c r="T51" i="5"/>
  <c r="S51" i="5"/>
  <c r="Q51" i="5"/>
  <c r="T50" i="5"/>
  <c r="S50" i="5"/>
  <c r="Q50" i="5"/>
  <c r="T49" i="5"/>
  <c r="S49" i="5"/>
  <c r="Q49" i="5"/>
  <c r="T48" i="5"/>
  <c r="S48" i="5"/>
  <c r="Q48" i="5"/>
  <c r="T47" i="5"/>
  <c r="S47" i="5"/>
  <c r="Q47" i="5"/>
  <c r="T46" i="5"/>
  <c r="S46" i="5"/>
  <c r="Q46" i="5"/>
  <c r="T45" i="5"/>
  <c r="S45" i="5"/>
  <c r="Q45" i="5"/>
  <c r="T44" i="5"/>
  <c r="S44" i="5"/>
  <c r="Q44" i="5"/>
  <c r="T42" i="5"/>
  <c r="S42" i="5"/>
  <c r="Q42" i="5"/>
  <c r="T41" i="5"/>
  <c r="S41" i="5"/>
  <c r="Q41" i="5"/>
  <c r="T40" i="5"/>
  <c r="S40" i="5"/>
  <c r="Q40" i="5"/>
  <c r="T39" i="5"/>
  <c r="S39" i="5"/>
  <c r="Q39" i="5"/>
  <c r="T38" i="5"/>
  <c r="S38" i="5"/>
  <c r="Q38" i="5"/>
  <c r="T37" i="5"/>
  <c r="S37" i="5"/>
  <c r="Q37" i="5"/>
  <c r="T36" i="5"/>
  <c r="S36" i="5"/>
  <c r="Q36" i="5"/>
  <c r="T35" i="5"/>
  <c r="S35" i="5"/>
  <c r="Q35" i="5"/>
  <c r="T34" i="5"/>
  <c r="S34" i="5"/>
  <c r="Q34" i="5"/>
  <c r="T33" i="5"/>
  <c r="S33" i="5"/>
  <c r="Q33" i="5"/>
  <c r="T32" i="5"/>
  <c r="S32" i="5"/>
  <c r="Q32" i="5"/>
  <c r="T31" i="5"/>
  <c r="S31" i="5"/>
  <c r="Q31" i="5"/>
  <c r="T30" i="5"/>
  <c r="S30" i="5"/>
  <c r="Q30" i="5"/>
  <c r="T29" i="5"/>
  <c r="S29" i="5"/>
  <c r="Q29" i="5"/>
  <c r="T28" i="5"/>
  <c r="S28" i="5"/>
  <c r="Q28" i="5"/>
  <c r="T27" i="5"/>
  <c r="S27" i="5"/>
  <c r="Q27" i="5"/>
  <c r="T26" i="5"/>
  <c r="S26" i="5"/>
  <c r="Q26" i="5"/>
  <c r="T25" i="5"/>
  <c r="S25" i="5"/>
  <c r="Q25" i="5"/>
  <c r="T24" i="5"/>
  <c r="S24" i="5"/>
  <c r="Q24" i="5"/>
  <c r="T23" i="5"/>
  <c r="S23" i="5"/>
  <c r="Q23" i="5"/>
  <c r="T22" i="5"/>
  <c r="S22" i="5"/>
  <c r="Q22" i="5"/>
  <c r="T21" i="5"/>
  <c r="S21" i="5"/>
  <c r="Q21" i="5"/>
  <c r="T20" i="5"/>
  <c r="S20" i="5"/>
  <c r="Q20" i="5"/>
  <c r="T19" i="5"/>
  <c r="S19" i="5"/>
  <c r="Q19" i="5"/>
  <c r="T18" i="5"/>
  <c r="S18" i="5"/>
  <c r="Q18" i="5"/>
  <c r="T17" i="5"/>
  <c r="S17" i="5"/>
  <c r="Q17" i="5"/>
  <c r="T16" i="5"/>
  <c r="S16" i="5"/>
  <c r="Q16" i="5"/>
  <c r="T15" i="5"/>
  <c r="S15" i="5"/>
  <c r="Q15" i="5"/>
  <c r="T14" i="5"/>
  <c r="S14" i="5"/>
  <c r="Q14" i="5"/>
  <c r="T13" i="5"/>
  <c r="S13" i="5"/>
  <c r="Q13" i="5"/>
  <c r="T12" i="5"/>
  <c r="S12" i="5"/>
  <c r="Q12" i="5"/>
  <c r="T11" i="5"/>
  <c r="S11" i="5"/>
  <c r="Q11" i="5"/>
  <c r="T10" i="5"/>
  <c r="S10" i="5"/>
  <c r="Q10" i="5"/>
  <c r="T9" i="5"/>
  <c r="S9" i="5"/>
  <c r="Q9" i="5"/>
  <c r="T8" i="5"/>
  <c r="S8" i="5"/>
  <c r="Q8" i="5"/>
  <c r="T7" i="5"/>
  <c r="S7" i="5"/>
  <c r="Q7" i="5"/>
  <c r="T6" i="5"/>
  <c r="S6" i="5"/>
  <c r="Q6" i="5"/>
  <c r="T5" i="5"/>
  <c r="S5" i="5"/>
  <c r="Q5" i="5"/>
  <c r="T4" i="5"/>
  <c r="S4" i="5"/>
  <c r="Q4" i="5"/>
  <c r="T3" i="5"/>
  <c r="S3" i="5"/>
  <c r="Q3" i="5"/>
  <c r="T2" i="5"/>
  <c r="S2" i="5"/>
  <c r="Q2" i="5"/>
  <c r="T200" i="4"/>
  <c r="S200" i="4"/>
  <c r="Q200" i="4"/>
  <c r="T199" i="4"/>
  <c r="S199" i="4"/>
  <c r="Q199" i="4"/>
  <c r="T198" i="4"/>
  <c r="S198" i="4"/>
  <c r="Q198" i="4"/>
  <c r="T197" i="4"/>
  <c r="S197" i="4"/>
  <c r="Q197" i="4"/>
  <c r="T196" i="4"/>
  <c r="S196" i="4"/>
  <c r="Q196" i="4"/>
  <c r="T195" i="4"/>
  <c r="S195" i="4"/>
  <c r="Q195" i="4"/>
  <c r="T194" i="4"/>
  <c r="S194" i="4"/>
  <c r="Q194" i="4"/>
  <c r="T193" i="4"/>
  <c r="S193" i="4"/>
  <c r="Q193" i="4"/>
  <c r="T192" i="4"/>
  <c r="S192" i="4"/>
  <c r="Q192" i="4"/>
  <c r="T191" i="4"/>
  <c r="S191" i="4"/>
  <c r="Q191" i="4"/>
  <c r="T190" i="4"/>
  <c r="S190" i="4"/>
  <c r="Q190" i="4"/>
  <c r="T189" i="4"/>
  <c r="S189" i="4"/>
  <c r="Q189" i="4"/>
  <c r="T188" i="4"/>
  <c r="S188" i="4"/>
  <c r="Q188" i="4"/>
  <c r="T187" i="4"/>
  <c r="S187" i="4"/>
  <c r="Q187" i="4"/>
  <c r="T186" i="4"/>
  <c r="S186" i="4"/>
  <c r="Q186" i="4"/>
  <c r="T185" i="4"/>
  <c r="S185" i="4"/>
  <c r="Q185" i="4"/>
  <c r="T184" i="4"/>
  <c r="S184" i="4"/>
  <c r="Q184" i="4"/>
  <c r="T183" i="4"/>
  <c r="S183" i="4"/>
  <c r="Q183" i="4"/>
  <c r="T182" i="4"/>
  <c r="S182" i="4"/>
  <c r="Q182" i="4"/>
  <c r="T181" i="4"/>
  <c r="S181" i="4"/>
  <c r="Q181" i="4"/>
  <c r="T180" i="4"/>
  <c r="S180" i="4"/>
  <c r="Q180" i="4"/>
  <c r="T179" i="4"/>
  <c r="S179" i="4"/>
  <c r="Q179" i="4"/>
  <c r="T178" i="4"/>
  <c r="S178" i="4"/>
  <c r="Q178" i="4"/>
  <c r="T177" i="4"/>
  <c r="S177" i="4"/>
  <c r="Q177" i="4"/>
  <c r="T176" i="4"/>
  <c r="S176" i="4"/>
  <c r="Q176" i="4"/>
  <c r="T175" i="4"/>
  <c r="S175" i="4"/>
  <c r="Q175" i="4"/>
  <c r="T174" i="4"/>
  <c r="S174" i="4"/>
  <c r="Q174" i="4"/>
  <c r="T173" i="4"/>
  <c r="S173" i="4"/>
  <c r="Q173" i="4"/>
  <c r="T172" i="4"/>
  <c r="S172" i="4"/>
  <c r="Q172" i="4"/>
  <c r="T171" i="4"/>
  <c r="S171" i="4"/>
  <c r="Q171" i="4"/>
  <c r="T170" i="4"/>
  <c r="S170" i="4"/>
  <c r="Q170" i="4"/>
  <c r="T169" i="4"/>
  <c r="S169" i="4"/>
  <c r="Q169" i="4"/>
  <c r="T168" i="4"/>
  <c r="S168" i="4"/>
  <c r="Q168" i="4"/>
  <c r="T167" i="4"/>
  <c r="S167" i="4"/>
  <c r="Q167" i="4"/>
  <c r="T166" i="4"/>
  <c r="S166" i="4"/>
  <c r="Q166" i="4"/>
  <c r="T165" i="4"/>
  <c r="S165" i="4"/>
  <c r="Q165" i="4"/>
  <c r="T164" i="4"/>
  <c r="S164" i="4"/>
  <c r="Q164" i="4"/>
  <c r="T163" i="4"/>
  <c r="S163" i="4"/>
  <c r="Q163" i="4"/>
  <c r="T162" i="4"/>
  <c r="S162" i="4"/>
  <c r="Q162" i="4"/>
  <c r="T161" i="4"/>
  <c r="S161" i="4"/>
  <c r="Q161" i="4"/>
  <c r="T160" i="4"/>
  <c r="S160" i="4"/>
  <c r="Q160" i="4"/>
  <c r="T159" i="4"/>
  <c r="S159" i="4"/>
  <c r="Q159" i="4"/>
  <c r="T158" i="4"/>
  <c r="S158" i="4"/>
  <c r="Q158" i="4"/>
  <c r="T157" i="4"/>
  <c r="S157" i="4"/>
  <c r="Q157" i="4"/>
  <c r="T156" i="4"/>
  <c r="S156" i="4"/>
  <c r="Q156" i="4"/>
  <c r="T155" i="4"/>
  <c r="S155" i="4"/>
  <c r="Q155" i="4"/>
  <c r="T154" i="4"/>
  <c r="S154" i="4"/>
  <c r="Q154" i="4"/>
  <c r="T153" i="4"/>
  <c r="S153" i="4"/>
  <c r="Q153" i="4"/>
  <c r="T152" i="4"/>
  <c r="S152" i="4"/>
  <c r="Q152" i="4"/>
  <c r="T151" i="4"/>
  <c r="S151" i="4"/>
  <c r="Q151" i="4"/>
  <c r="T150" i="4"/>
  <c r="S150" i="4"/>
  <c r="Q150" i="4"/>
  <c r="T149" i="4"/>
  <c r="S149" i="4"/>
  <c r="Q149" i="4"/>
  <c r="T148" i="4"/>
  <c r="S148" i="4"/>
  <c r="Q148" i="4"/>
  <c r="T147" i="4"/>
  <c r="S147" i="4"/>
  <c r="Q147" i="4"/>
  <c r="T146" i="4"/>
  <c r="S146" i="4"/>
  <c r="Q146" i="4"/>
  <c r="T145" i="4"/>
  <c r="S145" i="4"/>
  <c r="Q145" i="4"/>
  <c r="T144" i="4"/>
  <c r="S144" i="4"/>
  <c r="Q144" i="4"/>
  <c r="T143" i="4"/>
  <c r="S143" i="4"/>
  <c r="Q143" i="4"/>
  <c r="T142" i="4"/>
  <c r="S142" i="4"/>
  <c r="Q142" i="4"/>
  <c r="T141" i="4"/>
  <c r="S141" i="4"/>
  <c r="Q141" i="4"/>
  <c r="T140" i="4"/>
  <c r="S140" i="4"/>
  <c r="Q140" i="4"/>
  <c r="T139" i="4"/>
  <c r="S139" i="4"/>
  <c r="Q139" i="4"/>
  <c r="T138" i="4"/>
  <c r="S138" i="4"/>
  <c r="Q138" i="4"/>
  <c r="T137" i="4"/>
  <c r="S137" i="4"/>
  <c r="Q137" i="4"/>
  <c r="T136" i="4"/>
  <c r="S136" i="4"/>
  <c r="Q136" i="4"/>
  <c r="T135" i="4"/>
  <c r="S135" i="4"/>
  <c r="Q135" i="4"/>
  <c r="T134" i="4"/>
  <c r="S134" i="4"/>
  <c r="Q134" i="4"/>
  <c r="T133" i="4"/>
  <c r="S133" i="4"/>
  <c r="Q133" i="4"/>
  <c r="T132" i="4"/>
  <c r="S132" i="4"/>
  <c r="Q132" i="4"/>
  <c r="T131" i="4"/>
  <c r="S131" i="4"/>
  <c r="Q131" i="4"/>
  <c r="T130" i="4"/>
  <c r="S130" i="4"/>
  <c r="Q130" i="4"/>
  <c r="T129" i="4"/>
  <c r="S129" i="4"/>
  <c r="Q129" i="4"/>
  <c r="T128" i="4"/>
  <c r="S128" i="4"/>
  <c r="Q128" i="4"/>
  <c r="T127" i="4"/>
  <c r="S127" i="4"/>
  <c r="Q127" i="4"/>
  <c r="T126" i="4"/>
  <c r="S126" i="4"/>
  <c r="Q126" i="4"/>
  <c r="T125" i="4"/>
  <c r="S125" i="4"/>
  <c r="Q125" i="4"/>
  <c r="T124" i="4"/>
  <c r="S124" i="4"/>
  <c r="Q124" i="4"/>
  <c r="T123" i="4"/>
  <c r="S123" i="4"/>
  <c r="Q123" i="4"/>
  <c r="T122" i="4"/>
  <c r="S122" i="4"/>
  <c r="Q122" i="4"/>
  <c r="T121" i="4"/>
  <c r="S121" i="4"/>
  <c r="Q121" i="4"/>
  <c r="T120" i="4"/>
  <c r="S120" i="4"/>
  <c r="Q120" i="4"/>
  <c r="T119" i="4"/>
  <c r="S119" i="4"/>
  <c r="Q119" i="4"/>
  <c r="T118" i="4"/>
  <c r="S118" i="4"/>
  <c r="Q118" i="4"/>
  <c r="T117" i="4"/>
  <c r="S117" i="4"/>
  <c r="Q117" i="4"/>
  <c r="T116" i="4"/>
  <c r="S116" i="4"/>
  <c r="Q116" i="4"/>
  <c r="T115" i="4"/>
  <c r="S115" i="4"/>
  <c r="Q115" i="4"/>
  <c r="T114" i="4"/>
  <c r="S114" i="4"/>
  <c r="Q114" i="4"/>
  <c r="T113" i="4"/>
  <c r="S113" i="4"/>
  <c r="Q113" i="4"/>
  <c r="T112" i="4"/>
  <c r="S112" i="4"/>
  <c r="Q112" i="4"/>
  <c r="T111" i="4"/>
  <c r="S111" i="4"/>
  <c r="Q111" i="4"/>
  <c r="T110" i="4"/>
  <c r="S110" i="4"/>
  <c r="Q110" i="4"/>
  <c r="T109" i="4"/>
  <c r="S109" i="4"/>
  <c r="Q109" i="4"/>
  <c r="T108" i="4"/>
  <c r="S108" i="4"/>
  <c r="Q108" i="4"/>
  <c r="T107" i="4"/>
  <c r="S107" i="4"/>
  <c r="Q107" i="4"/>
  <c r="T106" i="4"/>
  <c r="S106" i="4"/>
  <c r="Q106" i="4"/>
  <c r="T105" i="4"/>
  <c r="S105" i="4"/>
  <c r="Q105" i="4"/>
  <c r="T104" i="4"/>
  <c r="S104" i="4"/>
  <c r="Q104" i="4"/>
  <c r="T103" i="4"/>
  <c r="S103" i="4"/>
  <c r="Q103" i="4"/>
  <c r="T102" i="4"/>
  <c r="S102" i="4"/>
  <c r="Q102" i="4"/>
  <c r="T101" i="4"/>
  <c r="S101" i="4"/>
  <c r="Q101" i="4"/>
  <c r="T100" i="4"/>
  <c r="S100" i="4"/>
  <c r="Q100" i="4"/>
  <c r="T99" i="4"/>
  <c r="S99" i="4"/>
  <c r="Q99" i="4"/>
  <c r="T98" i="4"/>
  <c r="S98" i="4"/>
  <c r="Q98" i="4"/>
  <c r="T97" i="4"/>
  <c r="S97" i="4"/>
  <c r="Q97" i="4"/>
  <c r="T96" i="4"/>
  <c r="S96" i="4"/>
  <c r="Q96" i="4"/>
  <c r="T95" i="4"/>
  <c r="S95" i="4"/>
  <c r="Q95" i="4"/>
  <c r="T94" i="4"/>
  <c r="S94" i="4"/>
  <c r="Q94" i="4"/>
  <c r="T93" i="4"/>
  <c r="S93" i="4"/>
  <c r="Q93" i="4"/>
  <c r="T92" i="4"/>
  <c r="S92" i="4"/>
  <c r="Q92" i="4"/>
  <c r="T91" i="4"/>
  <c r="S91" i="4"/>
  <c r="Q91" i="4"/>
  <c r="T90" i="4"/>
  <c r="S90" i="4"/>
  <c r="Q90" i="4"/>
  <c r="T89" i="4"/>
  <c r="S89" i="4"/>
  <c r="Q89" i="4"/>
  <c r="T88" i="4"/>
  <c r="S88" i="4"/>
  <c r="Q88" i="4"/>
  <c r="T87" i="4"/>
  <c r="S87" i="4"/>
  <c r="Q87" i="4"/>
  <c r="T86" i="4"/>
  <c r="S86" i="4"/>
  <c r="Q86" i="4"/>
  <c r="T85" i="4"/>
  <c r="S85" i="4"/>
  <c r="Q85" i="4"/>
  <c r="T84" i="4"/>
  <c r="S84" i="4"/>
  <c r="Q84" i="4"/>
  <c r="T83" i="4"/>
  <c r="S83" i="4"/>
  <c r="Q83" i="4"/>
  <c r="T82" i="4"/>
  <c r="S82" i="4"/>
  <c r="Q82" i="4"/>
  <c r="T81" i="4"/>
  <c r="S81" i="4"/>
  <c r="Q81" i="4"/>
  <c r="T80" i="4"/>
  <c r="S80" i="4"/>
  <c r="Q80" i="4"/>
  <c r="T79" i="4"/>
  <c r="S79" i="4"/>
  <c r="Q79" i="4"/>
  <c r="T78" i="4"/>
  <c r="S78" i="4"/>
  <c r="Q78" i="4"/>
  <c r="T77" i="4"/>
  <c r="S77" i="4"/>
  <c r="Q77" i="4"/>
  <c r="T76" i="4"/>
  <c r="S76" i="4"/>
  <c r="Q76" i="4"/>
  <c r="T75" i="4"/>
  <c r="S75" i="4"/>
  <c r="Q75" i="4"/>
  <c r="T74" i="4"/>
  <c r="S74" i="4"/>
  <c r="Q74" i="4"/>
  <c r="T73" i="4"/>
  <c r="S73" i="4"/>
  <c r="Q73" i="4"/>
  <c r="T72" i="4"/>
  <c r="S72" i="4"/>
  <c r="Q72" i="4"/>
  <c r="T71" i="4"/>
  <c r="S71" i="4"/>
  <c r="Q71" i="4"/>
  <c r="T70" i="4"/>
  <c r="S70" i="4"/>
  <c r="Q70" i="4"/>
  <c r="T69" i="4"/>
  <c r="S69" i="4"/>
  <c r="Q69" i="4"/>
  <c r="T68" i="4"/>
  <c r="S68" i="4"/>
  <c r="Q68" i="4"/>
  <c r="T67" i="4"/>
  <c r="S67" i="4"/>
  <c r="Q67" i="4"/>
  <c r="T66" i="4"/>
  <c r="S66" i="4"/>
  <c r="Q66" i="4"/>
  <c r="T65" i="4"/>
  <c r="S65" i="4"/>
  <c r="Q65" i="4"/>
  <c r="T64" i="4"/>
  <c r="S64" i="4"/>
  <c r="Q64" i="4"/>
  <c r="T63" i="4"/>
  <c r="S63" i="4"/>
  <c r="Q63" i="4"/>
  <c r="T62" i="4"/>
  <c r="S62" i="4"/>
  <c r="Q62" i="4"/>
  <c r="T61" i="4"/>
  <c r="S61" i="4"/>
  <c r="Q61" i="4"/>
  <c r="T60" i="4"/>
  <c r="S60" i="4"/>
  <c r="Q60" i="4"/>
  <c r="T59" i="4"/>
  <c r="S59" i="4"/>
  <c r="Q59" i="4"/>
  <c r="T58" i="4"/>
  <c r="S58" i="4"/>
  <c r="Q58" i="4"/>
  <c r="T57" i="4"/>
  <c r="S57" i="4"/>
  <c r="Q57" i="4"/>
  <c r="T56" i="4"/>
  <c r="S56" i="4"/>
  <c r="Q56" i="4"/>
  <c r="T55" i="4"/>
  <c r="S55" i="4"/>
  <c r="Q55" i="4"/>
  <c r="T54" i="4"/>
  <c r="S54" i="4"/>
  <c r="Q54" i="4"/>
  <c r="T53" i="4"/>
  <c r="S53" i="4"/>
  <c r="Q53" i="4"/>
  <c r="T52" i="4"/>
  <c r="S52" i="4"/>
  <c r="Q52" i="4"/>
  <c r="T51" i="4"/>
  <c r="S51" i="4"/>
  <c r="Q51" i="4"/>
  <c r="T50" i="4"/>
  <c r="S50" i="4"/>
  <c r="Q50" i="4"/>
  <c r="T49" i="4"/>
  <c r="S49" i="4"/>
  <c r="Q49" i="4"/>
  <c r="T48" i="4"/>
  <c r="S48" i="4"/>
  <c r="Q48" i="4"/>
  <c r="T47" i="4"/>
  <c r="S47" i="4"/>
  <c r="Q47" i="4"/>
  <c r="T46" i="4"/>
  <c r="S46" i="4"/>
  <c r="Q46" i="4"/>
  <c r="T45" i="4"/>
  <c r="S45" i="4"/>
  <c r="Q45" i="4"/>
  <c r="T44" i="4"/>
  <c r="S44" i="4"/>
  <c r="Q44" i="4"/>
  <c r="T43" i="4"/>
  <c r="S43" i="4"/>
  <c r="Q43" i="4"/>
  <c r="T42" i="4"/>
  <c r="S42" i="4"/>
  <c r="Q42" i="4"/>
  <c r="T41" i="4"/>
  <c r="S41" i="4"/>
  <c r="Q41" i="4"/>
  <c r="T40" i="4"/>
  <c r="S40" i="4"/>
  <c r="Q40" i="4"/>
  <c r="T39" i="4"/>
  <c r="S39" i="4"/>
  <c r="Q39" i="4"/>
  <c r="T38" i="4"/>
  <c r="S38" i="4"/>
  <c r="Q38" i="4"/>
  <c r="T37" i="4"/>
  <c r="S37" i="4"/>
  <c r="Q37" i="4"/>
  <c r="T36" i="4"/>
  <c r="S36" i="4"/>
  <c r="Q36" i="4"/>
  <c r="T35" i="4"/>
  <c r="S35" i="4"/>
  <c r="Q35" i="4"/>
  <c r="T34" i="4"/>
  <c r="S34" i="4"/>
  <c r="Q34" i="4"/>
  <c r="T33" i="4"/>
  <c r="S33" i="4"/>
  <c r="Q33" i="4"/>
  <c r="T32" i="4"/>
  <c r="S32" i="4"/>
  <c r="Q32" i="4"/>
  <c r="T31" i="4"/>
  <c r="S31" i="4"/>
  <c r="Q31" i="4"/>
  <c r="T30" i="4"/>
  <c r="S30" i="4"/>
  <c r="Q30" i="4"/>
  <c r="T29" i="4"/>
  <c r="S29" i="4"/>
  <c r="Q29" i="4"/>
  <c r="T28" i="4"/>
  <c r="S28" i="4"/>
  <c r="Q28" i="4"/>
  <c r="T27" i="4"/>
  <c r="S27" i="4"/>
  <c r="Q27" i="4"/>
  <c r="T26" i="4"/>
  <c r="S26" i="4"/>
  <c r="Q26" i="4"/>
  <c r="T25" i="4"/>
  <c r="S25" i="4"/>
  <c r="Q25" i="4"/>
  <c r="T24" i="4"/>
  <c r="S24" i="4"/>
  <c r="Q24" i="4"/>
  <c r="T23" i="4"/>
  <c r="S23" i="4"/>
  <c r="Q23" i="4"/>
  <c r="T22" i="4"/>
  <c r="S22" i="4"/>
  <c r="Q22" i="4"/>
  <c r="T21" i="4"/>
  <c r="S21" i="4"/>
  <c r="Q21" i="4"/>
  <c r="T20" i="4"/>
  <c r="S20" i="4"/>
  <c r="Q20" i="4"/>
  <c r="T19" i="4"/>
  <c r="S19" i="4"/>
  <c r="Q19" i="4"/>
  <c r="T18" i="4"/>
  <c r="S18" i="4"/>
  <c r="Q18" i="4"/>
  <c r="T17" i="4"/>
  <c r="S17" i="4"/>
  <c r="Q17" i="4"/>
  <c r="T16" i="4"/>
  <c r="S16" i="4"/>
  <c r="Q16" i="4"/>
  <c r="T15" i="4"/>
  <c r="S15" i="4"/>
  <c r="Q15" i="4"/>
  <c r="T14" i="4"/>
  <c r="S14" i="4"/>
  <c r="Q14" i="4"/>
  <c r="T13" i="4"/>
  <c r="S13" i="4"/>
  <c r="Q13" i="4"/>
  <c r="T12" i="4"/>
  <c r="S12" i="4"/>
  <c r="Q12" i="4"/>
  <c r="T11" i="4"/>
  <c r="S11" i="4"/>
  <c r="Q11" i="4"/>
  <c r="T10" i="4"/>
  <c r="S10" i="4"/>
  <c r="Q10" i="4"/>
  <c r="T9" i="4"/>
  <c r="S9" i="4"/>
  <c r="Q9" i="4"/>
  <c r="T8" i="4"/>
  <c r="S8" i="4"/>
  <c r="Q8" i="4"/>
  <c r="T7" i="4"/>
  <c r="S7" i="4"/>
  <c r="Q7" i="4"/>
  <c r="T6" i="4"/>
  <c r="S6" i="4"/>
  <c r="Q6" i="4"/>
  <c r="T5" i="4"/>
  <c r="S5" i="4"/>
  <c r="Q5" i="4"/>
  <c r="T4" i="4"/>
  <c r="S4" i="4"/>
  <c r="Q4" i="4"/>
  <c r="T3" i="4"/>
  <c r="S3" i="4"/>
  <c r="Q3" i="4"/>
  <c r="T2" i="4"/>
  <c r="S2" i="4"/>
  <c r="Q2" i="4"/>
  <c r="T200" i="3"/>
  <c r="S200" i="3"/>
  <c r="Q200" i="3"/>
  <c r="T199" i="3"/>
  <c r="S199" i="3"/>
  <c r="Q199" i="3"/>
  <c r="T198" i="3"/>
  <c r="S198" i="3"/>
  <c r="Q198" i="3"/>
  <c r="T197" i="3"/>
  <c r="S197" i="3"/>
  <c r="Q197" i="3"/>
  <c r="T196" i="3"/>
  <c r="S196" i="3"/>
  <c r="Q196" i="3"/>
  <c r="T195" i="3"/>
  <c r="S195" i="3"/>
  <c r="Q195" i="3"/>
  <c r="T194" i="3"/>
  <c r="S194" i="3"/>
  <c r="Q194" i="3"/>
  <c r="T193" i="3"/>
  <c r="S193" i="3"/>
  <c r="Q193" i="3"/>
  <c r="T192" i="3"/>
  <c r="S192" i="3"/>
  <c r="Q192" i="3"/>
  <c r="T191" i="3"/>
  <c r="S191" i="3"/>
  <c r="Q191" i="3"/>
  <c r="T190" i="3"/>
  <c r="S190" i="3"/>
  <c r="Q190" i="3"/>
  <c r="T189" i="3"/>
  <c r="S189" i="3"/>
  <c r="Q189" i="3"/>
  <c r="T188" i="3"/>
  <c r="S188" i="3"/>
  <c r="Q188" i="3"/>
  <c r="T187" i="3"/>
  <c r="S187" i="3"/>
  <c r="Q187" i="3"/>
  <c r="T186" i="3"/>
  <c r="S186" i="3"/>
  <c r="Q186" i="3"/>
  <c r="T185" i="3"/>
  <c r="S185" i="3"/>
  <c r="Q185" i="3"/>
  <c r="T184" i="3"/>
  <c r="S184" i="3"/>
  <c r="Q184" i="3"/>
  <c r="T183" i="3"/>
  <c r="S183" i="3"/>
  <c r="Q183" i="3"/>
  <c r="T182" i="3"/>
  <c r="S182" i="3"/>
  <c r="Q182" i="3"/>
  <c r="T181" i="3"/>
  <c r="S181" i="3"/>
  <c r="Q181" i="3"/>
  <c r="T180" i="3"/>
  <c r="S180" i="3"/>
  <c r="Q180" i="3"/>
  <c r="T179" i="3"/>
  <c r="S179" i="3"/>
  <c r="Q179" i="3"/>
  <c r="T178" i="3"/>
  <c r="S178" i="3"/>
  <c r="Q178" i="3"/>
  <c r="T177" i="3"/>
  <c r="S177" i="3"/>
  <c r="Q177" i="3"/>
  <c r="T176" i="3"/>
  <c r="S176" i="3"/>
  <c r="Q176" i="3"/>
  <c r="T175" i="3"/>
  <c r="S175" i="3"/>
  <c r="Q175" i="3"/>
  <c r="T174" i="3"/>
  <c r="S174" i="3"/>
  <c r="Q174" i="3"/>
  <c r="T173" i="3"/>
  <c r="S173" i="3"/>
  <c r="Q173" i="3"/>
  <c r="T172" i="3"/>
  <c r="S172" i="3"/>
  <c r="Q172" i="3"/>
  <c r="T171" i="3"/>
  <c r="S171" i="3"/>
  <c r="Q171" i="3"/>
  <c r="T170" i="3"/>
  <c r="S170" i="3"/>
  <c r="Q170" i="3"/>
  <c r="T169" i="3"/>
  <c r="S169" i="3"/>
  <c r="Q169" i="3"/>
  <c r="T168" i="3"/>
  <c r="S168" i="3"/>
  <c r="Q168" i="3"/>
  <c r="T167" i="3"/>
  <c r="S167" i="3"/>
  <c r="Q167" i="3"/>
  <c r="T166" i="3"/>
  <c r="S166" i="3"/>
  <c r="Q166" i="3"/>
  <c r="T165" i="3"/>
  <c r="S165" i="3"/>
  <c r="Q165" i="3"/>
  <c r="T164" i="3"/>
  <c r="S164" i="3"/>
  <c r="Q164" i="3"/>
  <c r="T163" i="3"/>
  <c r="S163" i="3"/>
  <c r="Q163" i="3"/>
  <c r="T162" i="3"/>
  <c r="S162" i="3"/>
  <c r="Q162" i="3"/>
  <c r="T161" i="3"/>
  <c r="S161" i="3"/>
  <c r="Q161" i="3"/>
  <c r="T160" i="3"/>
  <c r="S160" i="3"/>
  <c r="Q160" i="3"/>
  <c r="T159" i="3"/>
  <c r="S159" i="3"/>
  <c r="Q159" i="3"/>
  <c r="T158" i="3"/>
  <c r="S158" i="3"/>
  <c r="Q158" i="3"/>
  <c r="T157" i="3"/>
  <c r="S157" i="3"/>
  <c r="Q157" i="3"/>
  <c r="T156" i="3"/>
  <c r="S156" i="3"/>
  <c r="Q156" i="3"/>
  <c r="T155" i="3"/>
  <c r="S155" i="3"/>
  <c r="Q155" i="3"/>
  <c r="T154" i="3"/>
  <c r="S154" i="3"/>
  <c r="Q154" i="3"/>
  <c r="T153" i="3"/>
  <c r="S153" i="3"/>
  <c r="Q153" i="3"/>
  <c r="T152" i="3"/>
  <c r="S152" i="3"/>
  <c r="Q152" i="3"/>
  <c r="T151" i="3"/>
  <c r="S151" i="3"/>
  <c r="Q151" i="3"/>
  <c r="T150" i="3"/>
  <c r="S150" i="3"/>
  <c r="Q150" i="3"/>
  <c r="T149" i="3"/>
  <c r="S149" i="3"/>
  <c r="Q149" i="3"/>
  <c r="T148" i="3"/>
  <c r="S148" i="3"/>
  <c r="Q148" i="3"/>
  <c r="T147" i="3"/>
  <c r="S147" i="3"/>
  <c r="Q147" i="3"/>
  <c r="T146" i="3"/>
  <c r="S146" i="3"/>
  <c r="Q146" i="3"/>
  <c r="T145" i="3"/>
  <c r="S145" i="3"/>
  <c r="Q145" i="3"/>
  <c r="T144" i="3"/>
  <c r="S144" i="3"/>
  <c r="Q144" i="3"/>
  <c r="T143" i="3"/>
  <c r="S143" i="3"/>
  <c r="Q143" i="3"/>
  <c r="T142" i="3"/>
  <c r="S142" i="3"/>
  <c r="Q142" i="3"/>
  <c r="T141" i="3"/>
  <c r="S141" i="3"/>
  <c r="Q141" i="3"/>
  <c r="T140" i="3"/>
  <c r="S140" i="3"/>
  <c r="Q140" i="3"/>
  <c r="T139" i="3"/>
  <c r="S139" i="3"/>
  <c r="Q139" i="3"/>
  <c r="T138" i="3"/>
  <c r="S138" i="3"/>
  <c r="Q138" i="3"/>
  <c r="T137" i="3"/>
  <c r="S137" i="3"/>
  <c r="Q137" i="3"/>
  <c r="T136" i="3"/>
  <c r="S136" i="3"/>
  <c r="Q136" i="3"/>
  <c r="T135" i="3"/>
  <c r="S135" i="3"/>
  <c r="Q135" i="3"/>
  <c r="T134" i="3"/>
  <c r="S134" i="3"/>
  <c r="Q134" i="3"/>
  <c r="T133" i="3"/>
  <c r="S133" i="3"/>
  <c r="Q133" i="3"/>
  <c r="T132" i="3"/>
  <c r="S132" i="3"/>
  <c r="Q132" i="3"/>
  <c r="T131" i="3"/>
  <c r="S131" i="3"/>
  <c r="Q131" i="3"/>
  <c r="T130" i="3"/>
  <c r="S130" i="3"/>
  <c r="Q130" i="3"/>
  <c r="T129" i="3"/>
  <c r="S129" i="3"/>
  <c r="Q129" i="3"/>
  <c r="T128" i="3"/>
  <c r="S128" i="3"/>
  <c r="Q128" i="3"/>
  <c r="T127" i="3"/>
  <c r="S127" i="3"/>
  <c r="Q127" i="3"/>
  <c r="T126" i="3"/>
  <c r="S126" i="3"/>
  <c r="Q126" i="3"/>
  <c r="T125" i="3"/>
  <c r="S125" i="3"/>
  <c r="Q125" i="3"/>
  <c r="T124" i="3"/>
  <c r="S124" i="3"/>
  <c r="Q124" i="3"/>
  <c r="T123" i="3"/>
  <c r="S123" i="3"/>
  <c r="Q123" i="3"/>
  <c r="T122" i="3"/>
  <c r="S122" i="3"/>
  <c r="Q122" i="3"/>
  <c r="T121" i="3"/>
  <c r="S121" i="3"/>
  <c r="Q121" i="3"/>
  <c r="T120" i="3"/>
  <c r="S120" i="3"/>
  <c r="Q120" i="3"/>
  <c r="T119" i="3"/>
  <c r="S119" i="3"/>
  <c r="Q119" i="3"/>
  <c r="T118" i="3"/>
  <c r="S118" i="3"/>
  <c r="Q118" i="3"/>
  <c r="T117" i="3"/>
  <c r="S117" i="3"/>
  <c r="Q117" i="3"/>
  <c r="T116" i="3"/>
  <c r="S116" i="3"/>
  <c r="Q116" i="3"/>
  <c r="T115" i="3"/>
  <c r="S115" i="3"/>
  <c r="Q115" i="3"/>
  <c r="T114" i="3"/>
  <c r="S114" i="3"/>
  <c r="Q114" i="3"/>
  <c r="T113" i="3"/>
  <c r="S113" i="3"/>
  <c r="Q113" i="3"/>
  <c r="T112" i="3"/>
  <c r="S112" i="3"/>
  <c r="Q112" i="3"/>
  <c r="T111" i="3"/>
  <c r="S111" i="3"/>
  <c r="Q111" i="3"/>
  <c r="T110" i="3"/>
  <c r="S110" i="3"/>
  <c r="Q110" i="3"/>
  <c r="T109" i="3"/>
  <c r="S109" i="3"/>
  <c r="Q109" i="3"/>
  <c r="T108" i="3"/>
  <c r="S108" i="3"/>
  <c r="Q108" i="3"/>
  <c r="T107" i="3"/>
  <c r="S107" i="3"/>
  <c r="Q107" i="3"/>
  <c r="T106" i="3"/>
  <c r="S106" i="3"/>
  <c r="Q106" i="3"/>
  <c r="T105" i="3"/>
  <c r="S105" i="3"/>
  <c r="Q105" i="3"/>
  <c r="T104" i="3"/>
  <c r="S104" i="3"/>
  <c r="Q104" i="3"/>
  <c r="T103" i="3"/>
  <c r="S103" i="3"/>
  <c r="Q103" i="3"/>
  <c r="T102" i="3"/>
  <c r="S102" i="3"/>
  <c r="Q102" i="3"/>
  <c r="T101" i="3"/>
  <c r="S101" i="3"/>
  <c r="Q101" i="3"/>
  <c r="T100" i="3"/>
  <c r="S100" i="3"/>
  <c r="Q100" i="3"/>
  <c r="T99" i="3"/>
  <c r="S99" i="3"/>
  <c r="Q99" i="3"/>
  <c r="T98" i="3"/>
  <c r="S98" i="3"/>
  <c r="Q98" i="3"/>
  <c r="T97" i="3"/>
  <c r="S97" i="3"/>
  <c r="Q97" i="3"/>
  <c r="T96" i="3"/>
  <c r="S96" i="3"/>
  <c r="Q96" i="3"/>
  <c r="T95" i="3"/>
  <c r="S95" i="3"/>
  <c r="Q95" i="3"/>
  <c r="T94" i="3"/>
  <c r="S94" i="3"/>
  <c r="Q94" i="3"/>
  <c r="T93" i="3"/>
  <c r="S93" i="3"/>
  <c r="Q93" i="3"/>
  <c r="T92" i="3"/>
  <c r="S92" i="3"/>
  <c r="Q92" i="3"/>
  <c r="T91" i="3"/>
  <c r="S91" i="3"/>
  <c r="Q91" i="3"/>
  <c r="T90" i="3"/>
  <c r="S90" i="3"/>
  <c r="Q90" i="3"/>
  <c r="T89" i="3"/>
  <c r="S89" i="3"/>
  <c r="Q89" i="3"/>
  <c r="T88" i="3"/>
  <c r="S88" i="3"/>
  <c r="Q88" i="3"/>
  <c r="T87" i="3"/>
  <c r="S87" i="3"/>
  <c r="Q87" i="3"/>
  <c r="T86" i="3"/>
  <c r="S86" i="3"/>
  <c r="Q86" i="3"/>
  <c r="T85" i="3"/>
  <c r="S85" i="3"/>
  <c r="Q85" i="3"/>
  <c r="T84" i="3"/>
  <c r="S84" i="3"/>
  <c r="Q84" i="3"/>
  <c r="T83" i="3"/>
  <c r="S83" i="3"/>
  <c r="Q83" i="3"/>
  <c r="T82" i="3"/>
  <c r="S82" i="3"/>
  <c r="Q82" i="3"/>
  <c r="T81" i="3"/>
  <c r="S81" i="3"/>
  <c r="Q81" i="3"/>
  <c r="T80" i="3"/>
  <c r="S80" i="3"/>
  <c r="Q80" i="3"/>
  <c r="T79" i="3"/>
  <c r="S79" i="3"/>
  <c r="Q79" i="3"/>
  <c r="T78" i="3"/>
  <c r="S78" i="3"/>
  <c r="Q78" i="3"/>
  <c r="T77" i="3"/>
  <c r="S77" i="3"/>
  <c r="Q77" i="3"/>
  <c r="T76" i="3"/>
  <c r="S76" i="3"/>
  <c r="Q76" i="3"/>
  <c r="T75" i="3"/>
  <c r="S75" i="3"/>
  <c r="Q75" i="3"/>
  <c r="T74" i="3"/>
  <c r="S74" i="3"/>
  <c r="Q74" i="3"/>
  <c r="T73" i="3"/>
  <c r="S73" i="3"/>
  <c r="Q73" i="3"/>
  <c r="T72" i="3"/>
  <c r="S72" i="3"/>
  <c r="Q72" i="3"/>
  <c r="T71" i="3"/>
  <c r="S71" i="3"/>
  <c r="Q71" i="3"/>
  <c r="T70" i="3"/>
  <c r="S70" i="3"/>
  <c r="Q70" i="3"/>
  <c r="T69" i="3"/>
  <c r="S69" i="3"/>
  <c r="Q69" i="3"/>
  <c r="T68" i="3"/>
  <c r="S68" i="3"/>
  <c r="Q68" i="3"/>
  <c r="T67" i="3"/>
  <c r="S67" i="3"/>
  <c r="Q67" i="3"/>
  <c r="T66" i="3"/>
  <c r="S66" i="3"/>
  <c r="Q66" i="3"/>
  <c r="T65" i="3"/>
  <c r="S65" i="3"/>
  <c r="Q65" i="3"/>
  <c r="T64" i="3"/>
  <c r="S64" i="3"/>
  <c r="Q64" i="3"/>
  <c r="T63" i="3"/>
  <c r="S63" i="3"/>
  <c r="Q63" i="3"/>
  <c r="T62" i="3"/>
  <c r="S62" i="3"/>
  <c r="Q62" i="3"/>
  <c r="T61" i="3"/>
  <c r="S61" i="3"/>
  <c r="Q61" i="3"/>
  <c r="T60" i="3"/>
  <c r="S60" i="3"/>
  <c r="Q60" i="3"/>
  <c r="T59" i="3"/>
  <c r="S59" i="3"/>
  <c r="Q59" i="3"/>
  <c r="T58" i="3"/>
  <c r="S58" i="3"/>
  <c r="Q58" i="3"/>
  <c r="T57" i="3"/>
  <c r="S57" i="3"/>
  <c r="Q57" i="3"/>
  <c r="T56" i="3"/>
  <c r="S56" i="3"/>
  <c r="Q56" i="3"/>
  <c r="T55" i="3"/>
  <c r="S55" i="3"/>
  <c r="Q55" i="3"/>
  <c r="T54" i="3"/>
  <c r="S54" i="3"/>
  <c r="Q54" i="3"/>
  <c r="T53" i="3"/>
  <c r="S53" i="3"/>
  <c r="Q53" i="3"/>
  <c r="T52" i="3"/>
  <c r="S52" i="3"/>
  <c r="Q52" i="3"/>
  <c r="T51" i="3"/>
  <c r="S51" i="3"/>
  <c r="Q51" i="3"/>
  <c r="T50" i="3"/>
  <c r="S50" i="3"/>
  <c r="Q50" i="3"/>
  <c r="T49" i="3"/>
  <c r="S49" i="3"/>
  <c r="Q49" i="3"/>
  <c r="T48" i="3"/>
  <c r="S48" i="3"/>
  <c r="Q48" i="3"/>
  <c r="T47" i="3"/>
  <c r="S47" i="3"/>
  <c r="Q47" i="3"/>
  <c r="T46" i="3"/>
  <c r="S46" i="3"/>
  <c r="Q46" i="3"/>
  <c r="T45" i="3"/>
  <c r="S45" i="3"/>
  <c r="Q45" i="3"/>
  <c r="T44" i="3"/>
  <c r="S44" i="3"/>
  <c r="Q44" i="3"/>
  <c r="T43" i="3"/>
  <c r="S43" i="3"/>
  <c r="Q43" i="3"/>
  <c r="T42" i="3"/>
  <c r="S42" i="3"/>
  <c r="Q42" i="3"/>
  <c r="T41" i="3"/>
  <c r="S41" i="3"/>
  <c r="Q41" i="3"/>
  <c r="T40" i="3"/>
  <c r="S40" i="3"/>
  <c r="Q40" i="3"/>
  <c r="T39" i="3"/>
  <c r="S39" i="3"/>
  <c r="Q39" i="3"/>
  <c r="T38" i="3"/>
  <c r="S38" i="3"/>
  <c r="Q38" i="3"/>
  <c r="T37" i="3"/>
  <c r="S37" i="3"/>
  <c r="Q37" i="3"/>
  <c r="T36" i="3"/>
  <c r="S36" i="3"/>
  <c r="Q36" i="3"/>
  <c r="T35" i="3"/>
  <c r="S35" i="3"/>
  <c r="Q35" i="3"/>
  <c r="T34" i="3"/>
  <c r="S34" i="3"/>
  <c r="Q34" i="3"/>
  <c r="T32" i="3"/>
  <c r="S32" i="3"/>
  <c r="Q32" i="3"/>
  <c r="T31" i="3"/>
  <c r="S31" i="3"/>
  <c r="Q31" i="3"/>
  <c r="T30" i="3"/>
  <c r="S30" i="3"/>
  <c r="Q30" i="3"/>
  <c r="T29" i="3"/>
  <c r="S29" i="3"/>
  <c r="Q29" i="3"/>
  <c r="T28" i="3"/>
  <c r="S28" i="3"/>
  <c r="Q28" i="3"/>
  <c r="T27" i="3"/>
  <c r="S27" i="3"/>
  <c r="Q27" i="3"/>
  <c r="T26" i="3"/>
  <c r="S26" i="3"/>
  <c r="Q26" i="3"/>
  <c r="T25" i="3"/>
  <c r="S25" i="3"/>
  <c r="Q25" i="3"/>
  <c r="T24" i="3"/>
  <c r="S24" i="3"/>
  <c r="Q24" i="3"/>
  <c r="T23" i="3"/>
  <c r="S23" i="3"/>
  <c r="Q23" i="3"/>
  <c r="T22" i="3"/>
  <c r="S22" i="3"/>
  <c r="Q22" i="3"/>
  <c r="T21" i="3"/>
  <c r="S21" i="3"/>
  <c r="Q21" i="3"/>
  <c r="T20" i="3"/>
  <c r="S20" i="3"/>
  <c r="Q20" i="3"/>
  <c r="T19" i="3"/>
  <c r="S19" i="3"/>
  <c r="Q19" i="3"/>
  <c r="T18" i="3"/>
  <c r="S18" i="3"/>
  <c r="Q18" i="3"/>
  <c r="T17" i="3"/>
  <c r="S17" i="3"/>
  <c r="Q17" i="3"/>
  <c r="T16" i="3"/>
  <c r="S16" i="3"/>
  <c r="Q16" i="3"/>
  <c r="T15" i="3"/>
  <c r="S15" i="3"/>
  <c r="Q15" i="3"/>
  <c r="T14" i="3"/>
  <c r="S14" i="3"/>
  <c r="Q14" i="3"/>
  <c r="T13" i="3"/>
  <c r="S13" i="3"/>
  <c r="Q13" i="3"/>
  <c r="T12" i="3"/>
  <c r="S12" i="3"/>
  <c r="Q12" i="3"/>
  <c r="T11" i="3"/>
  <c r="S11" i="3"/>
  <c r="Q11" i="3"/>
  <c r="T10" i="3"/>
  <c r="S10" i="3"/>
  <c r="Q10" i="3"/>
  <c r="T9" i="3"/>
  <c r="S9" i="3"/>
  <c r="Q9" i="3"/>
  <c r="T8" i="3"/>
  <c r="S8" i="3"/>
  <c r="Q8" i="3"/>
  <c r="T7" i="3"/>
  <c r="S7" i="3"/>
  <c r="Q7" i="3"/>
  <c r="T6" i="3"/>
  <c r="S6" i="3"/>
  <c r="Q6" i="3"/>
  <c r="T5" i="3"/>
  <c r="S5" i="3"/>
  <c r="Q5" i="3"/>
  <c r="T4" i="3"/>
  <c r="S4" i="3"/>
  <c r="Q4" i="3"/>
  <c r="T3" i="3"/>
  <c r="S3" i="3"/>
  <c r="Q3" i="3"/>
  <c r="T2" i="3"/>
  <c r="S2" i="3"/>
  <c r="Q2" i="3"/>
  <c r="T200" i="2"/>
  <c r="S200" i="2"/>
  <c r="Q200" i="2"/>
  <c r="T199" i="2"/>
  <c r="S199" i="2"/>
  <c r="Q199" i="2"/>
  <c r="T198" i="2"/>
  <c r="S198" i="2"/>
  <c r="Q198" i="2"/>
  <c r="T197" i="2"/>
  <c r="S197" i="2"/>
  <c r="Q197" i="2"/>
  <c r="T196" i="2"/>
  <c r="S196" i="2"/>
  <c r="Q196" i="2"/>
  <c r="T195" i="2"/>
  <c r="S195" i="2"/>
  <c r="Q195" i="2"/>
  <c r="T194" i="2"/>
  <c r="S194" i="2"/>
  <c r="Q194" i="2"/>
  <c r="T193" i="2"/>
  <c r="S193" i="2"/>
  <c r="Q193" i="2"/>
  <c r="T192" i="2"/>
  <c r="S192" i="2"/>
  <c r="Q192" i="2"/>
  <c r="T191" i="2"/>
  <c r="S191" i="2"/>
  <c r="Q191" i="2"/>
  <c r="T190" i="2"/>
  <c r="S190" i="2"/>
  <c r="Q190" i="2"/>
  <c r="T189" i="2"/>
  <c r="S189" i="2"/>
  <c r="Q189" i="2"/>
  <c r="T188" i="2"/>
  <c r="S188" i="2"/>
  <c r="Q188" i="2"/>
  <c r="T187" i="2"/>
  <c r="S187" i="2"/>
  <c r="Q187" i="2"/>
  <c r="T186" i="2"/>
  <c r="S186" i="2"/>
  <c r="Q186" i="2"/>
  <c r="T185" i="2"/>
  <c r="S185" i="2"/>
  <c r="Q185" i="2"/>
  <c r="T184" i="2"/>
  <c r="S184" i="2"/>
  <c r="Q184" i="2"/>
  <c r="T183" i="2"/>
  <c r="S183" i="2"/>
  <c r="Q183" i="2"/>
  <c r="T182" i="2"/>
  <c r="S182" i="2"/>
  <c r="Q182" i="2"/>
  <c r="T181" i="2"/>
  <c r="S181" i="2"/>
  <c r="Q181" i="2"/>
  <c r="T180" i="2"/>
  <c r="S180" i="2"/>
  <c r="Q180" i="2"/>
  <c r="T179" i="2"/>
  <c r="S179" i="2"/>
  <c r="Q179" i="2"/>
  <c r="T178" i="2"/>
  <c r="S178" i="2"/>
  <c r="Q178" i="2"/>
  <c r="T177" i="2"/>
  <c r="S177" i="2"/>
  <c r="Q177" i="2"/>
  <c r="T176" i="2"/>
  <c r="S176" i="2"/>
  <c r="Q176" i="2"/>
  <c r="T175" i="2"/>
  <c r="S175" i="2"/>
  <c r="Q175" i="2"/>
  <c r="T174" i="2"/>
  <c r="S174" i="2"/>
  <c r="Q174" i="2"/>
  <c r="T173" i="2"/>
  <c r="S173" i="2"/>
  <c r="Q173" i="2"/>
  <c r="T172" i="2"/>
  <c r="S172" i="2"/>
  <c r="Q172" i="2"/>
  <c r="T171" i="2"/>
  <c r="S171" i="2"/>
  <c r="Q171" i="2"/>
  <c r="T170" i="2"/>
  <c r="S170" i="2"/>
  <c r="Q170" i="2"/>
  <c r="T169" i="2"/>
  <c r="S169" i="2"/>
  <c r="Q169" i="2"/>
  <c r="T168" i="2"/>
  <c r="S168" i="2"/>
  <c r="Q168" i="2"/>
  <c r="T167" i="2"/>
  <c r="S167" i="2"/>
  <c r="Q167" i="2"/>
  <c r="T166" i="2"/>
  <c r="S166" i="2"/>
  <c r="Q166" i="2"/>
  <c r="T165" i="2"/>
  <c r="S165" i="2"/>
  <c r="Q165" i="2"/>
  <c r="T164" i="2"/>
  <c r="S164" i="2"/>
  <c r="Q164" i="2"/>
  <c r="T163" i="2"/>
  <c r="S163" i="2"/>
  <c r="Q163" i="2"/>
  <c r="T162" i="2"/>
  <c r="S162" i="2"/>
  <c r="Q162" i="2"/>
  <c r="T161" i="2"/>
  <c r="S161" i="2"/>
  <c r="Q161" i="2"/>
  <c r="T160" i="2"/>
  <c r="S160" i="2"/>
  <c r="Q160" i="2"/>
  <c r="T159" i="2"/>
  <c r="S159" i="2"/>
  <c r="Q159" i="2"/>
  <c r="T158" i="2"/>
  <c r="S158" i="2"/>
  <c r="Q158" i="2"/>
  <c r="T157" i="2"/>
  <c r="S157" i="2"/>
  <c r="Q157" i="2"/>
  <c r="T156" i="2"/>
  <c r="S156" i="2"/>
  <c r="Q156" i="2"/>
  <c r="T155" i="2"/>
  <c r="S155" i="2"/>
  <c r="Q155" i="2"/>
  <c r="T154" i="2"/>
  <c r="S154" i="2"/>
  <c r="Q154" i="2"/>
  <c r="T153" i="2"/>
  <c r="S153" i="2"/>
  <c r="Q153" i="2"/>
  <c r="T152" i="2"/>
  <c r="S152" i="2"/>
  <c r="Q152" i="2"/>
  <c r="T151" i="2"/>
  <c r="S151" i="2"/>
  <c r="Q151" i="2"/>
  <c r="T150" i="2"/>
  <c r="S150" i="2"/>
  <c r="Q150" i="2"/>
  <c r="T149" i="2"/>
  <c r="S149" i="2"/>
  <c r="Q149" i="2"/>
  <c r="T148" i="2"/>
  <c r="S148" i="2"/>
  <c r="Q148" i="2"/>
  <c r="T147" i="2"/>
  <c r="S147" i="2"/>
  <c r="Q147" i="2"/>
  <c r="T146" i="2"/>
  <c r="S146" i="2"/>
  <c r="Q146" i="2"/>
  <c r="T145" i="2"/>
  <c r="S145" i="2"/>
  <c r="Q145" i="2"/>
  <c r="T144" i="2"/>
  <c r="S144" i="2"/>
  <c r="Q144" i="2"/>
  <c r="T143" i="2"/>
  <c r="S143" i="2"/>
  <c r="Q143" i="2"/>
  <c r="T142" i="2"/>
  <c r="S142" i="2"/>
  <c r="Q142" i="2"/>
  <c r="T141" i="2"/>
  <c r="S141" i="2"/>
  <c r="Q141" i="2"/>
  <c r="T140" i="2"/>
  <c r="S140" i="2"/>
  <c r="Q140" i="2"/>
  <c r="T139" i="2"/>
  <c r="S139" i="2"/>
  <c r="Q139" i="2"/>
  <c r="T138" i="2"/>
  <c r="S138" i="2"/>
  <c r="Q138" i="2"/>
  <c r="T137" i="2"/>
  <c r="S137" i="2"/>
  <c r="Q137" i="2"/>
  <c r="T136" i="2"/>
  <c r="S136" i="2"/>
  <c r="Q136" i="2"/>
  <c r="T135" i="2"/>
  <c r="S135" i="2"/>
  <c r="Q135" i="2"/>
  <c r="T134" i="2"/>
  <c r="S134" i="2"/>
  <c r="Q134" i="2"/>
  <c r="T133" i="2"/>
  <c r="S133" i="2"/>
  <c r="Q133" i="2"/>
  <c r="T132" i="2"/>
  <c r="S132" i="2"/>
  <c r="Q132" i="2"/>
  <c r="T131" i="2"/>
  <c r="S131" i="2"/>
  <c r="Q131" i="2"/>
  <c r="T130" i="2"/>
  <c r="S130" i="2"/>
  <c r="Q130" i="2"/>
  <c r="T129" i="2"/>
  <c r="S129" i="2"/>
  <c r="Q129" i="2"/>
  <c r="T128" i="2"/>
  <c r="S128" i="2"/>
  <c r="Q128" i="2"/>
  <c r="T127" i="2"/>
  <c r="S127" i="2"/>
  <c r="Q127" i="2"/>
  <c r="T126" i="2"/>
  <c r="S126" i="2"/>
  <c r="Q126" i="2"/>
  <c r="T125" i="2"/>
  <c r="S125" i="2"/>
  <c r="Q125" i="2"/>
  <c r="T124" i="2"/>
  <c r="S124" i="2"/>
  <c r="Q124" i="2"/>
  <c r="T123" i="2"/>
  <c r="S123" i="2"/>
  <c r="Q123" i="2"/>
  <c r="T122" i="2"/>
  <c r="S122" i="2"/>
  <c r="Q122" i="2"/>
  <c r="T121" i="2"/>
  <c r="S121" i="2"/>
  <c r="Q121" i="2"/>
  <c r="T120" i="2"/>
  <c r="S120" i="2"/>
  <c r="Q120" i="2"/>
  <c r="T119" i="2"/>
  <c r="S119" i="2"/>
  <c r="Q119" i="2"/>
  <c r="T118" i="2"/>
  <c r="S118" i="2"/>
  <c r="Q118" i="2"/>
  <c r="T117" i="2"/>
  <c r="S117" i="2"/>
  <c r="Q117" i="2"/>
  <c r="T116" i="2"/>
  <c r="S116" i="2"/>
  <c r="Q116" i="2"/>
  <c r="T115" i="2"/>
  <c r="S115" i="2"/>
  <c r="Q115" i="2"/>
  <c r="T114" i="2"/>
  <c r="S114" i="2"/>
  <c r="Q114" i="2"/>
  <c r="T113" i="2"/>
  <c r="S113" i="2"/>
  <c r="Q113" i="2"/>
  <c r="T112" i="2"/>
  <c r="S112" i="2"/>
  <c r="Q112" i="2"/>
  <c r="T111" i="2"/>
  <c r="S111" i="2"/>
  <c r="Q111" i="2"/>
  <c r="T110" i="2"/>
  <c r="S110" i="2"/>
  <c r="Q110" i="2"/>
  <c r="T109" i="2"/>
  <c r="S109" i="2"/>
  <c r="Q109" i="2"/>
  <c r="T108" i="2"/>
  <c r="S108" i="2"/>
  <c r="Q108" i="2"/>
  <c r="T107" i="2"/>
  <c r="S107" i="2"/>
  <c r="Q107" i="2"/>
  <c r="T106" i="2"/>
  <c r="S106" i="2"/>
  <c r="Q106" i="2"/>
  <c r="T105" i="2"/>
  <c r="S105" i="2"/>
  <c r="Q105" i="2"/>
  <c r="T104" i="2"/>
  <c r="S104" i="2"/>
  <c r="Q104" i="2"/>
  <c r="T103" i="2"/>
  <c r="S103" i="2"/>
  <c r="Q103" i="2"/>
  <c r="T102" i="2"/>
  <c r="S102" i="2"/>
  <c r="Q102" i="2"/>
  <c r="T101" i="2"/>
  <c r="S101" i="2"/>
  <c r="Q101" i="2"/>
  <c r="T100" i="2"/>
  <c r="S100" i="2"/>
  <c r="Q100" i="2"/>
  <c r="T99" i="2"/>
  <c r="S99" i="2"/>
  <c r="Q99" i="2"/>
  <c r="T98" i="2"/>
  <c r="S98" i="2"/>
  <c r="Q98" i="2"/>
  <c r="T97" i="2"/>
  <c r="S97" i="2"/>
  <c r="Q97" i="2"/>
  <c r="T96" i="2"/>
  <c r="S96" i="2"/>
  <c r="Q96" i="2"/>
  <c r="T95" i="2"/>
  <c r="S95" i="2"/>
  <c r="Q95" i="2"/>
  <c r="T94" i="2"/>
  <c r="S94" i="2"/>
  <c r="Q94" i="2"/>
  <c r="T93" i="2"/>
  <c r="S93" i="2"/>
  <c r="Q93" i="2"/>
  <c r="T92" i="2"/>
  <c r="S92" i="2"/>
  <c r="Q92" i="2"/>
  <c r="T91" i="2"/>
  <c r="S91" i="2"/>
  <c r="Q91" i="2"/>
  <c r="T90" i="2"/>
  <c r="S90" i="2"/>
  <c r="Q90" i="2"/>
  <c r="T89" i="2"/>
  <c r="S89" i="2"/>
  <c r="Q89" i="2"/>
  <c r="T88" i="2"/>
  <c r="S88" i="2"/>
  <c r="Q88" i="2"/>
  <c r="T87" i="2"/>
  <c r="S87" i="2"/>
  <c r="Q87" i="2"/>
  <c r="T86" i="2"/>
  <c r="S86" i="2"/>
  <c r="Q86" i="2"/>
  <c r="T85" i="2"/>
  <c r="S85" i="2"/>
  <c r="Q85" i="2"/>
  <c r="T84" i="2"/>
  <c r="S84" i="2"/>
  <c r="Q84" i="2"/>
  <c r="T83" i="2"/>
  <c r="S83" i="2"/>
  <c r="Q83" i="2"/>
  <c r="T82" i="2"/>
  <c r="S82" i="2"/>
  <c r="Q82" i="2"/>
  <c r="T81" i="2"/>
  <c r="S81" i="2"/>
  <c r="Q81" i="2"/>
  <c r="T80" i="2"/>
  <c r="S80" i="2"/>
  <c r="Q80" i="2"/>
  <c r="T79" i="2"/>
  <c r="S79" i="2"/>
  <c r="Q79" i="2"/>
  <c r="T78" i="2"/>
  <c r="S78" i="2"/>
  <c r="Q78" i="2"/>
  <c r="T77" i="2"/>
  <c r="S77" i="2"/>
  <c r="Q77" i="2"/>
  <c r="T76" i="2"/>
  <c r="S76" i="2"/>
  <c r="Q76" i="2"/>
  <c r="T75" i="2"/>
  <c r="S75" i="2"/>
  <c r="Q75" i="2"/>
  <c r="T74" i="2"/>
  <c r="S74" i="2"/>
  <c r="Q74" i="2"/>
  <c r="T73" i="2"/>
  <c r="S73" i="2"/>
  <c r="Q73" i="2"/>
  <c r="T72" i="2"/>
  <c r="S72" i="2"/>
  <c r="Q72" i="2"/>
  <c r="T71" i="2"/>
  <c r="S71" i="2"/>
  <c r="Q71" i="2"/>
  <c r="T70" i="2"/>
  <c r="S70" i="2"/>
  <c r="Q70" i="2"/>
  <c r="T69" i="2"/>
  <c r="S69" i="2"/>
  <c r="Q69" i="2"/>
  <c r="T68" i="2"/>
  <c r="S68" i="2"/>
  <c r="Q68" i="2"/>
  <c r="T67" i="2"/>
  <c r="S67" i="2"/>
  <c r="Q67" i="2"/>
  <c r="T66" i="2"/>
  <c r="S66" i="2"/>
  <c r="Q66" i="2"/>
  <c r="T65" i="2"/>
  <c r="S65" i="2"/>
  <c r="Q65" i="2"/>
  <c r="T64" i="2"/>
  <c r="S64" i="2"/>
  <c r="Q64" i="2"/>
  <c r="T63" i="2"/>
  <c r="S63" i="2"/>
  <c r="Q63" i="2"/>
  <c r="T62" i="2"/>
  <c r="S62" i="2"/>
  <c r="Q62" i="2"/>
  <c r="T61" i="2"/>
  <c r="S61" i="2"/>
  <c r="Q61" i="2"/>
  <c r="T60" i="2"/>
  <c r="S60" i="2"/>
  <c r="Q60" i="2"/>
  <c r="T59" i="2"/>
  <c r="S59" i="2"/>
  <c r="Q59" i="2"/>
  <c r="T58" i="2"/>
  <c r="S58" i="2"/>
  <c r="Q58" i="2"/>
  <c r="T57" i="2"/>
  <c r="S57" i="2"/>
  <c r="Q57" i="2"/>
  <c r="T56" i="2"/>
  <c r="S56" i="2"/>
  <c r="Q56" i="2"/>
  <c r="T55" i="2"/>
  <c r="S55" i="2"/>
  <c r="Q55" i="2"/>
  <c r="T54" i="2"/>
  <c r="S54" i="2"/>
  <c r="Q54" i="2"/>
  <c r="T53" i="2"/>
  <c r="S53" i="2"/>
  <c r="Q53" i="2"/>
  <c r="T52" i="2"/>
  <c r="S52" i="2"/>
  <c r="Q52" i="2"/>
  <c r="T51" i="2"/>
  <c r="S51" i="2"/>
  <c r="Q51" i="2"/>
  <c r="T50" i="2"/>
  <c r="S50" i="2"/>
  <c r="Q50" i="2"/>
  <c r="T49" i="2"/>
  <c r="S49" i="2"/>
  <c r="Q49" i="2"/>
  <c r="T48" i="2"/>
  <c r="S48" i="2"/>
  <c r="Q48" i="2"/>
  <c r="T47" i="2"/>
  <c r="S47" i="2"/>
  <c r="Q47" i="2"/>
  <c r="T46" i="2"/>
  <c r="S46" i="2"/>
  <c r="Q46" i="2"/>
  <c r="T45" i="2"/>
  <c r="S45" i="2"/>
  <c r="Q45" i="2"/>
  <c r="T44" i="2"/>
  <c r="S44" i="2"/>
  <c r="Q44" i="2"/>
  <c r="T43" i="2"/>
  <c r="S43" i="2"/>
  <c r="Q43" i="2"/>
  <c r="T42" i="2"/>
  <c r="S42" i="2"/>
  <c r="Q42" i="2"/>
  <c r="T41" i="2"/>
  <c r="S41" i="2"/>
  <c r="Q41" i="2"/>
  <c r="T40" i="2"/>
  <c r="S40" i="2"/>
  <c r="Q40" i="2"/>
  <c r="T39" i="2"/>
  <c r="S39" i="2"/>
  <c r="Q39" i="2"/>
  <c r="T38" i="2"/>
  <c r="S38" i="2"/>
  <c r="Q38" i="2"/>
  <c r="T37" i="2"/>
  <c r="S37" i="2"/>
  <c r="Q37" i="2"/>
  <c r="T36" i="2"/>
  <c r="S36" i="2"/>
  <c r="Q36" i="2"/>
  <c r="T35" i="2"/>
  <c r="S35" i="2"/>
  <c r="Q35" i="2"/>
  <c r="T34" i="2"/>
  <c r="S34" i="2"/>
  <c r="Q34" i="2"/>
  <c r="T33" i="2"/>
  <c r="S33" i="2"/>
  <c r="Q33" i="2"/>
  <c r="T32" i="2"/>
  <c r="S32" i="2"/>
  <c r="Q32" i="2"/>
  <c r="T31" i="2"/>
  <c r="S31" i="2"/>
  <c r="Q31" i="2"/>
  <c r="T30" i="2"/>
  <c r="S30" i="2"/>
  <c r="Q30" i="2"/>
  <c r="T29" i="2"/>
  <c r="S29" i="2"/>
  <c r="Q29" i="2"/>
  <c r="T28" i="2"/>
  <c r="S28" i="2"/>
  <c r="Q28" i="2"/>
  <c r="T27" i="2"/>
  <c r="S27" i="2"/>
  <c r="Q27" i="2"/>
  <c r="T26" i="2"/>
  <c r="S26" i="2"/>
  <c r="Q26" i="2"/>
  <c r="T25" i="2"/>
  <c r="S25" i="2"/>
  <c r="Q25" i="2"/>
  <c r="T24" i="2"/>
  <c r="S24" i="2"/>
  <c r="Q24" i="2"/>
  <c r="T23" i="2"/>
  <c r="S23" i="2"/>
  <c r="Q23" i="2"/>
  <c r="T22" i="2"/>
  <c r="S22" i="2"/>
  <c r="Q22" i="2"/>
  <c r="T21" i="2"/>
  <c r="S21" i="2"/>
  <c r="Q21" i="2"/>
  <c r="T20" i="2"/>
  <c r="S20" i="2"/>
  <c r="Q20" i="2"/>
  <c r="T19" i="2"/>
  <c r="S19" i="2"/>
  <c r="Q19" i="2"/>
  <c r="T18" i="2"/>
  <c r="S18" i="2"/>
  <c r="Q18" i="2"/>
  <c r="T17" i="2"/>
  <c r="S17" i="2"/>
  <c r="Q17" i="2"/>
  <c r="T16" i="2"/>
  <c r="S16" i="2"/>
  <c r="Q16" i="2"/>
  <c r="T15" i="2"/>
  <c r="S15" i="2"/>
  <c r="Q15" i="2"/>
  <c r="T14" i="2"/>
  <c r="S14" i="2"/>
  <c r="Q14" i="2"/>
  <c r="T13" i="2"/>
  <c r="S13" i="2"/>
  <c r="Q13" i="2"/>
  <c r="T12" i="2"/>
  <c r="S12" i="2"/>
  <c r="Q12" i="2"/>
  <c r="T11" i="2"/>
  <c r="S11" i="2"/>
  <c r="Q11" i="2"/>
  <c r="T10" i="2"/>
  <c r="S10" i="2"/>
  <c r="Q10" i="2"/>
  <c r="T9" i="2"/>
  <c r="S9" i="2"/>
  <c r="Q9" i="2"/>
  <c r="T8" i="2"/>
  <c r="S8" i="2"/>
  <c r="Q8" i="2"/>
  <c r="T7" i="2"/>
  <c r="S7" i="2"/>
  <c r="Q7" i="2"/>
  <c r="T6" i="2"/>
  <c r="S6" i="2"/>
  <c r="Q6" i="2"/>
  <c r="T5" i="2"/>
  <c r="S5" i="2"/>
  <c r="Q5" i="2"/>
  <c r="T4" i="2"/>
  <c r="S4" i="2"/>
  <c r="Q4" i="2"/>
  <c r="T3" i="2"/>
  <c r="S3" i="2"/>
  <c r="Q3" i="2"/>
  <c r="T2" i="2"/>
  <c r="S2" i="2"/>
  <c r="Q2" i="2"/>
  <c r="T200" i="1"/>
  <c r="S200" i="1"/>
  <c r="Q200" i="1"/>
  <c r="T199" i="1"/>
  <c r="S199" i="1"/>
  <c r="Q199" i="1"/>
  <c r="T198" i="1"/>
  <c r="S198" i="1"/>
  <c r="Q198" i="1"/>
  <c r="T197" i="1"/>
  <c r="S197" i="1"/>
  <c r="Q197" i="1"/>
  <c r="T196" i="1"/>
  <c r="S196" i="1"/>
  <c r="Q196" i="1"/>
  <c r="T195" i="1"/>
  <c r="S195" i="1"/>
  <c r="Q195" i="1"/>
  <c r="T194" i="1"/>
  <c r="S194" i="1"/>
  <c r="Q194" i="1"/>
  <c r="T193" i="1"/>
  <c r="S193" i="1"/>
  <c r="Q193" i="1"/>
  <c r="T192" i="1"/>
  <c r="S192" i="1"/>
  <c r="Q192" i="1"/>
  <c r="T191" i="1"/>
  <c r="S191" i="1"/>
  <c r="Q191" i="1"/>
  <c r="T190" i="1"/>
  <c r="S190" i="1"/>
  <c r="Q190" i="1"/>
  <c r="T189" i="1"/>
  <c r="S189" i="1"/>
  <c r="Q189" i="1"/>
  <c r="T188" i="1"/>
  <c r="S188" i="1"/>
  <c r="Q188" i="1"/>
  <c r="T187" i="1"/>
  <c r="S187" i="1"/>
  <c r="Q187" i="1"/>
  <c r="T186" i="1"/>
  <c r="S186" i="1"/>
  <c r="Q186" i="1"/>
  <c r="T185" i="1"/>
  <c r="S185" i="1"/>
  <c r="Q185" i="1"/>
  <c r="T184" i="1"/>
  <c r="S184" i="1"/>
  <c r="Q184" i="1"/>
  <c r="T183" i="1"/>
  <c r="S183" i="1"/>
  <c r="Q183" i="1"/>
  <c r="T182" i="1"/>
  <c r="S182" i="1"/>
  <c r="Q182" i="1"/>
  <c r="T181" i="1"/>
  <c r="S181" i="1"/>
  <c r="Q181" i="1"/>
  <c r="T180" i="1"/>
  <c r="S180" i="1"/>
  <c r="Q180" i="1"/>
  <c r="T179" i="1"/>
  <c r="S179" i="1"/>
  <c r="Q179" i="1"/>
  <c r="T178" i="1"/>
  <c r="S178" i="1"/>
  <c r="Q178" i="1"/>
  <c r="T177" i="1"/>
  <c r="S177" i="1"/>
  <c r="Q177" i="1"/>
  <c r="T176" i="1"/>
  <c r="S176" i="1"/>
  <c r="Q176" i="1"/>
  <c r="T175" i="1"/>
  <c r="S175" i="1"/>
  <c r="Q175" i="1"/>
  <c r="T174" i="1"/>
  <c r="S174" i="1"/>
  <c r="Q174" i="1"/>
  <c r="T173" i="1"/>
  <c r="S173" i="1"/>
  <c r="Q173" i="1"/>
  <c r="T172" i="1"/>
  <c r="S172" i="1"/>
  <c r="Q172" i="1"/>
  <c r="T171" i="1"/>
  <c r="S171" i="1"/>
  <c r="Q171" i="1"/>
  <c r="T170" i="1"/>
  <c r="S170" i="1"/>
  <c r="Q170" i="1"/>
  <c r="T169" i="1"/>
  <c r="S169" i="1"/>
  <c r="Q169" i="1"/>
  <c r="T168" i="1"/>
  <c r="S168" i="1"/>
  <c r="Q168" i="1"/>
  <c r="T167" i="1"/>
  <c r="S167" i="1"/>
  <c r="Q167" i="1"/>
  <c r="T166" i="1"/>
  <c r="S166" i="1"/>
  <c r="Q166" i="1"/>
  <c r="T165" i="1"/>
  <c r="S165" i="1"/>
  <c r="Q165" i="1"/>
  <c r="T164" i="1"/>
  <c r="S164" i="1"/>
  <c r="Q164" i="1"/>
  <c r="T163" i="1"/>
  <c r="S163" i="1"/>
  <c r="Q163" i="1"/>
  <c r="T162" i="1"/>
  <c r="S162" i="1"/>
  <c r="Q162" i="1"/>
  <c r="T161" i="1"/>
  <c r="S161" i="1"/>
  <c r="Q161" i="1"/>
  <c r="T160" i="1"/>
  <c r="S160" i="1"/>
  <c r="Q160" i="1"/>
  <c r="T159" i="1"/>
  <c r="S159" i="1"/>
  <c r="Q159" i="1"/>
  <c r="T158" i="1"/>
  <c r="S158" i="1"/>
  <c r="Q158" i="1"/>
  <c r="T157" i="1"/>
  <c r="S157" i="1"/>
  <c r="Q157" i="1"/>
  <c r="T156" i="1"/>
  <c r="S156" i="1"/>
  <c r="Q156" i="1"/>
  <c r="T155" i="1"/>
  <c r="S155" i="1"/>
  <c r="Q155" i="1"/>
  <c r="T154" i="1"/>
  <c r="S154" i="1"/>
  <c r="Q154" i="1"/>
  <c r="T153" i="1"/>
  <c r="S153" i="1"/>
  <c r="Q153" i="1"/>
  <c r="T152" i="1"/>
  <c r="S152" i="1"/>
  <c r="Q152" i="1"/>
  <c r="T151" i="1"/>
  <c r="S151" i="1"/>
  <c r="Q151" i="1"/>
  <c r="T150" i="1"/>
  <c r="S150" i="1"/>
  <c r="Q150" i="1"/>
  <c r="T149" i="1"/>
  <c r="S149" i="1"/>
  <c r="Q149" i="1"/>
  <c r="T148" i="1"/>
  <c r="S148" i="1"/>
  <c r="Q148" i="1"/>
  <c r="T147" i="1"/>
  <c r="S147" i="1"/>
  <c r="Q147" i="1"/>
  <c r="T146" i="1"/>
  <c r="S146" i="1"/>
  <c r="Q146" i="1"/>
  <c r="T145" i="1"/>
  <c r="S145" i="1"/>
  <c r="Q145" i="1"/>
  <c r="T144" i="1"/>
  <c r="S144" i="1"/>
  <c r="Q144" i="1"/>
  <c r="T143" i="1"/>
  <c r="S143" i="1"/>
  <c r="Q143" i="1"/>
  <c r="T142" i="1"/>
  <c r="S142" i="1"/>
  <c r="Q142" i="1"/>
  <c r="T141" i="1"/>
  <c r="S141" i="1"/>
  <c r="Q141" i="1"/>
  <c r="T140" i="1"/>
  <c r="S140" i="1"/>
  <c r="Q140" i="1"/>
  <c r="T139" i="1"/>
  <c r="S139" i="1"/>
  <c r="Q139" i="1"/>
  <c r="T138" i="1"/>
  <c r="S138" i="1"/>
  <c r="Q138" i="1"/>
  <c r="T137" i="1"/>
  <c r="S137" i="1"/>
  <c r="Q137" i="1"/>
  <c r="T136" i="1"/>
  <c r="S136" i="1"/>
  <c r="Q136" i="1"/>
  <c r="T135" i="1"/>
  <c r="S135" i="1"/>
  <c r="Q135" i="1"/>
  <c r="T134" i="1"/>
  <c r="S134" i="1"/>
  <c r="Q134" i="1"/>
  <c r="T133" i="1"/>
  <c r="S133" i="1"/>
  <c r="Q133" i="1"/>
  <c r="T132" i="1"/>
  <c r="S132" i="1"/>
  <c r="Q132" i="1"/>
  <c r="T131" i="1"/>
  <c r="S131" i="1"/>
  <c r="Q131" i="1"/>
  <c r="T130" i="1"/>
  <c r="S130" i="1"/>
  <c r="Q130" i="1"/>
  <c r="T129" i="1"/>
  <c r="S129" i="1"/>
  <c r="Q129" i="1"/>
  <c r="T128" i="1"/>
  <c r="S128" i="1"/>
  <c r="Q128" i="1"/>
  <c r="T127" i="1"/>
  <c r="S127" i="1"/>
  <c r="Q127" i="1"/>
  <c r="T126" i="1"/>
  <c r="S126" i="1"/>
  <c r="Q126" i="1"/>
  <c r="T125" i="1"/>
  <c r="S125" i="1"/>
  <c r="Q125" i="1"/>
  <c r="T124" i="1"/>
  <c r="S124" i="1"/>
  <c r="Q124" i="1"/>
  <c r="T123" i="1"/>
  <c r="S123" i="1"/>
  <c r="Q123" i="1"/>
  <c r="T122" i="1"/>
  <c r="S122" i="1"/>
  <c r="Q122" i="1"/>
  <c r="T121" i="1"/>
  <c r="S121" i="1"/>
  <c r="Q121" i="1"/>
  <c r="T120" i="1"/>
  <c r="S120" i="1"/>
  <c r="Q120" i="1"/>
  <c r="T119" i="1"/>
  <c r="S119" i="1"/>
  <c r="Q119" i="1"/>
  <c r="T118" i="1"/>
  <c r="S118" i="1"/>
  <c r="Q118" i="1"/>
  <c r="T117" i="1"/>
  <c r="S117" i="1"/>
  <c r="Q117" i="1"/>
  <c r="T116" i="1"/>
  <c r="S116" i="1"/>
  <c r="Q116" i="1"/>
  <c r="T115" i="1"/>
  <c r="S115" i="1"/>
  <c r="Q115" i="1"/>
  <c r="T114" i="1"/>
  <c r="S114" i="1"/>
  <c r="Q114" i="1"/>
  <c r="T113" i="1"/>
  <c r="S113" i="1"/>
  <c r="Q113" i="1"/>
  <c r="T112" i="1"/>
  <c r="S112" i="1"/>
  <c r="Q112" i="1"/>
  <c r="T111" i="1"/>
  <c r="S111" i="1"/>
  <c r="Q111" i="1"/>
  <c r="T110" i="1"/>
  <c r="S110" i="1"/>
  <c r="Q110" i="1"/>
  <c r="T109" i="1"/>
  <c r="S109" i="1"/>
  <c r="Q109" i="1"/>
  <c r="T108" i="1"/>
  <c r="S108" i="1"/>
  <c r="Q108" i="1"/>
  <c r="T107" i="1"/>
  <c r="S107" i="1"/>
  <c r="Q107" i="1"/>
  <c r="T106" i="1"/>
  <c r="S106" i="1"/>
  <c r="Q106" i="1"/>
  <c r="T105" i="1"/>
  <c r="S105" i="1"/>
  <c r="Q105" i="1"/>
  <c r="T104" i="1"/>
  <c r="S104" i="1"/>
  <c r="Q104" i="1"/>
  <c r="T103" i="1"/>
  <c r="S103" i="1"/>
  <c r="Q103" i="1"/>
  <c r="T102" i="1"/>
  <c r="S102" i="1"/>
  <c r="Q102" i="1"/>
  <c r="T101" i="1"/>
  <c r="S101" i="1"/>
  <c r="Q101" i="1"/>
  <c r="T100" i="1"/>
  <c r="S100" i="1"/>
  <c r="Q100" i="1"/>
  <c r="T99" i="1"/>
  <c r="S99" i="1"/>
  <c r="Q99" i="1"/>
  <c r="T98" i="1"/>
  <c r="S98" i="1"/>
  <c r="Q98" i="1"/>
  <c r="T97" i="1"/>
  <c r="S97" i="1"/>
  <c r="Q97" i="1"/>
  <c r="T96" i="1"/>
  <c r="S96" i="1"/>
  <c r="Q96" i="1"/>
  <c r="T95" i="1"/>
  <c r="S95" i="1"/>
  <c r="Q95" i="1"/>
  <c r="T94" i="1"/>
  <c r="S94" i="1"/>
  <c r="Q94" i="1"/>
  <c r="T93" i="1"/>
  <c r="S93" i="1"/>
  <c r="Q93" i="1"/>
  <c r="T92" i="1"/>
  <c r="S92" i="1"/>
  <c r="Q92" i="1"/>
  <c r="T91" i="1"/>
  <c r="S91" i="1"/>
  <c r="Q91" i="1"/>
  <c r="T90" i="1"/>
  <c r="S90" i="1"/>
  <c r="Q90" i="1"/>
  <c r="T89" i="1"/>
  <c r="S89" i="1"/>
  <c r="Q89" i="1"/>
  <c r="T88" i="1"/>
  <c r="S88" i="1"/>
  <c r="Q88" i="1"/>
  <c r="T87" i="1"/>
  <c r="S87" i="1"/>
  <c r="Q87" i="1"/>
  <c r="T86" i="1"/>
  <c r="S86" i="1"/>
  <c r="Q86" i="1"/>
  <c r="T85" i="1"/>
  <c r="S85" i="1"/>
  <c r="Q85" i="1"/>
  <c r="T84" i="1"/>
  <c r="S84" i="1"/>
  <c r="Q84" i="1"/>
  <c r="T83" i="1"/>
  <c r="S83" i="1"/>
  <c r="Q83" i="1"/>
  <c r="T82" i="1"/>
  <c r="S82" i="1"/>
  <c r="Q82" i="1"/>
  <c r="T81" i="1"/>
  <c r="S81" i="1"/>
  <c r="Q81" i="1"/>
  <c r="T80" i="1"/>
  <c r="S80" i="1"/>
  <c r="Q80" i="1"/>
  <c r="T79" i="1"/>
  <c r="S79" i="1"/>
  <c r="Q79" i="1"/>
  <c r="T78" i="1"/>
  <c r="S78" i="1"/>
  <c r="Q78" i="1"/>
  <c r="T77" i="1"/>
  <c r="S77" i="1"/>
  <c r="Q77" i="1"/>
  <c r="T76" i="1"/>
  <c r="S76" i="1"/>
  <c r="Q76" i="1"/>
  <c r="T75" i="1"/>
  <c r="S75" i="1"/>
  <c r="Q75" i="1"/>
  <c r="T74" i="1"/>
  <c r="S74" i="1"/>
  <c r="Q74" i="1"/>
  <c r="T73" i="1"/>
  <c r="S73" i="1"/>
  <c r="Q73" i="1"/>
  <c r="T72" i="1"/>
  <c r="S72" i="1"/>
  <c r="Q72" i="1"/>
  <c r="T71" i="1"/>
  <c r="S71" i="1"/>
  <c r="Q71" i="1"/>
  <c r="T70" i="1"/>
  <c r="S70" i="1"/>
  <c r="Q70" i="1"/>
  <c r="T69" i="1"/>
  <c r="S69" i="1"/>
  <c r="Q69" i="1"/>
  <c r="T68" i="1"/>
  <c r="S68" i="1"/>
  <c r="Q68" i="1"/>
  <c r="T67" i="1"/>
  <c r="S67" i="1"/>
  <c r="Q67" i="1"/>
  <c r="T66" i="1"/>
  <c r="S66" i="1"/>
  <c r="Q66" i="1"/>
  <c r="T65" i="1"/>
  <c r="S65" i="1"/>
  <c r="Q65" i="1"/>
  <c r="T64" i="1"/>
  <c r="S64" i="1"/>
  <c r="Q64" i="1"/>
  <c r="T63" i="1"/>
  <c r="S63" i="1"/>
  <c r="Q63" i="1"/>
  <c r="T62" i="1"/>
  <c r="S62" i="1"/>
  <c r="Q62" i="1"/>
  <c r="T61" i="1"/>
  <c r="S61" i="1"/>
  <c r="Q61" i="1"/>
  <c r="T60" i="1"/>
  <c r="S60" i="1"/>
  <c r="Q60" i="1"/>
  <c r="T59" i="1"/>
  <c r="S59" i="1"/>
  <c r="Q59" i="1"/>
  <c r="T58" i="1"/>
  <c r="S58" i="1"/>
  <c r="Q58" i="1"/>
  <c r="T57" i="1"/>
  <c r="S57" i="1"/>
  <c r="Q57" i="1"/>
  <c r="T56" i="1"/>
  <c r="S56" i="1"/>
  <c r="Q56" i="1"/>
  <c r="T55" i="1"/>
  <c r="S55" i="1"/>
  <c r="Q55" i="1"/>
  <c r="T54" i="1"/>
  <c r="S54" i="1"/>
  <c r="Q54" i="1"/>
  <c r="T53" i="1"/>
  <c r="S53" i="1"/>
  <c r="Q53" i="1"/>
  <c r="T52" i="1"/>
  <c r="S52" i="1"/>
  <c r="Q52" i="1"/>
  <c r="T51" i="1"/>
  <c r="S51" i="1"/>
  <c r="Q51" i="1"/>
  <c r="T50" i="1"/>
  <c r="S50" i="1"/>
  <c r="Q50" i="1"/>
  <c r="T49" i="1"/>
  <c r="S49" i="1"/>
  <c r="Q49" i="1"/>
  <c r="T48" i="1"/>
  <c r="S48" i="1"/>
  <c r="Q48" i="1"/>
  <c r="T47" i="1"/>
  <c r="S47" i="1"/>
  <c r="Q47" i="1"/>
  <c r="T46" i="1"/>
  <c r="S46" i="1"/>
  <c r="Q46" i="1"/>
  <c r="T45" i="1"/>
  <c r="S45" i="1"/>
  <c r="Q45" i="1"/>
  <c r="T44" i="1"/>
  <c r="S44" i="1"/>
  <c r="Q44" i="1"/>
  <c r="T43" i="1"/>
  <c r="S43" i="1"/>
  <c r="Q43" i="1"/>
  <c r="T42" i="1"/>
  <c r="S42" i="1"/>
  <c r="Q42" i="1"/>
  <c r="T41" i="1"/>
  <c r="S41" i="1"/>
  <c r="Q41" i="1"/>
  <c r="T40" i="1"/>
  <c r="S40" i="1"/>
  <c r="Q40" i="1"/>
  <c r="T39" i="1"/>
  <c r="S39" i="1"/>
  <c r="Q39" i="1"/>
  <c r="T38" i="1"/>
  <c r="S38" i="1"/>
  <c r="Q38" i="1"/>
  <c r="T37" i="1"/>
  <c r="S37" i="1"/>
  <c r="Q37" i="1"/>
  <c r="T36" i="1"/>
  <c r="S36" i="1"/>
  <c r="Q36" i="1"/>
  <c r="T35" i="1"/>
  <c r="S35" i="1"/>
  <c r="Q35" i="1"/>
  <c r="T34" i="1"/>
  <c r="S34" i="1"/>
  <c r="Q34" i="1"/>
  <c r="T33" i="1"/>
  <c r="S33" i="1"/>
  <c r="Q33" i="1"/>
  <c r="T32" i="1"/>
  <c r="S32" i="1"/>
  <c r="Q32" i="1"/>
  <c r="T31" i="1"/>
  <c r="S31" i="1"/>
  <c r="Q31" i="1"/>
  <c r="T30" i="1"/>
  <c r="S30" i="1"/>
  <c r="Q30" i="1"/>
  <c r="T29" i="1"/>
  <c r="S29" i="1"/>
  <c r="Q29" i="1"/>
  <c r="T28" i="1"/>
  <c r="S28" i="1"/>
  <c r="Q28" i="1"/>
  <c r="T27" i="1"/>
  <c r="S27" i="1"/>
  <c r="Q27" i="1"/>
  <c r="T26" i="1"/>
  <c r="S26" i="1"/>
  <c r="Q26" i="1"/>
  <c r="T25" i="1"/>
  <c r="S25" i="1"/>
  <c r="Q25" i="1"/>
  <c r="T24" i="1"/>
  <c r="S24" i="1"/>
  <c r="Q24" i="1"/>
  <c r="T23" i="1"/>
  <c r="S23" i="1"/>
  <c r="Q23" i="1"/>
  <c r="T22" i="1"/>
  <c r="S22" i="1"/>
  <c r="Q22" i="1"/>
  <c r="T21" i="1"/>
  <c r="S21" i="1"/>
  <c r="Q21" i="1"/>
  <c r="T20" i="1"/>
  <c r="S20" i="1"/>
  <c r="Q20" i="1"/>
  <c r="T19" i="1"/>
  <c r="S19" i="1"/>
  <c r="Q19" i="1"/>
  <c r="T18" i="1"/>
  <c r="S18" i="1"/>
  <c r="Q18" i="1"/>
  <c r="T17" i="1"/>
  <c r="S17" i="1"/>
  <c r="Q17" i="1"/>
  <c r="T16" i="1"/>
  <c r="S16" i="1"/>
  <c r="Q16" i="1"/>
  <c r="T15" i="1"/>
  <c r="S15" i="1"/>
  <c r="Q15" i="1"/>
  <c r="T14" i="1"/>
  <c r="S14" i="1"/>
  <c r="Q14" i="1"/>
  <c r="T13" i="1"/>
  <c r="S13" i="1"/>
  <c r="Q13" i="1"/>
  <c r="T12" i="1"/>
  <c r="S12" i="1"/>
  <c r="Q12" i="1"/>
  <c r="T11" i="1"/>
  <c r="S11" i="1"/>
  <c r="Q11" i="1"/>
  <c r="T10" i="1"/>
  <c r="S10" i="1"/>
  <c r="Q10" i="1"/>
  <c r="T9" i="1"/>
  <c r="S9" i="1"/>
  <c r="Q9" i="1"/>
  <c r="T8" i="1"/>
  <c r="S8" i="1"/>
  <c r="Q8" i="1"/>
  <c r="T7" i="1"/>
  <c r="S7" i="1"/>
  <c r="Q7" i="1"/>
  <c r="T6" i="1"/>
  <c r="S6" i="1"/>
  <c r="Q6" i="1"/>
  <c r="T5" i="1"/>
  <c r="S5" i="1"/>
  <c r="Q5" i="1"/>
  <c r="T4" i="1"/>
  <c r="S4" i="1"/>
  <c r="Q4" i="1"/>
  <c r="AH3" i="2" l="1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L267" i="26"/>
  <c r="AN267" i="26" s="1"/>
  <c r="AI267" i="26"/>
  <c r="AH267" i="26"/>
  <c r="AK267" i="26" s="1"/>
  <c r="AL266" i="26"/>
  <c r="AI266" i="26"/>
  <c r="AH266" i="26"/>
  <c r="AK266" i="26" s="1"/>
  <c r="AL265" i="26"/>
  <c r="AM265" i="26" s="1"/>
  <c r="AP265" i="26" s="1"/>
  <c r="AI265" i="26"/>
  <c r="AH265" i="26"/>
  <c r="AK265" i="26" s="1"/>
  <c r="AL264" i="26"/>
  <c r="AN264" i="26" s="1"/>
  <c r="AI264" i="26"/>
  <c r="AH264" i="26"/>
  <c r="AK264" i="26" s="1"/>
  <c r="AL263" i="26"/>
  <c r="AN263" i="26" s="1"/>
  <c r="AI263" i="26"/>
  <c r="AH263" i="26"/>
  <c r="AK263" i="26" s="1"/>
  <c r="AL262" i="26"/>
  <c r="AN262" i="26" s="1"/>
  <c r="AI262" i="26"/>
  <c r="AH262" i="26"/>
  <c r="AK262" i="26" s="1"/>
  <c r="AL261" i="26"/>
  <c r="AN261" i="26" s="1"/>
  <c r="AI261" i="26"/>
  <c r="AH261" i="26"/>
  <c r="AK261" i="26" s="1"/>
  <c r="AL260" i="26"/>
  <c r="AN260" i="26" s="1"/>
  <c r="AI260" i="26"/>
  <c r="AH260" i="26"/>
  <c r="AK260" i="26" s="1"/>
  <c r="AL259" i="26"/>
  <c r="AN259" i="26" s="1"/>
  <c r="AI259" i="26"/>
  <c r="AH259" i="26"/>
  <c r="AK259" i="26" s="1"/>
  <c r="AL258" i="26"/>
  <c r="AI258" i="26"/>
  <c r="AH258" i="26"/>
  <c r="AK258" i="26" s="1"/>
  <c r="AL257" i="26"/>
  <c r="AN257" i="26" s="1"/>
  <c r="AI257" i="26"/>
  <c r="AH257" i="26"/>
  <c r="AK257" i="26" s="1"/>
  <c r="AL256" i="26"/>
  <c r="AN256" i="26" s="1"/>
  <c r="AI256" i="26"/>
  <c r="AH256" i="26"/>
  <c r="AK256" i="26" s="1"/>
  <c r="AL255" i="26"/>
  <c r="AN255" i="26" s="1"/>
  <c r="AI255" i="26"/>
  <c r="AH255" i="26"/>
  <c r="AK255" i="26" s="1"/>
  <c r="AL254" i="26"/>
  <c r="AI254" i="26"/>
  <c r="AH254" i="26"/>
  <c r="AK254" i="26" s="1"/>
  <c r="AL253" i="26"/>
  <c r="AN253" i="26" s="1"/>
  <c r="AI253" i="26"/>
  <c r="AH253" i="26"/>
  <c r="AK253" i="26" s="1"/>
  <c r="AL252" i="26"/>
  <c r="AN252" i="26" s="1"/>
  <c r="AI252" i="26"/>
  <c r="AH252" i="26"/>
  <c r="AK252" i="26" s="1"/>
  <c r="AL251" i="26"/>
  <c r="AN251" i="26" s="1"/>
  <c r="AI251" i="26"/>
  <c r="AH251" i="26"/>
  <c r="AK251" i="26" s="1"/>
  <c r="AL250" i="26"/>
  <c r="AI250" i="26"/>
  <c r="AH250" i="26"/>
  <c r="AK250" i="26" s="1"/>
  <c r="AL249" i="26"/>
  <c r="AN249" i="26" s="1"/>
  <c r="AI249" i="26"/>
  <c r="AH249" i="26"/>
  <c r="AK249" i="26" s="1"/>
  <c r="AL248" i="26"/>
  <c r="AN248" i="26" s="1"/>
  <c r="AI248" i="26"/>
  <c r="AH248" i="26"/>
  <c r="AK248" i="26" s="1"/>
  <c r="AL247" i="26"/>
  <c r="AN247" i="26" s="1"/>
  <c r="AI247" i="26"/>
  <c r="AH247" i="26"/>
  <c r="AK247" i="26" s="1"/>
  <c r="AL246" i="26"/>
  <c r="AI246" i="26"/>
  <c r="AH246" i="26"/>
  <c r="AK246" i="26" s="1"/>
  <c r="AL245" i="26"/>
  <c r="AN245" i="26" s="1"/>
  <c r="AI245" i="26"/>
  <c r="AH245" i="26"/>
  <c r="AK245" i="26" s="1"/>
  <c r="AL244" i="26"/>
  <c r="AN244" i="26" s="1"/>
  <c r="AI244" i="26"/>
  <c r="AH244" i="26"/>
  <c r="AK244" i="26" s="1"/>
  <c r="AL243" i="26"/>
  <c r="AN243" i="26" s="1"/>
  <c r="AI243" i="26"/>
  <c r="AH243" i="26"/>
  <c r="AK243" i="26" s="1"/>
  <c r="AL242" i="26"/>
  <c r="AH242" i="26"/>
  <c r="AK242" i="26" s="1"/>
  <c r="AL241" i="26"/>
  <c r="AN241" i="26" s="1"/>
  <c r="AH241" i="26"/>
  <c r="AK241" i="26" s="1"/>
  <c r="AL240" i="26"/>
  <c r="AN240" i="26" s="1"/>
  <c r="AH240" i="26"/>
  <c r="AK240" i="26" s="1"/>
  <c r="AL239" i="26"/>
  <c r="AN239" i="26" s="1"/>
  <c r="AI239" i="26"/>
  <c r="AH239" i="26"/>
  <c r="AK239" i="26" s="1"/>
  <c r="AL238" i="26"/>
  <c r="AI238" i="26"/>
  <c r="AH238" i="26"/>
  <c r="AK238" i="26" s="1"/>
  <c r="AL237" i="26"/>
  <c r="AN237" i="26" s="1"/>
  <c r="AI237" i="26"/>
  <c r="AH237" i="26"/>
  <c r="AK237" i="26" s="1"/>
  <c r="AL236" i="26"/>
  <c r="AN236" i="26" s="1"/>
  <c r="AI236" i="26"/>
  <c r="AH236" i="26"/>
  <c r="AK236" i="26" s="1"/>
  <c r="AL235" i="26"/>
  <c r="AN235" i="26" s="1"/>
  <c r="AI235" i="26"/>
  <c r="AH235" i="26"/>
  <c r="AK235" i="26" s="1"/>
  <c r="AL234" i="26"/>
  <c r="AI234" i="26"/>
  <c r="AH234" i="26"/>
  <c r="AK234" i="26" s="1"/>
  <c r="AL233" i="26"/>
  <c r="AN233" i="26" s="1"/>
  <c r="AI233" i="26"/>
  <c r="AH233" i="26"/>
  <c r="AK233" i="26" s="1"/>
  <c r="AL232" i="26"/>
  <c r="AN232" i="26" s="1"/>
  <c r="AI232" i="26"/>
  <c r="AH232" i="26"/>
  <c r="AK232" i="26" s="1"/>
  <c r="AL231" i="26"/>
  <c r="AN231" i="26" s="1"/>
  <c r="AI231" i="26"/>
  <c r="AH231" i="26"/>
  <c r="AK231" i="26" s="1"/>
  <c r="AL230" i="26"/>
  <c r="AI230" i="26"/>
  <c r="AH230" i="26"/>
  <c r="AK230" i="26" s="1"/>
  <c r="AL229" i="26"/>
  <c r="AN229" i="26" s="1"/>
  <c r="AI229" i="26"/>
  <c r="AH229" i="26"/>
  <c r="AK229" i="26" s="1"/>
  <c r="AL228" i="26"/>
  <c r="AN228" i="26" s="1"/>
  <c r="AI228" i="26"/>
  <c r="AH228" i="26"/>
  <c r="AK228" i="26" s="1"/>
  <c r="AL227" i="26"/>
  <c r="AN227" i="26" s="1"/>
  <c r="AI227" i="26"/>
  <c r="AH227" i="26"/>
  <c r="AK227" i="26" s="1"/>
  <c r="AL226" i="26"/>
  <c r="AN226" i="26" s="1"/>
  <c r="AI226" i="26"/>
  <c r="AH226" i="26"/>
  <c r="AK226" i="26" s="1"/>
  <c r="AL225" i="26"/>
  <c r="AN225" i="26" s="1"/>
  <c r="AI225" i="26"/>
  <c r="AH225" i="26"/>
  <c r="AK225" i="26" s="1"/>
  <c r="AL224" i="26"/>
  <c r="AN224" i="26" s="1"/>
  <c r="AI224" i="26"/>
  <c r="AH224" i="26"/>
  <c r="AK224" i="26" s="1"/>
  <c r="AL223" i="26"/>
  <c r="AN223" i="26" s="1"/>
  <c r="AI223" i="26"/>
  <c r="AH223" i="26"/>
  <c r="AK223" i="26" s="1"/>
  <c r="AL222" i="26"/>
  <c r="AN222" i="26" s="1"/>
  <c r="AI222" i="26"/>
  <c r="AH222" i="26"/>
  <c r="AK222" i="26" s="1"/>
  <c r="AL221" i="26"/>
  <c r="AN221" i="26" s="1"/>
  <c r="AI221" i="26"/>
  <c r="AH221" i="26"/>
  <c r="AK221" i="26" s="1"/>
  <c r="AL220" i="26"/>
  <c r="AN220" i="26" s="1"/>
  <c r="AI220" i="26"/>
  <c r="AH220" i="26"/>
  <c r="AK220" i="26" s="1"/>
  <c r="AL219" i="26"/>
  <c r="AN219" i="26" s="1"/>
  <c r="AI219" i="26"/>
  <c r="AH219" i="26"/>
  <c r="AK219" i="26" s="1"/>
  <c r="AL218" i="26"/>
  <c r="AN218" i="26" s="1"/>
  <c r="AI218" i="26"/>
  <c r="AH218" i="26"/>
  <c r="AK218" i="26" s="1"/>
  <c r="AL217" i="26"/>
  <c r="AN217" i="26" s="1"/>
  <c r="AI217" i="26"/>
  <c r="AH217" i="26"/>
  <c r="AK217" i="26" s="1"/>
  <c r="AL216" i="26"/>
  <c r="AN216" i="26" s="1"/>
  <c r="AI216" i="26"/>
  <c r="AH216" i="26"/>
  <c r="AK216" i="26" s="1"/>
  <c r="AL215" i="26"/>
  <c r="AN215" i="26" s="1"/>
  <c r="AI215" i="26"/>
  <c r="AH215" i="26"/>
  <c r="AK215" i="26" s="1"/>
  <c r="AL214" i="26"/>
  <c r="AN214" i="26" s="1"/>
  <c r="AI214" i="26"/>
  <c r="AH214" i="26"/>
  <c r="AK214" i="26" s="1"/>
  <c r="AL213" i="26"/>
  <c r="AN213" i="26" s="1"/>
  <c r="AI213" i="26"/>
  <c r="AH213" i="26"/>
  <c r="AK213" i="26" s="1"/>
  <c r="AL212" i="26"/>
  <c r="AN212" i="26" s="1"/>
  <c r="AI212" i="26"/>
  <c r="AH212" i="26"/>
  <c r="AK212" i="26" s="1"/>
  <c r="AL211" i="26"/>
  <c r="AN211" i="26" s="1"/>
  <c r="AI211" i="26"/>
  <c r="AH211" i="26"/>
  <c r="AK211" i="26" s="1"/>
  <c r="AL210" i="26"/>
  <c r="AN210" i="26" s="1"/>
  <c r="AI210" i="26"/>
  <c r="AH210" i="26"/>
  <c r="AK210" i="26" s="1"/>
  <c r="AL209" i="26"/>
  <c r="AN209" i="26" s="1"/>
  <c r="AI209" i="26"/>
  <c r="AH209" i="26"/>
  <c r="AK209" i="26" s="1"/>
  <c r="AL208" i="26"/>
  <c r="AN208" i="26" s="1"/>
  <c r="AI208" i="26"/>
  <c r="AH208" i="26"/>
  <c r="AK208" i="26" s="1"/>
  <c r="AL207" i="26"/>
  <c r="AN207" i="26" s="1"/>
  <c r="AI207" i="26"/>
  <c r="AH207" i="26"/>
  <c r="AK207" i="26" s="1"/>
  <c r="AB207" i="26"/>
  <c r="AL206" i="26"/>
  <c r="AN206" i="26" s="1"/>
  <c r="AI206" i="26"/>
  <c r="AH206" i="26"/>
  <c r="AK206" i="26" s="1"/>
  <c r="AP205" i="26"/>
  <c r="AN205" i="26"/>
  <c r="AI205" i="26"/>
  <c r="AH205" i="26"/>
  <c r="AK205" i="26" s="1"/>
  <c r="AL204" i="26"/>
  <c r="AN204" i="26" s="1"/>
  <c r="AI204" i="26"/>
  <c r="AH204" i="26"/>
  <c r="AK204" i="26" s="1"/>
  <c r="AL203" i="26"/>
  <c r="AN203" i="26" s="1"/>
  <c r="AI203" i="26"/>
  <c r="AH203" i="26"/>
  <c r="AK203" i="26" s="1"/>
  <c r="AH200" i="26"/>
  <c r="V200" i="26"/>
  <c r="AG200" i="26" s="1"/>
  <c r="X200" i="26"/>
  <c r="Z200" i="26" s="1"/>
  <c r="K200" i="26"/>
  <c r="AH199" i="26"/>
  <c r="V199" i="26"/>
  <c r="W199" i="26" s="1"/>
  <c r="X199" i="26"/>
  <c r="Z199" i="26" s="1"/>
  <c r="AH198" i="26"/>
  <c r="V198" i="26"/>
  <c r="W198" i="26" s="1"/>
  <c r="X198" i="26"/>
  <c r="Z198" i="26" s="1"/>
  <c r="AH197" i="26"/>
  <c r="V197" i="26"/>
  <c r="W197" i="26" s="1"/>
  <c r="X197" i="26"/>
  <c r="Z197" i="26" s="1"/>
  <c r="AH196" i="26"/>
  <c r="X196" i="26"/>
  <c r="Z196" i="26" s="1"/>
  <c r="V196" i="26"/>
  <c r="W196" i="26" s="1"/>
  <c r="AH195" i="26"/>
  <c r="X195" i="26"/>
  <c r="Z195" i="26" s="1"/>
  <c r="V195" i="26"/>
  <c r="W195" i="26" s="1"/>
  <c r="AH194" i="26"/>
  <c r="X194" i="26"/>
  <c r="Z194" i="26" s="1"/>
  <c r="V194" i="26"/>
  <c r="W194" i="26" s="1"/>
  <c r="AH193" i="26"/>
  <c r="X193" i="26"/>
  <c r="Z193" i="26" s="1"/>
  <c r="V193" i="26"/>
  <c r="W193" i="26" s="1"/>
  <c r="AH192" i="26"/>
  <c r="X192" i="26"/>
  <c r="Z192" i="26" s="1"/>
  <c r="V192" i="26"/>
  <c r="W192" i="26" s="1"/>
  <c r="AH191" i="26"/>
  <c r="X191" i="26"/>
  <c r="Z191" i="26" s="1"/>
  <c r="V191" i="26"/>
  <c r="W191" i="26" s="1"/>
  <c r="AH190" i="26"/>
  <c r="X190" i="26"/>
  <c r="Z190" i="26" s="1"/>
  <c r="V190" i="26"/>
  <c r="W190" i="26" s="1"/>
  <c r="AH189" i="26"/>
  <c r="X189" i="26"/>
  <c r="Z189" i="26" s="1"/>
  <c r="V189" i="26"/>
  <c r="W189" i="26" s="1"/>
  <c r="AH188" i="26"/>
  <c r="X188" i="26"/>
  <c r="Z188" i="26" s="1"/>
  <c r="V188" i="26"/>
  <c r="W188" i="26" s="1"/>
  <c r="AH187" i="26"/>
  <c r="X187" i="26"/>
  <c r="Z187" i="26" s="1"/>
  <c r="V187" i="26"/>
  <c r="W187" i="26" s="1"/>
  <c r="AH186" i="26"/>
  <c r="X186" i="26"/>
  <c r="Z186" i="26" s="1"/>
  <c r="V186" i="26"/>
  <c r="W186" i="26" s="1"/>
  <c r="AH185" i="26"/>
  <c r="V185" i="26"/>
  <c r="W185" i="26" s="1"/>
  <c r="X185" i="26"/>
  <c r="Z185" i="26" s="1"/>
  <c r="AH184" i="26"/>
  <c r="X184" i="26"/>
  <c r="Z184" i="26" s="1"/>
  <c r="V184" i="26"/>
  <c r="W184" i="26" s="1"/>
  <c r="AH183" i="26"/>
  <c r="X183" i="26"/>
  <c r="Z183" i="26" s="1"/>
  <c r="V183" i="26"/>
  <c r="W183" i="26" s="1"/>
  <c r="AH182" i="26"/>
  <c r="X182" i="26"/>
  <c r="Z182" i="26" s="1"/>
  <c r="V182" i="26"/>
  <c r="W182" i="26" s="1"/>
  <c r="AH181" i="26"/>
  <c r="X181" i="26"/>
  <c r="Z181" i="26" s="1"/>
  <c r="V181" i="26"/>
  <c r="W181" i="26" s="1"/>
  <c r="AH180" i="26"/>
  <c r="X180" i="26"/>
  <c r="Z180" i="26" s="1"/>
  <c r="V180" i="26"/>
  <c r="W180" i="26" s="1"/>
  <c r="AH179" i="26"/>
  <c r="X179" i="26"/>
  <c r="Z179" i="26" s="1"/>
  <c r="V179" i="26"/>
  <c r="W179" i="26" s="1"/>
  <c r="AH178" i="26"/>
  <c r="X178" i="26"/>
  <c r="Z178" i="26" s="1"/>
  <c r="V178" i="26"/>
  <c r="W178" i="26" s="1"/>
  <c r="AH177" i="26"/>
  <c r="X177" i="26"/>
  <c r="Z177" i="26" s="1"/>
  <c r="V177" i="26"/>
  <c r="W177" i="26" s="1"/>
  <c r="AH176" i="26"/>
  <c r="X176" i="26"/>
  <c r="Z176" i="26" s="1"/>
  <c r="V176" i="26"/>
  <c r="W176" i="26" s="1"/>
  <c r="AH175" i="26"/>
  <c r="V175" i="26"/>
  <c r="W175" i="26" s="1"/>
  <c r="X175" i="26"/>
  <c r="Z175" i="26" s="1"/>
  <c r="AH174" i="26"/>
  <c r="V174" i="26"/>
  <c r="W174" i="26" s="1"/>
  <c r="X174" i="26"/>
  <c r="Z174" i="26" s="1"/>
  <c r="AH173" i="26"/>
  <c r="V173" i="26"/>
  <c r="W173" i="26" s="1"/>
  <c r="X173" i="26"/>
  <c r="Z173" i="26" s="1"/>
  <c r="AH172" i="26"/>
  <c r="V172" i="26"/>
  <c r="W172" i="26" s="1"/>
  <c r="X172" i="26"/>
  <c r="Z172" i="26" s="1"/>
  <c r="AH171" i="26"/>
  <c r="V171" i="26"/>
  <c r="W171" i="26" s="1"/>
  <c r="X171" i="26"/>
  <c r="Z171" i="26" s="1"/>
  <c r="AH170" i="26"/>
  <c r="V170" i="26"/>
  <c r="W170" i="26" s="1"/>
  <c r="X170" i="26"/>
  <c r="Z170" i="26" s="1"/>
  <c r="AH169" i="26"/>
  <c r="V169" i="26"/>
  <c r="W169" i="26" s="1"/>
  <c r="X169" i="26"/>
  <c r="Z169" i="26" s="1"/>
  <c r="AH168" i="26"/>
  <c r="V168" i="26"/>
  <c r="W168" i="26" s="1"/>
  <c r="X168" i="26"/>
  <c r="Z168" i="26" s="1"/>
  <c r="AH167" i="26"/>
  <c r="V167" i="26"/>
  <c r="W167" i="26" s="1"/>
  <c r="X167" i="26"/>
  <c r="Z167" i="26" s="1"/>
  <c r="AH166" i="26"/>
  <c r="V166" i="26"/>
  <c r="W166" i="26" s="1"/>
  <c r="X166" i="26"/>
  <c r="Z166" i="26" s="1"/>
  <c r="AH165" i="26"/>
  <c r="V165" i="26"/>
  <c r="W165" i="26" s="1"/>
  <c r="X165" i="26"/>
  <c r="Z165" i="26" s="1"/>
  <c r="AH164" i="26"/>
  <c r="V164" i="26"/>
  <c r="W164" i="26" s="1"/>
  <c r="X164" i="26"/>
  <c r="Z164" i="26" s="1"/>
  <c r="AH163" i="26"/>
  <c r="V163" i="26"/>
  <c r="W163" i="26" s="1"/>
  <c r="X163" i="26"/>
  <c r="Z163" i="26" s="1"/>
  <c r="AH162" i="26"/>
  <c r="V162" i="26"/>
  <c r="W162" i="26" s="1"/>
  <c r="X162" i="26"/>
  <c r="Z162" i="26" s="1"/>
  <c r="AH161" i="26"/>
  <c r="V161" i="26"/>
  <c r="W161" i="26" s="1"/>
  <c r="X161" i="26"/>
  <c r="Z161" i="26" s="1"/>
  <c r="AH160" i="26"/>
  <c r="V160" i="26"/>
  <c r="W160" i="26" s="1"/>
  <c r="X160" i="26"/>
  <c r="Z160" i="26" s="1"/>
  <c r="AH159" i="26"/>
  <c r="V159" i="26"/>
  <c r="W159" i="26" s="1"/>
  <c r="X159" i="26"/>
  <c r="Z159" i="26" s="1"/>
  <c r="AH158" i="26"/>
  <c r="V158" i="26"/>
  <c r="W158" i="26" s="1"/>
  <c r="X158" i="26"/>
  <c r="Z158" i="26" s="1"/>
  <c r="AH157" i="26"/>
  <c r="V157" i="26"/>
  <c r="W157" i="26" s="1"/>
  <c r="X157" i="26"/>
  <c r="Z157" i="26" s="1"/>
  <c r="AH156" i="26"/>
  <c r="V156" i="26"/>
  <c r="W156" i="26" s="1"/>
  <c r="X156" i="26"/>
  <c r="Z156" i="26" s="1"/>
  <c r="AH155" i="26"/>
  <c r="V155" i="26"/>
  <c r="W155" i="26" s="1"/>
  <c r="X155" i="26"/>
  <c r="Z155" i="26" s="1"/>
  <c r="AH154" i="26"/>
  <c r="V154" i="26"/>
  <c r="W154" i="26" s="1"/>
  <c r="X154" i="26"/>
  <c r="Z154" i="26" s="1"/>
  <c r="AH153" i="26"/>
  <c r="V153" i="26"/>
  <c r="W153" i="26" s="1"/>
  <c r="X153" i="26"/>
  <c r="Z153" i="26" s="1"/>
  <c r="AH152" i="26"/>
  <c r="V152" i="26"/>
  <c r="W152" i="26" s="1"/>
  <c r="X152" i="26"/>
  <c r="Z152" i="26" s="1"/>
  <c r="AH151" i="26"/>
  <c r="V151" i="26"/>
  <c r="W151" i="26" s="1"/>
  <c r="X151" i="26"/>
  <c r="Z151" i="26" s="1"/>
  <c r="AH150" i="26"/>
  <c r="V150" i="26"/>
  <c r="W150" i="26" s="1"/>
  <c r="X150" i="26"/>
  <c r="Z150" i="26" s="1"/>
  <c r="AH149" i="26"/>
  <c r="V149" i="26"/>
  <c r="W149" i="26" s="1"/>
  <c r="X149" i="26"/>
  <c r="Z149" i="26" s="1"/>
  <c r="AH148" i="26"/>
  <c r="V148" i="26"/>
  <c r="W148" i="26" s="1"/>
  <c r="X148" i="26"/>
  <c r="Z148" i="26" s="1"/>
  <c r="AH147" i="26"/>
  <c r="V147" i="26"/>
  <c r="W147" i="26" s="1"/>
  <c r="X147" i="26"/>
  <c r="Z147" i="26" s="1"/>
  <c r="AH146" i="26"/>
  <c r="V146" i="26"/>
  <c r="W146" i="26" s="1"/>
  <c r="X146" i="26"/>
  <c r="Z146" i="26" s="1"/>
  <c r="AH145" i="26"/>
  <c r="V145" i="26"/>
  <c r="W145" i="26" s="1"/>
  <c r="X145" i="26"/>
  <c r="Z145" i="26" s="1"/>
  <c r="AH144" i="26"/>
  <c r="V144" i="26"/>
  <c r="W144" i="26" s="1"/>
  <c r="X144" i="26"/>
  <c r="Z144" i="26" s="1"/>
  <c r="AH143" i="26"/>
  <c r="V143" i="26"/>
  <c r="W143" i="26" s="1"/>
  <c r="X143" i="26"/>
  <c r="Z143" i="26" s="1"/>
  <c r="AH142" i="26"/>
  <c r="V142" i="26"/>
  <c r="W142" i="26" s="1"/>
  <c r="X142" i="26"/>
  <c r="Z142" i="26" s="1"/>
  <c r="AH141" i="26"/>
  <c r="V141" i="26"/>
  <c r="W141" i="26" s="1"/>
  <c r="X141" i="26"/>
  <c r="Z141" i="26" s="1"/>
  <c r="AH140" i="26"/>
  <c r="V140" i="26"/>
  <c r="W140" i="26" s="1"/>
  <c r="X140" i="26"/>
  <c r="Z140" i="26" s="1"/>
  <c r="AH139" i="26"/>
  <c r="V139" i="26"/>
  <c r="W139" i="26" s="1"/>
  <c r="X139" i="26"/>
  <c r="Z139" i="26" s="1"/>
  <c r="AH138" i="26"/>
  <c r="V138" i="26"/>
  <c r="W138" i="26" s="1"/>
  <c r="X138" i="26"/>
  <c r="Z138" i="26" s="1"/>
  <c r="AH137" i="26"/>
  <c r="V137" i="26"/>
  <c r="W137" i="26" s="1"/>
  <c r="X137" i="26"/>
  <c r="Z137" i="26" s="1"/>
  <c r="AH136" i="26"/>
  <c r="V136" i="26"/>
  <c r="W136" i="26" s="1"/>
  <c r="X136" i="26"/>
  <c r="Z136" i="26" s="1"/>
  <c r="AH135" i="26"/>
  <c r="V135" i="26"/>
  <c r="W135" i="26" s="1"/>
  <c r="X135" i="26"/>
  <c r="Z135" i="26" s="1"/>
  <c r="AH134" i="26"/>
  <c r="V134" i="26"/>
  <c r="W134" i="26" s="1"/>
  <c r="X134" i="26"/>
  <c r="Z134" i="26" s="1"/>
  <c r="AH133" i="26"/>
  <c r="V133" i="26"/>
  <c r="W133" i="26" s="1"/>
  <c r="X133" i="26"/>
  <c r="Z133" i="26" s="1"/>
  <c r="AH132" i="26"/>
  <c r="V132" i="26"/>
  <c r="W132" i="26" s="1"/>
  <c r="X132" i="26"/>
  <c r="Z132" i="26" s="1"/>
  <c r="AH131" i="26"/>
  <c r="V131" i="26"/>
  <c r="W131" i="26" s="1"/>
  <c r="X131" i="26"/>
  <c r="Z131" i="26" s="1"/>
  <c r="AH130" i="26"/>
  <c r="V130" i="26"/>
  <c r="W130" i="26" s="1"/>
  <c r="X130" i="26"/>
  <c r="Z130" i="26" s="1"/>
  <c r="AH129" i="26"/>
  <c r="V129" i="26"/>
  <c r="W129" i="26" s="1"/>
  <c r="X129" i="26"/>
  <c r="Z129" i="26" s="1"/>
  <c r="AH128" i="26"/>
  <c r="V128" i="26"/>
  <c r="W128" i="26" s="1"/>
  <c r="X128" i="26"/>
  <c r="Z128" i="26" s="1"/>
  <c r="AH127" i="26"/>
  <c r="V127" i="26"/>
  <c r="W127" i="26" s="1"/>
  <c r="X127" i="26"/>
  <c r="Z127" i="26" s="1"/>
  <c r="AH126" i="26"/>
  <c r="V126" i="26"/>
  <c r="W126" i="26" s="1"/>
  <c r="X126" i="26"/>
  <c r="Z126" i="26" s="1"/>
  <c r="AH125" i="26"/>
  <c r="V125" i="26"/>
  <c r="W125" i="26" s="1"/>
  <c r="X125" i="26"/>
  <c r="Z125" i="26" s="1"/>
  <c r="AH124" i="26"/>
  <c r="V124" i="26"/>
  <c r="W124" i="26" s="1"/>
  <c r="X124" i="26"/>
  <c r="Z124" i="26" s="1"/>
  <c r="AH123" i="26"/>
  <c r="V123" i="26"/>
  <c r="W123" i="26" s="1"/>
  <c r="X123" i="26"/>
  <c r="Z123" i="26" s="1"/>
  <c r="AH122" i="26"/>
  <c r="V122" i="26"/>
  <c r="W122" i="26" s="1"/>
  <c r="X122" i="26"/>
  <c r="Z122" i="26" s="1"/>
  <c r="AH121" i="26"/>
  <c r="V121" i="26"/>
  <c r="W121" i="26" s="1"/>
  <c r="X121" i="26"/>
  <c r="Z121" i="26" s="1"/>
  <c r="AH120" i="26"/>
  <c r="V120" i="26"/>
  <c r="W120" i="26" s="1"/>
  <c r="X120" i="26"/>
  <c r="Z120" i="26" s="1"/>
  <c r="AH119" i="26"/>
  <c r="V119" i="26"/>
  <c r="W119" i="26" s="1"/>
  <c r="X119" i="26"/>
  <c r="Z119" i="26" s="1"/>
  <c r="AH118" i="26"/>
  <c r="V118" i="26"/>
  <c r="W118" i="26" s="1"/>
  <c r="X118" i="26"/>
  <c r="Z118" i="26" s="1"/>
  <c r="AH117" i="26"/>
  <c r="X117" i="26"/>
  <c r="Z117" i="26" s="1"/>
  <c r="V117" i="26"/>
  <c r="W117" i="26" s="1"/>
  <c r="AH116" i="26"/>
  <c r="X116" i="26"/>
  <c r="Z116" i="26" s="1"/>
  <c r="V116" i="26"/>
  <c r="W116" i="26" s="1"/>
  <c r="AH115" i="26"/>
  <c r="X115" i="26"/>
  <c r="Z115" i="26" s="1"/>
  <c r="V115" i="26"/>
  <c r="W115" i="26" s="1"/>
  <c r="AH114" i="26"/>
  <c r="X114" i="26"/>
  <c r="Z114" i="26" s="1"/>
  <c r="V114" i="26"/>
  <c r="W114" i="26" s="1"/>
  <c r="AH113" i="26"/>
  <c r="X113" i="26"/>
  <c r="Z113" i="26" s="1"/>
  <c r="V113" i="26"/>
  <c r="W113" i="26" s="1"/>
  <c r="AH112" i="26"/>
  <c r="X112" i="26"/>
  <c r="Z112" i="26" s="1"/>
  <c r="V112" i="26"/>
  <c r="W112" i="26" s="1"/>
  <c r="AH111" i="26"/>
  <c r="X111" i="26"/>
  <c r="Z111" i="26" s="1"/>
  <c r="V111" i="26"/>
  <c r="W111" i="26" s="1"/>
  <c r="AH110" i="26"/>
  <c r="X110" i="26"/>
  <c r="Z110" i="26" s="1"/>
  <c r="V110" i="26"/>
  <c r="W110" i="26" s="1"/>
  <c r="AH109" i="26"/>
  <c r="X109" i="26"/>
  <c r="Z109" i="26" s="1"/>
  <c r="V109" i="26"/>
  <c r="W109" i="26" s="1"/>
  <c r="AH108" i="26"/>
  <c r="X108" i="26"/>
  <c r="Z108" i="26" s="1"/>
  <c r="V108" i="26"/>
  <c r="W108" i="26" s="1"/>
  <c r="AH107" i="26"/>
  <c r="X107" i="26"/>
  <c r="Z107" i="26" s="1"/>
  <c r="V107" i="26"/>
  <c r="W107" i="26" s="1"/>
  <c r="AH106" i="26"/>
  <c r="X106" i="26"/>
  <c r="Z106" i="26" s="1"/>
  <c r="V106" i="26"/>
  <c r="W106" i="26" s="1"/>
  <c r="AH105" i="26"/>
  <c r="X105" i="26"/>
  <c r="Z105" i="26" s="1"/>
  <c r="V105" i="26"/>
  <c r="W105" i="26" s="1"/>
  <c r="AH104" i="26"/>
  <c r="X104" i="26"/>
  <c r="Z104" i="26" s="1"/>
  <c r="V104" i="26"/>
  <c r="W104" i="26" s="1"/>
  <c r="AH103" i="26"/>
  <c r="X103" i="26"/>
  <c r="Z103" i="26" s="1"/>
  <c r="V103" i="26"/>
  <c r="W103" i="26" s="1"/>
  <c r="AH102" i="26"/>
  <c r="X102" i="26"/>
  <c r="Z102" i="26" s="1"/>
  <c r="V102" i="26"/>
  <c r="W102" i="26" s="1"/>
  <c r="AH101" i="26"/>
  <c r="X101" i="26"/>
  <c r="Z101" i="26" s="1"/>
  <c r="V101" i="26"/>
  <c r="W101" i="26" s="1"/>
  <c r="AH100" i="26"/>
  <c r="X100" i="26"/>
  <c r="Z100" i="26" s="1"/>
  <c r="V100" i="26"/>
  <c r="W100" i="26" s="1"/>
  <c r="AH99" i="26"/>
  <c r="X99" i="26"/>
  <c r="Z99" i="26" s="1"/>
  <c r="V99" i="26"/>
  <c r="W99" i="26" s="1"/>
  <c r="AH98" i="26"/>
  <c r="X98" i="26"/>
  <c r="Z98" i="26" s="1"/>
  <c r="V98" i="26"/>
  <c r="W98" i="26" s="1"/>
  <c r="AH97" i="26"/>
  <c r="X97" i="26"/>
  <c r="Z97" i="26" s="1"/>
  <c r="V97" i="26"/>
  <c r="W97" i="26" s="1"/>
  <c r="AH96" i="26"/>
  <c r="X96" i="26"/>
  <c r="Z96" i="26" s="1"/>
  <c r="V96" i="26"/>
  <c r="W96" i="26" s="1"/>
  <c r="AH95" i="26"/>
  <c r="X95" i="26"/>
  <c r="Z95" i="26" s="1"/>
  <c r="V95" i="26"/>
  <c r="W95" i="26" s="1"/>
  <c r="AH94" i="26"/>
  <c r="X94" i="26"/>
  <c r="Z94" i="26" s="1"/>
  <c r="V94" i="26"/>
  <c r="W94" i="26" s="1"/>
  <c r="AH93" i="26"/>
  <c r="X93" i="26"/>
  <c r="Z93" i="26" s="1"/>
  <c r="V93" i="26"/>
  <c r="W93" i="26" s="1"/>
  <c r="AH92" i="26"/>
  <c r="X92" i="26"/>
  <c r="Z92" i="26" s="1"/>
  <c r="V92" i="26"/>
  <c r="W92" i="26" s="1"/>
  <c r="AH91" i="26"/>
  <c r="X91" i="26"/>
  <c r="Z91" i="26" s="1"/>
  <c r="V91" i="26"/>
  <c r="W91" i="26" s="1"/>
  <c r="AH90" i="26"/>
  <c r="X90" i="26"/>
  <c r="Z90" i="26" s="1"/>
  <c r="V90" i="26"/>
  <c r="W90" i="26" s="1"/>
  <c r="AH89" i="26"/>
  <c r="X89" i="26"/>
  <c r="Z89" i="26" s="1"/>
  <c r="V89" i="26"/>
  <c r="W89" i="26" s="1"/>
  <c r="AH88" i="26"/>
  <c r="X88" i="26"/>
  <c r="Z88" i="26" s="1"/>
  <c r="V88" i="26"/>
  <c r="W88" i="26" s="1"/>
  <c r="AH87" i="26"/>
  <c r="V87" i="26"/>
  <c r="X87" i="26"/>
  <c r="Z87" i="26" s="1"/>
  <c r="K87" i="26"/>
  <c r="AH86" i="26"/>
  <c r="X86" i="26"/>
  <c r="Z86" i="26" s="1"/>
  <c r="V86" i="26"/>
  <c r="AG86" i="26" s="1"/>
  <c r="K86" i="26"/>
  <c r="AH85" i="26"/>
  <c r="X85" i="26"/>
  <c r="Z85" i="26" s="1"/>
  <c r="V85" i="26"/>
  <c r="W85" i="26" s="1"/>
  <c r="K85" i="26"/>
  <c r="AH84" i="26"/>
  <c r="AG84" i="26"/>
  <c r="X84" i="26"/>
  <c r="Z84" i="26" s="1"/>
  <c r="V84" i="26"/>
  <c r="W84" i="26" s="1"/>
  <c r="K84" i="26"/>
  <c r="AH83" i="26"/>
  <c r="V83" i="26"/>
  <c r="X83" i="26"/>
  <c r="Z83" i="26" s="1"/>
  <c r="K83" i="26"/>
  <c r="AH82" i="26"/>
  <c r="X82" i="26"/>
  <c r="Z82" i="26" s="1"/>
  <c r="V82" i="26"/>
  <c r="AG82" i="26" s="1"/>
  <c r="K82" i="26"/>
  <c r="AH81" i="26"/>
  <c r="X81" i="26"/>
  <c r="Z81" i="26" s="1"/>
  <c r="V81" i="26"/>
  <c r="W81" i="26" s="1"/>
  <c r="K81" i="26"/>
  <c r="AH80" i="26"/>
  <c r="X80" i="26"/>
  <c r="Z80" i="26" s="1"/>
  <c r="V80" i="26"/>
  <c r="W80" i="26" s="1"/>
  <c r="K80" i="26"/>
  <c r="AH79" i="26"/>
  <c r="V79" i="26"/>
  <c r="X79" i="26"/>
  <c r="Z79" i="26" s="1"/>
  <c r="K79" i="26"/>
  <c r="AH78" i="26"/>
  <c r="X78" i="26"/>
  <c r="Z78" i="26" s="1"/>
  <c r="V78" i="26"/>
  <c r="AG78" i="26" s="1"/>
  <c r="K78" i="26"/>
  <c r="AH77" i="26"/>
  <c r="X77" i="26"/>
  <c r="Z77" i="26" s="1"/>
  <c r="V77" i="26"/>
  <c r="W77" i="26" s="1"/>
  <c r="K77" i="26"/>
  <c r="AH76" i="26"/>
  <c r="X76" i="26"/>
  <c r="Z76" i="26" s="1"/>
  <c r="V76" i="26"/>
  <c r="W76" i="26" s="1"/>
  <c r="K76" i="26"/>
  <c r="AH75" i="26"/>
  <c r="V75" i="26"/>
  <c r="X75" i="26"/>
  <c r="Z75" i="26" s="1"/>
  <c r="K75" i="26"/>
  <c r="AH74" i="26"/>
  <c r="X74" i="26"/>
  <c r="Z74" i="26" s="1"/>
  <c r="V74" i="26"/>
  <c r="W74" i="26" s="1"/>
  <c r="K74" i="26"/>
  <c r="AH73" i="26"/>
  <c r="V73" i="26"/>
  <c r="W73" i="26" s="1"/>
  <c r="X73" i="26"/>
  <c r="Z73" i="26" s="1"/>
  <c r="K73" i="26"/>
  <c r="AH72" i="26"/>
  <c r="X72" i="26"/>
  <c r="Z72" i="26" s="1"/>
  <c r="V72" i="26"/>
  <c r="K72" i="26"/>
  <c r="AH71" i="26"/>
  <c r="V71" i="26"/>
  <c r="X71" i="26"/>
  <c r="Z71" i="26" s="1"/>
  <c r="K71" i="26"/>
  <c r="AH70" i="26"/>
  <c r="X70" i="26"/>
  <c r="Z70" i="26" s="1"/>
  <c r="V70" i="26"/>
  <c r="AG70" i="26" s="1"/>
  <c r="K70" i="26"/>
  <c r="AH69" i="26"/>
  <c r="V69" i="26"/>
  <c r="W69" i="26" s="1"/>
  <c r="X69" i="26"/>
  <c r="Z69" i="26" s="1"/>
  <c r="K69" i="26"/>
  <c r="AH68" i="26"/>
  <c r="X68" i="26"/>
  <c r="Z68" i="26" s="1"/>
  <c r="V68" i="26"/>
  <c r="K68" i="26"/>
  <c r="AH67" i="26"/>
  <c r="V67" i="26"/>
  <c r="W67" i="26" s="1"/>
  <c r="X67" i="26"/>
  <c r="Z67" i="26" s="1"/>
  <c r="K67" i="26"/>
  <c r="AH66" i="26"/>
  <c r="X66" i="26"/>
  <c r="Z66" i="26" s="1"/>
  <c r="V66" i="26"/>
  <c r="K66" i="26"/>
  <c r="AH65" i="26"/>
  <c r="V65" i="26"/>
  <c r="W65" i="26" s="1"/>
  <c r="X65" i="26"/>
  <c r="Z65" i="26" s="1"/>
  <c r="K65" i="26"/>
  <c r="AH64" i="26"/>
  <c r="X64" i="26"/>
  <c r="Z64" i="26" s="1"/>
  <c r="V64" i="26"/>
  <c r="AG64" i="26" s="1"/>
  <c r="K64" i="26"/>
  <c r="AH63" i="26"/>
  <c r="V63" i="26"/>
  <c r="W63" i="26" s="1"/>
  <c r="X63" i="26"/>
  <c r="Z63" i="26" s="1"/>
  <c r="K63" i="26"/>
  <c r="AH62" i="26"/>
  <c r="X62" i="26"/>
  <c r="Z62" i="26" s="1"/>
  <c r="V62" i="26"/>
  <c r="AG62" i="26" s="1"/>
  <c r="K62" i="26"/>
  <c r="AH61" i="26"/>
  <c r="V61" i="26"/>
  <c r="W61" i="26" s="1"/>
  <c r="X61" i="26"/>
  <c r="Z61" i="26" s="1"/>
  <c r="K61" i="26"/>
  <c r="AH60" i="26"/>
  <c r="X60" i="26"/>
  <c r="Z60" i="26" s="1"/>
  <c r="V60" i="26"/>
  <c r="AG60" i="26" s="1"/>
  <c r="K60" i="26"/>
  <c r="AH59" i="26"/>
  <c r="V59" i="26"/>
  <c r="X59" i="26"/>
  <c r="Z59" i="26" s="1"/>
  <c r="K59" i="26"/>
  <c r="AH58" i="26"/>
  <c r="X58" i="26"/>
  <c r="Z58" i="26" s="1"/>
  <c r="V58" i="26"/>
  <c r="AG58" i="26" s="1"/>
  <c r="K58" i="26"/>
  <c r="AH57" i="26"/>
  <c r="V57" i="26"/>
  <c r="AG57" i="26" s="1"/>
  <c r="X57" i="26"/>
  <c r="Z57" i="26" s="1"/>
  <c r="K57" i="26"/>
  <c r="AH56" i="26"/>
  <c r="V56" i="26"/>
  <c r="AG56" i="26" s="1"/>
  <c r="X56" i="26"/>
  <c r="Z56" i="26" s="1"/>
  <c r="K56" i="26"/>
  <c r="AH55" i="26"/>
  <c r="V55" i="26"/>
  <c r="AG55" i="26" s="1"/>
  <c r="X55" i="26"/>
  <c r="Z55" i="26" s="1"/>
  <c r="K55" i="26"/>
  <c r="AH54" i="26"/>
  <c r="V54" i="26"/>
  <c r="AG54" i="26" s="1"/>
  <c r="X54" i="26"/>
  <c r="Z54" i="26" s="1"/>
  <c r="K54" i="26"/>
  <c r="AH53" i="26"/>
  <c r="V53" i="26"/>
  <c r="X53" i="26"/>
  <c r="Z53" i="26" s="1"/>
  <c r="K53" i="26"/>
  <c r="AH52" i="26"/>
  <c r="V52" i="26"/>
  <c r="AG52" i="26" s="1"/>
  <c r="X52" i="26"/>
  <c r="Z52" i="26" s="1"/>
  <c r="K52" i="26"/>
  <c r="AH51" i="26"/>
  <c r="V51" i="26"/>
  <c r="AG51" i="26" s="1"/>
  <c r="X51" i="26"/>
  <c r="Z51" i="26" s="1"/>
  <c r="K51" i="26"/>
  <c r="AH50" i="26"/>
  <c r="W50" i="26"/>
  <c r="V50" i="26"/>
  <c r="AG50" i="26" s="1"/>
  <c r="X50" i="26"/>
  <c r="Z50" i="26" s="1"/>
  <c r="K50" i="26"/>
  <c r="AH49" i="26"/>
  <c r="V49" i="26"/>
  <c r="AG49" i="26" s="1"/>
  <c r="X49" i="26"/>
  <c r="Z49" i="26" s="1"/>
  <c r="K49" i="26"/>
  <c r="AH48" i="26"/>
  <c r="V48" i="26"/>
  <c r="AG48" i="26" s="1"/>
  <c r="X48" i="26"/>
  <c r="Z48" i="26" s="1"/>
  <c r="K48" i="26"/>
  <c r="AH47" i="26"/>
  <c r="V47" i="26"/>
  <c r="AG47" i="26" s="1"/>
  <c r="X47" i="26"/>
  <c r="Z47" i="26" s="1"/>
  <c r="K47" i="26"/>
  <c r="AH46" i="26"/>
  <c r="AG46" i="26"/>
  <c r="AH45" i="26"/>
  <c r="V45" i="26"/>
  <c r="X45" i="26"/>
  <c r="Z45" i="26" s="1"/>
  <c r="K45" i="26"/>
  <c r="AH44" i="26"/>
  <c r="W44" i="26"/>
  <c r="V44" i="26"/>
  <c r="AG44" i="26" s="1"/>
  <c r="X44" i="26"/>
  <c r="Z44" i="26" s="1"/>
  <c r="K44" i="26"/>
  <c r="AH43" i="26"/>
  <c r="V43" i="26"/>
  <c r="AG43" i="26" s="1"/>
  <c r="X43" i="26"/>
  <c r="Z43" i="26" s="1"/>
  <c r="K43" i="26"/>
  <c r="AH42" i="26"/>
  <c r="V42" i="26"/>
  <c r="AG42" i="26" s="1"/>
  <c r="X42" i="26"/>
  <c r="Z42" i="26" s="1"/>
  <c r="K42" i="26"/>
  <c r="AH41" i="26"/>
  <c r="V41" i="26"/>
  <c r="AG41" i="26" s="1"/>
  <c r="X41" i="26"/>
  <c r="Z41" i="26" s="1"/>
  <c r="K41" i="26"/>
  <c r="AH40" i="26"/>
  <c r="W40" i="26"/>
  <c r="V40" i="26"/>
  <c r="AG40" i="26" s="1"/>
  <c r="X40" i="26"/>
  <c r="Z40" i="26" s="1"/>
  <c r="K40" i="26"/>
  <c r="AH39" i="26"/>
  <c r="V39" i="26"/>
  <c r="AG39" i="26" s="1"/>
  <c r="X39" i="26"/>
  <c r="Z39" i="26" s="1"/>
  <c r="K39" i="26"/>
  <c r="AH38" i="26"/>
  <c r="V38" i="26"/>
  <c r="AG38" i="26" s="1"/>
  <c r="X38" i="26"/>
  <c r="Z38" i="26" s="1"/>
  <c r="K38" i="26"/>
  <c r="AH37" i="26"/>
  <c r="V37" i="26"/>
  <c r="X37" i="26"/>
  <c r="Z37" i="26" s="1"/>
  <c r="K37" i="26"/>
  <c r="AH36" i="26"/>
  <c r="V36" i="26"/>
  <c r="AG36" i="26" s="1"/>
  <c r="X36" i="26"/>
  <c r="Z36" i="26" s="1"/>
  <c r="K36" i="26"/>
  <c r="AH35" i="26"/>
  <c r="V35" i="26"/>
  <c r="AG35" i="26" s="1"/>
  <c r="X35" i="26"/>
  <c r="Z35" i="26" s="1"/>
  <c r="K35" i="26"/>
  <c r="AH34" i="26"/>
  <c r="V34" i="26"/>
  <c r="AG34" i="26" s="1"/>
  <c r="X34" i="26"/>
  <c r="Z34" i="26" s="1"/>
  <c r="K34" i="26"/>
  <c r="AH33" i="26"/>
  <c r="V33" i="26"/>
  <c r="AG33" i="26" s="1"/>
  <c r="X33" i="26"/>
  <c r="Z33" i="26" s="1"/>
  <c r="K33" i="26"/>
  <c r="AH32" i="26"/>
  <c r="V32" i="26"/>
  <c r="AG32" i="26" s="1"/>
  <c r="X32" i="26"/>
  <c r="Z32" i="26" s="1"/>
  <c r="K32" i="26"/>
  <c r="AH31" i="26"/>
  <c r="V31" i="26"/>
  <c r="AG31" i="26" s="1"/>
  <c r="X31" i="26"/>
  <c r="Z31" i="26" s="1"/>
  <c r="K31" i="26"/>
  <c r="AH30" i="26"/>
  <c r="V30" i="26"/>
  <c r="AG30" i="26" s="1"/>
  <c r="X30" i="26"/>
  <c r="Z30" i="26" s="1"/>
  <c r="K30" i="26"/>
  <c r="AH29" i="26"/>
  <c r="V29" i="26"/>
  <c r="X29" i="26"/>
  <c r="Z29" i="26" s="1"/>
  <c r="K29" i="26"/>
  <c r="AH28" i="26"/>
  <c r="V28" i="26"/>
  <c r="AG28" i="26" s="1"/>
  <c r="X28" i="26"/>
  <c r="Z28" i="26" s="1"/>
  <c r="K28" i="26"/>
  <c r="AH27" i="26"/>
  <c r="V27" i="26"/>
  <c r="AG27" i="26" s="1"/>
  <c r="X27" i="26"/>
  <c r="Z27" i="26" s="1"/>
  <c r="K27" i="26"/>
  <c r="AH26" i="26"/>
  <c r="V26" i="26"/>
  <c r="AG26" i="26" s="1"/>
  <c r="X26" i="26"/>
  <c r="Z26" i="26" s="1"/>
  <c r="K26" i="26"/>
  <c r="AH25" i="26"/>
  <c r="V25" i="26"/>
  <c r="AG25" i="26" s="1"/>
  <c r="X25" i="26"/>
  <c r="Z25" i="26" s="1"/>
  <c r="K25" i="26"/>
  <c r="AH24" i="26"/>
  <c r="V24" i="26"/>
  <c r="AG24" i="26" s="1"/>
  <c r="X24" i="26"/>
  <c r="Z24" i="26" s="1"/>
  <c r="K24" i="26"/>
  <c r="AH23" i="26"/>
  <c r="V23" i="26"/>
  <c r="AG23" i="26" s="1"/>
  <c r="X23" i="26"/>
  <c r="Z23" i="26" s="1"/>
  <c r="K23" i="26"/>
  <c r="AH22" i="26"/>
  <c r="V22" i="26"/>
  <c r="AG22" i="26" s="1"/>
  <c r="X22" i="26"/>
  <c r="Z22" i="26" s="1"/>
  <c r="K22" i="26"/>
  <c r="AH21" i="26"/>
  <c r="W21" i="26"/>
  <c r="V21" i="26"/>
  <c r="AG21" i="26" s="1"/>
  <c r="X21" i="26"/>
  <c r="Z21" i="26" s="1"/>
  <c r="K21" i="26"/>
  <c r="AH20" i="26"/>
  <c r="V20" i="26"/>
  <c r="AG20" i="26" s="1"/>
  <c r="X20" i="26"/>
  <c r="Z20" i="26" s="1"/>
  <c r="K20" i="26"/>
  <c r="AH19" i="26"/>
  <c r="V19" i="26"/>
  <c r="AG19" i="26" s="1"/>
  <c r="X19" i="26"/>
  <c r="Z19" i="26" s="1"/>
  <c r="K19" i="26"/>
  <c r="AH18" i="26"/>
  <c r="V18" i="26"/>
  <c r="X18" i="26"/>
  <c r="Z18" i="26" s="1"/>
  <c r="K18" i="26"/>
  <c r="AH17" i="26"/>
  <c r="V17" i="26"/>
  <c r="AG17" i="26" s="1"/>
  <c r="X17" i="26"/>
  <c r="Z17" i="26" s="1"/>
  <c r="K17" i="26"/>
  <c r="AH16" i="26"/>
  <c r="W16" i="26"/>
  <c r="V16" i="26"/>
  <c r="AG16" i="26" s="1"/>
  <c r="X16" i="26"/>
  <c r="Z16" i="26" s="1"/>
  <c r="K16" i="26"/>
  <c r="AH15" i="26"/>
  <c r="V15" i="26"/>
  <c r="AG15" i="26" s="1"/>
  <c r="X15" i="26"/>
  <c r="Z15" i="26" s="1"/>
  <c r="K15" i="26"/>
  <c r="AH14" i="26"/>
  <c r="V14" i="26"/>
  <c r="AG14" i="26" s="1"/>
  <c r="X14" i="26"/>
  <c r="Z14" i="26" s="1"/>
  <c r="K14" i="26"/>
  <c r="AH13" i="26"/>
  <c r="V13" i="26"/>
  <c r="AG13" i="26" s="1"/>
  <c r="X13" i="26"/>
  <c r="Z13" i="26" s="1"/>
  <c r="K13" i="26"/>
  <c r="AH12" i="26"/>
  <c r="V12" i="26"/>
  <c r="AG12" i="26" s="1"/>
  <c r="X12" i="26"/>
  <c r="Z12" i="26" s="1"/>
  <c r="K12" i="26"/>
  <c r="AH11" i="26"/>
  <c r="V11" i="26"/>
  <c r="AG11" i="26" s="1"/>
  <c r="X11" i="26"/>
  <c r="Z11" i="26" s="1"/>
  <c r="K11" i="26"/>
  <c r="AH10" i="26"/>
  <c r="V10" i="26"/>
  <c r="AG10" i="26" s="1"/>
  <c r="X10" i="26"/>
  <c r="Z10" i="26" s="1"/>
  <c r="K10" i="26"/>
  <c r="AH9" i="26"/>
  <c r="V9" i="26"/>
  <c r="AG9" i="26" s="1"/>
  <c r="X9" i="26"/>
  <c r="Z9" i="26" s="1"/>
  <c r="K9" i="26"/>
  <c r="AH8" i="26"/>
  <c r="V8" i="26"/>
  <c r="AI241" i="26" s="1"/>
  <c r="X8" i="26"/>
  <c r="Z8" i="26" s="1"/>
  <c r="K8" i="26"/>
  <c r="AH7" i="26"/>
  <c r="V7" i="26"/>
  <c r="X7" i="26"/>
  <c r="Z7" i="26" s="1"/>
  <c r="K7" i="26"/>
  <c r="AH6" i="26"/>
  <c r="V6" i="26"/>
  <c r="AG6" i="26" s="1"/>
  <c r="X6" i="26"/>
  <c r="Z6" i="26" s="1"/>
  <c r="K6" i="26"/>
  <c r="AH5" i="26"/>
  <c r="V5" i="26"/>
  <c r="AG5" i="26" s="1"/>
  <c r="X5" i="26"/>
  <c r="Z5" i="26" s="1"/>
  <c r="K5" i="26"/>
  <c r="AH4" i="26"/>
  <c r="V4" i="26"/>
  <c r="AG4" i="26" s="1"/>
  <c r="X4" i="26"/>
  <c r="Z4" i="26" s="1"/>
  <c r="K4" i="26"/>
  <c r="AH3" i="26"/>
  <c r="V3" i="26"/>
  <c r="AG3" i="26" s="1"/>
  <c r="X3" i="26"/>
  <c r="Z3" i="26" s="1"/>
  <c r="K3" i="26"/>
  <c r="AH2" i="26"/>
  <c r="V2" i="26"/>
  <c r="X2" i="26"/>
  <c r="Z2" i="26" s="1"/>
  <c r="K2" i="26"/>
  <c r="AL267" i="25"/>
  <c r="AN267" i="25" s="1"/>
  <c r="AI267" i="25"/>
  <c r="AH267" i="25"/>
  <c r="AK267" i="25" s="1"/>
  <c r="AL266" i="25"/>
  <c r="AN266" i="25" s="1"/>
  <c r="AI266" i="25"/>
  <c r="AH266" i="25"/>
  <c r="AK266" i="25" s="1"/>
  <c r="AL265" i="25"/>
  <c r="AM265" i="25" s="1"/>
  <c r="AP265" i="25" s="1"/>
  <c r="AI265" i="25"/>
  <c r="AH265" i="25"/>
  <c r="AK265" i="25" s="1"/>
  <c r="AL264" i="25"/>
  <c r="AN264" i="25" s="1"/>
  <c r="AI264" i="25"/>
  <c r="AH264" i="25"/>
  <c r="AK264" i="25" s="1"/>
  <c r="AL263" i="25"/>
  <c r="AN263" i="25" s="1"/>
  <c r="AI263" i="25"/>
  <c r="AH263" i="25"/>
  <c r="AK263" i="25" s="1"/>
  <c r="AL262" i="25"/>
  <c r="AN262" i="25" s="1"/>
  <c r="AI262" i="25"/>
  <c r="AH262" i="25"/>
  <c r="AK262" i="25" s="1"/>
  <c r="AL261" i="25"/>
  <c r="AN261" i="25" s="1"/>
  <c r="AI261" i="25"/>
  <c r="AH261" i="25"/>
  <c r="AK261" i="25" s="1"/>
  <c r="AL260" i="25"/>
  <c r="AN260" i="25" s="1"/>
  <c r="AI260" i="25"/>
  <c r="AH260" i="25"/>
  <c r="AK260" i="25" s="1"/>
  <c r="AL259" i="25"/>
  <c r="AN259" i="25" s="1"/>
  <c r="AI259" i="25"/>
  <c r="AH259" i="25"/>
  <c r="AK259" i="25" s="1"/>
  <c r="AL258" i="25"/>
  <c r="AN258" i="25" s="1"/>
  <c r="AI258" i="25"/>
  <c r="AH258" i="25"/>
  <c r="AK258" i="25" s="1"/>
  <c r="AL257" i="25"/>
  <c r="AN257" i="25" s="1"/>
  <c r="AI257" i="25"/>
  <c r="AH257" i="25"/>
  <c r="AK257" i="25" s="1"/>
  <c r="AL256" i="25"/>
  <c r="AN256" i="25" s="1"/>
  <c r="AI256" i="25"/>
  <c r="AH256" i="25"/>
  <c r="AK256" i="25" s="1"/>
  <c r="AL255" i="25"/>
  <c r="AN255" i="25" s="1"/>
  <c r="AI255" i="25"/>
  <c r="AH255" i="25"/>
  <c r="AK255" i="25" s="1"/>
  <c r="AL254" i="25"/>
  <c r="AN254" i="25" s="1"/>
  <c r="AI254" i="25"/>
  <c r="AH254" i="25"/>
  <c r="AK254" i="25" s="1"/>
  <c r="AL253" i="25"/>
  <c r="AN253" i="25" s="1"/>
  <c r="AI253" i="25"/>
  <c r="AH253" i="25"/>
  <c r="AK253" i="25" s="1"/>
  <c r="AL252" i="25"/>
  <c r="AN252" i="25" s="1"/>
  <c r="AI252" i="25"/>
  <c r="AH252" i="25"/>
  <c r="AK252" i="25" s="1"/>
  <c r="AL251" i="25"/>
  <c r="AN251" i="25" s="1"/>
  <c r="AI251" i="25"/>
  <c r="AH251" i="25"/>
  <c r="AK251" i="25" s="1"/>
  <c r="AL250" i="25"/>
  <c r="AN250" i="25" s="1"/>
  <c r="AI250" i="25"/>
  <c r="AH250" i="25"/>
  <c r="AK250" i="25" s="1"/>
  <c r="AL249" i="25"/>
  <c r="AN249" i="25" s="1"/>
  <c r="AI249" i="25"/>
  <c r="AH249" i="25"/>
  <c r="AK249" i="25" s="1"/>
  <c r="AL248" i="25"/>
  <c r="AN248" i="25" s="1"/>
  <c r="AI248" i="25"/>
  <c r="AH248" i="25"/>
  <c r="AK248" i="25" s="1"/>
  <c r="AL247" i="25"/>
  <c r="AN247" i="25" s="1"/>
  <c r="AI247" i="25"/>
  <c r="AH247" i="25"/>
  <c r="AK247" i="25" s="1"/>
  <c r="AL246" i="25"/>
  <c r="AN246" i="25" s="1"/>
  <c r="AI246" i="25"/>
  <c r="AH246" i="25"/>
  <c r="AK246" i="25" s="1"/>
  <c r="AL245" i="25"/>
  <c r="AN245" i="25" s="1"/>
  <c r="AI245" i="25"/>
  <c r="AH245" i="25"/>
  <c r="AK245" i="25" s="1"/>
  <c r="AL244" i="25"/>
  <c r="AN244" i="25" s="1"/>
  <c r="AI244" i="25"/>
  <c r="AH244" i="25"/>
  <c r="AK244" i="25" s="1"/>
  <c r="AL243" i="25"/>
  <c r="AN243" i="25" s="1"/>
  <c r="AI243" i="25"/>
  <c r="AH243" i="25"/>
  <c r="AK243" i="25" s="1"/>
  <c r="AL242" i="25"/>
  <c r="AN242" i="25" s="1"/>
  <c r="AH242" i="25"/>
  <c r="AK242" i="25" s="1"/>
  <c r="AL241" i="25"/>
  <c r="AN241" i="25" s="1"/>
  <c r="AH241" i="25"/>
  <c r="AK241" i="25" s="1"/>
  <c r="AL240" i="25"/>
  <c r="AN240" i="25" s="1"/>
  <c r="AH240" i="25"/>
  <c r="AK240" i="25" s="1"/>
  <c r="AL239" i="25"/>
  <c r="AN239" i="25" s="1"/>
  <c r="AI239" i="25"/>
  <c r="AH239" i="25"/>
  <c r="AK239" i="25" s="1"/>
  <c r="AL238" i="25"/>
  <c r="AN238" i="25" s="1"/>
  <c r="AI238" i="25"/>
  <c r="AH238" i="25"/>
  <c r="AK238" i="25" s="1"/>
  <c r="AL237" i="25"/>
  <c r="AN237" i="25" s="1"/>
  <c r="AI237" i="25"/>
  <c r="AH237" i="25"/>
  <c r="AK237" i="25" s="1"/>
  <c r="AL236" i="25"/>
  <c r="AN236" i="25" s="1"/>
  <c r="AI236" i="25"/>
  <c r="AH236" i="25"/>
  <c r="AK236" i="25" s="1"/>
  <c r="AL235" i="25"/>
  <c r="AN235" i="25" s="1"/>
  <c r="AI235" i="25"/>
  <c r="AH235" i="25"/>
  <c r="AK235" i="25" s="1"/>
  <c r="AL234" i="25"/>
  <c r="AN234" i="25" s="1"/>
  <c r="AI234" i="25"/>
  <c r="AH234" i="25"/>
  <c r="AK234" i="25" s="1"/>
  <c r="AL233" i="25"/>
  <c r="AN233" i="25" s="1"/>
  <c r="AI233" i="25"/>
  <c r="AH233" i="25"/>
  <c r="AK233" i="25" s="1"/>
  <c r="AL232" i="25"/>
  <c r="AN232" i="25" s="1"/>
  <c r="AI232" i="25"/>
  <c r="AH232" i="25"/>
  <c r="AK232" i="25" s="1"/>
  <c r="AL231" i="25"/>
  <c r="AN231" i="25" s="1"/>
  <c r="AI231" i="25"/>
  <c r="AH231" i="25"/>
  <c r="AK231" i="25" s="1"/>
  <c r="AL230" i="25"/>
  <c r="AN230" i="25" s="1"/>
  <c r="AI230" i="25"/>
  <c r="AH230" i="25"/>
  <c r="AK230" i="25" s="1"/>
  <c r="AL229" i="25"/>
  <c r="AN229" i="25" s="1"/>
  <c r="AI229" i="25"/>
  <c r="AH229" i="25"/>
  <c r="AK229" i="25" s="1"/>
  <c r="AL228" i="25"/>
  <c r="AN228" i="25" s="1"/>
  <c r="AI228" i="25"/>
  <c r="AH228" i="25"/>
  <c r="AK228" i="25" s="1"/>
  <c r="AL227" i="25"/>
  <c r="AN227" i="25" s="1"/>
  <c r="AI227" i="25"/>
  <c r="AH227" i="25"/>
  <c r="AK227" i="25" s="1"/>
  <c r="AL226" i="25"/>
  <c r="AN226" i="25" s="1"/>
  <c r="AI226" i="25"/>
  <c r="AH226" i="25"/>
  <c r="AK226" i="25" s="1"/>
  <c r="AL225" i="25"/>
  <c r="AN225" i="25" s="1"/>
  <c r="AI225" i="25"/>
  <c r="AH225" i="25"/>
  <c r="AK225" i="25" s="1"/>
  <c r="AL224" i="25"/>
  <c r="AN224" i="25" s="1"/>
  <c r="AI224" i="25"/>
  <c r="AH224" i="25"/>
  <c r="AK224" i="25" s="1"/>
  <c r="AL223" i="25"/>
  <c r="AN223" i="25" s="1"/>
  <c r="AI223" i="25"/>
  <c r="AH223" i="25"/>
  <c r="AK223" i="25" s="1"/>
  <c r="AL222" i="25"/>
  <c r="AN222" i="25" s="1"/>
  <c r="AI222" i="25"/>
  <c r="AH222" i="25"/>
  <c r="AK222" i="25" s="1"/>
  <c r="AL221" i="25"/>
  <c r="AN221" i="25" s="1"/>
  <c r="AI221" i="25"/>
  <c r="AH221" i="25"/>
  <c r="AK221" i="25" s="1"/>
  <c r="AL220" i="25"/>
  <c r="AN220" i="25" s="1"/>
  <c r="AI220" i="25"/>
  <c r="AH220" i="25"/>
  <c r="AK220" i="25" s="1"/>
  <c r="AL219" i="25"/>
  <c r="AN219" i="25" s="1"/>
  <c r="AI219" i="25"/>
  <c r="AH219" i="25"/>
  <c r="AK219" i="25" s="1"/>
  <c r="AL218" i="25"/>
  <c r="AN218" i="25" s="1"/>
  <c r="AI218" i="25"/>
  <c r="AH218" i="25"/>
  <c r="AK218" i="25" s="1"/>
  <c r="AL217" i="25"/>
  <c r="AN217" i="25" s="1"/>
  <c r="AI217" i="25"/>
  <c r="AH217" i="25"/>
  <c r="AK217" i="25" s="1"/>
  <c r="AL216" i="25"/>
  <c r="AN216" i="25" s="1"/>
  <c r="AI216" i="25"/>
  <c r="AH216" i="25"/>
  <c r="AK216" i="25" s="1"/>
  <c r="AL215" i="25"/>
  <c r="AN215" i="25" s="1"/>
  <c r="AI215" i="25"/>
  <c r="AH215" i="25"/>
  <c r="AK215" i="25" s="1"/>
  <c r="AL214" i="25"/>
  <c r="AN214" i="25" s="1"/>
  <c r="AI214" i="25"/>
  <c r="AH214" i="25"/>
  <c r="AK214" i="25" s="1"/>
  <c r="AL213" i="25"/>
  <c r="AN213" i="25" s="1"/>
  <c r="AI213" i="25"/>
  <c r="AH213" i="25"/>
  <c r="AK213" i="25" s="1"/>
  <c r="AL212" i="25"/>
  <c r="AN212" i="25" s="1"/>
  <c r="AI212" i="25"/>
  <c r="AH212" i="25"/>
  <c r="AK212" i="25" s="1"/>
  <c r="AL211" i="25"/>
  <c r="AN211" i="25" s="1"/>
  <c r="AI211" i="25"/>
  <c r="AH211" i="25"/>
  <c r="AK211" i="25" s="1"/>
  <c r="AL210" i="25"/>
  <c r="AN210" i="25" s="1"/>
  <c r="AI210" i="25"/>
  <c r="AH210" i="25"/>
  <c r="AK210" i="25" s="1"/>
  <c r="AL209" i="25"/>
  <c r="AN209" i="25" s="1"/>
  <c r="AI209" i="25"/>
  <c r="AH209" i="25"/>
  <c r="AK209" i="25" s="1"/>
  <c r="AL208" i="25"/>
  <c r="AN208" i="25" s="1"/>
  <c r="AI208" i="25"/>
  <c r="AH208" i="25"/>
  <c r="AK208" i="25" s="1"/>
  <c r="AL207" i="25"/>
  <c r="AN207" i="25" s="1"/>
  <c r="AI207" i="25"/>
  <c r="AH207" i="25"/>
  <c r="AK207" i="25" s="1"/>
  <c r="AB207" i="25"/>
  <c r="AL206" i="25"/>
  <c r="AI206" i="25"/>
  <c r="AH206" i="25"/>
  <c r="AP205" i="25"/>
  <c r="AN205" i="25"/>
  <c r="AI205" i="25"/>
  <c r="AH205" i="25"/>
  <c r="AK205" i="25" s="1"/>
  <c r="AL204" i="25"/>
  <c r="AN204" i="25" s="1"/>
  <c r="AI204" i="25"/>
  <c r="AH204" i="25"/>
  <c r="AK204" i="25" s="1"/>
  <c r="AL203" i="25"/>
  <c r="AN203" i="25" s="1"/>
  <c r="AI203" i="25"/>
  <c r="AH203" i="25"/>
  <c r="AK203" i="25" s="1"/>
  <c r="V200" i="25"/>
  <c r="W200" i="25" s="1"/>
  <c r="X200" i="25"/>
  <c r="Z200" i="25" s="1"/>
  <c r="K200" i="25"/>
  <c r="V199" i="25"/>
  <c r="W199" i="25" s="1"/>
  <c r="X199" i="25"/>
  <c r="Z199" i="25" s="1"/>
  <c r="V198" i="25"/>
  <c r="W198" i="25" s="1"/>
  <c r="X198" i="25"/>
  <c r="Z198" i="25" s="1"/>
  <c r="V197" i="25"/>
  <c r="W197" i="25" s="1"/>
  <c r="X197" i="25"/>
  <c r="Z197" i="25" s="1"/>
  <c r="V196" i="25"/>
  <c r="W196" i="25" s="1"/>
  <c r="X196" i="25"/>
  <c r="Z196" i="25" s="1"/>
  <c r="V195" i="25"/>
  <c r="W195" i="25" s="1"/>
  <c r="X195" i="25"/>
  <c r="Z195" i="25" s="1"/>
  <c r="V194" i="25"/>
  <c r="W194" i="25" s="1"/>
  <c r="X194" i="25"/>
  <c r="Z194" i="25" s="1"/>
  <c r="V193" i="25"/>
  <c r="W193" i="25" s="1"/>
  <c r="X193" i="25"/>
  <c r="Z193" i="25" s="1"/>
  <c r="V192" i="25"/>
  <c r="W192" i="25" s="1"/>
  <c r="X192" i="25"/>
  <c r="Z192" i="25" s="1"/>
  <c r="V191" i="25"/>
  <c r="W191" i="25" s="1"/>
  <c r="X191" i="25"/>
  <c r="Z191" i="25" s="1"/>
  <c r="V190" i="25"/>
  <c r="W190" i="25" s="1"/>
  <c r="X190" i="25"/>
  <c r="Z190" i="25" s="1"/>
  <c r="V189" i="25"/>
  <c r="W189" i="25" s="1"/>
  <c r="X189" i="25"/>
  <c r="Z189" i="25" s="1"/>
  <c r="V188" i="25"/>
  <c r="W188" i="25" s="1"/>
  <c r="X188" i="25"/>
  <c r="Z188" i="25" s="1"/>
  <c r="V187" i="25"/>
  <c r="W187" i="25" s="1"/>
  <c r="X187" i="25"/>
  <c r="Z187" i="25" s="1"/>
  <c r="V186" i="25"/>
  <c r="W186" i="25" s="1"/>
  <c r="X186" i="25"/>
  <c r="Z186" i="25" s="1"/>
  <c r="V185" i="25"/>
  <c r="W185" i="25" s="1"/>
  <c r="X185" i="25"/>
  <c r="Z185" i="25" s="1"/>
  <c r="X184" i="25"/>
  <c r="Z184" i="25" s="1"/>
  <c r="V184" i="25"/>
  <c r="W184" i="25" s="1"/>
  <c r="X183" i="25"/>
  <c r="Z183" i="25" s="1"/>
  <c r="V183" i="25"/>
  <c r="W183" i="25" s="1"/>
  <c r="X182" i="25"/>
  <c r="Z182" i="25" s="1"/>
  <c r="V182" i="25"/>
  <c r="W182" i="25" s="1"/>
  <c r="X181" i="25"/>
  <c r="Z181" i="25" s="1"/>
  <c r="V181" i="25"/>
  <c r="W181" i="25" s="1"/>
  <c r="X180" i="25"/>
  <c r="Z180" i="25" s="1"/>
  <c r="V180" i="25"/>
  <c r="W180" i="25" s="1"/>
  <c r="X179" i="25"/>
  <c r="Z179" i="25" s="1"/>
  <c r="V179" i="25"/>
  <c r="W179" i="25" s="1"/>
  <c r="X178" i="25"/>
  <c r="Z178" i="25" s="1"/>
  <c r="V178" i="25"/>
  <c r="W178" i="25" s="1"/>
  <c r="X177" i="25"/>
  <c r="Z177" i="25" s="1"/>
  <c r="V177" i="25"/>
  <c r="W177" i="25" s="1"/>
  <c r="X176" i="25"/>
  <c r="Z176" i="25" s="1"/>
  <c r="V176" i="25"/>
  <c r="W176" i="25" s="1"/>
  <c r="X175" i="25"/>
  <c r="Z175" i="25" s="1"/>
  <c r="V175" i="25"/>
  <c r="W175" i="25" s="1"/>
  <c r="X174" i="25"/>
  <c r="Z174" i="25" s="1"/>
  <c r="V174" i="25"/>
  <c r="W174" i="25" s="1"/>
  <c r="X173" i="25"/>
  <c r="Z173" i="25" s="1"/>
  <c r="V173" i="25"/>
  <c r="W173" i="25" s="1"/>
  <c r="X172" i="25"/>
  <c r="Z172" i="25" s="1"/>
  <c r="V172" i="25"/>
  <c r="W172" i="25" s="1"/>
  <c r="X171" i="25"/>
  <c r="Z171" i="25" s="1"/>
  <c r="V171" i="25"/>
  <c r="W171" i="25" s="1"/>
  <c r="X170" i="25"/>
  <c r="Z170" i="25" s="1"/>
  <c r="V170" i="25"/>
  <c r="W170" i="25" s="1"/>
  <c r="X169" i="25"/>
  <c r="Z169" i="25" s="1"/>
  <c r="V169" i="25"/>
  <c r="W169" i="25" s="1"/>
  <c r="X168" i="25"/>
  <c r="Z168" i="25" s="1"/>
  <c r="V168" i="25"/>
  <c r="W168" i="25" s="1"/>
  <c r="X167" i="25"/>
  <c r="Z167" i="25" s="1"/>
  <c r="V167" i="25"/>
  <c r="W167" i="25" s="1"/>
  <c r="X166" i="25"/>
  <c r="Z166" i="25" s="1"/>
  <c r="V166" i="25"/>
  <c r="W166" i="25" s="1"/>
  <c r="X165" i="25"/>
  <c r="Z165" i="25" s="1"/>
  <c r="V165" i="25"/>
  <c r="W165" i="25" s="1"/>
  <c r="X164" i="25"/>
  <c r="Z164" i="25" s="1"/>
  <c r="V164" i="25"/>
  <c r="W164" i="25" s="1"/>
  <c r="X163" i="25"/>
  <c r="Z163" i="25" s="1"/>
  <c r="V163" i="25"/>
  <c r="W163" i="25" s="1"/>
  <c r="X162" i="25"/>
  <c r="Z162" i="25" s="1"/>
  <c r="V162" i="25"/>
  <c r="W162" i="25" s="1"/>
  <c r="X161" i="25"/>
  <c r="Z161" i="25" s="1"/>
  <c r="V161" i="25"/>
  <c r="W161" i="25" s="1"/>
  <c r="X160" i="25"/>
  <c r="Z160" i="25" s="1"/>
  <c r="V160" i="25"/>
  <c r="W160" i="25" s="1"/>
  <c r="X159" i="25"/>
  <c r="Z159" i="25" s="1"/>
  <c r="V159" i="25"/>
  <c r="W159" i="25" s="1"/>
  <c r="X158" i="25"/>
  <c r="Z158" i="25" s="1"/>
  <c r="V158" i="25"/>
  <c r="W158" i="25" s="1"/>
  <c r="X157" i="25"/>
  <c r="Z157" i="25" s="1"/>
  <c r="V157" i="25"/>
  <c r="W157" i="25" s="1"/>
  <c r="X156" i="25"/>
  <c r="Z156" i="25" s="1"/>
  <c r="V156" i="25"/>
  <c r="W156" i="25" s="1"/>
  <c r="X155" i="25"/>
  <c r="Z155" i="25" s="1"/>
  <c r="V155" i="25"/>
  <c r="W155" i="25" s="1"/>
  <c r="X154" i="25"/>
  <c r="Z154" i="25" s="1"/>
  <c r="V154" i="25"/>
  <c r="W154" i="25" s="1"/>
  <c r="X153" i="25"/>
  <c r="Z153" i="25" s="1"/>
  <c r="V153" i="25"/>
  <c r="W153" i="25" s="1"/>
  <c r="X152" i="25"/>
  <c r="Z152" i="25" s="1"/>
  <c r="V152" i="25"/>
  <c r="W152" i="25" s="1"/>
  <c r="X151" i="25"/>
  <c r="Z151" i="25" s="1"/>
  <c r="V151" i="25"/>
  <c r="W151" i="25" s="1"/>
  <c r="X150" i="25"/>
  <c r="Z150" i="25" s="1"/>
  <c r="V150" i="25"/>
  <c r="W150" i="25" s="1"/>
  <c r="X149" i="25"/>
  <c r="Z149" i="25" s="1"/>
  <c r="V149" i="25"/>
  <c r="W149" i="25" s="1"/>
  <c r="X148" i="25"/>
  <c r="Z148" i="25" s="1"/>
  <c r="V148" i="25"/>
  <c r="W148" i="25" s="1"/>
  <c r="X147" i="25"/>
  <c r="Z147" i="25" s="1"/>
  <c r="V147" i="25"/>
  <c r="W147" i="25" s="1"/>
  <c r="X146" i="25"/>
  <c r="Z146" i="25" s="1"/>
  <c r="V146" i="25"/>
  <c r="W146" i="25" s="1"/>
  <c r="X145" i="25"/>
  <c r="Z145" i="25" s="1"/>
  <c r="V145" i="25"/>
  <c r="W145" i="25" s="1"/>
  <c r="X144" i="25"/>
  <c r="Z144" i="25" s="1"/>
  <c r="V144" i="25"/>
  <c r="W144" i="25" s="1"/>
  <c r="X143" i="25"/>
  <c r="Z143" i="25" s="1"/>
  <c r="V143" i="25"/>
  <c r="W143" i="25" s="1"/>
  <c r="X142" i="25"/>
  <c r="Z142" i="25" s="1"/>
  <c r="V142" i="25"/>
  <c r="W142" i="25" s="1"/>
  <c r="X141" i="25"/>
  <c r="Z141" i="25" s="1"/>
  <c r="V141" i="25"/>
  <c r="W141" i="25" s="1"/>
  <c r="X140" i="25"/>
  <c r="Z140" i="25" s="1"/>
  <c r="V140" i="25"/>
  <c r="W140" i="25" s="1"/>
  <c r="X139" i="25"/>
  <c r="Z139" i="25" s="1"/>
  <c r="V139" i="25"/>
  <c r="W139" i="25" s="1"/>
  <c r="X138" i="25"/>
  <c r="Z138" i="25" s="1"/>
  <c r="V138" i="25"/>
  <c r="W138" i="25" s="1"/>
  <c r="X137" i="25"/>
  <c r="Z137" i="25" s="1"/>
  <c r="V137" i="25"/>
  <c r="W137" i="25" s="1"/>
  <c r="X136" i="25"/>
  <c r="Z136" i="25" s="1"/>
  <c r="V136" i="25"/>
  <c r="W136" i="25" s="1"/>
  <c r="X135" i="25"/>
  <c r="Z135" i="25" s="1"/>
  <c r="V135" i="25"/>
  <c r="W135" i="25" s="1"/>
  <c r="X134" i="25"/>
  <c r="Z134" i="25" s="1"/>
  <c r="V134" i="25"/>
  <c r="W134" i="25" s="1"/>
  <c r="X133" i="25"/>
  <c r="Z133" i="25" s="1"/>
  <c r="V133" i="25"/>
  <c r="W133" i="25" s="1"/>
  <c r="X132" i="25"/>
  <c r="Z132" i="25" s="1"/>
  <c r="V132" i="25"/>
  <c r="W132" i="25" s="1"/>
  <c r="X131" i="25"/>
  <c r="Z131" i="25" s="1"/>
  <c r="V131" i="25"/>
  <c r="W131" i="25" s="1"/>
  <c r="X130" i="25"/>
  <c r="Z130" i="25" s="1"/>
  <c r="V130" i="25"/>
  <c r="W130" i="25" s="1"/>
  <c r="X129" i="25"/>
  <c r="Z129" i="25" s="1"/>
  <c r="V129" i="25"/>
  <c r="W129" i="25" s="1"/>
  <c r="X128" i="25"/>
  <c r="Z128" i="25" s="1"/>
  <c r="V128" i="25"/>
  <c r="W128" i="25" s="1"/>
  <c r="X127" i="25"/>
  <c r="Z127" i="25" s="1"/>
  <c r="V127" i="25"/>
  <c r="W127" i="25" s="1"/>
  <c r="X126" i="25"/>
  <c r="Z126" i="25" s="1"/>
  <c r="V126" i="25"/>
  <c r="W126" i="25" s="1"/>
  <c r="X125" i="25"/>
  <c r="Z125" i="25" s="1"/>
  <c r="V125" i="25"/>
  <c r="W125" i="25" s="1"/>
  <c r="X124" i="25"/>
  <c r="Z124" i="25" s="1"/>
  <c r="V124" i="25"/>
  <c r="W124" i="25" s="1"/>
  <c r="X123" i="25"/>
  <c r="Z123" i="25" s="1"/>
  <c r="V123" i="25"/>
  <c r="W123" i="25" s="1"/>
  <c r="X122" i="25"/>
  <c r="Z122" i="25" s="1"/>
  <c r="V122" i="25"/>
  <c r="W122" i="25" s="1"/>
  <c r="X121" i="25"/>
  <c r="Z121" i="25" s="1"/>
  <c r="V121" i="25"/>
  <c r="W121" i="25" s="1"/>
  <c r="X120" i="25"/>
  <c r="Z120" i="25" s="1"/>
  <c r="V120" i="25"/>
  <c r="W120" i="25" s="1"/>
  <c r="X119" i="25"/>
  <c r="Z119" i="25" s="1"/>
  <c r="V119" i="25"/>
  <c r="W119" i="25" s="1"/>
  <c r="X118" i="25"/>
  <c r="Z118" i="25" s="1"/>
  <c r="V118" i="25"/>
  <c r="W118" i="25" s="1"/>
  <c r="X117" i="25"/>
  <c r="Z117" i="25" s="1"/>
  <c r="V117" i="25"/>
  <c r="W117" i="25" s="1"/>
  <c r="X116" i="25"/>
  <c r="Z116" i="25" s="1"/>
  <c r="V116" i="25"/>
  <c r="W116" i="25" s="1"/>
  <c r="X115" i="25"/>
  <c r="Z115" i="25" s="1"/>
  <c r="V115" i="25"/>
  <c r="W115" i="25" s="1"/>
  <c r="X114" i="25"/>
  <c r="Z114" i="25" s="1"/>
  <c r="V114" i="25"/>
  <c r="W114" i="25" s="1"/>
  <c r="X113" i="25"/>
  <c r="Z113" i="25" s="1"/>
  <c r="V113" i="25"/>
  <c r="W113" i="25" s="1"/>
  <c r="X112" i="25"/>
  <c r="Z112" i="25" s="1"/>
  <c r="V112" i="25"/>
  <c r="W112" i="25" s="1"/>
  <c r="X111" i="25"/>
  <c r="Z111" i="25" s="1"/>
  <c r="V111" i="25"/>
  <c r="W111" i="25" s="1"/>
  <c r="X110" i="25"/>
  <c r="Z110" i="25" s="1"/>
  <c r="V110" i="25"/>
  <c r="W110" i="25" s="1"/>
  <c r="X109" i="25"/>
  <c r="Z109" i="25" s="1"/>
  <c r="V109" i="25"/>
  <c r="W109" i="25" s="1"/>
  <c r="X108" i="25"/>
  <c r="Z108" i="25" s="1"/>
  <c r="V108" i="25"/>
  <c r="W108" i="25" s="1"/>
  <c r="X107" i="25"/>
  <c r="Z107" i="25" s="1"/>
  <c r="V107" i="25"/>
  <c r="W107" i="25" s="1"/>
  <c r="X106" i="25"/>
  <c r="Z106" i="25" s="1"/>
  <c r="V106" i="25"/>
  <c r="W106" i="25" s="1"/>
  <c r="X105" i="25"/>
  <c r="Z105" i="25" s="1"/>
  <c r="V105" i="25"/>
  <c r="W105" i="25" s="1"/>
  <c r="X104" i="25"/>
  <c r="Z104" i="25" s="1"/>
  <c r="V104" i="25"/>
  <c r="W104" i="25" s="1"/>
  <c r="X103" i="25"/>
  <c r="Z103" i="25" s="1"/>
  <c r="V103" i="25"/>
  <c r="W103" i="25" s="1"/>
  <c r="X102" i="25"/>
  <c r="Z102" i="25" s="1"/>
  <c r="V102" i="25"/>
  <c r="W102" i="25" s="1"/>
  <c r="X101" i="25"/>
  <c r="Z101" i="25" s="1"/>
  <c r="V101" i="25"/>
  <c r="W101" i="25" s="1"/>
  <c r="X100" i="25"/>
  <c r="Z100" i="25" s="1"/>
  <c r="V100" i="25"/>
  <c r="W100" i="25" s="1"/>
  <c r="X99" i="25"/>
  <c r="Z99" i="25" s="1"/>
  <c r="V99" i="25"/>
  <c r="W99" i="25" s="1"/>
  <c r="X98" i="25"/>
  <c r="Z98" i="25" s="1"/>
  <c r="V98" i="25"/>
  <c r="W98" i="25" s="1"/>
  <c r="X97" i="25"/>
  <c r="Z97" i="25" s="1"/>
  <c r="V97" i="25"/>
  <c r="W97" i="25" s="1"/>
  <c r="X96" i="25"/>
  <c r="Z96" i="25" s="1"/>
  <c r="V96" i="25"/>
  <c r="W96" i="25" s="1"/>
  <c r="X95" i="25"/>
  <c r="Z95" i="25" s="1"/>
  <c r="V95" i="25"/>
  <c r="W95" i="25" s="1"/>
  <c r="X94" i="25"/>
  <c r="Z94" i="25" s="1"/>
  <c r="V94" i="25"/>
  <c r="W94" i="25" s="1"/>
  <c r="X93" i="25"/>
  <c r="Z93" i="25" s="1"/>
  <c r="V93" i="25"/>
  <c r="W93" i="25" s="1"/>
  <c r="X92" i="25"/>
  <c r="Z92" i="25" s="1"/>
  <c r="V92" i="25"/>
  <c r="W92" i="25" s="1"/>
  <c r="X91" i="25"/>
  <c r="Z91" i="25" s="1"/>
  <c r="V91" i="25"/>
  <c r="W91" i="25" s="1"/>
  <c r="X90" i="25"/>
  <c r="Z90" i="25" s="1"/>
  <c r="V90" i="25"/>
  <c r="W90" i="25" s="1"/>
  <c r="X89" i="25"/>
  <c r="Z89" i="25" s="1"/>
  <c r="V89" i="25"/>
  <c r="W89" i="25" s="1"/>
  <c r="X88" i="25"/>
  <c r="Z88" i="25" s="1"/>
  <c r="V88" i="25"/>
  <c r="W88" i="25" s="1"/>
  <c r="AG87" i="25"/>
  <c r="V87" i="25"/>
  <c r="W87" i="25" s="1"/>
  <c r="X87" i="25"/>
  <c r="Z87" i="25" s="1"/>
  <c r="K87" i="25"/>
  <c r="X86" i="25"/>
  <c r="Z86" i="25" s="1"/>
  <c r="V86" i="25"/>
  <c r="K86" i="25"/>
  <c r="V85" i="25"/>
  <c r="X85" i="25"/>
  <c r="Z85" i="25" s="1"/>
  <c r="K85" i="25"/>
  <c r="X84" i="25"/>
  <c r="Z84" i="25" s="1"/>
  <c r="V84" i="25"/>
  <c r="K84" i="25"/>
  <c r="V83" i="25"/>
  <c r="X83" i="25"/>
  <c r="Z83" i="25" s="1"/>
  <c r="K83" i="25"/>
  <c r="X82" i="25"/>
  <c r="Z82" i="25" s="1"/>
  <c r="V82" i="25"/>
  <c r="W82" i="25" s="1"/>
  <c r="K82" i="25"/>
  <c r="V81" i="25"/>
  <c r="W81" i="25" s="1"/>
  <c r="X81" i="25"/>
  <c r="Z81" i="25" s="1"/>
  <c r="K81" i="25"/>
  <c r="X80" i="25"/>
  <c r="Z80" i="25" s="1"/>
  <c r="V80" i="25"/>
  <c r="AG80" i="25" s="1"/>
  <c r="K80" i="25"/>
  <c r="X79" i="25"/>
  <c r="Z79" i="25" s="1"/>
  <c r="V79" i="25"/>
  <c r="K79" i="25"/>
  <c r="X78" i="25"/>
  <c r="Z78" i="25" s="1"/>
  <c r="V78" i="25"/>
  <c r="W78" i="25" s="1"/>
  <c r="K78" i="25"/>
  <c r="X77" i="25"/>
  <c r="Z77" i="25" s="1"/>
  <c r="V77" i="25"/>
  <c r="W77" i="25" s="1"/>
  <c r="K77" i="25"/>
  <c r="X76" i="25"/>
  <c r="Z76" i="25" s="1"/>
  <c r="V76" i="25"/>
  <c r="AG76" i="25" s="1"/>
  <c r="K76" i="25"/>
  <c r="X75" i="25"/>
  <c r="Z75" i="25" s="1"/>
  <c r="V75" i="25"/>
  <c r="K75" i="25"/>
  <c r="X74" i="25"/>
  <c r="Z74" i="25" s="1"/>
  <c r="V74" i="25"/>
  <c r="W74" i="25" s="1"/>
  <c r="K74" i="25"/>
  <c r="X73" i="25"/>
  <c r="Z73" i="25" s="1"/>
  <c r="V73" i="25"/>
  <c r="K73" i="25"/>
  <c r="V72" i="25"/>
  <c r="AG72" i="25" s="1"/>
  <c r="X72" i="25"/>
  <c r="Z72" i="25" s="1"/>
  <c r="K72" i="25"/>
  <c r="V71" i="25"/>
  <c r="AG71" i="25" s="1"/>
  <c r="X71" i="25"/>
  <c r="Z71" i="25" s="1"/>
  <c r="K71" i="25"/>
  <c r="V70" i="25"/>
  <c r="X70" i="25"/>
  <c r="Z70" i="25" s="1"/>
  <c r="K70" i="25"/>
  <c r="V69" i="25"/>
  <c r="AG69" i="25" s="1"/>
  <c r="X69" i="25"/>
  <c r="Z69" i="25" s="1"/>
  <c r="K69" i="25"/>
  <c r="X68" i="25"/>
  <c r="Z68" i="25" s="1"/>
  <c r="V68" i="25"/>
  <c r="K68" i="25"/>
  <c r="V67" i="25"/>
  <c r="X67" i="25"/>
  <c r="Z67" i="25" s="1"/>
  <c r="K67" i="25"/>
  <c r="V66" i="25"/>
  <c r="AG66" i="25" s="1"/>
  <c r="X66" i="25"/>
  <c r="Z66" i="25" s="1"/>
  <c r="K66" i="25"/>
  <c r="V65" i="25"/>
  <c r="AG65" i="25" s="1"/>
  <c r="X65" i="25"/>
  <c r="Z65" i="25" s="1"/>
  <c r="K65" i="25"/>
  <c r="X64" i="25"/>
  <c r="Z64" i="25" s="1"/>
  <c r="V64" i="25"/>
  <c r="K64" i="25"/>
  <c r="V63" i="25"/>
  <c r="X63" i="25"/>
  <c r="Z63" i="25" s="1"/>
  <c r="K63" i="25"/>
  <c r="V62" i="25"/>
  <c r="AG62" i="25" s="1"/>
  <c r="X62" i="25"/>
  <c r="Z62" i="25" s="1"/>
  <c r="K62" i="25"/>
  <c r="V61" i="25"/>
  <c r="AG61" i="25" s="1"/>
  <c r="X61" i="25"/>
  <c r="Z61" i="25" s="1"/>
  <c r="K61" i="25"/>
  <c r="X60" i="25"/>
  <c r="Z60" i="25" s="1"/>
  <c r="V60" i="25"/>
  <c r="K60" i="25"/>
  <c r="V59" i="25"/>
  <c r="X59" i="25"/>
  <c r="Z59" i="25" s="1"/>
  <c r="K59" i="25"/>
  <c r="X58" i="25"/>
  <c r="Z58" i="25" s="1"/>
  <c r="W58" i="25"/>
  <c r="V58" i="25"/>
  <c r="AG58" i="25" s="1"/>
  <c r="K58" i="25"/>
  <c r="AG57" i="25"/>
  <c r="V57" i="25"/>
  <c r="W57" i="25" s="1"/>
  <c r="X57" i="25"/>
  <c r="Z57" i="25" s="1"/>
  <c r="K57" i="25"/>
  <c r="X56" i="25"/>
  <c r="Z56" i="25" s="1"/>
  <c r="V56" i="25"/>
  <c r="K56" i="25"/>
  <c r="V55" i="25"/>
  <c r="W55" i="25" s="1"/>
  <c r="X55" i="25"/>
  <c r="Z55" i="25" s="1"/>
  <c r="K55" i="25"/>
  <c r="X54" i="25"/>
  <c r="Z54" i="25" s="1"/>
  <c r="V54" i="25"/>
  <c r="K54" i="25"/>
  <c r="V53" i="25"/>
  <c r="X53" i="25"/>
  <c r="Z53" i="25" s="1"/>
  <c r="K53" i="25"/>
  <c r="X52" i="25"/>
  <c r="Z52" i="25" s="1"/>
  <c r="V52" i="25"/>
  <c r="AG52" i="25" s="1"/>
  <c r="K52" i="25"/>
  <c r="V51" i="25"/>
  <c r="W51" i="25" s="1"/>
  <c r="X51" i="25"/>
  <c r="Z51" i="25" s="1"/>
  <c r="K51" i="25"/>
  <c r="X50" i="25"/>
  <c r="Z50" i="25" s="1"/>
  <c r="V50" i="25"/>
  <c r="AG50" i="25" s="1"/>
  <c r="K50" i="25"/>
  <c r="V49" i="25"/>
  <c r="AG49" i="25" s="1"/>
  <c r="X49" i="25"/>
  <c r="Z49" i="25" s="1"/>
  <c r="K49" i="25"/>
  <c r="X48" i="25"/>
  <c r="Z48" i="25" s="1"/>
  <c r="V48" i="25"/>
  <c r="K48" i="25"/>
  <c r="V47" i="25"/>
  <c r="X47" i="25"/>
  <c r="Z47" i="25" s="1"/>
  <c r="K47" i="25"/>
  <c r="X46" i="25"/>
  <c r="Z46" i="25" s="1"/>
  <c r="V46" i="25"/>
  <c r="AG46" i="25" s="1"/>
  <c r="K46" i="25"/>
  <c r="V45" i="25"/>
  <c r="W45" i="25" s="1"/>
  <c r="X45" i="25"/>
  <c r="Z45" i="25" s="1"/>
  <c r="K45" i="25"/>
  <c r="X44" i="25"/>
  <c r="Z44" i="25" s="1"/>
  <c r="V44" i="25"/>
  <c r="AG44" i="25" s="1"/>
  <c r="K44" i="25"/>
  <c r="V43" i="25"/>
  <c r="W43" i="25" s="1"/>
  <c r="X43" i="25"/>
  <c r="Z43" i="25" s="1"/>
  <c r="K43" i="25"/>
  <c r="X42" i="25"/>
  <c r="Z42" i="25" s="1"/>
  <c r="V42" i="25"/>
  <c r="AG42" i="25" s="1"/>
  <c r="K42" i="25"/>
  <c r="V41" i="25"/>
  <c r="X41" i="25"/>
  <c r="Z41" i="25" s="1"/>
  <c r="K41" i="25"/>
  <c r="X40" i="25"/>
  <c r="Z40" i="25" s="1"/>
  <c r="V40" i="25"/>
  <c r="AG40" i="25" s="1"/>
  <c r="K40" i="25"/>
  <c r="V39" i="25"/>
  <c r="W39" i="25" s="1"/>
  <c r="X39" i="25"/>
  <c r="Z39" i="25" s="1"/>
  <c r="K39" i="25"/>
  <c r="X38" i="25"/>
  <c r="Z38" i="25" s="1"/>
  <c r="V38" i="25"/>
  <c r="K38" i="25"/>
  <c r="V37" i="25"/>
  <c r="X37" i="25"/>
  <c r="Z37" i="25" s="1"/>
  <c r="K37" i="25"/>
  <c r="X36" i="25"/>
  <c r="Z36" i="25" s="1"/>
  <c r="V36" i="25"/>
  <c r="AG36" i="25" s="1"/>
  <c r="K36" i="25"/>
  <c r="V35" i="25"/>
  <c r="W35" i="25" s="1"/>
  <c r="X35" i="25"/>
  <c r="Z35" i="25" s="1"/>
  <c r="K35" i="25"/>
  <c r="X34" i="25"/>
  <c r="Z34" i="25" s="1"/>
  <c r="V34" i="25"/>
  <c r="AG34" i="25" s="1"/>
  <c r="K34" i="25"/>
  <c r="V33" i="25"/>
  <c r="AG33" i="25" s="1"/>
  <c r="X33" i="25"/>
  <c r="Z33" i="25" s="1"/>
  <c r="K33" i="25"/>
  <c r="X32" i="25"/>
  <c r="Z32" i="25" s="1"/>
  <c r="V32" i="25"/>
  <c r="AG32" i="25" s="1"/>
  <c r="K32" i="25"/>
  <c r="AG31" i="25"/>
  <c r="V31" i="25"/>
  <c r="W31" i="25" s="1"/>
  <c r="X31" i="25"/>
  <c r="Z31" i="25" s="1"/>
  <c r="K31" i="25"/>
  <c r="X30" i="25"/>
  <c r="Z30" i="25" s="1"/>
  <c r="V30" i="25"/>
  <c r="AG30" i="25" s="1"/>
  <c r="K30" i="25"/>
  <c r="V29" i="25"/>
  <c r="AG29" i="25" s="1"/>
  <c r="X29" i="25"/>
  <c r="Z29" i="25" s="1"/>
  <c r="K29" i="25"/>
  <c r="X28" i="25"/>
  <c r="Z28" i="25" s="1"/>
  <c r="V28" i="25"/>
  <c r="AG28" i="25" s="1"/>
  <c r="K28" i="25"/>
  <c r="V27" i="25"/>
  <c r="AG27" i="25" s="1"/>
  <c r="X27" i="25"/>
  <c r="Z27" i="25" s="1"/>
  <c r="K27" i="25"/>
  <c r="X26" i="25"/>
  <c r="Z26" i="25" s="1"/>
  <c r="V26" i="25"/>
  <c r="V25" i="25"/>
  <c r="X25" i="25"/>
  <c r="Z25" i="25" s="1"/>
  <c r="X24" i="25"/>
  <c r="Z24" i="25" s="1"/>
  <c r="V24" i="25"/>
  <c r="V23" i="25"/>
  <c r="AG23" i="25" s="1"/>
  <c r="X23" i="25"/>
  <c r="Z23" i="25" s="1"/>
  <c r="K23" i="25"/>
  <c r="X22" i="25"/>
  <c r="Z22" i="25" s="1"/>
  <c r="V22" i="25"/>
  <c r="AG22" i="25" s="1"/>
  <c r="K22" i="25"/>
  <c r="V21" i="25"/>
  <c r="AG21" i="25" s="1"/>
  <c r="X21" i="25"/>
  <c r="Z21" i="25" s="1"/>
  <c r="K21" i="25"/>
  <c r="X20" i="25"/>
  <c r="Z20" i="25" s="1"/>
  <c r="V20" i="25"/>
  <c r="AG20" i="25" s="1"/>
  <c r="K20" i="25"/>
  <c r="V19" i="25"/>
  <c r="AG19" i="25" s="1"/>
  <c r="X19" i="25"/>
  <c r="Z19" i="25" s="1"/>
  <c r="K19" i="25"/>
  <c r="X18" i="25"/>
  <c r="Z18" i="25" s="1"/>
  <c r="V18" i="25"/>
  <c r="AG18" i="25" s="1"/>
  <c r="K18" i="25"/>
  <c r="V17" i="25"/>
  <c r="AG17" i="25" s="1"/>
  <c r="X17" i="25"/>
  <c r="Z17" i="25" s="1"/>
  <c r="K17" i="25"/>
  <c r="X16" i="25"/>
  <c r="Z16" i="25" s="1"/>
  <c r="V16" i="25"/>
  <c r="AG16" i="25" s="1"/>
  <c r="K16" i="25"/>
  <c r="V15" i="25"/>
  <c r="AG15" i="25" s="1"/>
  <c r="X15" i="25"/>
  <c r="Z15" i="25" s="1"/>
  <c r="K15" i="25"/>
  <c r="X14" i="25"/>
  <c r="Z14" i="25" s="1"/>
  <c r="V14" i="25"/>
  <c r="AG14" i="25" s="1"/>
  <c r="K14" i="25"/>
  <c r="V13" i="25"/>
  <c r="AG13" i="25" s="1"/>
  <c r="X13" i="25"/>
  <c r="Z13" i="25" s="1"/>
  <c r="K13" i="25"/>
  <c r="X12" i="25"/>
  <c r="Z12" i="25" s="1"/>
  <c r="V12" i="25"/>
  <c r="AG12" i="25" s="1"/>
  <c r="K12" i="25"/>
  <c r="V11" i="25"/>
  <c r="AG11" i="25" s="1"/>
  <c r="X11" i="25"/>
  <c r="Z11" i="25" s="1"/>
  <c r="K11" i="25"/>
  <c r="X10" i="25"/>
  <c r="Z10" i="25" s="1"/>
  <c r="V10" i="25"/>
  <c r="K10" i="25"/>
  <c r="V9" i="25"/>
  <c r="AG9" i="25" s="1"/>
  <c r="X9" i="25"/>
  <c r="Z9" i="25" s="1"/>
  <c r="K9" i="25"/>
  <c r="X8" i="25"/>
  <c r="Z8" i="25" s="1"/>
  <c r="W8" i="25"/>
  <c r="V8" i="25"/>
  <c r="AG8" i="25" s="1"/>
  <c r="V7" i="25"/>
  <c r="AG7" i="25" s="1"/>
  <c r="X7" i="25"/>
  <c r="Z7" i="25" s="1"/>
  <c r="K7" i="25"/>
  <c r="X6" i="25"/>
  <c r="Z6" i="25" s="1"/>
  <c r="V6" i="25"/>
  <c r="AG6" i="25" s="1"/>
  <c r="K6" i="25"/>
  <c r="V5" i="25"/>
  <c r="AG5" i="25" s="1"/>
  <c r="X5" i="25"/>
  <c r="Z5" i="25" s="1"/>
  <c r="K5" i="25"/>
  <c r="X4" i="25"/>
  <c r="Z4" i="25" s="1"/>
  <c r="V4" i="25"/>
  <c r="K4" i="25"/>
  <c r="V3" i="25"/>
  <c r="AG3" i="25" s="1"/>
  <c r="X3" i="25"/>
  <c r="Z3" i="25" s="1"/>
  <c r="K3" i="25"/>
  <c r="AH2" i="25"/>
  <c r="X2" i="25"/>
  <c r="Z2" i="25" s="1"/>
  <c r="V2" i="25"/>
  <c r="AG2" i="25" s="1"/>
  <c r="K2" i="25"/>
  <c r="AL267" i="24"/>
  <c r="AN267" i="24" s="1"/>
  <c r="AI267" i="24"/>
  <c r="AH267" i="24"/>
  <c r="AK267" i="24" s="1"/>
  <c r="AL266" i="24"/>
  <c r="AI266" i="24"/>
  <c r="AH266" i="24"/>
  <c r="AK266" i="24" s="1"/>
  <c r="AL265" i="24"/>
  <c r="AI265" i="24"/>
  <c r="AH265" i="24"/>
  <c r="AK265" i="24" s="1"/>
  <c r="AL264" i="24"/>
  <c r="AN264" i="24" s="1"/>
  <c r="AI264" i="24"/>
  <c r="AH264" i="24"/>
  <c r="AK264" i="24" s="1"/>
  <c r="AL263" i="24"/>
  <c r="AN263" i="24" s="1"/>
  <c r="AI263" i="24"/>
  <c r="AH263" i="24"/>
  <c r="AK263" i="24" s="1"/>
  <c r="AL262" i="24"/>
  <c r="AN262" i="24" s="1"/>
  <c r="AI262" i="24"/>
  <c r="AH262" i="24"/>
  <c r="AK262" i="24" s="1"/>
  <c r="AL261" i="24"/>
  <c r="AN261" i="24" s="1"/>
  <c r="AI261" i="24"/>
  <c r="AH261" i="24"/>
  <c r="AK261" i="24" s="1"/>
  <c r="AL260" i="24"/>
  <c r="AN260" i="24" s="1"/>
  <c r="AI260" i="24"/>
  <c r="AH260" i="24"/>
  <c r="AK260" i="24" s="1"/>
  <c r="AL259" i="24"/>
  <c r="AN259" i="24" s="1"/>
  <c r="AI259" i="24"/>
  <c r="AH259" i="24"/>
  <c r="AK259" i="24" s="1"/>
  <c r="AL258" i="24"/>
  <c r="AN258" i="24" s="1"/>
  <c r="AI258" i="24"/>
  <c r="AH258" i="24"/>
  <c r="AK258" i="24" s="1"/>
  <c r="AL257" i="24"/>
  <c r="AN257" i="24" s="1"/>
  <c r="AI257" i="24"/>
  <c r="AH257" i="24"/>
  <c r="AK257" i="24" s="1"/>
  <c r="AL256" i="24"/>
  <c r="AN256" i="24" s="1"/>
  <c r="AI256" i="24"/>
  <c r="AH256" i="24"/>
  <c r="AK256" i="24" s="1"/>
  <c r="AL255" i="24"/>
  <c r="AN255" i="24" s="1"/>
  <c r="AI255" i="24"/>
  <c r="AH255" i="24"/>
  <c r="AK255" i="24" s="1"/>
  <c r="AL254" i="24"/>
  <c r="AN254" i="24" s="1"/>
  <c r="AI254" i="24"/>
  <c r="AH254" i="24"/>
  <c r="AK254" i="24" s="1"/>
  <c r="AL253" i="24"/>
  <c r="AN253" i="24" s="1"/>
  <c r="AI253" i="24"/>
  <c r="AH253" i="24"/>
  <c r="AK253" i="24" s="1"/>
  <c r="AL252" i="24"/>
  <c r="AN252" i="24" s="1"/>
  <c r="AI252" i="24"/>
  <c r="AH252" i="24"/>
  <c r="AK252" i="24" s="1"/>
  <c r="AL251" i="24"/>
  <c r="AN251" i="24" s="1"/>
  <c r="AI251" i="24"/>
  <c r="AH251" i="24"/>
  <c r="AK251" i="24" s="1"/>
  <c r="AL250" i="24"/>
  <c r="AN250" i="24" s="1"/>
  <c r="AI250" i="24"/>
  <c r="AH250" i="24"/>
  <c r="AK250" i="24" s="1"/>
  <c r="AL249" i="24"/>
  <c r="AN249" i="24" s="1"/>
  <c r="AI249" i="24"/>
  <c r="AH249" i="24"/>
  <c r="AK249" i="24" s="1"/>
  <c r="AL248" i="24"/>
  <c r="AN248" i="24" s="1"/>
  <c r="AI248" i="24"/>
  <c r="AH248" i="24"/>
  <c r="AK248" i="24" s="1"/>
  <c r="AL247" i="24"/>
  <c r="AN247" i="24" s="1"/>
  <c r="AI247" i="24"/>
  <c r="AH247" i="24"/>
  <c r="AK247" i="24" s="1"/>
  <c r="AL246" i="24"/>
  <c r="AN246" i="24" s="1"/>
  <c r="AI246" i="24"/>
  <c r="AH246" i="24"/>
  <c r="AK246" i="24" s="1"/>
  <c r="AL245" i="24"/>
  <c r="AN245" i="24" s="1"/>
  <c r="AI245" i="24"/>
  <c r="AH245" i="24"/>
  <c r="AK245" i="24" s="1"/>
  <c r="AL244" i="24"/>
  <c r="AN244" i="24" s="1"/>
  <c r="AI244" i="24"/>
  <c r="AH244" i="24"/>
  <c r="AK244" i="24" s="1"/>
  <c r="AL243" i="24"/>
  <c r="AN243" i="24" s="1"/>
  <c r="AI243" i="24"/>
  <c r="AH243" i="24"/>
  <c r="AK243" i="24" s="1"/>
  <c r="AL242" i="24"/>
  <c r="AN242" i="24" s="1"/>
  <c r="AH242" i="24"/>
  <c r="AK242" i="24" s="1"/>
  <c r="AL241" i="24"/>
  <c r="AN241" i="24" s="1"/>
  <c r="AI241" i="24"/>
  <c r="AH241" i="24"/>
  <c r="AK241" i="24" s="1"/>
  <c r="AL240" i="24"/>
  <c r="AN240" i="24" s="1"/>
  <c r="AH240" i="24"/>
  <c r="AK240" i="24" s="1"/>
  <c r="AL239" i="24"/>
  <c r="AN239" i="24" s="1"/>
  <c r="AI239" i="24"/>
  <c r="AH239" i="24"/>
  <c r="AK239" i="24" s="1"/>
  <c r="AL238" i="24"/>
  <c r="AN238" i="24" s="1"/>
  <c r="AI238" i="24"/>
  <c r="AH238" i="24"/>
  <c r="AK238" i="24" s="1"/>
  <c r="AL237" i="24"/>
  <c r="AN237" i="24" s="1"/>
  <c r="AI237" i="24"/>
  <c r="AH237" i="24"/>
  <c r="AK237" i="24" s="1"/>
  <c r="AL236" i="24"/>
  <c r="AN236" i="24" s="1"/>
  <c r="AI236" i="24"/>
  <c r="AH236" i="24"/>
  <c r="AK236" i="24" s="1"/>
  <c r="AL235" i="24"/>
  <c r="AN235" i="24" s="1"/>
  <c r="AI235" i="24"/>
  <c r="AH235" i="24"/>
  <c r="AK235" i="24" s="1"/>
  <c r="AL234" i="24"/>
  <c r="AN234" i="24" s="1"/>
  <c r="AI234" i="24"/>
  <c r="AH234" i="24"/>
  <c r="AK234" i="24" s="1"/>
  <c r="AL233" i="24"/>
  <c r="AN233" i="24" s="1"/>
  <c r="AI233" i="24"/>
  <c r="AH233" i="24"/>
  <c r="AK233" i="24" s="1"/>
  <c r="AL232" i="24"/>
  <c r="AN232" i="24" s="1"/>
  <c r="AI232" i="24"/>
  <c r="AH232" i="24"/>
  <c r="AK232" i="24" s="1"/>
  <c r="AL231" i="24"/>
  <c r="AN231" i="24" s="1"/>
  <c r="AI231" i="24"/>
  <c r="AH231" i="24"/>
  <c r="AK231" i="24" s="1"/>
  <c r="AL230" i="24"/>
  <c r="AN230" i="24" s="1"/>
  <c r="AI230" i="24"/>
  <c r="AH230" i="24"/>
  <c r="AK230" i="24" s="1"/>
  <c r="AL229" i="24"/>
  <c r="AN229" i="24" s="1"/>
  <c r="AI229" i="24"/>
  <c r="AH229" i="24"/>
  <c r="AK229" i="24" s="1"/>
  <c r="AL228" i="24"/>
  <c r="AN228" i="24" s="1"/>
  <c r="AI228" i="24"/>
  <c r="AH228" i="24"/>
  <c r="AK228" i="24" s="1"/>
  <c r="AL227" i="24"/>
  <c r="AN227" i="24" s="1"/>
  <c r="AI227" i="24"/>
  <c r="AH227" i="24"/>
  <c r="AK227" i="24" s="1"/>
  <c r="AL226" i="24"/>
  <c r="AN226" i="24" s="1"/>
  <c r="AI226" i="24"/>
  <c r="AH226" i="24"/>
  <c r="AK226" i="24" s="1"/>
  <c r="AL225" i="24"/>
  <c r="AN225" i="24" s="1"/>
  <c r="AI225" i="24"/>
  <c r="AH225" i="24"/>
  <c r="AK225" i="24" s="1"/>
  <c r="AL224" i="24"/>
  <c r="AN224" i="24" s="1"/>
  <c r="AI224" i="24"/>
  <c r="AH224" i="24"/>
  <c r="AK224" i="24" s="1"/>
  <c r="AL223" i="24"/>
  <c r="AN223" i="24" s="1"/>
  <c r="AI223" i="24"/>
  <c r="AH223" i="24"/>
  <c r="AK223" i="24" s="1"/>
  <c r="AL222" i="24"/>
  <c r="AN222" i="24" s="1"/>
  <c r="AI222" i="24"/>
  <c r="AH222" i="24"/>
  <c r="AK222" i="24" s="1"/>
  <c r="AL221" i="24"/>
  <c r="AN221" i="24" s="1"/>
  <c r="AI221" i="24"/>
  <c r="AH221" i="24"/>
  <c r="AK221" i="24" s="1"/>
  <c r="AL220" i="24"/>
  <c r="AN220" i="24" s="1"/>
  <c r="AI220" i="24"/>
  <c r="AH220" i="24"/>
  <c r="AK220" i="24" s="1"/>
  <c r="AL219" i="24"/>
  <c r="AN219" i="24" s="1"/>
  <c r="AI219" i="24"/>
  <c r="AH219" i="24"/>
  <c r="AK219" i="24" s="1"/>
  <c r="AL218" i="24"/>
  <c r="AN218" i="24" s="1"/>
  <c r="AI218" i="24"/>
  <c r="AH218" i="24"/>
  <c r="AK218" i="24" s="1"/>
  <c r="AL217" i="24"/>
  <c r="AN217" i="24" s="1"/>
  <c r="AI217" i="24"/>
  <c r="AH217" i="24"/>
  <c r="AK217" i="24" s="1"/>
  <c r="AL216" i="24"/>
  <c r="AN216" i="24" s="1"/>
  <c r="AI216" i="24"/>
  <c r="AH216" i="24"/>
  <c r="AK216" i="24" s="1"/>
  <c r="AL215" i="24"/>
  <c r="AN215" i="24" s="1"/>
  <c r="AI215" i="24"/>
  <c r="AH215" i="24"/>
  <c r="AK215" i="24" s="1"/>
  <c r="AL214" i="24"/>
  <c r="AN214" i="24" s="1"/>
  <c r="AI214" i="24"/>
  <c r="AH214" i="24"/>
  <c r="AK214" i="24" s="1"/>
  <c r="AL213" i="24"/>
  <c r="AN213" i="24" s="1"/>
  <c r="AI213" i="24"/>
  <c r="AH213" i="24"/>
  <c r="AK213" i="24" s="1"/>
  <c r="AL212" i="24"/>
  <c r="AN212" i="24" s="1"/>
  <c r="AI212" i="24"/>
  <c r="AH212" i="24"/>
  <c r="AK212" i="24" s="1"/>
  <c r="AL211" i="24"/>
  <c r="AN211" i="24" s="1"/>
  <c r="AI211" i="24"/>
  <c r="AH211" i="24"/>
  <c r="AK211" i="24" s="1"/>
  <c r="AL210" i="24"/>
  <c r="AN210" i="24" s="1"/>
  <c r="AI210" i="24"/>
  <c r="AH210" i="24"/>
  <c r="AK210" i="24" s="1"/>
  <c r="AL209" i="24"/>
  <c r="AN209" i="24" s="1"/>
  <c r="AI209" i="24"/>
  <c r="AH209" i="24"/>
  <c r="AK209" i="24" s="1"/>
  <c r="AL208" i="24"/>
  <c r="AN208" i="24" s="1"/>
  <c r="AI208" i="24"/>
  <c r="AH208" i="24"/>
  <c r="AK208" i="24" s="1"/>
  <c r="AL207" i="24"/>
  <c r="AN207" i="24" s="1"/>
  <c r="AI207" i="24"/>
  <c r="AH207" i="24"/>
  <c r="AK207" i="24" s="1"/>
  <c r="AB207" i="24"/>
  <c r="AL206" i="24"/>
  <c r="AN206" i="24" s="1"/>
  <c r="AI206" i="24"/>
  <c r="AH206" i="24"/>
  <c r="AK206" i="24" s="1"/>
  <c r="AP205" i="24"/>
  <c r="AN205" i="24"/>
  <c r="AI205" i="24"/>
  <c r="AH205" i="24"/>
  <c r="AL204" i="24"/>
  <c r="AN204" i="24" s="1"/>
  <c r="AI204" i="24"/>
  <c r="AH204" i="24"/>
  <c r="AL203" i="24"/>
  <c r="AN203" i="24" s="1"/>
  <c r="AI203" i="24"/>
  <c r="AH203" i="24"/>
  <c r="AH200" i="24"/>
  <c r="V200" i="24"/>
  <c r="AG200" i="24" s="1"/>
  <c r="X200" i="24"/>
  <c r="Z200" i="24" s="1"/>
  <c r="K200" i="24"/>
  <c r="AH199" i="24"/>
  <c r="V199" i="24"/>
  <c r="W199" i="24" s="1"/>
  <c r="X199" i="24"/>
  <c r="Z199" i="24" s="1"/>
  <c r="AH198" i="24"/>
  <c r="V198" i="24"/>
  <c r="W198" i="24" s="1"/>
  <c r="X198" i="24"/>
  <c r="Z198" i="24" s="1"/>
  <c r="AH197" i="24"/>
  <c r="V197" i="24"/>
  <c r="W197" i="24" s="1"/>
  <c r="X197" i="24"/>
  <c r="Z197" i="24" s="1"/>
  <c r="AH196" i="24"/>
  <c r="V196" i="24"/>
  <c r="W196" i="24" s="1"/>
  <c r="X196" i="24"/>
  <c r="Z196" i="24" s="1"/>
  <c r="AH195" i="24"/>
  <c r="V195" i="24"/>
  <c r="W195" i="24" s="1"/>
  <c r="X195" i="24"/>
  <c r="Z195" i="24" s="1"/>
  <c r="AH194" i="24"/>
  <c r="X194" i="24"/>
  <c r="Z194" i="24" s="1"/>
  <c r="V194" i="24"/>
  <c r="W194" i="24" s="1"/>
  <c r="AH193" i="24"/>
  <c r="X193" i="24"/>
  <c r="Z193" i="24" s="1"/>
  <c r="V193" i="24"/>
  <c r="W193" i="24" s="1"/>
  <c r="AH192" i="24"/>
  <c r="X192" i="24"/>
  <c r="Z192" i="24" s="1"/>
  <c r="V192" i="24"/>
  <c r="W192" i="24" s="1"/>
  <c r="AH191" i="24"/>
  <c r="X191" i="24"/>
  <c r="Z191" i="24" s="1"/>
  <c r="V191" i="24"/>
  <c r="W191" i="24" s="1"/>
  <c r="AH190" i="24"/>
  <c r="X190" i="24"/>
  <c r="Z190" i="24" s="1"/>
  <c r="V190" i="24"/>
  <c r="W190" i="24" s="1"/>
  <c r="AH189" i="24"/>
  <c r="X189" i="24"/>
  <c r="Z189" i="24" s="1"/>
  <c r="V189" i="24"/>
  <c r="W189" i="24" s="1"/>
  <c r="AH188" i="24"/>
  <c r="X188" i="24"/>
  <c r="Z188" i="24" s="1"/>
  <c r="V188" i="24"/>
  <c r="W188" i="24" s="1"/>
  <c r="AH187" i="24"/>
  <c r="X187" i="24"/>
  <c r="Z187" i="24" s="1"/>
  <c r="V187" i="24"/>
  <c r="W187" i="24" s="1"/>
  <c r="AH186" i="24"/>
  <c r="X186" i="24"/>
  <c r="Z186" i="24" s="1"/>
  <c r="V186" i="24"/>
  <c r="W186" i="24" s="1"/>
  <c r="AH185" i="24"/>
  <c r="V185" i="24"/>
  <c r="W185" i="24" s="1"/>
  <c r="X185" i="24"/>
  <c r="Z185" i="24" s="1"/>
  <c r="AH184" i="24"/>
  <c r="X184" i="24"/>
  <c r="Z184" i="24" s="1"/>
  <c r="V184" i="24"/>
  <c r="W184" i="24" s="1"/>
  <c r="AH183" i="24"/>
  <c r="X183" i="24"/>
  <c r="Z183" i="24" s="1"/>
  <c r="V183" i="24"/>
  <c r="W183" i="24" s="1"/>
  <c r="AH182" i="24"/>
  <c r="X182" i="24"/>
  <c r="Z182" i="24" s="1"/>
  <c r="V182" i="24"/>
  <c r="W182" i="24" s="1"/>
  <c r="AH181" i="24"/>
  <c r="X181" i="24"/>
  <c r="Z181" i="24" s="1"/>
  <c r="V181" i="24"/>
  <c r="W181" i="24" s="1"/>
  <c r="AH180" i="24"/>
  <c r="X180" i="24"/>
  <c r="Z180" i="24" s="1"/>
  <c r="V180" i="24"/>
  <c r="W180" i="24" s="1"/>
  <c r="AH179" i="24"/>
  <c r="X179" i="24"/>
  <c r="Z179" i="24" s="1"/>
  <c r="V179" i="24"/>
  <c r="W179" i="24" s="1"/>
  <c r="AH178" i="24"/>
  <c r="X178" i="24"/>
  <c r="Z178" i="24" s="1"/>
  <c r="V178" i="24"/>
  <c r="W178" i="24" s="1"/>
  <c r="AH177" i="24"/>
  <c r="X177" i="24"/>
  <c r="Z177" i="24" s="1"/>
  <c r="V177" i="24"/>
  <c r="W177" i="24" s="1"/>
  <c r="AH176" i="24"/>
  <c r="X176" i="24"/>
  <c r="Z176" i="24" s="1"/>
  <c r="V176" i="24"/>
  <c r="W176" i="24" s="1"/>
  <c r="AH175" i="24"/>
  <c r="V175" i="24"/>
  <c r="W175" i="24" s="1"/>
  <c r="X175" i="24"/>
  <c r="Z175" i="24" s="1"/>
  <c r="AH174" i="24"/>
  <c r="V174" i="24"/>
  <c r="W174" i="24" s="1"/>
  <c r="X174" i="24"/>
  <c r="Z174" i="24" s="1"/>
  <c r="AH173" i="24"/>
  <c r="V173" i="24"/>
  <c r="W173" i="24" s="1"/>
  <c r="X173" i="24"/>
  <c r="Z173" i="24" s="1"/>
  <c r="AH172" i="24"/>
  <c r="V172" i="24"/>
  <c r="W172" i="24" s="1"/>
  <c r="X172" i="24"/>
  <c r="Z172" i="24" s="1"/>
  <c r="AH171" i="24"/>
  <c r="V171" i="24"/>
  <c r="W171" i="24" s="1"/>
  <c r="X171" i="24"/>
  <c r="Z171" i="24" s="1"/>
  <c r="AH170" i="24"/>
  <c r="V170" i="24"/>
  <c r="W170" i="24" s="1"/>
  <c r="X170" i="24"/>
  <c r="Z170" i="24" s="1"/>
  <c r="AH169" i="24"/>
  <c r="V169" i="24"/>
  <c r="W169" i="24" s="1"/>
  <c r="X169" i="24"/>
  <c r="Z169" i="24" s="1"/>
  <c r="AH168" i="24"/>
  <c r="X168" i="24"/>
  <c r="Z168" i="24" s="1"/>
  <c r="V168" i="24"/>
  <c r="W168" i="24" s="1"/>
  <c r="AH167" i="24"/>
  <c r="X167" i="24"/>
  <c r="Z167" i="24" s="1"/>
  <c r="V167" i="24"/>
  <c r="W167" i="24" s="1"/>
  <c r="AH166" i="24"/>
  <c r="X166" i="24"/>
  <c r="Z166" i="24" s="1"/>
  <c r="V166" i="24"/>
  <c r="W166" i="24" s="1"/>
  <c r="AH165" i="24"/>
  <c r="X165" i="24"/>
  <c r="Z165" i="24" s="1"/>
  <c r="V165" i="24"/>
  <c r="W165" i="24" s="1"/>
  <c r="AH164" i="24"/>
  <c r="X164" i="24"/>
  <c r="Z164" i="24" s="1"/>
  <c r="V164" i="24"/>
  <c r="W164" i="24" s="1"/>
  <c r="AH163" i="24"/>
  <c r="X163" i="24"/>
  <c r="Z163" i="24" s="1"/>
  <c r="V163" i="24"/>
  <c r="W163" i="24" s="1"/>
  <c r="AH162" i="24"/>
  <c r="X162" i="24"/>
  <c r="Z162" i="24" s="1"/>
  <c r="V162" i="24"/>
  <c r="W162" i="24" s="1"/>
  <c r="AH161" i="24"/>
  <c r="X161" i="24"/>
  <c r="Z161" i="24" s="1"/>
  <c r="V161" i="24"/>
  <c r="W161" i="24" s="1"/>
  <c r="AH160" i="24"/>
  <c r="X160" i="24"/>
  <c r="Z160" i="24" s="1"/>
  <c r="V160" i="24"/>
  <c r="W160" i="24" s="1"/>
  <c r="AH159" i="24"/>
  <c r="X159" i="24"/>
  <c r="Z159" i="24" s="1"/>
  <c r="V159" i="24"/>
  <c r="W159" i="24" s="1"/>
  <c r="AH158" i="24"/>
  <c r="X158" i="24"/>
  <c r="Z158" i="24" s="1"/>
  <c r="V158" i="24"/>
  <c r="W158" i="24" s="1"/>
  <c r="AH157" i="24"/>
  <c r="X157" i="24"/>
  <c r="Z157" i="24" s="1"/>
  <c r="V157" i="24"/>
  <c r="W157" i="24" s="1"/>
  <c r="AH156" i="24"/>
  <c r="X156" i="24"/>
  <c r="Z156" i="24" s="1"/>
  <c r="V156" i="24"/>
  <c r="W156" i="24" s="1"/>
  <c r="AH155" i="24"/>
  <c r="X155" i="24"/>
  <c r="Z155" i="24" s="1"/>
  <c r="V155" i="24"/>
  <c r="W155" i="24" s="1"/>
  <c r="AH154" i="24"/>
  <c r="X154" i="24"/>
  <c r="Z154" i="24" s="1"/>
  <c r="V154" i="24"/>
  <c r="W154" i="24" s="1"/>
  <c r="AH153" i="24"/>
  <c r="X153" i="24"/>
  <c r="Z153" i="24" s="1"/>
  <c r="V153" i="24"/>
  <c r="W153" i="24" s="1"/>
  <c r="AH152" i="24"/>
  <c r="X152" i="24"/>
  <c r="Z152" i="24" s="1"/>
  <c r="V152" i="24"/>
  <c r="W152" i="24" s="1"/>
  <c r="AH151" i="24"/>
  <c r="X151" i="24"/>
  <c r="Z151" i="24" s="1"/>
  <c r="V151" i="24"/>
  <c r="W151" i="24" s="1"/>
  <c r="AH150" i="24"/>
  <c r="X150" i="24"/>
  <c r="Z150" i="24" s="1"/>
  <c r="V150" i="24"/>
  <c r="W150" i="24" s="1"/>
  <c r="AH149" i="24"/>
  <c r="X149" i="24"/>
  <c r="Z149" i="24" s="1"/>
  <c r="V149" i="24"/>
  <c r="W149" i="24" s="1"/>
  <c r="AH148" i="24"/>
  <c r="X148" i="24"/>
  <c r="Z148" i="24" s="1"/>
  <c r="V148" i="24"/>
  <c r="W148" i="24" s="1"/>
  <c r="AH147" i="24"/>
  <c r="X147" i="24"/>
  <c r="Z147" i="24" s="1"/>
  <c r="V147" i="24"/>
  <c r="W147" i="24" s="1"/>
  <c r="AH146" i="24"/>
  <c r="X146" i="24"/>
  <c r="Z146" i="24" s="1"/>
  <c r="V146" i="24"/>
  <c r="W146" i="24" s="1"/>
  <c r="AH145" i="24"/>
  <c r="X145" i="24"/>
  <c r="Z145" i="24" s="1"/>
  <c r="V145" i="24"/>
  <c r="W145" i="24" s="1"/>
  <c r="AH144" i="24"/>
  <c r="X144" i="24"/>
  <c r="Z144" i="24" s="1"/>
  <c r="V144" i="24"/>
  <c r="W144" i="24" s="1"/>
  <c r="AH143" i="24"/>
  <c r="X143" i="24"/>
  <c r="Z143" i="24" s="1"/>
  <c r="V143" i="24"/>
  <c r="W143" i="24" s="1"/>
  <c r="AH142" i="24"/>
  <c r="X142" i="24"/>
  <c r="Z142" i="24" s="1"/>
  <c r="V142" i="24"/>
  <c r="W142" i="24" s="1"/>
  <c r="AH141" i="24"/>
  <c r="X141" i="24"/>
  <c r="Z141" i="24" s="1"/>
  <c r="V141" i="24"/>
  <c r="W141" i="24" s="1"/>
  <c r="AH140" i="24"/>
  <c r="V140" i="24"/>
  <c r="W140" i="24" s="1"/>
  <c r="X140" i="24"/>
  <c r="Z140" i="24" s="1"/>
  <c r="AH139" i="24"/>
  <c r="V139" i="24"/>
  <c r="W139" i="24" s="1"/>
  <c r="X139" i="24"/>
  <c r="Z139" i="24" s="1"/>
  <c r="AH138" i="24"/>
  <c r="V138" i="24"/>
  <c r="W138" i="24" s="1"/>
  <c r="X138" i="24"/>
  <c r="Z138" i="24" s="1"/>
  <c r="AH137" i="24"/>
  <c r="V137" i="24"/>
  <c r="W137" i="24" s="1"/>
  <c r="X137" i="24"/>
  <c r="Z137" i="24" s="1"/>
  <c r="AH136" i="24"/>
  <c r="V136" i="24"/>
  <c r="W136" i="24" s="1"/>
  <c r="X136" i="24"/>
  <c r="Z136" i="24" s="1"/>
  <c r="AH135" i="24"/>
  <c r="V135" i="24"/>
  <c r="W135" i="24" s="1"/>
  <c r="X135" i="24"/>
  <c r="Z135" i="24" s="1"/>
  <c r="AH134" i="24"/>
  <c r="V134" i="24"/>
  <c r="W134" i="24" s="1"/>
  <c r="X134" i="24"/>
  <c r="Z134" i="24" s="1"/>
  <c r="AH133" i="24"/>
  <c r="V133" i="24"/>
  <c r="W133" i="24" s="1"/>
  <c r="X133" i="24"/>
  <c r="Z133" i="24" s="1"/>
  <c r="AH132" i="24"/>
  <c r="V132" i="24"/>
  <c r="W132" i="24" s="1"/>
  <c r="X132" i="24"/>
  <c r="Z132" i="24" s="1"/>
  <c r="AH131" i="24"/>
  <c r="V131" i="24"/>
  <c r="W131" i="24" s="1"/>
  <c r="X131" i="24"/>
  <c r="Z131" i="24" s="1"/>
  <c r="AH130" i="24"/>
  <c r="V130" i="24"/>
  <c r="W130" i="24" s="1"/>
  <c r="X130" i="24"/>
  <c r="Z130" i="24" s="1"/>
  <c r="AH129" i="24"/>
  <c r="V129" i="24"/>
  <c r="W129" i="24" s="1"/>
  <c r="X129" i="24"/>
  <c r="Z129" i="24" s="1"/>
  <c r="AH128" i="24"/>
  <c r="V128" i="24"/>
  <c r="W128" i="24" s="1"/>
  <c r="X128" i="24"/>
  <c r="Z128" i="24" s="1"/>
  <c r="AH127" i="24"/>
  <c r="V127" i="24"/>
  <c r="W127" i="24" s="1"/>
  <c r="X127" i="24"/>
  <c r="Z127" i="24" s="1"/>
  <c r="AH126" i="24"/>
  <c r="V126" i="24"/>
  <c r="W126" i="24" s="1"/>
  <c r="X126" i="24"/>
  <c r="Z126" i="24" s="1"/>
  <c r="AH125" i="24"/>
  <c r="X125" i="24"/>
  <c r="Z125" i="24" s="1"/>
  <c r="V125" i="24"/>
  <c r="W125" i="24" s="1"/>
  <c r="AH124" i="24"/>
  <c r="X124" i="24"/>
  <c r="Z124" i="24" s="1"/>
  <c r="V124" i="24"/>
  <c r="W124" i="24" s="1"/>
  <c r="AH123" i="24"/>
  <c r="X123" i="24"/>
  <c r="Z123" i="24" s="1"/>
  <c r="V123" i="24"/>
  <c r="W123" i="24" s="1"/>
  <c r="AH122" i="24"/>
  <c r="X122" i="24"/>
  <c r="Z122" i="24" s="1"/>
  <c r="V122" i="24"/>
  <c r="W122" i="24" s="1"/>
  <c r="AH121" i="24"/>
  <c r="X121" i="24"/>
  <c r="Z121" i="24" s="1"/>
  <c r="V121" i="24"/>
  <c r="W121" i="24" s="1"/>
  <c r="AH120" i="24"/>
  <c r="X120" i="24"/>
  <c r="Z120" i="24" s="1"/>
  <c r="V120" i="24"/>
  <c r="W120" i="24" s="1"/>
  <c r="AH119" i="24"/>
  <c r="X119" i="24"/>
  <c r="Z119" i="24" s="1"/>
  <c r="V119" i="24"/>
  <c r="W119" i="24" s="1"/>
  <c r="AH118" i="24"/>
  <c r="X118" i="24"/>
  <c r="Z118" i="24" s="1"/>
  <c r="V118" i="24"/>
  <c r="W118" i="24" s="1"/>
  <c r="AH117" i="24"/>
  <c r="X117" i="24"/>
  <c r="Z117" i="24" s="1"/>
  <c r="V117" i="24"/>
  <c r="W117" i="24" s="1"/>
  <c r="AH116" i="24"/>
  <c r="X116" i="24"/>
  <c r="Z116" i="24" s="1"/>
  <c r="V116" i="24"/>
  <c r="W116" i="24" s="1"/>
  <c r="AH115" i="24"/>
  <c r="X115" i="24"/>
  <c r="Z115" i="24" s="1"/>
  <c r="V115" i="24"/>
  <c r="W115" i="24" s="1"/>
  <c r="AH114" i="24"/>
  <c r="X114" i="24"/>
  <c r="Z114" i="24" s="1"/>
  <c r="V114" i="24"/>
  <c r="W114" i="24" s="1"/>
  <c r="AH113" i="24"/>
  <c r="X113" i="24"/>
  <c r="Z113" i="24" s="1"/>
  <c r="V113" i="24"/>
  <c r="W113" i="24" s="1"/>
  <c r="AH112" i="24"/>
  <c r="X112" i="24"/>
  <c r="Z112" i="24" s="1"/>
  <c r="V112" i="24"/>
  <c r="W112" i="24" s="1"/>
  <c r="AH111" i="24"/>
  <c r="X111" i="24"/>
  <c r="Z111" i="24" s="1"/>
  <c r="V111" i="24"/>
  <c r="W111" i="24" s="1"/>
  <c r="AH110" i="24"/>
  <c r="X110" i="24"/>
  <c r="Z110" i="24" s="1"/>
  <c r="V110" i="24"/>
  <c r="W110" i="24" s="1"/>
  <c r="AH109" i="24"/>
  <c r="X109" i="24"/>
  <c r="Z109" i="24" s="1"/>
  <c r="V109" i="24"/>
  <c r="W109" i="24" s="1"/>
  <c r="AH108" i="24"/>
  <c r="X108" i="24"/>
  <c r="Z108" i="24" s="1"/>
  <c r="V108" i="24"/>
  <c r="W108" i="24" s="1"/>
  <c r="AH107" i="24"/>
  <c r="X107" i="24"/>
  <c r="Z107" i="24" s="1"/>
  <c r="V107" i="24"/>
  <c r="W107" i="24" s="1"/>
  <c r="AH106" i="24"/>
  <c r="X106" i="24"/>
  <c r="Z106" i="24" s="1"/>
  <c r="V106" i="24"/>
  <c r="W106" i="24" s="1"/>
  <c r="AH105" i="24"/>
  <c r="X105" i="24"/>
  <c r="Z105" i="24" s="1"/>
  <c r="V105" i="24"/>
  <c r="W105" i="24" s="1"/>
  <c r="AH104" i="24"/>
  <c r="X104" i="24"/>
  <c r="Z104" i="24" s="1"/>
  <c r="V104" i="24"/>
  <c r="W104" i="24" s="1"/>
  <c r="AH103" i="24"/>
  <c r="X103" i="24"/>
  <c r="Z103" i="24" s="1"/>
  <c r="V103" i="24"/>
  <c r="W103" i="24" s="1"/>
  <c r="AH102" i="24"/>
  <c r="X102" i="24"/>
  <c r="Z102" i="24" s="1"/>
  <c r="V102" i="24"/>
  <c r="W102" i="24" s="1"/>
  <c r="AH101" i="24"/>
  <c r="X101" i="24"/>
  <c r="Z101" i="24" s="1"/>
  <c r="V101" i="24"/>
  <c r="W101" i="24" s="1"/>
  <c r="AH100" i="24"/>
  <c r="X100" i="24"/>
  <c r="Z100" i="24" s="1"/>
  <c r="V100" i="24"/>
  <c r="W100" i="24" s="1"/>
  <c r="AH99" i="24"/>
  <c r="X99" i="24"/>
  <c r="Z99" i="24" s="1"/>
  <c r="V99" i="24"/>
  <c r="W99" i="24" s="1"/>
  <c r="AH98" i="24"/>
  <c r="X98" i="24"/>
  <c r="Z98" i="24" s="1"/>
  <c r="V98" i="24"/>
  <c r="W98" i="24" s="1"/>
  <c r="AH97" i="24"/>
  <c r="X97" i="24"/>
  <c r="Z97" i="24" s="1"/>
  <c r="V97" i="24"/>
  <c r="W97" i="24" s="1"/>
  <c r="AH96" i="24"/>
  <c r="X96" i="24"/>
  <c r="Z96" i="24" s="1"/>
  <c r="V96" i="24"/>
  <c r="W96" i="24" s="1"/>
  <c r="AH95" i="24"/>
  <c r="X95" i="24"/>
  <c r="Z95" i="24" s="1"/>
  <c r="V95" i="24"/>
  <c r="W95" i="24" s="1"/>
  <c r="AH94" i="24"/>
  <c r="X94" i="24"/>
  <c r="Z94" i="24" s="1"/>
  <c r="V94" i="24"/>
  <c r="W94" i="24" s="1"/>
  <c r="AH93" i="24"/>
  <c r="X93" i="24"/>
  <c r="Z93" i="24" s="1"/>
  <c r="V93" i="24"/>
  <c r="W93" i="24" s="1"/>
  <c r="AH92" i="24"/>
  <c r="X92" i="24"/>
  <c r="Z92" i="24" s="1"/>
  <c r="V92" i="24"/>
  <c r="W92" i="24" s="1"/>
  <c r="AH91" i="24"/>
  <c r="X91" i="24"/>
  <c r="Z91" i="24" s="1"/>
  <c r="V91" i="24"/>
  <c r="W91" i="24" s="1"/>
  <c r="AH90" i="24"/>
  <c r="X90" i="24"/>
  <c r="Z90" i="24" s="1"/>
  <c r="V90" i="24"/>
  <c r="W90" i="24" s="1"/>
  <c r="AH89" i="24"/>
  <c r="X89" i="24"/>
  <c r="Z89" i="24" s="1"/>
  <c r="V89" i="24"/>
  <c r="W89" i="24" s="1"/>
  <c r="AH88" i="24"/>
  <c r="X88" i="24"/>
  <c r="Z88" i="24" s="1"/>
  <c r="V88" i="24"/>
  <c r="W88" i="24" s="1"/>
  <c r="AH87" i="24"/>
  <c r="V87" i="24"/>
  <c r="W87" i="24" s="1"/>
  <c r="X87" i="24"/>
  <c r="Z87" i="24" s="1"/>
  <c r="K87" i="24"/>
  <c r="AH86" i="24"/>
  <c r="X86" i="24"/>
  <c r="Z86" i="24" s="1"/>
  <c r="V86" i="24"/>
  <c r="K86" i="24"/>
  <c r="AH85" i="24"/>
  <c r="V85" i="24"/>
  <c r="X85" i="24"/>
  <c r="Z85" i="24" s="1"/>
  <c r="K85" i="24"/>
  <c r="AH84" i="24"/>
  <c r="X84" i="24"/>
  <c r="Z84" i="24" s="1"/>
  <c r="V84" i="24"/>
  <c r="AG84" i="24" s="1"/>
  <c r="K84" i="24"/>
  <c r="AH83" i="24"/>
  <c r="V83" i="24"/>
  <c r="W83" i="24" s="1"/>
  <c r="X83" i="24"/>
  <c r="Z83" i="24" s="1"/>
  <c r="K83" i="24"/>
  <c r="AH82" i="24"/>
  <c r="X82" i="24"/>
  <c r="Z82" i="24" s="1"/>
  <c r="V82" i="24"/>
  <c r="W82" i="24" s="1"/>
  <c r="K82" i="24"/>
  <c r="AH81" i="24"/>
  <c r="V81" i="24"/>
  <c r="W81" i="24" s="1"/>
  <c r="X81" i="24"/>
  <c r="Z81" i="24" s="1"/>
  <c r="K81" i="24"/>
  <c r="AH80" i="24"/>
  <c r="X80" i="24"/>
  <c r="Z80" i="24" s="1"/>
  <c r="V80" i="24"/>
  <c r="AG80" i="24" s="1"/>
  <c r="K80" i="24"/>
  <c r="AH79" i="24"/>
  <c r="V79" i="24"/>
  <c r="W79" i="24" s="1"/>
  <c r="X79" i="24"/>
  <c r="Z79" i="24" s="1"/>
  <c r="K79" i="24"/>
  <c r="AH78" i="24"/>
  <c r="X78" i="24"/>
  <c r="Z78" i="24" s="1"/>
  <c r="V78" i="24"/>
  <c r="W78" i="24" s="1"/>
  <c r="K78" i="24"/>
  <c r="AH77" i="24"/>
  <c r="V77" i="24"/>
  <c r="W77" i="24" s="1"/>
  <c r="X77" i="24"/>
  <c r="Z77" i="24" s="1"/>
  <c r="K77" i="24"/>
  <c r="AH76" i="24"/>
  <c r="X76" i="24"/>
  <c r="Z76" i="24" s="1"/>
  <c r="V76" i="24"/>
  <c r="AG76" i="24" s="1"/>
  <c r="K76" i="24"/>
  <c r="AH75" i="24"/>
  <c r="X75" i="24"/>
  <c r="Z75" i="24" s="1"/>
  <c r="V75" i="24"/>
  <c r="W75" i="24" s="1"/>
  <c r="K75" i="24"/>
  <c r="AH74" i="24"/>
  <c r="X74" i="24"/>
  <c r="Z74" i="24" s="1"/>
  <c r="V74" i="24"/>
  <c r="W74" i="24" s="1"/>
  <c r="K74" i="24"/>
  <c r="AH73" i="24"/>
  <c r="X73" i="24"/>
  <c r="Z73" i="24" s="1"/>
  <c r="V73" i="24"/>
  <c r="W73" i="24" s="1"/>
  <c r="K73" i="24"/>
  <c r="AH72" i="24"/>
  <c r="X72" i="24"/>
  <c r="Z72" i="24" s="1"/>
  <c r="V72" i="24"/>
  <c r="AG72" i="24" s="1"/>
  <c r="K72" i="24"/>
  <c r="AH71" i="24"/>
  <c r="V71" i="24"/>
  <c r="W71" i="24" s="1"/>
  <c r="X71" i="24"/>
  <c r="Z71" i="24" s="1"/>
  <c r="K71" i="24"/>
  <c r="AH70" i="24"/>
  <c r="V70" i="24"/>
  <c r="AG70" i="24" s="1"/>
  <c r="X70" i="24"/>
  <c r="Z70" i="24" s="1"/>
  <c r="K70" i="24"/>
  <c r="AH69" i="24"/>
  <c r="V69" i="24"/>
  <c r="X69" i="24"/>
  <c r="Z69" i="24" s="1"/>
  <c r="K69" i="24"/>
  <c r="AH68" i="24"/>
  <c r="X68" i="24"/>
  <c r="Z68" i="24" s="1"/>
  <c r="V68" i="24"/>
  <c r="AG68" i="24" s="1"/>
  <c r="K68" i="24"/>
  <c r="AH67" i="24"/>
  <c r="V67" i="24"/>
  <c r="W67" i="24" s="1"/>
  <c r="X67" i="24"/>
  <c r="Z67" i="24" s="1"/>
  <c r="K67" i="24"/>
  <c r="AH66" i="24"/>
  <c r="V66" i="24"/>
  <c r="AG66" i="24" s="1"/>
  <c r="X66" i="24"/>
  <c r="Z66" i="24" s="1"/>
  <c r="K66" i="24"/>
  <c r="AH65" i="24"/>
  <c r="V65" i="24"/>
  <c r="X65" i="24"/>
  <c r="Z65" i="24" s="1"/>
  <c r="K65" i="24"/>
  <c r="AH64" i="24"/>
  <c r="X64" i="24"/>
  <c r="Z64" i="24" s="1"/>
  <c r="V64" i="24"/>
  <c r="AG64" i="24" s="1"/>
  <c r="K64" i="24"/>
  <c r="AH63" i="24"/>
  <c r="V63" i="24"/>
  <c r="W63" i="24" s="1"/>
  <c r="X63" i="24"/>
  <c r="Z63" i="24" s="1"/>
  <c r="K63" i="24"/>
  <c r="AH62" i="24"/>
  <c r="V62" i="24"/>
  <c r="AG62" i="24" s="1"/>
  <c r="X62" i="24"/>
  <c r="Z62" i="24" s="1"/>
  <c r="K62" i="24"/>
  <c r="AH61" i="24"/>
  <c r="V61" i="24"/>
  <c r="X61" i="24"/>
  <c r="Z61" i="24" s="1"/>
  <c r="K61" i="24"/>
  <c r="AH60" i="24"/>
  <c r="X60" i="24"/>
  <c r="Z60" i="24" s="1"/>
  <c r="V60" i="24"/>
  <c r="AG60" i="24" s="1"/>
  <c r="K60" i="24"/>
  <c r="AH59" i="24"/>
  <c r="V59" i="24"/>
  <c r="W59" i="24" s="1"/>
  <c r="X59" i="24"/>
  <c r="Z59" i="24" s="1"/>
  <c r="K59" i="24"/>
  <c r="AH58" i="24"/>
  <c r="V58" i="24"/>
  <c r="AG58" i="24" s="1"/>
  <c r="X58" i="24"/>
  <c r="Z58" i="24" s="1"/>
  <c r="K58" i="24"/>
  <c r="AH57" i="24"/>
  <c r="V57" i="24"/>
  <c r="X57" i="24"/>
  <c r="Z57" i="24" s="1"/>
  <c r="K57" i="24"/>
  <c r="AH56" i="24"/>
  <c r="X56" i="24"/>
  <c r="Z56" i="24" s="1"/>
  <c r="V56" i="24"/>
  <c r="AG56" i="24" s="1"/>
  <c r="K56" i="24"/>
  <c r="AH55" i="24"/>
  <c r="V55" i="24"/>
  <c r="W55" i="24" s="1"/>
  <c r="X55" i="24"/>
  <c r="Z55" i="24" s="1"/>
  <c r="K55" i="24"/>
  <c r="AH54" i="24"/>
  <c r="V54" i="24"/>
  <c r="AG54" i="24" s="1"/>
  <c r="X54" i="24"/>
  <c r="Z54" i="24" s="1"/>
  <c r="K54" i="24"/>
  <c r="AH53" i="24"/>
  <c r="V53" i="24"/>
  <c r="X53" i="24"/>
  <c r="Z53" i="24" s="1"/>
  <c r="K53" i="24"/>
  <c r="AH52" i="24"/>
  <c r="X52" i="24"/>
  <c r="Z52" i="24" s="1"/>
  <c r="V52" i="24"/>
  <c r="AG52" i="24" s="1"/>
  <c r="K52" i="24"/>
  <c r="AH51" i="24"/>
  <c r="V51" i="24"/>
  <c r="AG51" i="24" s="1"/>
  <c r="X51" i="24"/>
  <c r="Z51" i="24" s="1"/>
  <c r="K51" i="24"/>
  <c r="AH50" i="24"/>
  <c r="V50" i="24"/>
  <c r="X50" i="24"/>
  <c r="Z50" i="24" s="1"/>
  <c r="K50" i="24"/>
  <c r="AH49" i="24"/>
  <c r="V49" i="24"/>
  <c r="AG49" i="24" s="1"/>
  <c r="X49" i="24"/>
  <c r="Z49" i="24" s="1"/>
  <c r="K49" i="24"/>
  <c r="AH48" i="24"/>
  <c r="X48" i="24"/>
  <c r="Z48" i="24" s="1"/>
  <c r="V48" i="24"/>
  <c r="AG48" i="24" s="1"/>
  <c r="K48" i="24"/>
  <c r="AH47" i="24"/>
  <c r="V47" i="24"/>
  <c r="X47" i="24"/>
  <c r="Z47" i="24" s="1"/>
  <c r="K47" i="24"/>
  <c r="AH46" i="24"/>
  <c r="V46" i="24"/>
  <c r="X46" i="24"/>
  <c r="Z46" i="24" s="1"/>
  <c r="K46" i="24"/>
  <c r="AH45" i="24"/>
  <c r="W45" i="24"/>
  <c r="V45" i="24"/>
  <c r="AG45" i="24" s="1"/>
  <c r="X45" i="24"/>
  <c r="Z45" i="24" s="1"/>
  <c r="K45" i="24"/>
  <c r="AH44" i="24"/>
  <c r="X44" i="24"/>
  <c r="Z44" i="24" s="1"/>
  <c r="V44" i="24"/>
  <c r="AG44" i="24" s="1"/>
  <c r="K44" i="24"/>
  <c r="AH43" i="24"/>
  <c r="V43" i="24"/>
  <c r="X43" i="24"/>
  <c r="Z43" i="24" s="1"/>
  <c r="K43" i="24"/>
  <c r="AH42" i="24"/>
  <c r="V42" i="24"/>
  <c r="AG42" i="24" s="1"/>
  <c r="X42" i="24"/>
  <c r="Z42" i="24" s="1"/>
  <c r="K42" i="24"/>
  <c r="AH41" i="24"/>
  <c r="V41" i="24"/>
  <c r="X41" i="24"/>
  <c r="Z41" i="24" s="1"/>
  <c r="K41" i="24"/>
  <c r="AH40" i="24"/>
  <c r="X40" i="24"/>
  <c r="Z40" i="24" s="1"/>
  <c r="V40" i="24"/>
  <c r="AG40" i="24" s="1"/>
  <c r="K40" i="24"/>
  <c r="AH39" i="24"/>
  <c r="V39" i="24"/>
  <c r="X39" i="24"/>
  <c r="Z39" i="24" s="1"/>
  <c r="K39" i="24"/>
  <c r="AH38" i="24"/>
  <c r="V38" i="24"/>
  <c r="X38" i="24"/>
  <c r="Z38" i="24" s="1"/>
  <c r="K38" i="24"/>
  <c r="AH37" i="24"/>
  <c r="V37" i="24"/>
  <c r="AG37" i="24" s="1"/>
  <c r="X37" i="24"/>
  <c r="Z37" i="24" s="1"/>
  <c r="K37" i="24"/>
  <c r="AH36" i="24"/>
  <c r="X36" i="24"/>
  <c r="Z36" i="24" s="1"/>
  <c r="V36" i="24"/>
  <c r="AG36" i="24" s="1"/>
  <c r="K36" i="24"/>
  <c r="AH35" i="24"/>
  <c r="V35" i="24"/>
  <c r="W35" i="24" s="1"/>
  <c r="X35" i="24"/>
  <c r="Z35" i="24" s="1"/>
  <c r="K35" i="24"/>
  <c r="AH34" i="24"/>
  <c r="V34" i="24"/>
  <c r="AG34" i="24" s="1"/>
  <c r="X34" i="24"/>
  <c r="Z34" i="24" s="1"/>
  <c r="K34" i="24"/>
  <c r="AH33" i="24"/>
  <c r="V33" i="24"/>
  <c r="AG33" i="24" s="1"/>
  <c r="X33" i="24"/>
  <c r="Z33" i="24" s="1"/>
  <c r="K33" i="24"/>
  <c r="AH32" i="24"/>
  <c r="X32" i="24"/>
  <c r="Z32" i="24" s="1"/>
  <c r="V32" i="24"/>
  <c r="K32" i="24"/>
  <c r="AH31" i="24"/>
  <c r="V31" i="24"/>
  <c r="X31" i="24"/>
  <c r="Z31" i="24" s="1"/>
  <c r="K31" i="24"/>
  <c r="AH30" i="24"/>
  <c r="W30" i="24"/>
  <c r="V30" i="24"/>
  <c r="AG30" i="24" s="1"/>
  <c r="X30" i="24"/>
  <c r="Z30" i="24" s="1"/>
  <c r="K30" i="24"/>
  <c r="AH29" i="24"/>
  <c r="V29" i="24"/>
  <c r="AG29" i="24" s="1"/>
  <c r="X29" i="24"/>
  <c r="Z29" i="24" s="1"/>
  <c r="K29" i="24"/>
  <c r="AH28" i="24"/>
  <c r="X28" i="24"/>
  <c r="Z28" i="24" s="1"/>
  <c r="V28" i="24"/>
  <c r="K28" i="24"/>
  <c r="AH27" i="24"/>
  <c r="W27" i="24"/>
  <c r="V27" i="24"/>
  <c r="AG27" i="24" s="1"/>
  <c r="X27" i="24"/>
  <c r="Z27" i="24" s="1"/>
  <c r="K27" i="24"/>
  <c r="AH26" i="24"/>
  <c r="V26" i="24"/>
  <c r="AG26" i="24" s="1"/>
  <c r="X26" i="24"/>
  <c r="Z26" i="24" s="1"/>
  <c r="K26" i="24"/>
  <c r="AH25" i="24"/>
  <c r="V25" i="24"/>
  <c r="AG25" i="24" s="1"/>
  <c r="X25" i="24"/>
  <c r="Z25" i="24" s="1"/>
  <c r="K25" i="24"/>
  <c r="AH24" i="24"/>
  <c r="X24" i="24"/>
  <c r="Z24" i="24" s="1"/>
  <c r="V24" i="24"/>
  <c r="AG24" i="24" s="1"/>
  <c r="K24" i="24"/>
  <c r="AH23" i="24"/>
  <c r="V23" i="24"/>
  <c r="AG23" i="24" s="1"/>
  <c r="X23" i="24"/>
  <c r="Z23" i="24" s="1"/>
  <c r="K23" i="24"/>
  <c r="AH22" i="24"/>
  <c r="V22" i="24"/>
  <c r="AG22" i="24" s="1"/>
  <c r="X22" i="24"/>
  <c r="Z22" i="24" s="1"/>
  <c r="K22" i="24"/>
  <c r="AH21" i="24"/>
  <c r="V21" i="24"/>
  <c r="AG21" i="24" s="1"/>
  <c r="X21" i="24"/>
  <c r="Z21" i="24" s="1"/>
  <c r="K21" i="24"/>
  <c r="AH20" i="24"/>
  <c r="X20" i="24"/>
  <c r="Z20" i="24" s="1"/>
  <c r="V20" i="24"/>
  <c r="AG20" i="24" s="1"/>
  <c r="K20" i="24"/>
  <c r="AH19" i="24"/>
  <c r="V19" i="24"/>
  <c r="AG19" i="24" s="1"/>
  <c r="X19" i="24"/>
  <c r="Z19" i="24" s="1"/>
  <c r="K19" i="24"/>
  <c r="AH18" i="24"/>
  <c r="V18" i="24"/>
  <c r="X18" i="24"/>
  <c r="Z18" i="24" s="1"/>
  <c r="K18" i="24"/>
  <c r="AH17" i="24"/>
  <c r="V17" i="24"/>
  <c r="AG17" i="24" s="1"/>
  <c r="X17" i="24"/>
  <c r="Z17" i="24" s="1"/>
  <c r="K17" i="24"/>
  <c r="AH16" i="24"/>
  <c r="X16" i="24"/>
  <c r="Z16" i="24" s="1"/>
  <c r="V16" i="24"/>
  <c r="AG16" i="24" s="1"/>
  <c r="K16" i="24"/>
  <c r="AH15" i="24"/>
  <c r="V15" i="24"/>
  <c r="X15" i="24"/>
  <c r="Z15" i="24" s="1"/>
  <c r="K15" i="24"/>
  <c r="AH14" i="24"/>
  <c r="V14" i="24"/>
  <c r="X14" i="24"/>
  <c r="Z14" i="24" s="1"/>
  <c r="K14" i="24"/>
  <c r="AH13" i="24"/>
  <c r="V13" i="24"/>
  <c r="AG13" i="24" s="1"/>
  <c r="X13" i="24"/>
  <c r="Z13" i="24" s="1"/>
  <c r="K13" i="24"/>
  <c r="AH12" i="24"/>
  <c r="X12" i="24"/>
  <c r="Z12" i="24" s="1"/>
  <c r="V12" i="24"/>
  <c r="AG12" i="24" s="1"/>
  <c r="K12" i="24"/>
  <c r="AH11" i="24"/>
  <c r="AG11" i="24"/>
  <c r="V11" i="24"/>
  <c r="W11" i="24" s="1"/>
  <c r="X11" i="24"/>
  <c r="Z11" i="24" s="1"/>
  <c r="K11" i="24"/>
  <c r="AH10" i="24"/>
  <c r="V10" i="24"/>
  <c r="AG10" i="24" s="1"/>
  <c r="X10" i="24"/>
  <c r="Z10" i="24" s="1"/>
  <c r="K10" i="24"/>
  <c r="AH9" i="24"/>
  <c r="V9" i="24"/>
  <c r="AG9" i="24" s="1"/>
  <c r="X9" i="24"/>
  <c r="Z9" i="24" s="1"/>
  <c r="K9" i="24"/>
  <c r="AH8" i="24"/>
  <c r="X8" i="24"/>
  <c r="Z8" i="24" s="1"/>
  <c r="V8" i="24"/>
  <c r="AI240" i="24" s="1"/>
  <c r="K8" i="24"/>
  <c r="AH7" i="24"/>
  <c r="V7" i="24"/>
  <c r="X7" i="24"/>
  <c r="Z7" i="24" s="1"/>
  <c r="K7" i="24"/>
  <c r="AH6" i="24"/>
  <c r="V6" i="24"/>
  <c r="AG6" i="24" s="1"/>
  <c r="X6" i="24"/>
  <c r="Z6" i="24" s="1"/>
  <c r="K6" i="24"/>
  <c r="X5" i="24"/>
  <c r="Z5" i="24" s="1"/>
  <c r="V5" i="24"/>
  <c r="AG5" i="24" s="1"/>
  <c r="K5" i="24"/>
  <c r="AH4" i="24"/>
  <c r="V4" i="24"/>
  <c r="W4" i="24" s="1"/>
  <c r="X4" i="24"/>
  <c r="Z4" i="24" s="1"/>
  <c r="K4" i="24"/>
  <c r="AH3" i="24"/>
  <c r="X3" i="24"/>
  <c r="Z3" i="24" s="1"/>
  <c r="V3" i="24"/>
  <c r="AG3" i="24" s="1"/>
  <c r="K3" i="24"/>
  <c r="AH2" i="24"/>
  <c r="V2" i="24"/>
  <c r="W2" i="24" s="1"/>
  <c r="X2" i="24"/>
  <c r="Z2" i="24" s="1"/>
  <c r="K2" i="24"/>
  <c r="AL267" i="23"/>
  <c r="AN267" i="23" s="1"/>
  <c r="AI267" i="23"/>
  <c r="AH267" i="23"/>
  <c r="AK267" i="23" s="1"/>
  <c r="AL266" i="23"/>
  <c r="AI266" i="23"/>
  <c r="AH266" i="23"/>
  <c r="AK266" i="23" s="1"/>
  <c r="AL265" i="23"/>
  <c r="AM265" i="23" s="1"/>
  <c r="AP265" i="23" s="1"/>
  <c r="AI265" i="23"/>
  <c r="AH265" i="23"/>
  <c r="AK265" i="23" s="1"/>
  <c r="AL264" i="23"/>
  <c r="AN264" i="23" s="1"/>
  <c r="AI264" i="23"/>
  <c r="AH264" i="23"/>
  <c r="AK264" i="23" s="1"/>
  <c r="AL263" i="23"/>
  <c r="AN263" i="23" s="1"/>
  <c r="AI263" i="23"/>
  <c r="AH263" i="23"/>
  <c r="AK263" i="23" s="1"/>
  <c r="AL262" i="23"/>
  <c r="AN262" i="23" s="1"/>
  <c r="AI262" i="23"/>
  <c r="AH262" i="23"/>
  <c r="AK262" i="23" s="1"/>
  <c r="AL261" i="23"/>
  <c r="AN261" i="23" s="1"/>
  <c r="AI261" i="23"/>
  <c r="AH261" i="23"/>
  <c r="AK261" i="23" s="1"/>
  <c r="AL260" i="23"/>
  <c r="AN260" i="23" s="1"/>
  <c r="AI260" i="23"/>
  <c r="AH260" i="23"/>
  <c r="AK260" i="23" s="1"/>
  <c r="AL259" i="23"/>
  <c r="AN259" i="23" s="1"/>
  <c r="AI259" i="23"/>
  <c r="AH259" i="23"/>
  <c r="AK259" i="23" s="1"/>
  <c r="AL258" i="23"/>
  <c r="AI258" i="23"/>
  <c r="AH258" i="23"/>
  <c r="AK258" i="23" s="1"/>
  <c r="AL257" i="23"/>
  <c r="AN257" i="23" s="1"/>
  <c r="AI257" i="23"/>
  <c r="AH257" i="23"/>
  <c r="AK257" i="23" s="1"/>
  <c r="AL256" i="23"/>
  <c r="AN256" i="23" s="1"/>
  <c r="AI256" i="23"/>
  <c r="AH256" i="23"/>
  <c r="AK256" i="23" s="1"/>
  <c r="AL255" i="23"/>
  <c r="AN255" i="23" s="1"/>
  <c r="AI255" i="23"/>
  <c r="AH255" i="23"/>
  <c r="AK255" i="23" s="1"/>
  <c r="AL254" i="23"/>
  <c r="AI254" i="23"/>
  <c r="AH254" i="23"/>
  <c r="AK254" i="23" s="1"/>
  <c r="AL253" i="23"/>
  <c r="AN253" i="23" s="1"/>
  <c r="AI253" i="23"/>
  <c r="AH253" i="23"/>
  <c r="AK253" i="23" s="1"/>
  <c r="AL252" i="23"/>
  <c r="AN252" i="23" s="1"/>
  <c r="AI252" i="23"/>
  <c r="AH252" i="23"/>
  <c r="AK252" i="23" s="1"/>
  <c r="AL251" i="23"/>
  <c r="AN251" i="23" s="1"/>
  <c r="AI251" i="23"/>
  <c r="AH251" i="23"/>
  <c r="AK251" i="23" s="1"/>
  <c r="AL250" i="23"/>
  <c r="AI250" i="23"/>
  <c r="AH250" i="23"/>
  <c r="AK250" i="23" s="1"/>
  <c r="AL249" i="23"/>
  <c r="AN249" i="23" s="1"/>
  <c r="AI249" i="23"/>
  <c r="AH249" i="23"/>
  <c r="AK249" i="23" s="1"/>
  <c r="AL248" i="23"/>
  <c r="AN248" i="23" s="1"/>
  <c r="AI248" i="23"/>
  <c r="AH248" i="23"/>
  <c r="AK248" i="23" s="1"/>
  <c r="AL247" i="23"/>
  <c r="AN247" i="23" s="1"/>
  <c r="AI247" i="23"/>
  <c r="AH247" i="23"/>
  <c r="AK247" i="23" s="1"/>
  <c r="AL246" i="23"/>
  <c r="AI246" i="23"/>
  <c r="AH246" i="23"/>
  <c r="AK246" i="23" s="1"/>
  <c r="AL245" i="23"/>
  <c r="AN245" i="23" s="1"/>
  <c r="AI245" i="23"/>
  <c r="AH245" i="23"/>
  <c r="AK245" i="23" s="1"/>
  <c r="AL244" i="23"/>
  <c r="AN244" i="23" s="1"/>
  <c r="AI244" i="23"/>
  <c r="AH244" i="23"/>
  <c r="AK244" i="23" s="1"/>
  <c r="AL243" i="23"/>
  <c r="AN243" i="23" s="1"/>
  <c r="AI243" i="23"/>
  <c r="AH243" i="23"/>
  <c r="AK243" i="23" s="1"/>
  <c r="AL242" i="23"/>
  <c r="AH242" i="23"/>
  <c r="AK242" i="23" s="1"/>
  <c r="AL241" i="23"/>
  <c r="AN241" i="23" s="1"/>
  <c r="AH241" i="23"/>
  <c r="AK241" i="23" s="1"/>
  <c r="AL240" i="23"/>
  <c r="AN240" i="23" s="1"/>
  <c r="AH240" i="23"/>
  <c r="AK240" i="23" s="1"/>
  <c r="AL239" i="23"/>
  <c r="AN239" i="23" s="1"/>
  <c r="AI239" i="23"/>
  <c r="AH239" i="23"/>
  <c r="AK239" i="23" s="1"/>
  <c r="AL238" i="23"/>
  <c r="AI238" i="23"/>
  <c r="AH238" i="23"/>
  <c r="AK238" i="23" s="1"/>
  <c r="AL237" i="23"/>
  <c r="AN237" i="23" s="1"/>
  <c r="AI237" i="23"/>
  <c r="AH237" i="23"/>
  <c r="AK237" i="23" s="1"/>
  <c r="AL236" i="23"/>
  <c r="AN236" i="23" s="1"/>
  <c r="AI236" i="23"/>
  <c r="AH236" i="23"/>
  <c r="AK236" i="23" s="1"/>
  <c r="AL235" i="23"/>
  <c r="AN235" i="23" s="1"/>
  <c r="AI235" i="23"/>
  <c r="AH235" i="23"/>
  <c r="AK235" i="23" s="1"/>
  <c r="AL234" i="23"/>
  <c r="AI234" i="23"/>
  <c r="AH234" i="23"/>
  <c r="AK234" i="23" s="1"/>
  <c r="AL233" i="23"/>
  <c r="AN233" i="23" s="1"/>
  <c r="AI233" i="23"/>
  <c r="AH233" i="23"/>
  <c r="AK233" i="23" s="1"/>
  <c r="AL232" i="23"/>
  <c r="AN232" i="23" s="1"/>
  <c r="AI232" i="23"/>
  <c r="AH232" i="23"/>
  <c r="AK232" i="23" s="1"/>
  <c r="AL231" i="23"/>
  <c r="AN231" i="23" s="1"/>
  <c r="AI231" i="23"/>
  <c r="AH231" i="23"/>
  <c r="AK231" i="23" s="1"/>
  <c r="AL230" i="23"/>
  <c r="AI230" i="23"/>
  <c r="AH230" i="23"/>
  <c r="AK230" i="23" s="1"/>
  <c r="AL229" i="23"/>
  <c r="AN229" i="23" s="1"/>
  <c r="AI229" i="23"/>
  <c r="AH229" i="23"/>
  <c r="AK229" i="23" s="1"/>
  <c r="AL228" i="23"/>
  <c r="AN228" i="23" s="1"/>
  <c r="AI228" i="23"/>
  <c r="AH228" i="23"/>
  <c r="AK228" i="23" s="1"/>
  <c r="AL227" i="23"/>
  <c r="AN227" i="23" s="1"/>
  <c r="AI227" i="23"/>
  <c r="AH227" i="23"/>
  <c r="AK227" i="23" s="1"/>
  <c r="AL226" i="23"/>
  <c r="AI226" i="23"/>
  <c r="AH226" i="23"/>
  <c r="AK226" i="23" s="1"/>
  <c r="AL225" i="23"/>
  <c r="AN225" i="23" s="1"/>
  <c r="AI225" i="23"/>
  <c r="AH225" i="23"/>
  <c r="AK225" i="23" s="1"/>
  <c r="AL224" i="23"/>
  <c r="AN224" i="23" s="1"/>
  <c r="AI224" i="23"/>
  <c r="AH224" i="23"/>
  <c r="AK224" i="23" s="1"/>
  <c r="AL223" i="23"/>
  <c r="AN223" i="23" s="1"/>
  <c r="AI223" i="23"/>
  <c r="AH223" i="23"/>
  <c r="AK223" i="23" s="1"/>
  <c r="AL222" i="23"/>
  <c r="AN222" i="23" s="1"/>
  <c r="AI222" i="23"/>
  <c r="AH222" i="23"/>
  <c r="AK222" i="23" s="1"/>
  <c r="AL221" i="23"/>
  <c r="AN221" i="23" s="1"/>
  <c r="AI221" i="23"/>
  <c r="AH221" i="23"/>
  <c r="AK221" i="23" s="1"/>
  <c r="AL220" i="23"/>
  <c r="AN220" i="23" s="1"/>
  <c r="AI220" i="23"/>
  <c r="AH220" i="23"/>
  <c r="AK220" i="23" s="1"/>
  <c r="AL219" i="23"/>
  <c r="AN219" i="23" s="1"/>
  <c r="AI219" i="23"/>
  <c r="AH219" i="23"/>
  <c r="AK219" i="23" s="1"/>
  <c r="AL218" i="23"/>
  <c r="AN218" i="23" s="1"/>
  <c r="AI218" i="23"/>
  <c r="AH218" i="23"/>
  <c r="AK218" i="23" s="1"/>
  <c r="AL217" i="23"/>
  <c r="AN217" i="23" s="1"/>
  <c r="AI217" i="23"/>
  <c r="AH217" i="23"/>
  <c r="AK217" i="23" s="1"/>
  <c r="AL216" i="23"/>
  <c r="AN216" i="23" s="1"/>
  <c r="AI216" i="23"/>
  <c r="AH216" i="23"/>
  <c r="AK216" i="23" s="1"/>
  <c r="AL215" i="23"/>
  <c r="AN215" i="23" s="1"/>
  <c r="AI215" i="23"/>
  <c r="AH215" i="23"/>
  <c r="AK215" i="23" s="1"/>
  <c r="AL214" i="23"/>
  <c r="AN214" i="23" s="1"/>
  <c r="AI214" i="23"/>
  <c r="AH214" i="23"/>
  <c r="AK214" i="23" s="1"/>
  <c r="AL213" i="23"/>
  <c r="AN213" i="23" s="1"/>
  <c r="AI213" i="23"/>
  <c r="AH213" i="23"/>
  <c r="AK213" i="23" s="1"/>
  <c r="AL212" i="23"/>
  <c r="AN212" i="23" s="1"/>
  <c r="AI212" i="23"/>
  <c r="AH212" i="23"/>
  <c r="AK212" i="23" s="1"/>
  <c r="AL211" i="23"/>
  <c r="AN211" i="23" s="1"/>
  <c r="AI211" i="23"/>
  <c r="AH211" i="23"/>
  <c r="AK211" i="23" s="1"/>
  <c r="AL210" i="23"/>
  <c r="AN210" i="23" s="1"/>
  <c r="AI210" i="23"/>
  <c r="AH210" i="23"/>
  <c r="AK210" i="23" s="1"/>
  <c r="AL209" i="23"/>
  <c r="AN209" i="23" s="1"/>
  <c r="AI209" i="23"/>
  <c r="AH209" i="23"/>
  <c r="AK209" i="23" s="1"/>
  <c r="AL208" i="23"/>
  <c r="AN208" i="23" s="1"/>
  <c r="AI208" i="23"/>
  <c r="AH208" i="23"/>
  <c r="AK208" i="23" s="1"/>
  <c r="AL207" i="23"/>
  <c r="AN207" i="23" s="1"/>
  <c r="AI207" i="23"/>
  <c r="AH207" i="23"/>
  <c r="AK207" i="23" s="1"/>
  <c r="AB207" i="23"/>
  <c r="AL206" i="23"/>
  <c r="AN206" i="23" s="1"/>
  <c r="AI206" i="23"/>
  <c r="AH206" i="23"/>
  <c r="AK206" i="23" s="1"/>
  <c r="AP205" i="23"/>
  <c r="AN205" i="23"/>
  <c r="AI205" i="23"/>
  <c r="AH205" i="23"/>
  <c r="AL204" i="23"/>
  <c r="AN204" i="23" s="1"/>
  <c r="AI204" i="23"/>
  <c r="AH204" i="23"/>
  <c r="AL203" i="23"/>
  <c r="AN203" i="23" s="1"/>
  <c r="AI203" i="23"/>
  <c r="AH203" i="23"/>
  <c r="AH200" i="23"/>
  <c r="V200" i="23"/>
  <c r="AG200" i="23" s="1"/>
  <c r="X200" i="23"/>
  <c r="Z200" i="23" s="1"/>
  <c r="K200" i="23"/>
  <c r="AH199" i="23"/>
  <c r="V199" i="23"/>
  <c r="W199" i="23" s="1"/>
  <c r="X199" i="23"/>
  <c r="Z199" i="23" s="1"/>
  <c r="AH198" i="23"/>
  <c r="V198" i="23"/>
  <c r="W198" i="23" s="1"/>
  <c r="X198" i="23"/>
  <c r="Z198" i="23" s="1"/>
  <c r="AH197" i="23"/>
  <c r="V197" i="23"/>
  <c r="W197" i="23" s="1"/>
  <c r="X197" i="23"/>
  <c r="Z197" i="23" s="1"/>
  <c r="AH196" i="23"/>
  <c r="V196" i="23"/>
  <c r="W196" i="23" s="1"/>
  <c r="X196" i="23"/>
  <c r="Z196" i="23" s="1"/>
  <c r="AH195" i="23"/>
  <c r="V195" i="23"/>
  <c r="W195" i="23" s="1"/>
  <c r="X195" i="23"/>
  <c r="Z195" i="23" s="1"/>
  <c r="AH194" i="23"/>
  <c r="V194" i="23"/>
  <c r="W194" i="23" s="1"/>
  <c r="X194" i="23"/>
  <c r="Z194" i="23" s="1"/>
  <c r="AH193" i="23"/>
  <c r="V193" i="23"/>
  <c r="W193" i="23" s="1"/>
  <c r="X193" i="23"/>
  <c r="Z193" i="23" s="1"/>
  <c r="AH192" i="23"/>
  <c r="X192" i="23"/>
  <c r="Z192" i="23" s="1"/>
  <c r="V192" i="23"/>
  <c r="W192" i="23" s="1"/>
  <c r="AH191" i="23"/>
  <c r="X191" i="23"/>
  <c r="Z191" i="23" s="1"/>
  <c r="V191" i="23"/>
  <c r="W191" i="23" s="1"/>
  <c r="AH190" i="23"/>
  <c r="X190" i="23"/>
  <c r="Z190" i="23" s="1"/>
  <c r="V190" i="23"/>
  <c r="W190" i="23" s="1"/>
  <c r="AH189" i="23"/>
  <c r="X189" i="23"/>
  <c r="Z189" i="23" s="1"/>
  <c r="V189" i="23"/>
  <c r="W189" i="23" s="1"/>
  <c r="AH188" i="23"/>
  <c r="X188" i="23"/>
  <c r="Z188" i="23" s="1"/>
  <c r="V188" i="23"/>
  <c r="W188" i="23" s="1"/>
  <c r="AH187" i="23"/>
  <c r="X187" i="23"/>
  <c r="Z187" i="23" s="1"/>
  <c r="V187" i="23"/>
  <c r="W187" i="23" s="1"/>
  <c r="AH186" i="23"/>
  <c r="X186" i="23"/>
  <c r="Z186" i="23" s="1"/>
  <c r="V186" i="23"/>
  <c r="W186" i="23" s="1"/>
  <c r="AH185" i="23"/>
  <c r="V185" i="23"/>
  <c r="W185" i="23" s="1"/>
  <c r="X185" i="23"/>
  <c r="Z185" i="23" s="1"/>
  <c r="AH184" i="23"/>
  <c r="X184" i="23"/>
  <c r="Z184" i="23" s="1"/>
  <c r="V184" i="23"/>
  <c r="W184" i="23" s="1"/>
  <c r="AH183" i="23"/>
  <c r="X183" i="23"/>
  <c r="Z183" i="23" s="1"/>
  <c r="V183" i="23"/>
  <c r="W183" i="23" s="1"/>
  <c r="AH182" i="23"/>
  <c r="X182" i="23"/>
  <c r="Z182" i="23" s="1"/>
  <c r="V182" i="23"/>
  <c r="W182" i="23" s="1"/>
  <c r="AH181" i="23"/>
  <c r="X181" i="23"/>
  <c r="Z181" i="23" s="1"/>
  <c r="V181" i="23"/>
  <c r="W181" i="23" s="1"/>
  <c r="AH180" i="23"/>
  <c r="X180" i="23"/>
  <c r="Z180" i="23" s="1"/>
  <c r="V180" i="23"/>
  <c r="W180" i="23" s="1"/>
  <c r="AH179" i="23"/>
  <c r="X179" i="23"/>
  <c r="Z179" i="23" s="1"/>
  <c r="V179" i="23"/>
  <c r="W179" i="23" s="1"/>
  <c r="AH178" i="23"/>
  <c r="X178" i="23"/>
  <c r="Z178" i="23" s="1"/>
  <c r="V178" i="23"/>
  <c r="W178" i="23" s="1"/>
  <c r="AH177" i="23"/>
  <c r="X177" i="23"/>
  <c r="Z177" i="23" s="1"/>
  <c r="V177" i="23"/>
  <c r="W177" i="23" s="1"/>
  <c r="AH176" i="23"/>
  <c r="X176" i="23"/>
  <c r="Z176" i="23" s="1"/>
  <c r="V176" i="23"/>
  <c r="W176" i="23" s="1"/>
  <c r="AH175" i="23"/>
  <c r="W175" i="23"/>
  <c r="V175" i="23"/>
  <c r="X175" i="23"/>
  <c r="Z175" i="23" s="1"/>
  <c r="AH174" i="23"/>
  <c r="W174" i="23"/>
  <c r="V174" i="23"/>
  <c r="X174" i="23"/>
  <c r="Z174" i="23" s="1"/>
  <c r="AH173" i="23"/>
  <c r="W173" i="23"/>
  <c r="V173" i="23"/>
  <c r="X173" i="23"/>
  <c r="Z173" i="23" s="1"/>
  <c r="AH172" i="23"/>
  <c r="W172" i="23"/>
  <c r="V172" i="23"/>
  <c r="X172" i="23"/>
  <c r="Z172" i="23" s="1"/>
  <c r="AH171" i="23"/>
  <c r="W171" i="23"/>
  <c r="V171" i="23"/>
  <c r="X171" i="23"/>
  <c r="Z171" i="23" s="1"/>
  <c r="AH170" i="23"/>
  <c r="W170" i="23"/>
  <c r="V170" i="23"/>
  <c r="X170" i="23"/>
  <c r="Z170" i="23" s="1"/>
  <c r="AH169" i="23"/>
  <c r="W169" i="23"/>
  <c r="V169" i="23"/>
  <c r="X169" i="23"/>
  <c r="Z169" i="23" s="1"/>
  <c r="AH168" i="23"/>
  <c r="W168" i="23"/>
  <c r="V168" i="23"/>
  <c r="X168" i="23"/>
  <c r="Z168" i="23" s="1"/>
  <c r="AH167" i="23"/>
  <c r="W167" i="23"/>
  <c r="V167" i="23"/>
  <c r="X167" i="23"/>
  <c r="Z167" i="23" s="1"/>
  <c r="AH166" i="23"/>
  <c r="W166" i="23"/>
  <c r="V166" i="23"/>
  <c r="X166" i="23"/>
  <c r="Z166" i="23" s="1"/>
  <c r="AH165" i="23"/>
  <c r="W165" i="23"/>
  <c r="V165" i="23"/>
  <c r="X165" i="23"/>
  <c r="Z165" i="23" s="1"/>
  <c r="AH164" i="23"/>
  <c r="W164" i="23"/>
  <c r="V164" i="23"/>
  <c r="X164" i="23"/>
  <c r="Z164" i="23" s="1"/>
  <c r="AH163" i="23"/>
  <c r="W163" i="23"/>
  <c r="V163" i="23"/>
  <c r="X163" i="23"/>
  <c r="Z163" i="23" s="1"/>
  <c r="AH162" i="23"/>
  <c r="W162" i="23"/>
  <c r="V162" i="23"/>
  <c r="X162" i="23"/>
  <c r="Z162" i="23" s="1"/>
  <c r="AH161" i="23"/>
  <c r="W161" i="23"/>
  <c r="V161" i="23"/>
  <c r="X161" i="23"/>
  <c r="Z161" i="23" s="1"/>
  <c r="AH160" i="23"/>
  <c r="W160" i="23"/>
  <c r="V160" i="23"/>
  <c r="X160" i="23"/>
  <c r="Z160" i="23" s="1"/>
  <c r="AH159" i="23"/>
  <c r="W159" i="23"/>
  <c r="V159" i="23"/>
  <c r="X159" i="23"/>
  <c r="Z159" i="23" s="1"/>
  <c r="AH158" i="23"/>
  <c r="W158" i="23"/>
  <c r="V158" i="23"/>
  <c r="X158" i="23"/>
  <c r="Z158" i="23" s="1"/>
  <c r="AH157" i="23"/>
  <c r="W157" i="23"/>
  <c r="V157" i="23"/>
  <c r="X157" i="23"/>
  <c r="Z157" i="23" s="1"/>
  <c r="AH156" i="23"/>
  <c r="W156" i="23"/>
  <c r="V156" i="23"/>
  <c r="X156" i="23"/>
  <c r="Z156" i="23" s="1"/>
  <c r="AH155" i="23"/>
  <c r="W155" i="23"/>
  <c r="V155" i="23"/>
  <c r="X155" i="23"/>
  <c r="Z155" i="23" s="1"/>
  <c r="AH154" i="23"/>
  <c r="W154" i="23"/>
  <c r="V154" i="23"/>
  <c r="X154" i="23"/>
  <c r="Z154" i="23" s="1"/>
  <c r="AH153" i="23"/>
  <c r="W153" i="23"/>
  <c r="V153" i="23"/>
  <c r="X153" i="23"/>
  <c r="Z153" i="23" s="1"/>
  <c r="AH152" i="23"/>
  <c r="W152" i="23"/>
  <c r="V152" i="23"/>
  <c r="X152" i="23"/>
  <c r="Z152" i="23" s="1"/>
  <c r="AH151" i="23"/>
  <c r="W151" i="23"/>
  <c r="V151" i="23"/>
  <c r="X151" i="23"/>
  <c r="Z151" i="23" s="1"/>
  <c r="AH150" i="23"/>
  <c r="W150" i="23"/>
  <c r="V150" i="23"/>
  <c r="X150" i="23"/>
  <c r="Z150" i="23" s="1"/>
  <c r="AH149" i="23"/>
  <c r="W149" i="23"/>
  <c r="V149" i="23"/>
  <c r="X149" i="23"/>
  <c r="Z149" i="23" s="1"/>
  <c r="AH148" i="23"/>
  <c r="W148" i="23"/>
  <c r="V148" i="23"/>
  <c r="X148" i="23"/>
  <c r="Z148" i="23" s="1"/>
  <c r="AH147" i="23"/>
  <c r="W147" i="23"/>
  <c r="V147" i="23"/>
  <c r="X147" i="23"/>
  <c r="Z147" i="23" s="1"/>
  <c r="AH146" i="23"/>
  <c r="W146" i="23"/>
  <c r="V146" i="23"/>
  <c r="X146" i="23"/>
  <c r="Z146" i="23" s="1"/>
  <c r="AH145" i="23"/>
  <c r="W145" i="23"/>
  <c r="V145" i="23"/>
  <c r="X145" i="23"/>
  <c r="Z145" i="23" s="1"/>
  <c r="AH144" i="23"/>
  <c r="W144" i="23"/>
  <c r="V144" i="23"/>
  <c r="X144" i="23"/>
  <c r="Z144" i="23" s="1"/>
  <c r="AH143" i="23"/>
  <c r="W143" i="23"/>
  <c r="V143" i="23"/>
  <c r="X143" i="23"/>
  <c r="Z143" i="23" s="1"/>
  <c r="AH142" i="23"/>
  <c r="W142" i="23"/>
  <c r="V142" i="23"/>
  <c r="X142" i="23"/>
  <c r="Z142" i="23" s="1"/>
  <c r="AH141" i="23"/>
  <c r="W141" i="23"/>
  <c r="V141" i="23"/>
  <c r="X141" i="23"/>
  <c r="Z141" i="23" s="1"/>
  <c r="AH140" i="23"/>
  <c r="W140" i="23"/>
  <c r="V140" i="23"/>
  <c r="X140" i="23"/>
  <c r="Z140" i="23" s="1"/>
  <c r="AH139" i="23"/>
  <c r="W139" i="23"/>
  <c r="V139" i="23"/>
  <c r="X139" i="23"/>
  <c r="Z139" i="23" s="1"/>
  <c r="AH138" i="23"/>
  <c r="W138" i="23"/>
  <c r="V138" i="23"/>
  <c r="X138" i="23"/>
  <c r="Z138" i="23" s="1"/>
  <c r="AH137" i="23"/>
  <c r="W137" i="23"/>
  <c r="V137" i="23"/>
  <c r="X137" i="23"/>
  <c r="Z137" i="23" s="1"/>
  <c r="AH136" i="23"/>
  <c r="W136" i="23"/>
  <c r="V136" i="23"/>
  <c r="X136" i="23"/>
  <c r="Z136" i="23" s="1"/>
  <c r="AH135" i="23"/>
  <c r="W135" i="23"/>
  <c r="V135" i="23"/>
  <c r="X135" i="23"/>
  <c r="Z135" i="23" s="1"/>
  <c r="AH134" i="23"/>
  <c r="W134" i="23"/>
  <c r="V134" i="23"/>
  <c r="X134" i="23"/>
  <c r="Z134" i="23" s="1"/>
  <c r="AH133" i="23"/>
  <c r="W133" i="23"/>
  <c r="V133" i="23"/>
  <c r="X133" i="23"/>
  <c r="Z133" i="23" s="1"/>
  <c r="AH132" i="23"/>
  <c r="W132" i="23"/>
  <c r="V132" i="23"/>
  <c r="X132" i="23"/>
  <c r="Z132" i="23" s="1"/>
  <c r="AH131" i="23"/>
  <c r="W131" i="23"/>
  <c r="V131" i="23"/>
  <c r="X131" i="23"/>
  <c r="Z131" i="23" s="1"/>
  <c r="AH130" i="23"/>
  <c r="W130" i="23"/>
  <c r="V130" i="23"/>
  <c r="X130" i="23"/>
  <c r="Z130" i="23" s="1"/>
  <c r="AH129" i="23"/>
  <c r="V129" i="23"/>
  <c r="W129" i="23" s="1"/>
  <c r="X129" i="23"/>
  <c r="Z129" i="23" s="1"/>
  <c r="AH128" i="23"/>
  <c r="V128" i="23"/>
  <c r="W128" i="23" s="1"/>
  <c r="X128" i="23"/>
  <c r="Z128" i="23" s="1"/>
  <c r="AH127" i="23"/>
  <c r="V127" i="23"/>
  <c r="W127" i="23" s="1"/>
  <c r="X127" i="23"/>
  <c r="Z127" i="23" s="1"/>
  <c r="AH126" i="23"/>
  <c r="V126" i="23"/>
  <c r="W126" i="23" s="1"/>
  <c r="X126" i="23"/>
  <c r="Z126" i="23" s="1"/>
  <c r="AH125" i="23"/>
  <c r="V125" i="23"/>
  <c r="W125" i="23" s="1"/>
  <c r="X125" i="23"/>
  <c r="Z125" i="23" s="1"/>
  <c r="AH124" i="23"/>
  <c r="V124" i="23"/>
  <c r="W124" i="23" s="1"/>
  <c r="X124" i="23"/>
  <c r="Z124" i="23" s="1"/>
  <c r="AH123" i="23"/>
  <c r="V123" i="23"/>
  <c r="W123" i="23" s="1"/>
  <c r="X123" i="23"/>
  <c r="Z123" i="23" s="1"/>
  <c r="AH122" i="23"/>
  <c r="V122" i="23"/>
  <c r="W122" i="23" s="1"/>
  <c r="X122" i="23"/>
  <c r="Z122" i="23" s="1"/>
  <c r="AH121" i="23"/>
  <c r="V121" i="23"/>
  <c r="W121" i="23" s="1"/>
  <c r="X121" i="23"/>
  <c r="Z121" i="23" s="1"/>
  <c r="AH120" i="23"/>
  <c r="V120" i="23"/>
  <c r="W120" i="23" s="1"/>
  <c r="X120" i="23"/>
  <c r="Z120" i="23" s="1"/>
  <c r="AH119" i="23"/>
  <c r="V119" i="23"/>
  <c r="W119" i="23" s="1"/>
  <c r="X119" i="23"/>
  <c r="Z119" i="23" s="1"/>
  <c r="AH118" i="23"/>
  <c r="V118" i="23"/>
  <c r="W118" i="23" s="1"/>
  <c r="X118" i="23"/>
  <c r="Z118" i="23" s="1"/>
  <c r="AH117" i="23"/>
  <c r="V117" i="23"/>
  <c r="W117" i="23" s="1"/>
  <c r="X117" i="23"/>
  <c r="Z117" i="23" s="1"/>
  <c r="AH116" i="23"/>
  <c r="V116" i="23"/>
  <c r="W116" i="23" s="1"/>
  <c r="X116" i="23"/>
  <c r="Z116" i="23" s="1"/>
  <c r="AH115" i="23"/>
  <c r="V115" i="23"/>
  <c r="W115" i="23" s="1"/>
  <c r="X115" i="23"/>
  <c r="Z115" i="23" s="1"/>
  <c r="AH114" i="23"/>
  <c r="V114" i="23"/>
  <c r="W114" i="23" s="1"/>
  <c r="X114" i="23"/>
  <c r="Z114" i="23" s="1"/>
  <c r="AH113" i="23"/>
  <c r="V113" i="23"/>
  <c r="W113" i="23" s="1"/>
  <c r="X113" i="23"/>
  <c r="Z113" i="23" s="1"/>
  <c r="AH112" i="23"/>
  <c r="V112" i="23"/>
  <c r="W112" i="23" s="1"/>
  <c r="X112" i="23"/>
  <c r="Z112" i="23" s="1"/>
  <c r="AH111" i="23"/>
  <c r="V111" i="23"/>
  <c r="W111" i="23" s="1"/>
  <c r="X111" i="23"/>
  <c r="Z111" i="23" s="1"/>
  <c r="AH110" i="23"/>
  <c r="V110" i="23"/>
  <c r="W110" i="23" s="1"/>
  <c r="X110" i="23"/>
  <c r="Z110" i="23" s="1"/>
  <c r="AH109" i="23"/>
  <c r="V109" i="23"/>
  <c r="W109" i="23" s="1"/>
  <c r="X109" i="23"/>
  <c r="Z109" i="23" s="1"/>
  <c r="AH108" i="23"/>
  <c r="V108" i="23"/>
  <c r="W108" i="23" s="1"/>
  <c r="X108" i="23"/>
  <c r="Z108" i="23" s="1"/>
  <c r="AH107" i="23"/>
  <c r="V107" i="23"/>
  <c r="W107" i="23" s="1"/>
  <c r="X107" i="23"/>
  <c r="Z107" i="23" s="1"/>
  <c r="AH106" i="23"/>
  <c r="V106" i="23"/>
  <c r="W106" i="23" s="1"/>
  <c r="X106" i="23"/>
  <c r="Z106" i="23" s="1"/>
  <c r="AH105" i="23"/>
  <c r="V105" i="23"/>
  <c r="W105" i="23" s="1"/>
  <c r="X105" i="23"/>
  <c r="Z105" i="23" s="1"/>
  <c r="AH104" i="23"/>
  <c r="V104" i="23"/>
  <c r="W104" i="23" s="1"/>
  <c r="X104" i="23"/>
  <c r="Z104" i="23" s="1"/>
  <c r="AH103" i="23"/>
  <c r="V103" i="23"/>
  <c r="W103" i="23" s="1"/>
  <c r="X103" i="23"/>
  <c r="Z103" i="23" s="1"/>
  <c r="AH102" i="23"/>
  <c r="V102" i="23"/>
  <c r="W102" i="23" s="1"/>
  <c r="X102" i="23"/>
  <c r="Z102" i="23" s="1"/>
  <c r="AH101" i="23"/>
  <c r="V101" i="23"/>
  <c r="W101" i="23" s="1"/>
  <c r="X101" i="23"/>
  <c r="Z101" i="23" s="1"/>
  <c r="AH100" i="23"/>
  <c r="V100" i="23"/>
  <c r="W100" i="23" s="1"/>
  <c r="X100" i="23"/>
  <c r="Z100" i="23" s="1"/>
  <c r="AH99" i="23"/>
  <c r="V99" i="23"/>
  <c r="W99" i="23" s="1"/>
  <c r="X99" i="23"/>
  <c r="Z99" i="23" s="1"/>
  <c r="AH98" i="23"/>
  <c r="V98" i="23"/>
  <c r="W98" i="23" s="1"/>
  <c r="X98" i="23"/>
  <c r="Z98" i="23" s="1"/>
  <c r="AH97" i="23"/>
  <c r="V97" i="23"/>
  <c r="W97" i="23" s="1"/>
  <c r="X97" i="23"/>
  <c r="Z97" i="23" s="1"/>
  <c r="AH96" i="23"/>
  <c r="V96" i="23"/>
  <c r="W96" i="23" s="1"/>
  <c r="X96" i="23"/>
  <c r="Z96" i="23" s="1"/>
  <c r="AH95" i="23"/>
  <c r="V95" i="23"/>
  <c r="W95" i="23" s="1"/>
  <c r="X95" i="23"/>
  <c r="Z95" i="23" s="1"/>
  <c r="AH94" i="23"/>
  <c r="V94" i="23"/>
  <c r="W94" i="23" s="1"/>
  <c r="X94" i="23"/>
  <c r="Z94" i="23" s="1"/>
  <c r="AH93" i="23"/>
  <c r="V93" i="23"/>
  <c r="W93" i="23" s="1"/>
  <c r="X93" i="23"/>
  <c r="Z93" i="23" s="1"/>
  <c r="AH92" i="23"/>
  <c r="V92" i="23"/>
  <c r="W92" i="23" s="1"/>
  <c r="X92" i="23"/>
  <c r="Z92" i="23" s="1"/>
  <c r="AH91" i="23"/>
  <c r="V91" i="23"/>
  <c r="W91" i="23" s="1"/>
  <c r="X91" i="23"/>
  <c r="Z91" i="23" s="1"/>
  <c r="AH90" i="23"/>
  <c r="V90" i="23"/>
  <c r="W90" i="23" s="1"/>
  <c r="X90" i="23"/>
  <c r="Z90" i="23" s="1"/>
  <c r="AH89" i="23"/>
  <c r="V89" i="23"/>
  <c r="W89" i="23" s="1"/>
  <c r="X89" i="23"/>
  <c r="Z89" i="23" s="1"/>
  <c r="AH88" i="23"/>
  <c r="V88" i="23"/>
  <c r="W88" i="23" s="1"/>
  <c r="X88" i="23"/>
  <c r="Z88" i="23" s="1"/>
  <c r="AH87" i="23"/>
  <c r="V87" i="23"/>
  <c r="W87" i="23" s="1"/>
  <c r="X87" i="23"/>
  <c r="Z87" i="23" s="1"/>
  <c r="K87" i="23"/>
  <c r="AH86" i="23"/>
  <c r="X86" i="23"/>
  <c r="Z86" i="23" s="1"/>
  <c r="V86" i="23"/>
  <c r="W86" i="23" s="1"/>
  <c r="K86" i="23"/>
  <c r="AH85" i="23"/>
  <c r="V85" i="23"/>
  <c r="W85" i="23" s="1"/>
  <c r="X85" i="23"/>
  <c r="Z85" i="23" s="1"/>
  <c r="K85" i="23"/>
  <c r="AH84" i="23"/>
  <c r="X84" i="23"/>
  <c r="Z84" i="23" s="1"/>
  <c r="V84" i="23"/>
  <c r="AG84" i="23" s="1"/>
  <c r="K84" i="23"/>
  <c r="AH83" i="23"/>
  <c r="V83" i="23"/>
  <c r="W83" i="23" s="1"/>
  <c r="X83" i="23"/>
  <c r="Z83" i="23" s="1"/>
  <c r="K83" i="23"/>
  <c r="AH82" i="23"/>
  <c r="X82" i="23"/>
  <c r="Z82" i="23" s="1"/>
  <c r="V82" i="23"/>
  <c r="W82" i="23" s="1"/>
  <c r="K82" i="23"/>
  <c r="AH81" i="23"/>
  <c r="V81" i="23"/>
  <c r="W81" i="23" s="1"/>
  <c r="X81" i="23"/>
  <c r="Z81" i="23" s="1"/>
  <c r="K81" i="23"/>
  <c r="AH80" i="23"/>
  <c r="X80" i="23"/>
  <c r="Z80" i="23" s="1"/>
  <c r="V80" i="23"/>
  <c r="AG80" i="23" s="1"/>
  <c r="K80" i="23"/>
  <c r="AH79" i="23"/>
  <c r="X79" i="23"/>
  <c r="Z79" i="23" s="1"/>
  <c r="V79" i="23"/>
  <c r="W79" i="23" s="1"/>
  <c r="K79" i="23"/>
  <c r="AH78" i="23"/>
  <c r="X78" i="23"/>
  <c r="Z78" i="23" s="1"/>
  <c r="V78" i="23"/>
  <c r="W78" i="23" s="1"/>
  <c r="K78" i="23"/>
  <c r="AH77" i="23"/>
  <c r="X77" i="23"/>
  <c r="Z77" i="23" s="1"/>
  <c r="V77" i="23"/>
  <c r="W77" i="23" s="1"/>
  <c r="K77" i="23"/>
  <c r="AH76" i="23"/>
  <c r="X76" i="23"/>
  <c r="Z76" i="23" s="1"/>
  <c r="W76" i="23"/>
  <c r="V76" i="23"/>
  <c r="AG76" i="23" s="1"/>
  <c r="K76" i="23"/>
  <c r="AH75" i="23"/>
  <c r="AG75" i="23"/>
  <c r="X75" i="23"/>
  <c r="Z75" i="23" s="1"/>
  <c r="V75" i="23"/>
  <c r="W75" i="23" s="1"/>
  <c r="K75" i="23"/>
  <c r="AH74" i="23"/>
  <c r="X74" i="23"/>
  <c r="Z74" i="23" s="1"/>
  <c r="V74" i="23"/>
  <c r="W74" i="23" s="1"/>
  <c r="K74" i="23"/>
  <c r="AH73" i="23"/>
  <c r="X73" i="23"/>
  <c r="Z73" i="23" s="1"/>
  <c r="V73" i="23"/>
  <c r="W73" i="23" s="1"/>
  <c r="K73" i="23"/>
  <c r="AH72" i="23"/>
  <c r="V72" i="23"/>
  <c r="AG72" i="23" s="1"/>
  <c r="X72" i="23"/>
  <c r="Z72" i="23" s="1"/>
  <c r="K72" i="23"/>
  <c r="AH71" i="23"/>
  <c r="V71" i="23"/>
  <c r="W71" i="23" s="1"/>
  <c r="X71" i="23"/>
  <c r="Z71" i="23" s="1"/>
  <c r="K71" i="23"/>
  <c r="AH70" i="23"/>
  <c r="V70" i="23"/>
  <c r="AG70" i="23" s="1"/>
  <c r="X70" i="23"/>
  <c r="Z70" i="23" s="1"/>
  <c r="K70" i="23"/>
  <c r="AH69" i="23"/>
  <c r="V69" i="23"/>
  <c r="AG69" i="23" s="1"/>
  <c r="X69" i="23"/>
  <c r="Z69" i="23" s="1"/>
  <c r="K69" i="23"/>
  <c r="AH68" i="23"/>
  <c r="V68" i="23"/>
  <c r="AG68" i="23" s="1"/>
  <c r="X68" i="23"/>
  <c r="Z68" i="23" s="1"/>
  <c r="K68" i="23"/>
  <c r="AH67" i="23"/>
  <c r="V67" i="23"/>
  <c r="W67" i="23" s="1"/>
  <c r="X67" i="23"/>
  <c r="Z67" i="23" s="1"/>
  <c r="K67" i="23"/>
  <c r="AH66" i="23"/>
  <c r="V66" i="23"/>
  <c r="AG66" i="23" s="1"/>
  <c r="X66" i="23"/>
  <c r="Z66" i="23" s="1"/>
  <c r="AH65" i="23"/>
  <c r="V65" i="23"/>
  <c r="AG65" i="23" s="1"/>
  <c r="X65" i="23"/>
  <c r="Z65" i="23" s="1"/>
  <c r="K65" i="23"/>
  <c r="AH64" i="23"/>
  <c r="V64" i="23"/>
  <c r="AG64" i="23" s="1"/>
  <c r="X64" i="23"/>
  <c r="Z64" i="23" s="1"/>
  <c r="K64" i="23"/>
  <c r="AH63" i="23"/>
  <c r="V63" i="23"/>
  <c r="W63" i="23" s="1"/>
  <c r="X63" i="23"/>
  <c r="Z63" i="23" s="1"/>
  <c r="K63" i="23"/>
  <c r="AH62" i="23"/>
  <c r="V62" i="23"/>
  <c r="AG62" i="23" s="1"/>
  <c r="X62" i="23"/>
  <c r="Z62" i="23" s="1"/>
  <c r="K62" i="23"/>
  <c r="AH61" i="23"/>
  <c r="V61" i="23"/>
  <c r="AG61" i="23" s="1"/>
  <c r="X61" i="23"/>
  <c r="Z61" i="23" s="1"/>
  <c r="K61" i="23"/>
  <c r="AH60" i="23"/>
  <c r="X60" i="23"/>
  <c r="Z60" i="23" s="1"/>
  <c r="V60" i="23"/>
  <c r="AG60" i="23" s="1"/>
  <c r="K60" i="23"/>
  <c r="AH59" i="23"/>
  <c r="V59" i="23"/>
  <c r="W59" i="23" s="1"/>
  <c r="X59" i="23"/>
  <c r="Z59" i="23" s="1"/>
  <c r="K59" i="23"/>
  <c r="AH58" i="23"/>
  <c r="V58" i="23"/>
  <c r="AG58" i="23" s="1"/>
  <c r="X58" i="23"/>
  <c r="Z58" i="23" s="1"/>
  <c r="K58" i="23"/>
  <c r="AH57" i="23"/>
  <c r="V57" i="23"/>
  <c r="AG57" i="23" s="1"/>
  <c r="X57" i="23"/>
  <c r="Z57" i="23" s="1"/>
  <c r="K57" i="23"/>
  <c r="AH56" i="23"/>
  <c r="X56" i="23"/>
  <c r="Z56" i="23" s="1"/>
  <c r="V56" i="23"/>
  <c r="AG56" i="23" s="1"/>
  <c r="K56" i="23"/>
  <c r="AH55" i="23"/>
  <c r="V55" i="23"/>
  <c r="W55" i="23" s="1"/>
  <c r="X55" i="23"/>
  <c r="Z55" i="23" s="1"/>
  <c r="K55" i="23"/>
  <c r="AH54" i="23"/>
  <c r="V54" i="23"/>
  <c r="AG54" i="23" s="1"/>
  <c r="X54" i="23"/>
  <c r="Z54" i="23" s="1"/>
  <c r="K54" i="23"/>
  <c r="AH53" i="23"/>
  <c r="V53" i="23"/>
  <c r="AG53" i="23" s="1"/>
  <c r="X53" i="23"/>
  <c r="Z53" i="23" s="1"/>
  <c r="K53" i="23"/>
  <c r="AH52" i="23"/>
  <c r="X52" i="23"/>
  <c r="Z52" i="23" s="1"/>
  <c r="V52" i="23"/>
  <c r="AG52" i="23" s="1"/>
  <c r="K52" i="23"/>
  <c r="AH51" i="23"/>
  <c r="V51" i="23"/>
  <c r="W51" i="23" s="1"/>
  <c r="X51" i="23"/>
  <c r="Z51" i="23" s="1"/>
  <c r="K51" i="23"/>
  <c r="AH50" i="23"/>
  <c r="V50" i="23"/>
  <c r="X50" i="23"/>
  <c r="Z50" i="23" s="1"/>
  <c r="K50" i="23"/>
  <c r="AH49" i="23"/>
  <c r="V49" i="23"/>
  <c r="AG49" i="23" s="1"/>
  <c r="X49" i="23"/>
  <c r="Z49" i="23" s="1"/>
  <c r="K49" i="23"/>
  <c r="AH48" i="23"/>
  <c r="X48" i="23"/>
  <c r="Z48" i="23" s="1"/>
  <c r="V48" i="23"/>
  <c r="AG48" i="23" s="1"/>
  <c r="K48" i="23"/>
  <c r="AH47" i="23"/>
  <c r="V47" i="23"/>
  <c r="W47" i="23" s="1"/>
  <c r="X47" i="23"/>
  <c r="Z47" i="23" s="1"/>
  <c r="K47" i="23"/>
  <c r="AH46" i="23"/>
  <c r="V46" i="23"/>
  <c r="AG46" i="23" s="1"/>
  <c r="X46" i="23"/>
  <c r="Z46" i="23" s="1"/>
  <c r="K46" i="23"/>
  <c r="AH45" i="23"/>
  <c r="V45" i="23"/>
  <c r="AG45" i="23" s="1"/>
  <c r="X45" i="23"/>
  <c r="Z45" i="23" s="1"/>
  <c r="K45" i="23"/>
  <c r="AH44" i="23"/>
  <c r="X44" i="23"/>
  <c r="Z44" i="23" s="1"/>
  <c r="V44" i="23"/>
  <c r="AG44" i="23" s="1"/>
  <c r="K44" i="23"/>
  <c r="AH43" i="23"/>
  <c r="V43" i="23"/>
  <c r="W43" i="23" s="1"/>
  <c r="X43" i="23"/>
  <c r="Z43" i="23" s="1"/>
  <c r="K43" i="23"/>
  <c r="AH42" i="23"/>
  <c r="X42" i="23"/>
  <c r="Z42" i="23" s="1"/>
  <c r="V42" i="23"/>
  <c r="AG42" i="23" s="1"/>
  <c r="K42" i="23"/>
  <c r="AH41" i="23"/>
  <c r="V41" i="23"/>
  <c r="AG41" i="23" s="1"/>
  <c r="X41" i="23"/>
  <c r="Z41" i="23" s="1"/>
  <c r="K41" i="23"/>
  <c r="AH40" i="23"/>
  <c r="X40" i="23"/>
  <c r="Z40" i="23" s="1"/>
  <c r="V40" i="23"/>
  <c r="AG40" i="23" s="1"/>
  <c r="K40" i="23"/>
  <c r="AH39" i="23"/>
  <c r="V39" i="23"/>
  <c r="W39" i="23" s="1"/>
  <c r="X39" i="23"/>
  <c r="Z39" i="23" s="1"/>
  <c r="K39" i="23"/>
  <c r="AH38" i="23"/>
  <c r="X38" i="23"/>
  <c r="Z38" i="23" s="1"/>
  <c r="V38" i="23"/>
  <c r="AG38" i="23" s="1"/>
  <c r="K38" i="23"/>
  <c r="AH37" i="23"/>
  <c r="V37" i="23"/>
  <c r="AG37" i="23" s="1"/>
  <c r="X37" i="23"/>
  <c r="Z37" i="23" s="1"/>
  <c r="K37" i="23"/>
  <c r="AH36" i="23"/>
  <c r="X36" i="23"/>
  <c r="Z36" i="23" s="1"/>
  <c r="V36" i="23"/>
  <c r="AG36" i="23" s="1"/>
  <c r="K36" i="23"/>
  <c r="AH35" i="23"/>
  <c r="V35" i="23"/>
  <c r="AG35" i="23" s="1"/>
  <c r="X35" i="23"/>
  <c r="Z35" i="23" s="1"/>
  <c r="K35" i="23"/>
  <c r="AH34" i="23"/>
  <c r="X34" i="23"/>
  <c r="Z34" i="23" s="1"/>
  <c r="V34" i="23"/>
  <c r="AG34" i="23" s="1"/>
  <c r="K34" i="23"/>
  <c r="AH33" i="23"/>
  <c r="V33" i="23"/>
  <c r="AG33" i="23" s="1"/>
  <c r="X33" i="23"/>
  <c r="Z33" i="23" s="1"/>
  <c r="K33" i="23"/>
  <c r="AH32" i="23"/>
  <c r="X32" i="23"/>
  <c r="Z32" i="23" s="1"/>
  <c r="V32" i="23"/>
  <c r="K32" i="23"/>
  <c r="AH31" i="23"/>
  <c r="V31" i="23"/>
  <c r="X31" i="23"/>
  <c r="Z31" i="23" s="1"/>
  <c r="K31" i="23"/>
  <c r="AH30" i="23"/>
  <c r="X30" i="23"/>
  <c r="Z30" i="23" s="1"/>
  <c r="V30" i="23"/>
  <c r="AG30" i="23" s="1"/>
  <c r="K30" i="23"/>
  <c r="AH29" i="23"/>
  <c r="V29" i="23"/>
  <c r="AG29" i="23" s="1"/>
  <c r="X29" i="23"/>
  <c r="Z29" i="23" s="1"/>
  <c r="K29" i="23"/>
  <c r="AH28" i="23"/>
  <c r="X28" i="23"/>
  <c r="Z28" i="23" s="1"/>
  <c r="V28" i="23"/>
  <c r="AG28" i="23" s="1"/>
  <c r="K28" i="23"/>
  <c r="AH27" i="23"/>
  <c r="V27" i="23"/>
  <c r="AG27" i="23" s="1"/>
  <c r="X27" i="23"/>
  <c r="Z27" i="23" s="1"/>
  <c r="K27" i="23"/>
  <c r="AH26" i="23"/>
  <c r="X26" i="23"/>
  <c r="Z26" i="23" s="1"/>
  <c r="V26" i="23"/>
  <c r="AG26" i="23" s="1"/>
  <c r="K26" i="23"/>
  <c r="AH25" i="23"/>
  <c r="V25" i="23"/>
  <c r="AG25" i="23" s="1"/>
  <c r="X25" i="23"/>
  <c r="Z25" i="23" s="1"/>
  <c r="K25" i="23"/>
  <c r="AH24" i="23"/>
  <c r="X24" i="23"/>
  <c r="Z24" i="23" s="1"/>
  <c r="W24" i="23"/>
  <c r="V24" i="23"/>
  <c r="AG24" i="23" s="1"/>
  <c r="K24" i="23"/>
  <c r="AH23" i="23"/>
  <c r="AG23" i="23"/>
  <c r="V23" i="23"/>
  <c r="W23" i="23" s="1"/>
  <c r="X23" i="23"/>
  <c r="Z23" i="23" s="1"/>
  <c r="K23" i="23"/>
  <c r="AH22" i="23"/>
  <c r="X22" i="23"/>
  <c r="Z22" i="23" s="1"/>
  <c r="V22" i="23"/>
  <c r="AG22" i="23" s="1"/>
  <c r="K22" i="23"/>
  <c r="AH21" i="23"/>
  <c r="V21" i="23"/>
  <c r="AG21" i="23" s="1"/>
  <c r="X21" i="23"/>
  <c r="Z21" i="23" s="1"/>
  <c r="K21" i="23"/>
  <c r="AH20" i="23"/>
  <c r="X20" i="23"/>
  <c r="Z20" i="23" s="1"/>
  <c r="V20" i="23"/>
  <c r="AG20" i="23" s="1"/>
  <c r="K20" i="23"/>
  <c r="AH19" i="23"/>
  <c r="V19" i="23"/>
  <c r="AG19" i="23" s="1"/>
  <c r="X19" i="23"/>
  <c r="Z19" i="23" s="1"/>
  <c r="K19" i="23"/>
  <c r="AH18" i="23"/>
  <c r="X18" i="23"/>
  <c r="Z18" i="23" s="1"/>
  <c r="V18" i="23"/>
  <c r="AG18" i="23" s="1"/>
  <c r="K18" i="23"/>
  <c r="AH17" i="23"/>
  <c r="V17" i="23"/>
  <c r="AG17" i="23" s="1"/>
  <c r="X17" i="23"/>
  <c r="Z17" i="23" s="1"/>
  <c r="K17" i="23"/>
  <c r="AH16" i="23"/>
  <c r="X16" i="23"/>
  <c r="Z16" i="23" s="1"/>
  <c r="V16" i="23"/>
  <c r="K16" i="23"/>
  <c r="AH15" i="23"/>
  <c r="V15" i="23"/>
  <c r="X15" i="23"/>
  <c r="Z15" i="23" s="1"/>
  <c r="K15" i="23"/>
  <c r="AH14" i="23"/>
  <c r="X14" i="23"/>
  <c r="Z14" i="23" s="1"/>
  <c r="V14" i="23"/>
  <c r="AG14" i="23" s="1"/>
  <c r="K14" i="23"/>
  <c r="AH13" i="23"/>
  <c r="V13" i="23"/>
  <c r="AG13" i="23" s="1"/>
  <c r="X13" i="23"/>
  <c r="Z13" i="23" s="1"/>
  <c r="K13" i="23"/>
  <c r="AH12" i="23"/>
  <c r="X12" i="23"/>
  <c r="Z12" i="23" s="1"/>
  <c r="V12" i="23"/>
  <c r="AG12" i="23" s="1"/>
  <c r="AH11" i="23"/>
  <c r="V11" i="23"/>
  <c r="AG11" i="23" s="1"/>
  <c r="X11" i="23"/>
  <c r="Z11" i="23" s="1"/>
  <c r="AH10" i="23"/>
  <c r="X10" i="23"/>
  <c r="Z10" i="23" s="1"/>
  <c r="V10" i="23"/>
  <c r="AG10" i="23" s="1"/>
  <c r="K10" i="23"/>
  <c r="AH9" i="23"/>
  <c r="V9" i="23"/>
  <c r="AG9" i="23" s="1"/>
  <c r="X9" i="23"/>
  <c r="Z9" i="23" s="1"/>
  <c r="K9" i="23"/>
  <c r="AH8" i="23"/>
  <c r="X8" i="23"/>
  <c r="Z8" i="23" s="1"/>
  <c r="V8" i="23"/>
  <c r="AG8" i="23" s="1"/>
  <c r="K8" i="23"/>
  <c r="AH7" i="23"/>
  <c r="V7" i="23"/>
  <c r="W7" i="23" s="1"/>
  <c r="X7" i="23"/>
  <c r="Z7" i="23" s="1"/>
  <c r="K7" i="23"/>
  <c r="AH6" i="23"/>
  <c r="X6" i="23"/>
  <c r="Z6" i="23" s="1"/>
  <c r="V6" i="23"/>
  <c r="AG6" i="23" s="1"/>
  <c r="K6" i="23"/>
  <c r="AH5" i="23"/>
  <c r="V5" i="23"/>
  <c r="X5" i="23"/>
  <c r="Z5" i="23" s="1"/>
  <c r="K5" i="23"/>
  <c r="AH4" i="23"/>
  <c r="X4" i="23"/>
  <c r="Z4" i="23" s="1"/>
  <c r="V4" i="23"/>
  <c r="AG4" i="23" s="1"/>
  <c r="K4" i="23"/>
  <c r="AH3" i="23"/>
  <c r="V3" i="23"/>
  <c r="AG3" i="23" s="1"/>
  <c r="X3" i="23"/>
  <c r="Z3" i="23" s="1"/>
  <c r="K3" i="23"/>
  <c r="AH2" i="23"/>
  <c r="X2" i="23"/>
  <c r="Z2" i="23" s="1"/>
  <c r="V2" i="23"/>
  <c r="AG2" i="23" s="1"/>
  <c r="K2" i="23"/>
  <c r="AL267" i="22"/>
  <c r="AN267" i="22" s="1"/>
  <c r="AI267" i="22"/>
  <c r="AH267" i="22"/>
  <c r="AK267" i="22" s="1"/>
  <c r="AL266" i="22"/>
  <c r="AI266" i="22"/>
  <c r="AH266" i="22"/>
  <c r="AK266" i="22" s="1"/>
  <c r="AL265" i="22"/>
  <c r="AM265" i="22" s="1"/>
  <c r="AP265" i="22" s="1"/>
  <c r="AI265" i="22"/>
  <c r="AH265" i="22"/>
  <c r="AK265" i="22" s="1"/>
  <c r="AL264" i="22"/>
  <c r="AN264" i="22" s="1"/>
  <c r="AI264" i="22"/>
  <c r="AH264" i="22"/>
  <c r="AL263" i="22"/>
  <c r="AN263" i="22" s="1"/>
  <c r="AI263" i="22"/>
  <c r="AH263" i="22"/>
  <c r="AK263" i="22" s="1"/>
  <c r="AL262" i="22"/>
  <c r="AN262" i="22" s="1"/>
  <c r="AI262" i="22"/>
  <c r="AH262" i="22"/>
  <c r="AK262" i="22" s="1"/>
  <c r="AL261" i="22"/>
  <c r="AN261" i="22" s="1"/>
  <c r="AI261" i="22"/>
  <c r="AH261" i="22"/>
  <c r="AK261" i="22" s="1"/>
  <c r="AL260" i="22"/>
  <c r="AN260" i="22" s="1"/>
  <c r="AI260" i="22"/>
  <c r="AH260" i="22"/>
  <c r="AK260" i="22" s="1"/>
  <c r="AL259" i="22"/>
  <c r="AN259" i="22" s="1"/>
  <c r="AI259" i="22"/>
  <c r="AH259" i="22"/>
  <c r="AK259" i="22" s="1"/>
  <c r="AL258" i="22"/>
  <c r="AN258" i="22" s="1"/>
  <c r="AI258" i="22"/>
  <c r="AH258" i="22"/>
  <c r="AK258" i="22" s="1"/>
  <c r="AL257" i="22"/>
  <c r="AN257" i="22" s="1"/>
  <c r="AI257" i="22"/>
  <c r="AH257" i="22"/>
  <c r="AK257" i="22" s="1"/>
  <c r="AL256" i="22"/>
  <c r="AN256" i="22" s="1"/>
  <c r="AI256" i="22"/>
  <c r="AH256" i="22"/>
  <c r="AK256" i="22" s="1"/>
  <c r="AL255" i="22"/>
  <c r="AN255" i="22" s="1"/>
  <c r="AI255" i="22"/>
  <c r="AH255" i="22"/>
  <c r="AK255" i="22" s="1"/>
  <c r="AL254" i="22"/>
  <c r="AN254" i="22" s="1"/>
  <c r="AI254" i="22"/>
  <c r="AH254" i="22"/>
  <c r="AK254" i="22" s="1"/>
  <c r="AL253" i="22"/>
  <c r="AN253" i="22" s="1"/>
  <c r="AI253" i="22"/>
  <c r="AH253" i="22"/>
  <c r="AK253" i="22" s="1"/>
  <c r="AL252" i="22"/>
  <c r="AN252" i="22" s="1"/>
  <c r="AI252" i="22"/>
  <c r="AH252" i="22"/>
  <c r="AK252" i="22" s="1"/>
  <c r="AL251" i="22"/>
  <c r="AN251" i="22" s="1"/>
  <c r="AI251" i="22"/>
  <c r="AH251" i="22"/>
  <c r="AK251" i="22" s="1"/>
  <c r="AL250" i="22"/>
  <c r="AN250" i="22" s="1"/>
  <c r="AI250" i="22"/>
  <c r="AH250" i="22"/>
  <c r="AK250" i="22" s="1"/>
  <c r="AL249" i="22"/>
  <c r="AN249" i="22" s="1"/>
  <c r="AI249" i="22"/>
  <c r="AH249" i="22"/>
  <c r="AK249" i="22" s="1"/>
  <c r="AL248" i="22"/>
  <c r="AN248" i="22" s="1"/>
  <c r="AI248" i="22"/>
  <c r="AH248" i="22"/>
  <c r="AK248" i="22" s="1"/>
  <c r="AL247" i="22"/>
  <c r="AN247" i="22" s="1"/>
  <c r="AI247" i="22"/>
  <c r="AH247" i="22"/>
  <c r="AK247" i="22" s="1"/>
  <c r="AL246" i="22"/>
  <c r="AN246" i="22" s="1"/>
  <c r="AI246" i="22"/>
  <c r="AH246" i="22"/>
  <c r="AK246" i="22" s="1"/>
  <c r="AL245" i="22"/>
  <c r="AN245" i="22" s="1"/>
  <c r="AI245" i="22"/>
  <c r="AH245" i="22"/>
  <c r="AK245" i="22" s="1"/>
  <c r="AL244" i="22"/>
  <c r="AN244" i="22" s="1"/>
  <c r="AI244" i="22"/>
  <c r="AH244" i="22"/>
  <c r="AK244" i="22" s="1"/>
  <c r="AL243" i="22"/>
  <c r="AN243" i="22" s="1"/>
  <c r="AI243" i="22"/>
  <c r="AH243" i="22"/>
  <c r="AK243" i="22" s="1"/>
  <c r="AL242" i="22"/>
  <c r="AN242" i="22" s="1"/>
  <c r="AH242" i="22"/>
  <c r="AK242" i="22" s="1"/>
  <c r="AL241" i="22"/>
  <c r="AN241" i="22" s="1"/>
  <c r="AH241" i="22"/>
  <c r="AK241" i="22" s="1"/>
  <c r="AL240" i="22"/>
  <c r="AN240" i="22" s="1"/>
  <c r="AH240" i="22"/>
  <c r="AK240" i="22" s="1"/>
  <c r="AL239" i="22"/>
  <c r="AN239" i="22" s="1"/>
  <c r="AI239" i="22"/>
  <c r="AH239" i="22"/>
  <c r="AK239" i="22" s="1"/>
  <c r="AL238" i="22"/>
  <c r="AN238" i="22" s="1"/>
  <c r="AI238" i="22"/>
  <c r="AH238" i="22"/>
  <c r="AK238" i="22" s="1"/>
  <c r="AL237" i="22"/>
  <c r="AN237" i="22" s="1"/>
  <c r="AI237" i="22"/>
  <c r="AH237" i="22"/>
  <c r="AK237" i="22" s="1"/>
  <c r="AL236" i="22"/>
  <c r="AN236" i="22" s="1"/>
  <c r="AI236" i="22"/>
  <c r="AH236" i="22"/>
  <c r="AK236" i="22" s="1"/>
  <c r="AL235" i="22"/>
  <c r="AN235" i="22" s="1"/>
  <c r="AI235" i="22"/>
  <c r="AH235" i="22"/>
  <c r="AK235" i="22" s="1"/>
  <c r="AL234" i="22"/>
  <c r="AN234" i="22" s="1"/>
  <c r="AI234" i="22"/>
  <c r="AH234" i="22"/>
  <c r="AK234" i="22" s="1"/>
  <c r="AL233" i="22"/>
  <c r="AN233" i="22" s="1"/>
  <c r="AI233" i="22"/>
  <c r="AH233" i="22"/>
  <c r="AK233" i="22" s="1"/>
  <c r="AL232" i="22"/>
  <c r="AN232" i="22" s="1"/>
  <c r="AI232" i="22"/>
  <c r="AH232" i="22"/>
  <c r="AK232" i="22" s="1"/>
  <c r="AL231" i="22"/>
  <c r="AN231" i="22" s="1"/>
  <c r="AI231" i="22"/>
  <c r="AH231" i="22"/>
  <c r="AK231" i="22" s="1"/>
  <c r="AL230" i="22"/>
  <c r="AN230" i="22" s="1"/>
  <c r="AI230" i="22"/>
  <c r="AH230" i="22"/>
  <c r="AK230" i="22" s="1"/>
  <c r="AL229" i="22"/>
  <c r="AN229" i="22" s="1"/>
  <c r="AI229" i="22"/>
  <c r="AH229" i="22"/>
  <c r="AK229" i="22" s="1"/>
  <c r="AL228" i="22"/>
  <c r="AN228" i="22" s="1"/>
  <c r="AI228" i="22"/>
  <c r="AH228" i="22"/>
  <c r="AK228" i="22" s="1"/>
  <c r="AL227" i="22"/>
  <c r="AN227" i="22" s="1"/>
  <c r="AI227" i="22"/>
  <c r="AH227" i="22"/>
  <c r="AK227" i="22" s="1"/>
  <c r="AL226" i="22"/>
  <c r="AN226" i="22" s="1"/>
  <c r="AI226" i="22"/>
  <c r="AH226" i="22"/>
  <c r="AK226" i="22" s="1"/>
  <c r="AL225" i="22"/>
  <c r="AN225" i="22" s="1"/>
  <c r="AI225" i="22"/>
  <c r="AH225" i="22"/>
  <c r="AK225" i="22" s="1"/>
  <c r="AL224" i="22"/>
  <c r="AN224" i="22" s="1"/>
  <c r="AI224" i="22"/>
  <c r="AH224" i="22"/>
  <c r="AK224" i="22" s="1"/>
  <c r="AL223" i="22"/>
  <c r="AN223" i="22" s="1"/>
  <c r="AI223" i="22"/>
  <c r="AH223" i="22"/>
  <c r="AK223" i="22" s="1"/>
  <c r="AL222" i="22"/>
  <c r="AN222" i="22" s="1"/>
  <c r="AI222" i="22"/>
  <c r="AH222" i="22"/>
  <c r="AK222" i="22" s="1"/>
  <c r="AL221" i="22"/>
  <c r="AN221" i="22" s="1"/>
  <c r="AI221" i="22"/>
  <c r="AH221" i="22"/>
  <c r="AK221" i="22" s="1"/>
  <c r="AL220" i="22"/>
  <c r="AN220" i="22" s="1"/>
  <c r="AI220" i="22"/>
  <c r="AH220" i="22"/>
  <c r="AK220" i="22" s="1"/>
  <c r="AL219" i="22"/>
  <c r="AN219" i="22" s="1"/>
  <c r="AI219" i="22"/>
  <c r="AH219" i="22"/>
  <c r="AK219" i="22" s="1"/>
  <c r="AL218" i="22"/>
  <c r="AN218" i="22" s="1"/>
  <c r="AI218" i="22"/>
  <c r="AH218" i="22"/>
  <c r="AK218" i="22" s="1"/>
  <c r="AL217" i="22"/>
  <c r="AN217" i="22" s="1"/>
  <c r="AI217" i="22"/>
  <c r="AH217" i="22"/>
  <c r="AK217" i="22" s="1"/>
  <c r="AL216" i="22"/>
  <c r="AN216" i="22" s="1"/>
  <c r="AI216" i="22"/>
  <c r="AH216" i="22"/>
  <c r="AK216" i="22" s="1"/>
  <c r="AL215" i="22"/>
  <c r="AN215" i="22" s="1"/>
  <c r="AI215" i="22"/>
  <c r="AH215" i="22"/>
  <c r="AK215" i="22" s="1"/>
  <c r="AL214" i="22"/>
  <c r="AN214" i="22" s="1"/>
  <c r="AI214" i="22"/>
  <c r="AH214" i="22"/>
  <c r="AK214" i="22" s="1"/>
  <c r="AL213" i="22"/>
  <c r="AN213" i="22" s="1"/>
  <c r="AI213" i="22"/>
  <c r="AH213" i="22"/>
  <c r="AK213" i="22" s="1"/>
  <c r="AL212" i="22"/>
  <c r="AN212" i="22" s="1"/>
  <c r="AI212" i="22"/>
  <c r="AH212" i="22"/>
  <c r="AK212" i="22" s="1"/>
  <c r="AL211" i="22"/>
  <c r="AN211" i="22" s="1"/>
  <c r="AI211" i="22"/>
  <c r="AH211" i="22"/>
  <c r="AK211" i="22" s="1"/>
  <c r="AL210" i="22"/>
  <c r="AN210" i="22" s="1"/>
  <c r="AI210" i="22"/>
  <c r="AH210" i="22"/>
  <c r="AK210" i="22" s="1"/>
  <c r="AL209" i="22"/>
  <c r="AN209" i="22" s="1"/>
  <c r="AI209" i="22"/>
  <c r="AH209" i="22"/>
  <c r="AK209" i="22" s="1"/>
  <c r="AL208" i="22"/>
  <c r="AN208" i="22" s="1"/>
  <c r="AI208" i="22"/>
  <c r="AH208" i="22"/>
  <c r="AK208" i="22" s="1"/>
  <c r="AL207" i="22"/>
  <c r="AN207" i="22" s="1"/>
  <c r="AI207" i="22"/>
  <c r="AH207" i="22"/>
  <c r="AK207" i="22" s="1"/>
  <c r="AB207" i="22"/>
  <c r="AL206" i="22"/>
  <c r="AN206" i="22" s="1"/>
  <c r="AI206" i="22"/>
  <c r="AH206" i="22"/>
  <c r="AK206" i="22" s="1"/>
  <c r="AP205" i="22"/>
  <c r="AN205" i="22"/>
  <c r="AI205" i="22"/>
  <c r="AH205" i="22"/>
  <c r="AL204" i="22"/>
  <c r="AN204" i="22" s="1"/>
  <c r="AI204" i="22"/>
  <c r="AH204" i="22"/>
  <c r="AL203" i="22"/>
  <c r="AN203" i="22" s="1"/>
  <c r="AI203" i="22"/>
  <c r="AH203" i="22"/>
  <c r="AH200" i="22"/>
  <c r="V200" i="22"/>
  <c r="AG200" i="22" s="1"/>
  <c r="X200" i="22"/>
  <c r="Z200" i="22" s="1"/>
  <c r="K200" i="22"/>
  <c r="AH199" i="22"/>
  <c r="V199" i="22"/>
  <c r="W199" i="22" s="1"/>
  <c r="X199" i="22"/>
  <c r="Z199" i="22" s="1"/>
  <c r="AH198" i="22"/>
  <c r="V198" i="22"/>
  <c r="W198" i="22" s="1"/>
  <c r="X198" i="22"/>
  <c r="Z198" i="22" s="1"/>
  <c r="AH197" i="22"/>
  <c r="V197" i="22"/>
  <c r="W197" i="22" s="1"/>
  <c r="X197" i="22"/>
  <c r="Z197" i="22" s="1"/>
  <c r="AH196" i="22"/>
  <c r="V196" i="22"/>
  <c r="W196" i="22" s="1"/>
  <c r="X196" i="22"/>
  <c r="Z196" i="22" s="1"/>
  <c r="AH195" i="22"/>
  <c r="V195" i="22"/>
  <c r="W195" i="22" s="1"/>
  <c r="X195" i="22"/>
  <c r="Z195" i="22" s="1"/>
  <c r="AH194" i="22"/>
  <c r="V194" i="22"/>
  <c r="W194" i="22" s="1"/>
  <c r="X194" i="22"/>
  <c r="Z194" i="22" s="1"/>
  <c r="AH193" i="22"/>
  <c r="V193" i="22"/>
  <c r="W193" i="22" s="1"/>
  <c r="X193" i="22"/>
  <c r="Z193" i="22" s="1"/>
  <c r="AH192" i="22"/>
  <c r="V192" i="22"/>
  <c r="W192" i="22" s="1"/>
  <c r="X192" i="22"/>
  <c r="Z192" i="22" s="1"/>
  <c r="AH191" i="22"/>
  <c r="V191" i="22"/>
  <c r="W191" i="22" s="1"/>
  <c r="X191" i="22"/>
  <c r="Z191" i="22" s="1"/>
  <c r="AH190" i="22"/>
  <c r="V190" i="22"/>
  <c r="W190" i="22" s="1"/>
  <c r="X190" i="22"/>
  <c r="Z190" i="22" s="1"/>
  <c r="AH189" i="22"/>
  <c r="V189" i="22"/>
  <c r="W189" i="22" s="1"/>
  <c r="X189" i="22"/>
  <c r="Z189" i="22" s="1"/>
  <c r="AH188" i="22"/>
  <c r="V188" i="22"/>
  <c r="W188" i="22" s="1"/>
  <c r="X188" i="22"/>
  <c r="Z188" i="22" s="1"/>
  <c r="AH187" i="22"/>
  <c r="V187" i="22"/>
  <c r="W187" i="22" s="1"/>
  <c r="X187" i="22"/>
  <c r="Z187" i="22" s="1"/>
  <c r="AH186" i="22"/>
  <c r="V186" i="22"/>
  <c r="W186" i="22" s="1"/>
  <c r="X186" i="22"/>
  <c r="Z186" i="22" s="1"/>
  <c r="AH185" i="22"/>
  <c r="V185" i="22"/>
  <c r="W185" i="22" s="1"/>
  <c r="X185" i="22"/>
  <c r="Z185" i="22" s="1"/>
  <c r="AH184" i="22"/>
  <c r="X184" i="22"/>
  <c r="Z184" i="22" s="1"/>
  <c r="V184" i="22"/>
  <c r="W184" i="22" s="1"/>
  <c r="AH183" i="22"/>
  <c r="X183" i="22"/>
  <c r="Z183" i="22" s="1"/>
  <c r="V183" i="22"/>
  <c r="W183" i="22" s="1"/>
  <c r="AH182" i="22"/>
  <c r="X182" i="22"/>
  <c r="Z182" i="22" s="1"/>
  <c r="V182" i="22"/>
  <c r="W182" i="22" s="1"/>
  <c r="AH181" i="22"/>
  <c r="X181" i="22"/>
  <c r="Z181" i="22" s="1"/>
  <c r="V181" i="22"/>
  <c r="W181" i="22" s="1"/>
  <c r="AH180" i="22"/>
  <c r="X180" i="22"/>
  <c r="Z180" i="22" s="1"/>
  <c r="V180" i="22"/>
  <c r="W180" i="22" s="1"/>
  <c r="AH179" i="22"/>
  <c r="X179" i="22"/>
  <c r="Z179" i="22" s="1"/>
  <c r="V179" i="22"/>
  <c r="W179" i="22" s="1"/>
  <c r="AH178" i="22"/>
  <c r="X178" i="22"/>
  <c r="Z178" i="22" s="1"/>
  <c r="V178" i="22"/>
  <c r="W178" i="22" s="1"/>
  <c r="AH177" i="22"/>
  <c r="X177" i="22"/>
  <c r="Z177" i="22" s="1"/>
  <c r="V177" i="22"/>
  <c r="W177" i="22" s="1"/>
  <c r="AH176" i="22"/>
  <c r="X176" i="22"/>
  <c r="Z176" i="22" s="1"/>
  <c r="V176" i="22"/>
  <c r="W176" i="22" s="1"/>
  <c r="AH175" i="22"/>
  <c r="X175" i="22"/>
  <c r="Z175" i="22" s="1"/>
  <c r="V175" i="22"/>
  <c r="W175" i="22" s="1"/>
  <c r="AH174" i="22"/>
  <c r="X174" i="22"/>
  <c r="Z174" i="22" s="1"/>
  <c r="V174" i="22"/>
  <c r="W174" i="22" s="1"/>
  <c r="AH173" i="22"/>
  <c r="X173" i="22"/>
  <c r="Z173" i="22" s="1"/>
  <c r="V173" i="22"/>
  <c r="W173" i="22" s="1"/>
  <c r="AH172" i="22"/>
  <c r="X172" i="22"/>
  <c r="Z172" i="22" s="1"/>
  <c r="V172" i="22"/>
  <c r="W172" i="22" s="1"/>
  <c r="AH171" i="22"/>
  <c r="X171" i="22"/>
  <c r="Z171" i="22" s="1"/>
  <c r="V171" i="22"/>
  <c r="W171" i="22" s="1"/>
  <c r="AH170" i="22"/>
  <c r="X170" i="22"/>
  <c r="Z170" i="22" s="1"/>
  <c r="V170" i="22"/>
  <c r="W170" i="22" s="1"/>
  <c r="AH169" i="22"/>
  <c r="X169" i="22"/>
  <c r="Z169" i="22" s="1"/>
  <c r="V169" i="22"/>
  <c r="W169" i="22" s="1"/>
  <c r="AH168" i="22"/>
  <c r="X168" i="22"/>
  <c r="Z168" i="22" s="1"/>
  <c r="V168" i="22"/>
  <c r="W168" i="22" s="1"/>
  <c r="AH167" i="22"/>
  <c r="X167" i="22"/>
  <c r="Z167" i="22" s="1"/>
  <c r="V167" i="22"/>
  <c r="W167" i="22" s="1"/>
  <c r="AH166" i="22"/>
  <c r="X166" i="22"/>
  <c r="Z166" i="22" s="1"/>
  <c r="V166" i="22"/>
  <c r="W166" i="22" s="1"/>
  <c r="AH165" i="22"/>
  <c r="X165" i="22"/>
  <c r="Z165" i="22" s="1"/>
  <c r="V165" i="22"/>
  <c r="W165" i="22" s="1"/>
  <c r="AH164" i="22"/>
  <c r="X164" i="22"/>
  <c r="Z164" i="22" s="1"/>
  <c r="V164" i="22"/>
  <c r="W164" i="22" s="1"/>
  <c r="AH163" i="22"/>
  <c r="X163" i="22"/>
  <c r="Z163" i="22" s="1"/>
  <c r="V163" i="22"/>
  <c r="W163" i="22" s="1"/>
  <c r="AH162" i="22"/>
  <c r="V162" i="22"/>
  <c r="W162" i="22" s="1"/>
  <c r="X162" i="22"/>
  <c r="Z162" i="22" s="1"/>
  <c r="AH161" i="22"/>
  <c r="V161" i="22"/>
  <c r="W161" i="22" s="1"/>
  <c r="X161" i="22"/>
  <c r="Z161" i="22" s="1"/>
  <c r="AH160" i="22"/>
  <c r="V160" i="22"/>
  <c r="W160" i="22" s="1"/>
  <c r="X160" i="22"/>
  <c r="Z160" i="22" s="1"/>
  <c r="AH159" i="22"/>
  <c r="V159" i="22"/>
  <c r="W159" i="22" s="1"/>
  <c r="X159" i="22"/>
  <c r="Z159" i="22" s="1"/>
  <c r="AH158" i="22"/>
  <c r="V158" i="22"/>
  <c r="W158" i="22" s="1"/>
  <c r="X158" i="22"/>
  <c r="Z158" i="22" s="1"/>
  <c r="AH157" i="22"/>
  <c r="V157" i="22"/>
  <c r="W157" i="22" s="1"/>
  <c r="X157" i="22"/>
  <c r="Z157" i="22" s="1"/>
  <c r="AH156" i="22"/>
  <c r="V156" i="22"/>
  <c r="W156" i="22" s="1"/>
  <c r="X156" i="22"/>
  <c r="Z156" i="22" s="1"/>
  <c r="AH155" i="22"/>
  <c r="V155" i="22"/>
  <c r="W155" i="22" s="1"/>
  <c r="X155" i="22"/>
  <c r="Z155" i="22" s="1"/>
  <c r="AH154" i="22"/>
  <c r="V154" i="22"/>
  <c r="W154" i="22" s="1"/>
  <c r="X154" i="22"/>
  <c r="Z154" i="22" s="1"/>
  <c r="AH153" i="22"/>
  <c r="V153" i="22"/>
  <c r="W153" i="22" s="1"/>
  <c r="X153" i="22"/>
  <c r="Z153" i="22" s="1"/>
  <c r="AH152" i="22"/>
  <c r="X152" i="22"/>
  <c r="Z152" i="22" s="1"/>
  <c r="V152" i="22"/>
  <c r="W152" i="22" s="1"/>
  <c r="AH151" i="22"/>
  <c r="X151" i="22"/>
  <c r="Z151" i="22" s="1"/>
  <c r="V151" i="22"/>
  <c r="W151" i="22" s="1"/>
  <c r="AH150" i="22"/>
  <c r="X150" i="22"/>
  <c r="Z150" i="22" s="1"/>
  <c r="V150" i="22"/>
  <c r="W150" i="22" s="1"/>
  <c r="AH149" i="22"/>
  <c r="X149" i="22"/>
  <c r="Z149" i="22" s="1"/>
  <c r="V149" i="22"/>
  <c r="W149" i="22" s="1"/>
  <c r="AH148" i="22"/>
  <c r="X148" i="22"/>
  <c r="Z148" i="22" s="1"/>
  <c r="V148" i="22"/>
  <c r="W148" i="22" s="1"/>
  <c r="AH147" i="22"/>
  <c r="X147" i="22"/>
  <c r="Z147" i="22" s="1"/>
  <c r="V147" i="22"/>
  <c r="W147" i="22" s="1"/>
  <c r="AH146" i="22"/>
  <c r="X146" i="22"/>
  <c r="Z146" i="22" s="1"/>
  <c r="V146" i="22"/>
  <c r="W146" i="22" s="1"/>
  <c r="AH145" i="22"/>
  <c r="X145" i="22"/>
  <c r="Z145" i="22" s="1"/>
  <c r="V145" i="22"/>
  <c r="W145" i="22" s="1"/>
  <c r="AH144" i="22"/>
  <c r="X144" i="22"/>
  <c r="Z144" i="22" s="1"/>
  <c r="V144" i="22"/>
  <c r="W144" i="22" s="1"/>
  <c r="AH143" i="22"/>
  <c r="X143" i="22"/>
  <c r="Z143" i="22" s="1"/>
  <c r="V143" i="22"/>
  <c r="W143" i="22" s="1"/>
  <c r="AH142" i="22"/>
  <c r="X142" i="22"/>
  <c r="Z142" i="22" s="1"/>
  <c r="V142" i="22"/>
  <c r="W142" i="22" s="1"/>
  <c r="AH141" i="22"/>
  <c r="X141" i="22"/>
  <c r="Z141" i="22" s="1"/>
  <c r="V141" i="22"/>
  <c r="W141" i="22" s="1"/>
  <c r="AH140" i="22"/>
  <c r="X140" i="22"/>
  <c r="Z140" i="22" s="1"/>
  <c r="V140" i="22"/>
  <c r="W140" i="22" s="1"/>
  <c r="AH139" i="22"/>
  <c r="X139" i="22"/>
  <c r="Z139" i="22" s="1"/>
  <c r="V139" i="22"/>
  <c r="W139" i="22" s="1"/>
  <c r="AH138" i="22"/>
  <c r="X138" i="22"/>
  <c r="Z138" i="22" s="1"/>
  <c r="V138" i="22"/>
  <c r="W138" i="22" s="1"/>
  <c r="AH137" i="22"/>
  <c r="X137" i="22"/>
  <c r="Z137" i="22" s="1"/>
  <c r="V137" i="22"/>
  <c r="W137" i="22" s="1"/>
  <c r="AH136" i="22"/>
  <c r="X136" i="22"/>
  <c r="Z136" i="22" s="1"/>
  <c r="V136" i="22"/>
  <c r="W136" i="22" s="1"/>
  <c r="AH135" i="22"/>
  <c r="X135" i="22"/>
  <c r="Z135" i="22" s="1"/>
  <c r="V135" i="22"/>
  <c r="W135" i="22" s="1"/>
  <c r="AH134" i="22"/>
  <c r="X134" i="22"/>
  <c r="Z134" i="22" s="1"/>
  <c r="V134" i="22"/>
  <c r="W134" i="22" s="1"/>
  <c r="AH133" i="22"/>
  <c r="X133" i="22"/>
  <c r="Z133" i="22" s="1"/>
  <c r="V133" i="22"/>
  <c r="W133" i="22" s="1"/>
  <c r="AH132" i="22"/>
  <c r="X132" i="22"/>
  <c r="Z132" i="22" s="1"/>
  <c r="V132" i="22"/>
  <c r="W132" i="22" s="1"/>
  <c r="AH131" i="22"/>
  <c r="X131" i="22"/>
  <c r="Z131" i="22" s="1"/>
  <c r="V131" i="22"/>
  <c r="W131" i="22" s="1"/>
  <c r="AH130" i="22"/>
  <c r="X130" i="22"/>
  <c r="Z130" i="22" s="1"/>
  <c r="V130" i="22"/>
  <c r="W130" i="22" s="1"/>
  <c r="AH129" i="22"/>
  <c r="X129" i="22"/>
  <c r="Z129" i="22" s="1"/>
  <c r="V129" i="22"/>
  <c r="W129" i="22" s="1"/>
  <c r="AH128" i="22"/>
  <c r="X128" i="22"/>
  <c r="Z128" i="22" s="1"/>
  <c r="V128" i="22"/>
  <c r="W128" i="22" s="1"/>
  <c r="AH127" i="22"/>
  <c r="X127" i="22"/>
  <c r="Z127" i="22" s="1"/>
  <c r="V127" i="22"/>
  <c r="W127" i="22" s="1"/>
  <c r="AH126" i="22"/>
  <c r="X126" i="22"/>
  <c r="Z126" i="22" s="1"/>
  <c r="V126" i="22"/>
  <c r="W126" i="22" s="1"/>
  <c r="AH125" i="22"/>
  <c r="X125" i="22"/>
  <c r="Z125" i="22" s="1"/>
  <c r="V125" i="22"/>
  <c r="W125" i="22" s="1"/>
  <c r="AH124" i="22"/>
  <c r="X124" i="22"/>
  <c r="Z124" i="22" s="1"/>
  <c r="V124" i="22"/>
  <c r="W124" i="22" s="1"/>
  <c r="AH123" i="22"/>
  <c r="X123" i="22"/>
  <c r="Z123" i="22" s="1"/>
  <c r="V123" i="22"/>
  <c r="W123" i="22" s="1"/>
  <c r="AH122" i="22"/>
  <c r="X122" i="22"/>
  <c r="Z122" i="22" s="1"/>
  <c r="V122" i="22"/>
  <c r="W122" i="22" s="1"/>
  <c r="AH121" i="22"/>
  <c r="X121" i="22"/>
  <c r="Z121" i="22" s="1"/>
  <c r="V121" i="22"/>
  <c r="W121" i="22" s="1"/>
  <c r="AH120" i="22"/>
  <c r="X120" i="22"/>
  <c r="Z120" i="22" s="1"/>
  <c r="V120" i="22"/>
  <c r="W120" i="22" s="1"/>
  <c r="AH119" i="22"/>
  <c r="X119" i="22"/>
  <c r="Z119" i="22" s="1"/>
  <c r="V119" i="22"/>
  <c r="W119" i="22" s="1"/>
  <c r="AH118" i="22"/>
  <c r="X118" i="22"/>
  <c r="Z118" i="22" s="1"/>
  <c r="V118" i="22"/>
  <c r="W118" i="22" s="1"/>
  <c r="AH117" i="22"/>
  <c r="X117" i="22"/>
  <c r="Z117" i="22" s="1"/>
  <c r="V117" i="22"/>
  <c r="W117" i="22" s="1"/>
  <c r="AH116" i="22"/>
  <c r="X116" i="22"/>
  <c r="Z116" i="22" s="1"/>
  <c r="V116" i="22"/>
  <c r="W116" i="22" s="1"/>
  <c r="AH115" i="22"/>
  <c r="X115" i="22"/>
  <c r="Z115" i="22" s="1"/>
  <c r="V115" i="22"/>
  <c r="W115" i="22" s="1"/>
  <c r="AH114" i="22"/>
  <c r="X114" i="22"/>
  <c r="Z114" i="22" s="1"/>
  <c r="V114" i="22"/>
  <c r="W114" i="22" s="1"/>
  <c r="AH113" i="22"/>
  <c r="X113" i="22"/>
  <c r="Z113" i="22" s="1"/>
  <c r="V113" i="22"/>
  <c r="W113" i="22" s="1"/>
  <c r="AH112" i="22"/>
  <c r="X112" i="22"/>
  <c r="Z112" i="22" s="1"/>
  <c r="V112" i="22"/>
  <c r="W112" i="22" s="1"/>
  <c r="AH111" i="22"/>
  <c r="X111" i="22"/>
  <c r="Z111" i="22" s="1"/>
  <c r="V111" i="22"/>
  <c r="W111" i="22" s="1"/>
  <c r="AH110" i="22"/>
  <c r="X110" i="22"/>
  <c r="Z110" i="22" s="1"/>
  <c r="V110" i="22"/>
  <c r="W110" i="22" s="1"/>
  <c r="AH109" i="22"/>
  <c r="X109" i="22"/>
  <c r="Z109" i="22" s="1"/>
  <c r="V109" i="22"/>
  <c r="W109" i="22" s="1"/>
  <c r="AH108" i="22"/>
  <c r="X108" i="22"/>
  <c r="Z108" i="22" s="1"/>
  <c r="V108" i="22"/>
  <c r="W108" i="22" s="1"/>
  <c r="AH107" i="22"/>
  <c r="X107" i="22"/>
  <c r="Z107" i="22" s="1"/>
  <c r="V107" i="22"/>
  <c r="W107" i="22" s="1"/>
  <c r="AH106" i="22"/>
  <c r="X106" i="22"/>
  <c r="Z106" i="22" s="1"/>
  <c r="V106" i="22"/>
  <c r="W106" i="22" s="1"/>
  <c r="AH105" i="22"/>
  <c r="X105" i="22"/>
  <c r="Z105" i="22" s="1"/>
  <c r="V105" i="22"/>
  <c r="W105" i="22" s="1"/>
  <c r="AH104" i="22"/>
  <c r="X104" i="22"/>
  <c r="Z104" i="22" s="1"/>
  <c r="V104" i="22"/>
  <c r="W104" i="22" s="1"/>
  <c r="AH103" i="22"/>
  <c r="X103" i="22"/>
  <c r="Z103" i="22" s="1"/>
  <c r="V103" i="22"/>
  <c r="W103" i="22" s="1"/>
  <c r="AH102" i="22"/>
  <c r="X102" i="22"/>
  <c r="Z102" i="22" s="1"/>
  <c r="V102" i="22"/>
  <c r="W102" i="22" s="1"/>
  <c r="AH101" i="22"/>
  <c r="X101" i="22"/>
  <c r="Z101" i="22" s="1"/>
  <c r="V101" i="22"/>
  <c r="W101" i="22" s="1"/>
  <c r="AH100" i="22"/>
  <c r="X100" i="22"/>
  <c r="Z100" i="22" s="1"/>
  <c r="V100" i="22"/>
  <c r="W100" i="22" s="1"/>
  <c r="AH99" i="22"/>
  <c r="X99" i="22"/>
  <c r="Z99" i="22" s="1"/>
  <c r="V99" i="22"/>
  <c r="W99" i="22" s="1"/>
  <c r="AH98" i="22"/>
  <c r="X98" i="22"/>
  <c r="Z98" i="22" s="1"/>
  <c r="V98" i="22"/>
  <c r="W98" i="22" s="1"/>
  <c r="AH97" i="22"/>
  <c r="X97" i="22"/>
  <c r="Z97" i="22" s="1"/>
  <c r="V97" i="22"/>
  <c r="W97" i="22" s="1"/>
  <c r="AH96" i="22"/>
  <c r="X96" i="22"/>
  <c r="Z96" i="22" s="1"/>
  <c r="V96" i="22"/>
  <c r="W96" i="22" s="1"/>
  <c r="AH95" i="22"/>
  <c r="X95" i="22"/>
  <c r="Z95" i="22" s="1"/>
  <c r="V95" i="22"/>
  <c r="W95" i="22" s="1"/>
  <c r="AH94" i="22"/>
  <c r="X94" i="22"/>
  <c r="Z94" i="22" s="1"/>
  <c r="V94" i="22"/>
  <c r="W94" i="22" s="1"/>
  <c r="AH93" i="22"/>
  <c r="X93" i="22"/>
  <c r="Z93" i="22" s="1"/>
  <c r="V93" i="22"/>
  <c r="W93" i="22" s="1"/>
  <c r="AH92" i="22"/>
  <c r="X92" i="22"/>
  <c r="Z92" i="22" s="1"/>
  <c r="V92" i="22"/>
  <c r="W92" i="22" s="1"/>
  <c r="AH91" i="22"/>
  <c r="X91" i="22"/>
  <c r="Z91" i="22" s="1"/>
  <c r="V91" i="22"/>
  <c r="W91" i="22" s="1"/>
  <c r="AH90" i="22"/>
  <c r="X90" i="22"/>
  <c r="Z90" i="22" s="1"/>
  <c r="V90" i="22"/>
  <c r="W90" i="22" s="1"/>
  <c r="AH89" i="22"/>
  <c r="X89" i="22"/>
  <c r="Z89" i="22" s="1"/>
  <c r="V89" i="22"/>
  <c r="W89" i="22" s="1"/>
  <c r="AH88" i="22"/>
  <c r="X88" i="22"/>
  <c r="Z88" i="22" s="1"/>
  <c r="V88" i="22"/>
  <c r="W88" i="22" s="1"/>
  <c r="AH87" i="22"/>
  <c r="X87" i="22"/>
  <c r="Z87" i="22" s="1"/>
  <c r="V87" i="22"/>
  <c r="W87" i="22" s="1"/>
  <c r="K87" i="22"/>
  <c r="AH86" i="22"/>
  <c r="X86" i="22"/>
  <c r="Z86" i="22" s="1"/>
  <c r="V86" i="22"/>
  <c r="K86" i="22"/>
  <c r="AH85" i="22"/>
  <c r="V85" i="22"/>
  <c r="X85" i="22"/>
  <c r="Z85" i="22" s="1"/>
  <c r="K85" i="22"/>
  <c r="AH84" i="22"/>
  <c r="X84" i="22"/>
  <c r="Z84" i="22" s="1"/>
  <c r="V84" i="22"/>
  <c r="AG84" i="22" s="1"/>
  <c r="K84" i="22"/>
  <c r="AH83" i="22"/>
  <c r="AG83" i="22"/>
  <c r="X83" i="22"/>
  <c r="Z83" i="22" s="1"/>
  <c r="V83" i="22"/>
  <c r="W83" i="22" s="1"/>
  <c r="K83" i="22"/>
  <c r="AH82" i="22"/>
  <c r="X82" i="22"/>
  <c r="Z82" i="22" s="1"/>
  <c r="V82" i="22"/>
  <c r="W82" i="22" s="1"/>
  <c r="K82" i="22"/>
  <c r="AH81" i="22"/>
  <c r="V81" i="22"/>
  <c r="W81" i="22" s="1"/>
  <c r="X81" i="22"/>
  <c r="Z81" i="22" s="1"/>
  <c r="K81" i="22"/>
  <c r="AH80" i="22"/>
  <c r="X80" i="22"/>
  <c r="Z80" i="22" s="1"/>
  <c r="V80" i="22"/>
  <c r="AG80" i="22" s="1"/>
  <c r="K80" i="22"/>
  <c r="AH79" i="22"/>
  <c r="X79" i="22"/>
  <c r="Z79" i="22" s="1"/>
  <c r="V79" i="22"/>
  <c r="K79" i="22"/>
  <c r="AH78" i="22"/>
  <c r="X78" i="22"/>
  <c r="Z78" i="22" s="1"/>
  <c r="V78" i="22"/>
  <c r="W78" i="22" s="1"/>
  <c r="K78" i="22"/>
  <c r="AH77" i="22"/>
  <c r="V77" i="22"/>
  <c r="W77" i="22" s="1"/>
  <c r="X77" i="22"/>
  <c r="Z77" i="22" s="1"/>
  <c r="K77" i="22"/>
  <c r="AH76" i="22"/>
  <c r="X76" i="22"/>
  <c r="Z76" i="22" s="1"/>
  <c r="V76" i="22"/>
  <c r="AG76" i="22" s="1"/>
  <c r="K76" i="22"/>
  <c r="AH75" i="22"/>
  <c r="X75" i="22"/>
  <c r="Z75" i="22" s="1"/>
  <c r="V75" i="22"/>
  <c r="K75" i="22"/>
  <c r="AH74" i="22"/>
  <c r="X74" i="22"/>
  <c r="Z74" i="22" s="1"/>
  <c r="V74" i="22"/>
  <c r="W74" i="22" s="1"/>
  <c r="K74" i="22"/>
  <c r="AH73" i="22"/>
  <c r="AG73" i="22"/>
  <c r="V73" i="22"/>
  <c r="W73" i="22" s="1"/>
  <c r="X73" i="22"/>
  <c r="Z73" i="22" s="1"/>
  <c r="K73" i="22"/>
  <c r="AH72" i="22"/>
  <c r="X72" i="22"/>
  <c r="Z72" i="22" s="1"/>
  <c r="V72" i="22"/>
  <c r="AG72" i="22" s="1"/>
  <c r="K72" i="22"/>
  <c r="AH71" i="22"/>
  <c r="X71" i="22"/>
  <c r="Z71" i="22" s="1"/>
  <c r="V71" i="22"/>
  <c r="W71" i="22" s="1"/>
  <c r="K71" i="22"/>
  <c r="AH70" i="22"/>
  <c r="X70" i="22"/>
  <c r="Z70" i="22" s="1"/>
  <c r="V70" i="22"/>
  <c r="K70" i="22"/>
  <c r="AH69" i="22"/>
  <c r="V69" i="22"/>
  <c r="X69" i="22"/>
  <c r="Z69" i="22" s="1"/>
  <c r="K69" i="22"/>
  <c r="AH68" i="22"/>
  <c r="X68" i="22"/>
  <c r="Z68" i="22" s="1"/>
  <c r="V68" i="22"/>
  <c r="AG68" i="22" s="1"/>
  <c r="K68" i="22"/>
  <c r="AH67" i="22"/>
  <c r="X67" i="22"/>
  <c r="Z67" i="22" s="1"/>
  <c r="V67" i="22"/>
  <c r="W67" i="22" s="1"/>
  <c r="K67" i="22"/>
  <c r="AH66" i="22"/>
  <c r="X66" i="22"/>
  <c r="Z66" i="22" s="1"/>
  <c r="V66" i="22"/>
  <c r="W66" i="22" s="1"/>
  <c r="K66" i="22"/>
  <c r="AH65" i="22"/>
  <c r="V65" i="22"/>
  <c r="W65" i="22" s="1"/>
  <c r="X65" i="22"/>
  <c r="Z65" i="22" s="1"/>
  <c r="K65" i="22"/>
  <c r="AH64" i="22"/>
  <c r="X64" i="22"/>
  <c r="Z64" i="22" s="1"/>
  <c r="V64" i="22"/>
  <c r="AG64" i="22" s="1"/>
  <c r="K64" i="22"/>
  <c r="AH63" i="22"/>
  <c r="X63" i="22"/>
  <c r="Z63" i="22" s="1"/>
  <c r="V63" i="22"/>
  <c r="W63" i="22" s="1"/>
  <c r="K63" i="22"/>
  <c r="AH62" i="22"/>
  <c r="X62" i="22"/>
  <c r="Z62" i="22" s="1"/>
  <c r="V62" i="22"/>
  <c r="W62" i="22" s="1"/>
  <c r="K62" i="22"/>
  <c r="AH61" i="22"/>
  <c r="V61" i="22"/>
  <c r="W61" i="22" s="1"/>
  <c r="X61" i="22"/>
  <c r="Z61" i="22" s="1"/>
  <c r="K61" i="22"/>
  <c r="AH60" i="22"/>
  <c r="X60" i="22"/>
  <c r="Z60" i="22" s="1"/>
  <c r="V60" i="22"/>
  <c r="AG60" i="22" s="1"/>
  <c r="K60" i="22"/>
  <c r="AH59" i="22"/>
  <c r="X59" i="22"/>
  <c r="Z59" i="22" s="1"/>
  <c r="V59" i="22"/>
  <c r="W59" i="22" s="1"/>
  <c r="K59" i="22"/>
  <c r="AH58" i="22"/>
  <c r="X58" i="22"/>
  <c r="Z58" i="22" s="1"/>
  <c r="V58" i="22"/>
  <c r="W58" i="22" s="1"/>
  <c r="K58" i="22"/>
  <c r="AH57" i="22"/>
  <c r="V57" i="22"/>
  <c r="W57" i="22" s="1"/>
  <c r="X57" i="22"/>
  <c r="Z57" i="22" s="1"/>
  <c r="K57" i="22"/>
  <c r="AH56" i="22"/>
  <c r="X56" i="22"/>
  <c r="Z56" i="22" s="1"/>
  <c r="V56" i="22"/>
  <c r="AG56" i="22" s="1"/>
  <c r="K56" i="22"/>
  <c r="AH55" i="22"/>
  <c r="AG55" i="22"/>
  <c r="X55" i="22"/>
  <c r="Z55" i="22" s="1"/>
  <c r="V55" i="22"/>
  <c r="W55" i="22" s="1"/>
  <c r="K55" i="22"/>
  <c r="AH54" i="22"/>
  <c r="X54" i="22"/>
  <c r="Z54" i="22" s="1"/>
  <c r="V54" i="22"/>
  <c r="W54" i="22" s="1"/>
  <c r="K54" i="22"/>
  <c r="AH53" i="22"/>
  <c r="V53" i="22"/>
  <c r="W53" i="22" s="1"/>
  <c r="X53" i="22"/>
  <c r="Z53" i="22" s="1"/>
  <c r="K53" i="22"/>
  <c r="AH52" i="22"/>
  <c r="X52" i="22"/>
  <c r="Z52" i="22" s="1"/>
  <c r="V52" i="22"/>
  <c r="AG52" i="22" s="1"/>
  <c r="K52" i="22"/>
  <c r="AH51" i="22"/>
  <c r="X51" i="22"/>
  <c r="Z51" i="22" s="1"/>
  <c r="V51" i="22"/>
  <c r="W51" i="22" s="1"/>
  <c r="K51" i="22"/>
  <c r="AH50" i="22"/>
  <c r="X50" i="22"/>
  <c r="Z50" i="22" s="1"/>
  <c r="V50" i="22"/>
  <c r="W50" i="22" s="1"/>
  <c r="K50" i="22"/>
  <c r="AH49" i="22"/>
  <c r="V49" i="22"/>
  <c r="W49" i="22" s="1"/>
  <c r="X49" i="22"/>
  <c r="Z49" i="22" s="1"/>
  <c r="K49" i="22"/>
  <c r="AH48" i="22"/>
  <c r="X48" i="22"/>
  <c r="Z48" i="22" s="1"/>
  <c r="V48" i="22"/>
  <c r="AG48" i="22" s="1"/>
  <c r="K48" i="22"/>
  <c r="AH47" i="22"/>
  <c r="X47" i="22"/>
  <c r="Z47" i="22" s="1"/>
  <c r="V47" i="22"/>
  <c r="W47" i="22" s="1"/>
  <c r="K47" i="22"/>
  <c r="AH46" i="22"/>
  <c r="X46" i="22"/>
  <c r="Z46" i="22" s="1"/>
  <c r="V46" i="22"/>
  <c r="W46" i="22" s="1"/>
  <c r="K46" i="22"/>
  <c r="AH45" i="22"/>
  <c r="V45" i="22"/>
  <c r="W45" i="22" s="1"/>
  <c r="X45" i="22"/>
  <c r="Z45" i="22" s="1"/>
  <c r="K45" i="22"/>
  <c r="AH44" i="22"/>
  <c r="X44" i="22"/>
  <c r="Z44" i="22" s="1"/>
  <c r="V44" i="22"/>
  <c r="AG44" i="22" s="1"/>
  <c r="K44" i="22"/>
  <c r="AH43" i="22"/>
  <c r="X43" i="22"/>
  <c r="Z43" i="22" s="1"/>
  <c r="V43" i="22"/>
  <c r="W43" i="22" s="1"/>
  <c r="K43" i="22"/>
  <c r="AH42" i="22"/>
  <c r="X42" i="22"/>
  <c r="Z42" i="22" s="1"/>
  <c r="V42" i="22"/>
  <c r="W42" i="22" s="1"/>
  <c r="K42" i="22"/>
  <c r="AH41" i="22"/>
  <c r="V41" i="22"/>
  <c r="W41" i="22" s="1"/>
  <c r="X41" i="22"/>
  <c r="Z41" i="22" s="1"/>
  <c r="K41" i="22"/>
  <c r="AH40" i="22"/>
  <c r="X40" i="22"/>
  <c r="Z40" i="22" s="1"/>
  <c r="V40" i="22"/>
  <c r="AG40" i="22" s="1"/>
  <c r="K40" i="22"/>
  <c r="AH39" i="22"/>
  <c r="X39" i="22"/>
  <c r="Z39" i="22" s="1"/>
  <c r="V39" i="22"/>
  <c r="K39" i="22"/>
  <c r="AH38" i="22"/>
  <c r="X38" i="22"/>
  <c r="Z38" i="22" s="1"/>
  <c r="V38" i="22"/>
  <c r="W38" i="22" s="1"/>
  <c r="K38" i="22"/>
  <c r="AH37" i="22"/>
  <c r="V37" i="22"/>
  <c r="W37" i="22" s="1"/>
  <c r="X37" i="22"/>
  <c r="Z37" i="22" s="1"/>
  <c r="K37" i="22"/>
  <c r="AH36" i="22"/>
  <c r="X36" i="22"/>
  <c r="Z36" i="22" s="1"/>
  <c r="V36" i="22"/>
  <c r="AG36" i="22" s="1"/>
  <c r="K36" i="22"/>
  <c r="AH35" i="22"/>
  <c r="X35" i="22"/>
  <c r="Z35" i="22" s="1"/>
  <c r="V35" i="22"/>
  <c r="W35" i="22" s="1"/>
  <c r="K35" i="22"/>
  <c r="AH34" i="22"/>
  <c r="X34" i="22"/>
  <c r="Z34" i="22" s="1"/>
  <c r="V34" i="22"/>
  <c r="W34" i="22" s="1"/>
  <c r="K34" i="22"/>
  <c r="AH33" i="22"/>
  <c r="V33" i="22"/>
  <c r="W33" i="22" s="1"/>
  <c r="X33" i="22"/>
  <c r="Z33" i="22" s="1"/>
  <c r="K33" i="22"/>
  <c r="AH32" i="22"/>
  <c r="X32" i="22"/>
  <c r="Z32" i="22" s="1"/>
  <c r="V32" i="22"/>
  <c r="AG32" i="22" s="1"/>
  <c r="K32" i="22"/>
  <c r="AH31" i="22"/>
  <c r="X31" i="22"/>
  <c r="Z31" i="22" s="1"/>
  <c r="V31" i="22"/>
  <c r="W31" i="22" s="1"/>
  <c r="K31" i="22"/>
  <c r="AH30" i="22"/>
  <c r="X30" i="22"/>
  <c r="Z30" i="22" s="1"/>
  <c r="V30" i="22"/>
  <c r="W30" i="22" s="1"/>
  <c r="K30" i="22"/>
  <c r="AH29" i="22"/>
  <c r="V29" i="22"/>
  <c r="W29" i="22" s="1"/>
  <c r="X29" i="22"/>
  <c r="Z29" i="22" s="1"/>
  <c r="K29" i="22"/>
  <c r="AH28" i="22"/>
  <c r="X28" i="22"/>
  <c r="Z28" i="22" s="1"/>
  <c r="V28" i="22"/>
  <c r="AG28" i="22" s="1"/>
  <c r="K28" i="22"/>
  <c r="AH27" i="22"/>
  <c r="X27" i="22"/>
  <c r="Z27" i="22" s="1"/>
  <c r="V27" i="22"/>
  <c r="W27" i="22" s="1"/>
  <c r="K27" i="22"/>
  <c r="AH26" i="22"/>
  <c r="X26" i="22"/>
  <c r="Z26" i="22" s="1"/>
  <c r="V26" i="22"/>
  <c r="W26" i="22" s="1"/>
  <c r="K26" i="22"/>
  <c r="AH25" i="22"/>
  <c r="V25" i="22"/>
  <c r="W25" i="22" s="1"/>
  <c r="X25" i="22"/>
  <c r="Z25" i="22" s="1"/>
  <c r="K25" i="22"/>
  <c r="AH24" i="22"/>
  <c r="X24" i="22"/>
  <c r="Z24" i="22" s="1"/>
  <c r="V24" i="22"/>
  <c r="AG24" i="22" s="1"/>
  <c r="K24" i="22"/>
  <c r="AH23" i="22"/>
  <c r="X23" i="22"/>
  <c r="Z23" i="22" s="1"/>
  <c r="V23" i="22"/>
  <c r="W23" i="22" s="1"/>
  <c r="K23" i="22"/>
  <c r="AH22" i="22"/>
  <c r="X22" i="22"/>
  <c r="Z22" i="22" s="1"/>
  <c r="V22" i="22"/>
  <c r="W22" i="22" s="1"/>
  <c r="K22" i="22"/>
  <c r="AH21" i="22"/>
  <c r="AG21" i="22"/>
  <c r="V21" i="22"/>
  <c r="W21" i="22" s="1"/>
  <c r="X21" i="22"/>
  <c r="Z21" i="22" s="1"/>
  <c r="K21" i="22"/>
  <c r="AH20" i="22"/>
  <c r="X20" i="22"/>
  <c r="Z20" i="22" s="1"/>
  <c r="V20" i="22"/>
  <c r="AG20" i="22" s="1"/>
  <c r="K20" i="22"/>
  <c r="AH19" i="22"/>
  <c r="X19" i="22"/>
  <c r="Z19" i="22" s="1"/>
  <c r="V19" i="22"/>
  <c r="K19" i="22"/>
  <c r="AH18" i="22"/>
  <c r="X18" i="22"/>
  <c r="Z18" i="22" s="1"/>
  <c r="V18" i="22"/>
  <c r="W18" i="22" s="1"/>
  <c r="K18" i="22"/>
  <c r="AH17" i="22"/>
  <c r="V17" i="22"/>
  <c r="X17" i="22"/>
  <c r="Z17" i="22" s="1"/>
  <c r="K17" i="22"/>
  <c r="AH16" i="22"/>
  <c r="X16" i="22"/>
  <c r="Z16" i="22" s="1"/>
  <c r="V16" i="22"/>
  <c r="AG16" i="22" s="1"/>
  <c r="K16" i="22"/>
  <c r="AH15" i="22"/>
  <c r="AH14" i="22"/>
  <c r="X14" i="22"/>
  <c r="Z14" i="22" s="1"/>
  <c r="V14" i="22"/>
  <c r="W14" i="22" s="1"/>
  <c r="K14" i="22"/>
  <c r="AH13" i="22"/>
  <c r="AG13" i="22"/>
  <c r="AH12" i="22"/>
  <c r="AG12" i="22"/>
  <c r="AH11" i="22"/>
  <c r="X11" i="22"/>
  <c r="Z11" i="22" s="1"/>
  <c r="V11" i="22"/>
  <c r="K11" i="22"/>
  <c r="AH10" i="22"/>
  <c r="X10" i="22"/>
  <c r="Z10" i="22" s="1"/>
  <c r="V10" i="22"/>
  <c r="W10" i="22" s="1"/>
  <c r="K10" i="22"/>
  <c r="AH9" i="22"/>
  <c r="V9" i="22"/>
  <c r="X9" i="22"/>
  <c r="Z9" i="22" s="1"/>
  <c r="K9" i="22"/>
  <c r="AH8" i="22"/>
  <c r="X8" i="22"/>
  <c r="Z8" i="22" s="1"/>
  <c r="V8" i="22"/>
  <c r="AG8" i="22" s="1"/>
  <c r="K8" i="22"/>
  <c r="AH7" i="22"/>
  <c r="X7" i="22"/>
  <c r="Z7" i="22" s="1"/>
  <c r="V7" i="22"/>
  <c r="K7" i="22"/>
  <c r="AH6" i="22"/>
  <c r="X6" i="22"/>
  <c r="Z6" i="22" s="1"/>
  <c r="V6" i="22"/>
  <c r="K6" i="22"/>
  <c r="AH5" i="22"/>
  <c r="V5" i="22"/>
  <c r="W5" i="22" s="1"/>
  <c r="X5" i="22"/>
  <c r="Z5" i="22" s="1"/>
  <c r="AH4" i="22"/>
  <c r="X4" i="22"/>
  <c r="Z4" i="22" s="1"/>
  <c r="V4" i="22"/>
  <c r="AG4" i="22" s="1"/>
  <c r="K4" i="22"/>
  <c r="AH3" i="22"/>
  <c r="X3" i="22"/>
  <c r="Z3" i="22" s="1"/>
  <c r="V3" i="22"/>
  <c r="K3" i="22"/>
  <c r="AH2" i="22"/>
  <c r="X2" i="22"/>
  <c r="Z2" i="22" s="1"/>
  <c r="V2" i="22"/>
  <c r="W2" i="22" s="1"/>
  <c r="K2" i="22"/>
  <c r="AL267" i="21"/>
  <c r="AN267" i="21" s="1"/>
  <c r="AI267" i="21"/>
  <c r="AH267" i="21"/>
  <c r="AK267" i="21" s="1"/>
  <c r="AL266" i="21"/>
  <c r="AI266" i="21"/>
  <c r="AH266" i="21"/>
  <c r="AK266" i="21" s="1"/>
  <c r="AL265" i="21"/>
  <c r="AM265" i="21" s="1"/>
  <c r="AP265" i="21" s="1"/>
  <c r="AI265" i="21"/>
  <c r="AH265" i="21"/>
  <c r="AK265" i="21" s="1"/>
  <c r="AL264" i="21"/>
  <c r="AN264" i="21" s="1"/>
  <c r="AI264" i="21"/>
  <c r="AH264" i="21"/>
  <c r="AK264" i="21" s="1"/>
  <c r="AL263" i="21"/>
  <c r="AN263" i="21" s="1"/>
  <c r="AI263" i="21"/>
  <c r="AH263" i="21"/>
  <c r="AK263" i="21" s="1"/>
  <c r="AL262" i="21"/>
  <c r="AN262" i="21" s="1"/>
  <c r="AI262" i="21"/>
  <c r="AH262" i="21"/>
  <c r="AK262" i="21" s="1"/>
  <c r="AL261" i="21"/>
  <c r="AN261" i="21" s="1"/>
  <c r="AI261" i="21"/>
  <c r="AH261" i="21"/>
  <c r="AK261" i="21" s="1"/>
  <c r="AL260" i="21"/>
  <c r="AN260" i="21" s="1"/>
  <c r="AI260" i="21"/>
  <c r="AH260" i="21"/>
  <c r="AK260" i="21" s="1"/>
  <c r="AL259" i="21"/>
  <c r="AN259" i="21" s="1"/>
  <c r="AI259" i="21"/>
  <c r="AH259" i="21"/>
  <c r="AK259" i="21" s="1"/>
  <c r="AL258" i="21"/>
  <c r="AN258" i="21" s="1"/>
  <c r="AI258" i="21"/>
  <c r="AH258" i="21"/>
  <c r="AK258" i="21" s="1"/>
  <c r="AL257" i="21"/>
  <c r="AN257" i="21" s="1"/>
  <c r="AI257" i="21"/>
  <c r="AH257" i="21"/>
  <c r="AK257" i="21" s="1"/>
  <c r="AL256" i="21"/>
  <c r="AN256" i="21" s="1"/>
  <c r="AI256" i="21"/>
  <c r="AH256" i="21"/>
  <c r="AK256" i="21" s="1"/>
  <c r="AL255" i="21"/>
  <c r="AN255" i="21" s="1"/>
  <c r="AI255" i="21"/>
  <c r="AH255" i="21"/>
  <c r="AK255" i="21" s="1"/>
  <c r="AL254" i="21"/>
  <c r="AN254" i="21" s="1"/>
  <c r="AI254" i="21"/>
  <c r="AH254" i="21"/>
  <c r="AK254" i="21" s="1"/>
  <c r="AL253" i="21"/>
  <c r="AN253" i="21" s="1"/>
  <c r="AI253" i="21"/>
  <c r="AH253" i="21"/>
  <c r="AK253" i="21" s="1"/>
  <c r="AL252" i="21"/>
  <c r="AN252" i="21" s="1"/>
  <c r="AI252" i="21"/>
  <c r="AH252" i="21"/>
  <c r="AK252" i="21" s="1"/>
  <c r="AL251" i="21"/>
  <c r="AN251" i="21" s="1"/>
  <c r="AI251" i="21"/>
  <c r="AH251" i="21"/>
  <c r="AK251" i="21" s="1"/>
  <c r="AL250" i="21"/>
  <c r="AN250" i="21" s="1"/>
  <c r="AI250" i="21"/>
  <c r="AH250" i="21"/>
  <c r="AK250" i="21" s="1"/>
  <c r="AL249" i="21"/>
  <c r="AN249" i="21" s="1"/>
  <c r="AI249" i="21"/>
  <c r="AH249" i="21"/>
  <c r="AK249" i="21" s="1"/>
  <c r="AL248" i="21"/>
  <c r="AN248" i="21" s="1"/>
  <c r="AI248" i="21"/>
  <c r="AH248" i="21"/>
  <c r="AK248" i="21" s="1"/>
  <c r="AL247" i="21"/>
  <c r="AN247" i="21" s="1"/>
  <c r="AI247" i="21"/>
  <c r="AH247" i="21"/>
  <c r="AK247" i="21" s="1"/>
  <c r="AL246" i="21"/>
  <c r="AN246" i="21" s="1"/>
  <c r="AI246" i="21"/>
  <c r="AH246" i="21"/>
  <c r="AK246" i="21" s="1"/>
  <c r="AL245" i="21"/>
  <c r="AN245" i="21" s="1"/>
  <c r="AI245" i="21"/>
  <c r="AH245" i="21"/>
  <c r="AK245" i="21" s="1"/>
  <c r="AL244" i="21"/>
  <c r="AN244" i="21" s="1"/>
  <c r="AI244" i="21"/>
  <c r="AH244" i="21"/>
  <c r="AK244" i="21" s="1"/>
  <c r="AL243" i="21"/>
  <c r="AN243" i="21" s="1"/>
  <c r="AI243" i="21"/>
  <c r="AH243" i="21"/>
  <c r="AK243" i="21" s="1"/>
  <c r="AL242" i="21"/>
  <c r="AN242" i="21" s="1"/>
  <c r="AH242" i="21"/>
  <c r="AK242" i="21" s="1"/>
  <c r="AL241" i="21"/>
  <c r="AN241" i="21" s="1"/>
  <c r="AH241" i="21"/>
  <c r="AK241" i="21" s="1"/>
  <c r="AL240" i="21"/>
  <c r="AN240" i="21" s="1"/>
  <c r="AH240" i="21"/>
  <c r="AK240" i="21" s="1"/>
  <c r="AL239" i="21"/>
  <c r="AN239" i="21" s="1"/>
  <c r="AI239" i="21"/>
  <c r="AH239" i="21"/>
  <c r="AK239" i="21" s="1"/>
  <c r="AL238" i="21"/>
  <c r="AN238" i="21" s="1"/>
  <c r="AI238" i="21"/>
  <c r="AH238" i="21"/>
  <c r="AK238" i="21" s="1"/>
  <c r="AL237" i="21"/>
  <c r="AN237" i="21" s="1"/>
  <c r="AI237" i="21"/>
  <c r="AH237" i="21"/>
  <c r="AK237" i="21" s="1"/>
  <c r="AL236" i="21"/>
  <c r="AN236" i="21" s="1"/>
  <c r="AI236" i="21"/>
  <c r="AH236" i="21"/>
  <c r="AK236" i="21" s="1"/>
  <c r="AL235" i="21"/>
  <c r="AN235" i="21" s="1"/>
  <c r="AI235" i="21"/>
  <c r="AH235" i="21"/>
  <c r="AK235" i="21" s="1"/>
  <c r="AL234" i="21"/>
  <c r="AN234" i="21" s="1"/>
  <c r="AI234" i="21"/>
  <c r="AH234" i="21"/>
  <c r="AK234" i="21" s="1"/>
  <c r="AL233" i="21"/>
  <c r="AN233" i="21" s="1"/>
  <c r="AI233" i="21"/>
  <c r="AH233" i="21"/>
  <c r="AK233" i="21" s="1"/>
  <c r="AL232" i="21"/>
  <c r="AN232" i="21" s="1"/>
  <c r="AI232" i="21"/>
  <c r="AH232" i="21"/>
  <c r="AK232" i="21" s="1"/>
  <c r="AL231" i="21"/>
  <c r="AN231" i="21" s="1"/>
  <c r="AI231" i="21"/>
  <c r="AH231" i="21"/>
  <c r="AK231" i="21" s="1"/>
  <c r="AL230" i="21"/>
  <c r="AN230" i="21" s="1"/>
  <c r="AI230" i="21"/>
  <c r="AH230" i="21"/>
  <c r="AK230" i="21" s="1"/>
  <c r="AL229" i="21"/>
  <c r="AN229" i="21" s="1"/>
  <c r="AI229" i="21"/>
  <c r="AH229" i="21"/>
  <c r="AK229" i="21" s="1"/>
  <c r="AL228" i="21"/>
  <c r="AN228" i="21" s="1"/>
  <c r="AI228" i="21"/>
  <c r="AH228" i="21"/>
  <c r="AK228" i="21" s="1"/>
  <c r="AL227" i="21"/>
  <c r="AN227" i="21" s="1"/>
  <c r="AI227" i="21"/>
  <c r="AH227" i="21"/>
  <c r="AK227" i="21" s="1"/>
  <c r="AL226" i="21"/>
  <c r="AN226" i="21" s="1"/>
  <c r="AI226" i="21"/>
  <c r="AH226" i="21"/>
  <c r="AK226" i="21" s="1"/>
  <c r="AL225" i="21"/>
  <c r="AN225" i="21" s="1"/>
  <c r="AI225" i="21"/>
  <c r="AH225" i="21"/>
  <c r="AK225" i="21" s="1"/>
  <c r="AL224" i="21"/>
  <c r="AN224" i="21" s="1"/>
  <c r="AI224" i="21"/>
  <c r="AH224" i="21"/>
  <c r="AK224" i="21" s="1"/>
  <c r="AL223" i="21"/>
  <c r="AN223" i="21" s="1"/>
  <c r="AI223" i="21"/>
  <c r="AH223" i="21"/>
  <c r="AK223" i="21" s="1"/>
  <c r="AL222" i="21"/>
  <c r="AN222" i="21" s="1"/>
  <c r="AI222" i="21"/>
  <c r="AH222" i="21"/>
  <c r="AK222" i="21" s="1"/>
  <c r="AL221" i="21"/>
  <c r="AN221" i="21" s="1"/>
  <c r="AI221" i="21"/>
  <c r="AH221" i="21"/>
  <c r="AK221" i="21" s="1"/>
  <c r="AL220" i="21"/>
  <c r="AN220" i="21" s="1"/>
  <c r="AI220" i="21"/>
  <c r="AH220" i="21"/>
  <c r="AK220" i="21" s="1"/>
  <c r="AL219" i="21"/>
  <c r="AN219" i="21" s="1"/>
  <c r="AI219" i="21"/>
  <c r="AH219" i="21"/>
  <c r="AK219" i="21" s="1"/>
  <c r="AL218" i="21"/>
  <c r="AN218" i="21" s="1"/>
  <c r="AI218" i="21"/>
  <c r="AH218" i="21"/>
  <c r="AK218" i="21" s="1"/>
  <c r="AL217" i="21"/>
  <c r="AN217" i="21" s="1"/>
  <c r="AI217" i="21"/>
  <c r="AH217" i="21"/>
  <c r="AK217" i="21" s="1"/>
  <c r="AL216" i="21"/>
  <c r="AN216" i="21" s="1"/>
  <c r="AI216" i="21"/>
  <c r="AH216" i="21"/>
  <c r="AK216" i="21" s="1"/>
  <c r="AL215" i="21"/>
  <c r="AN215" i="21" s="1"/>
  <c r="AI215" i="21"/>
  <c r="AH215" i="21"/>
  <c r="AK215" i="21" s="1"/>
  <c r="AL214" i="21"/>
  <c r="AN214" i="21" s="1"/>
  <c r="AI214" i="21"/>
  <c r="AH214" i="21"/>
  <c r="AK214" i="21" s="1"/>
  <c r="AL213" i="21"/>
  <c r="AN213" i="21" s="1"/>
  <c r="AI213" i="21"/>
  <c r="AH213" i="21"/>
  <c r="AK213" i="21" s="1"/>
  <c r="AL212" i="21"/>
  <c r="AN212" i="21" s="1"/>
  <c r="AI212" i="21"/>
  <c r="AH212" i="21"/>
  <c r="AK212" i="21" s="1"/>
  <c r="AL211" i="21"/>
  <c r="AN211" i="21" s="1"/>
  <c r="AI211" i="21"/>
  <c r="AH211" i="21"/>
  <c r="AK211" i="21" s="1"/>
  <c r="AL210" i="21"/>
  <c r="AN210" i="21" s="1"/>
  <c r="AI210" i="21"/>
  <c r="AH210" i="21"/>
  <c r="AK210" i="21" s="1"/>
  <c r="AL209" i="21"/>
  <c r="AN209" i="21" s="1"/>
  <c r="AI209" i="21"/>
  <c r="AH209" i="21"/>
  <c r="AK209" i="21" s="1"/>
  <c r="AL208" i="21"/>
  <c r="AN208" i="21" s="1"/>
  <c r="AI208" i="21"/>
  <c r="AH208" i="21"/>
  <c r="AK208" i="21" s="1"/>
  <c r="AL207" i="21"/>
  <c r="AN207" i="21" s="1"/>
  <c r="AI207" i="21"/>
  <c r="AH207" i="21"/>
  <c r="AK207" i="21" s="1"/>
  <c r="AB207" i="21"/>
  <c r="AL206" i="21"/>
  <c r="AN206" i="21" s="1"/>
  <c r="AI206" i="21"/>
  <c r="AH206" i="21"/>
  <c r="AK206" i="21" s="1"/>
  <c r="AP205" i="21"/>
  <c r="AN205" i="21"/>
  <c r="AI205" i="21"/>
  <c r="AH205" i="21"/>
  <c r="AK205" i="21" s="1"/>
  <c r="AL204" i="21"/>
  <c r="AN204" i="21" s="1"/>
  <c r="AI204" i="21"/>
  <c r="AH204" i="21"/>
  <c r="AL203" i="21"/>
  <c r="AN203" i="21" s="1"/>
  <c r="AI203" i="21"/>
  <c r="AH203" i="21"/>
  <c r="AH200" i="21"/>
  <c r="W200" i="21"/>
  <c r="V200" i="21"/>
  <c r="AG200" i="21" s="1"/>
  <c r="X200" i="21"/>
  <c r="Z200" i="21" s="1"/>
  <c r="K200" i="21"/>
  <c r="AH199" i="21"/>
  <c r="V199" i="21"/>
  <c r="W199" i="21" s="1"/>
  <c r="X199" i="21"/>
  <c r="Z199" i="21" s="1"/>
  <c r="AH198" i="21"/>
  <c r="W198" i="21"/>
  <c r="V198" i="21"/>
  <c r="X198" i="21"/>
  <c r="Z198" i="21" s="1"/>
  <c r="AH197" i="21"/>
  <c r="W197" i="21"/>
  <c r="V197" i="21"/>
  <c r="X197" i="21"/>
  <c r="Z197" i="21" s="1"/>
  <c r="AH196" i="21"/>
  <c r="W196" i="21"/>
  <c r="V196" i="21"/>
  <c r="X196" i="21"/>
  <c r="Z196" i="21" s="1"/>
  <c r="AH195" i="21"/>
  <c r="W195" i="21"/>
  <c r="V195" i="21"/>
  <c r="X195" i="21"/>
  <c r="Z195" i="21" s="1"/>
  <c r="AH194" i="21"/>
  <c r="W194" i="21"/>
  <c r="V194" i="21"/>
  <c r="X194" i="21"/>
  <c r="Z194" i="21" s="1"/>
  <c r="AH193" i="21"/>
  <c r="W193" i="21"/>
  <c r="V193" i="21"/>
  <c r="X193" i="21"/>
  <c r="Z193" i="21" s="1"/>
  <c r="AH192" i="21"/>
  <c r="W192" i="21"/>
  <c r="V192" i="21"/>
  <c r="X192" i="21"/>
  <c r="Z192" i="21" s="1"/>
  <c r="AH191" i="21"/>
  <c r="W191" i="21"/>
  <c r="V191" i="21"/>
  <c r="X191" i="21"/>
  <c r="Z191" i="21" s="1"/>
  <c r="AH190" i="21"/>
  <c r="W190" i="21"/>
  <c r="V190" i="21"/>
  <c r="X190" i="21"/>
  <c r="Z190" i="21" s="1"/>
  <c r="AH189" i="21"/>
  <c r="W189" i="21"/>
  <c r="V189" i="21"/>
  <c r="X189" i="21"/>
  <c r="Z189" i="21" s="1"/>
  <c r="AH188" i="21"/>
  <c r="W188" i="21"/>
  <c r="V188" i="21"/>
  <c r="X188" i="21"/>
  <c r="Z188" i="21" s="1"/>
  <c r="AH187" i="21"/>
  <c r="W187" i="21"/>
  <c r="V187" i="21"/>
  <c r="X187" i="21"/>
  <c r="Z187" i="21" s="1"/>
  <c r="AH186" i="21"/>
  <c r="W186" i="21"/>
  <c r="V186" i="21"/>
  <c r="X186" i="21"/>
  <c r="Z186" i="21" s="1"/>
  <c r="AH185" i="21"/>
  <c r="W185" i="21"/>
  <c r="V185" i="21"/>
  <c r="X185" i="21"/>
  <c r="Z185" i="21" s="1"/>
  <c r="AH184" i="21"/>
  <c r="X184" i="21"/>
  <c r="Z184" i="21" s="1"/>
  <c r="V184" i="21"/>
  <c r="W184" i="21" s="1"/>
  <c r="AH183" i="21"/>
  <c r="X183" i="21"/>
  <c r="Z183" i="21" s="1"/>
  <c r="V183" i="21"/>
  <c r="W183" i="21" s="1"/>
  <c r="AH182" i="21"/>
  <c r="X182" i="21"/>
  <c r="Z182" i="21" s="1"/>
  <c r="V182" i="21"/>
  <c r="W182" i="21" s="1"/>
  <c r="AH181" i="21"/>
  <c r="X181" i="21"/>
  <c r="Z181" i="21" s="1"/>
  <c r="V181" i="21"/>
  <c r="W181" i="21" s="1"/>
  <c r="AH180" i="21"/>
  <c r="X180" i="21"/>
  <c r="Z180" i="21" s="1"/>
  <c r="V180" i="21"/>
  <c r="W180" i="21" s="1"/>
  <c r="AH179" i="21"/>
  <c r="X179" i="21"/>
  <c r="Z179" i="21" s="1"/>
  <c r="V179" i="21"/>
  <c r="W179" i="21" s="1"/>
  <c r="AH178" i="21"/>
  <c r="X178" i="21"/>
  <c r="Z178" i="21" s="1"/>
  <c r="V178" i="21"/>
  <c r="W178" i="21" s="1"/>
  <c r="AH177" i="21"/>
  <c r="X177" i="21"/>
  <c r="Z177" i="21" s="1"/>
  <c r="V177" i="21"/>
  <c r="W177" i="21" s="1"/>
  <c r="AH176" i="21"/>
  <c r="X176" i="21"/>
  <c r="Z176" i="21" s="1"/>
  <c r="V176" i="21"/>
  <c r="W176" i="21" s="1"/>
  <c r="AH175" i="21"/>
  <c r="V175" i="21"/>
  <c r="W175" i="21" s="1"/>
  <c r="X175" i="21"/>
  <c r="Z175" i="21" s="1"/>
  <c r="AH174" i="21"/>
  <c r="V174" i="21"/>
  <c r="W174" i="21" s="1"/>
  <c r="X174" i="21"/>
  <c r="Z174" i="21" s="1"/>
  <c r="AH173" i="21"/>
  <c r="V173" i="21"/>
  <c r="W173" i="21" s="1"/>
  <c r="X173" i="21"/>
  <c r="Z173" i="21" s="1"/>
  <c r="AH172" i="21"/>
  <c r="V172" i="21"/>
  <c r="W172" i="21" s="1"/>
  <c r="X172" i="21"/>
  <c r="Z172" i="21" s="1"/>
  <c r="AH171" i="21"/>
  <c r="V171" i="21"/>
  <c r="W171" i="21" s="1"/>
  <c r="X171" i="21"/>
  <c r="Z171" i="21" s="1"/>
  <c r="AH170" i="21"/>
  <c r="V170" i="21"/>
  <c r="W170" i="21" s="1"/>
  <c r="X170" i="21"/>
  <c r="Z170" i="21" s="1"/>
  <c r="AH169" i="21"/>
  <c r="V169" i="21"/>
  <c r="W169" i="21" s="1"/>
  <c r="X169" i="21"/>
  <c r="Z169" i="21" s="1"/>
  <c r="AH168" i="21"/>
  <c r="V168" i="21"/>
  <c r="W168" i="21" s="1"/>
  <c r="X168" i="21"/>
  <c r="Z168" i="21" s="1"/>
  <c r="AH167" i="21"/>
  <c r="V167" i="21"/>
  <c r="W167" i="21" s="1"/>
  <c r="X167" i="21"/>
  <c r="Z167" i="21" s="1"/>
  <c r="AH166" i="21"/>
  <c r="V166" i="21"/>
  <c r="W166" i="21" s="1"/>
  <c r="X166" i="21"/>
  <c r="Z166" i="21" s="1"/>
  <c r="AH165" i="21"/>
  <c r="V165" i="21"/>
  <c r="W165" i="21" s="1"/>
  <c r="X165" i="21"/>
  <c r="Z165" i="21" s="1"/>
  <c r="AH164" i="21"/>
  <c r="V164" i="21"/>
  <c r="W164" i="21" s="1"/>
  <c r="X164" i="21"/>
  <c r="Z164" i="21" s="1"/>
  <c r="AH163" i="21"/>
  <c r="V163" i="21"/>
  <c r="W163" i="21" s="1"/>
  <c r="X163" i="21"/>
  <c r="Z163" i="21" s="1"/>
  <c r="AH162" i="21"/>
  <c r="V162" i="21"/>
  <c r="W162" i="21" s="1"/>
  <c r="X162" i="21"/>
  <c r="Z162" i="21" s="1"/>
  <c r="AH161" i="21"/>
  <c r="V161" i="21"/>
  <c r="W161" i="21" s="1"/>
  <c r="X161" i="21"/>
  <c r="Z161" i="21" s="1"/>
  <c r="AH160" i="21"/>
  <c r="V160" i="21"/>
  <c r="W160" i="21" s="1"/>
  <c r="X160" i="21"/>
  <c r="Z160" i="21" s="1"/>
  <c r="AH159" i="21"/>
  <c r="V159" i="21"/>
  <c r="W159" i="21" s="1"/>
  <c r="X159" i="21"/>
  <c r="Z159" i="21" s="1"/>
  <c r="AH158" i="21"/>
  <c r="V158" i="21"/>
  <c r="W158" i="21" s="1"/>
  <c r="X158" i="21"/>
  <c r="Z158" i="21" s="1"/>
  <c r="AH157" i="21"/>
  <c r="V157" i="21"/>
  <c r="W157" i="21" s="1"/>
  <c r="X157" i="21"/>
  <c r="Z157" i="21" s="1"/>
  <c r="AH156" i="21"/>
  <c r="V156" i="21"/>
  <c r="W156" i="21" s="1"/>
  <c r="X156" i="21"/>
  <c r="Z156" i="21" s="1"/>
  <c r="AH155" i="21"/>
  <c r="V155" i="21"/>
  <c r="W155" i="21" s="1"/>
  <c r="X155" i="21"/>
  <c r="Z155" i="21" s="1"/>
  <c r="AH154" i="21"/>
  <c r="V154" i="21"/>
  <c r="W154" i="21" s="1"/>
  <c r="X154" i="21"/>
  <c r="Z154" i="21" s="1"/>
  <c r="AH153" i="21"/>
  <c r="V153" i="21"/>
  <c r="W153" i="21" s="1"/>
  <c r="X153" i="21"/>
  <c r="Z153" i="21" s="1"/>
  <c r="AH152" i="21"/>
  <c r="V152" i="21"/>
  <c r="W152" i="21" s="1"/>
  <c r="X152" i="21"/>
  <c r="Z152" i="21" s="1"/>
  <c r="AH151" i="21"/>
  <c r="V151" i="21"/>
  <c r="W151" i="21" s="1"/>
  <c r="X151" i="21"/>
  <c r="Z151" i="21" s="1"/>
  <c r="AH150" i="21"/>
  <c r="V150" i="21"/>
  <c r="W150" i="21" s="1"/>
  <c r="X150" i="21"/>
  <c r="Z150" i="21" s="1"/>
  <c r="AH149" i="21"/>
  <c r="V149" i="21"/>
  <c r="W149" i="21" s="1"/>
  <c r="X149" i="21"/>
  <c r="Z149" i="21" s="1"/>
  <c r="AH148" i="21"/>
  <c r="V148" i="21"/>
  <c r="W148" i="21" s="1"/>
  <c r="X148" i="21"/>
  <c r="Z148" i="21" s="1"/>
  <c r="AH147" i="21"/>
  <c r="V147" i="21"/>
  <c r="W147" i="21" s="1"/>
  <c r="X147" i="21"/>
  <c r="Z147" i="21" s="1"/>
  <c r="AH146" i="21"/>
  <c r="V146" i="21"/>
  <c r="W146" i="21" s="1"/>
  <c r="X146" i="21"/>
  <c r="Z146" i="21" s="1"/>
  <c r="AH145" i="21"/>
  <c r="V145" i="21"/>
  <c r="W145" i="21" s="1"/>
  <c r="X145" i="21"/>
  <c r="Z145" i="21" s="1"/>
  <c r="AH144" i="21"/>
  <c r="V144" i="21"/>
  <c r="W144" i="21" s="1"/>
  <c r="X144" i="21"/>
  <c r="Z144" i="21" s="1"/>
  <c r="AH143" i="21"/>
  <c r="V143" i="21"/>
  <c r="W143" i="21" s="1"/>
  <c r="X143" i="21"/>
  <c r="Z143" i="21" s="1"/>
  <c r="AH142" i="21"/>
  <c r="V142" i="21"/>
  <c r="W142" i="21" s="1"/>
  <c r="X142" i="21"/>
  <c r="Z142" i="21" s="1"/>
  <c r="AH141" i="21"/>
  <c r="V141" i="21"/>
  <c r="W141" i="21" s="1"/>
  <c r="X141" i="21"/>
  <c r="Z141" i="21" s="1"/>
  <c r="AH140" i="21"/>
  <c r="V140" i="21"/>
  <c r="W140" i="21" s="1"/>
  <c r="X140" i="21"/>
  <c r="Z140" i="21" s="1"/>
  <c r="AH139" i="21"/>
  <c r="V139" i="21"/>
  <c r="W139" i="21" s="1"/>
  <c r="X139" i="21"/>
  <c r="Z139" i="21" s="1"/>
  <c r="AH138" i="21"/>
  <c r="V138" i="21"/>
  <c r="W138" i="21" s="1"/>
  <c r="X138" i="21"/>
  <c r="Z138" i="21" s="1"/>
  <c r="AH137" i="21"/>
  <c r="V137" i="21"/>
  <c r="W137" i="21" s="1"/>
  <c r="X137" i="21"/>
  <c r="Z137" i="21" s="1"/>
  <c r="AH136" i="21"/>
  <c r="V136" i="21"/>
  <c r="W136" i="21" s="1"/>
  <c r="X136" i="21"/>
  <c r="Z136" i="21" s="1"/>
  <c r="AH135" i="21"/>
  <c r="V135" i="21"/>
  <c r="W135" i="21" s="1"/>
  <c r="X135" i="21"/>
  <c r="Z135" i="21" s="1"/>
  <c r="AH134" i="21"/>
  <c r="V134" i="21"/>
  <c r="W134" i="21" s="1"/>
  <c r="X134" i="21"/>
  <c r="Z134" i="21" s="1"/>
  <c r="AH133" i="21"/>
  <c r="V133" i="21"/>
  <c r="W133" i="21" s="1"/>
  <c r="X133" i="21"/>
  <c r="Z133" i="21" s="1"/>
  <c r="AH132" i="21"/>
  <c r="V132" i="21"/>
  <c r="W132" i="21" s="1"/>
  <c r="X132" i="21"/>
  <c r="Z132" i="21" s="1"/>
  <c r="AH131" i="21"/>
  <c r="V131" i="21"/>
  <c r="W131" i="21" s="1"/>
  <c r="X131" i="21"/>
  <c r="Z131" i="21" s="1"/>
  <c r="AH130" i="21"/>
  <c r="V130" i="21"/>
  <c r="W130" i="21" s="1"/>
  <c r="X130" i="21"/>
  <c r="Z130" i="21" s="1"/>
  <c r="AH129" i="21"/>
  <c r="V129" i="21"/>
  <c r="W129" i="21" s="1"/>
  <c r="X129" i="21"/>
  <c r="Z129" i="21" s="1"/>
  <c r="AH128" i="21"/>
  <c r="V128" i="21"/>
  <c r="W128" i="21" s="1"/>
  <c r="X128" i="21"/>
  <c r="Z128" i="21" s="1"/>
  <c r="AH127" i="21"/>
  <c r="V127" i="21"/>
  <c r="W127" i="21" s="1"/>
  <c r="X127" i="21"/>
  <c r="Z127" i="21" s="1"/>
  <c r="AH126" i="21"/>
  <c r="V126" i="21"/>
  <c r="W126" i="21" s="1"/>
  <c r="X126" i="21"/>
  <c r="Z126" i="21" s="1"/>
  <c r="AH125" i="21"/>
  <c r="V125" i="21"/>
  <c r="W125" i="21" s="1"/>
  <c r="X125" i="21"/>
  <c r="Z125" i="21" s="1"/>
  <c r="AH124" i="21"/>
  <c r="V124" i="21"/>
  <c r="W124" i="21" s="1"/>
  <c r="X124" i="21"/>
  <c r="Z124" i="21" s="1"/>
  <c r="AH123" i="21"/>
  <c r="V123" i="21"/>
  <c r="W123" i="21" s="1"/>
  <c r="X123" i="21"/>
  <c r="Z123" i="21" s="1"/>
  <c r="AH122" i="21"/>
  <c r="V122" i="21"/>
  <c r="W122" i="21" s="1"/>
  <c r="X122" i="21"/>
  <c r="Z122" i="21" s="1"/>
  <c r="AH121" i="21"/>
  <c r="V121" i="21"/>
  <c r="W121" i="21" s="1"/>
  <c r="X121" i="21"/>
  <c r="Z121" i="21" s="1"/>
  <c r="AH120" i="21"/>
  <c r="V120" i="21"/>
  <c r="W120" i="21" s="1"/>
  <c r="X120" i="21"/>
  <c r="Z120" i="21" s="1"/>
  <c r="AH119" i="21"/>
  <c r="W119" i="21"/>
  <c r="V119" i="21"/>
  <c r="X119" i="21"/>
  <c r="Z119" i="21" s="1"/>
  <c r="AH118" i="21"/>
  <c r="W118" i="21"/>
  <c r="V118" i="21"/>
  <c r="X118" i="21"/>
  <c r="Z118" i="21" s="1"/>
  <c r="AH117" i="21"/>
  <c r="W117" i="21"/>
  <c r="V117" i="21"/>
  <c r="X117" i="21"/>
  <c r="Z117" i="21" s="1"/>
  <c r="AH116" i="21"/>
  <c r="W116" i="21"/>
  <c r="V116" i="21"/>
  <c r="X116" i="21"/>
  <c r="Z116" i="21" s="1"/>
  <c r="AH115" i="21"/>
  <c r="W115" i="21"/>
  <c r="V115" i="21"/>
  <c r="X115" i="21"/>
  <c r="Z115" i="21" s="1"/>
  <c r="AH114" i="21"/>
  <c r="W114" i="21"/>
  <c r="V114" i="21"/>
  <c r="X114" i="21"/>
  <c r="Z114" i="21" s="1"/>
  <c r="AH113" i="21"/>
  <c r="W113" i="21"/>
  <c r="V113" i="21"/>
  <c r="X113" i="21"/>
  <c r="Z113" i="21" s="1"/>
  <c r="AH112" i="21"/>
  <c r="W112" i="21"/>
  <c r="V112" i="21"/>
  <c r="X112" i="21"/>
  <c r="Z112" i="21" s="1"/>
  <c r="AH111" i="21"/>
  <c r="W111" i="21"/>
  <c r="V111" i="21"/>
  <c r="X111" i="21"/>
  <c r="Z111" i="21" s="1"/>
  <c r="AH110" i="21"/>
  <c r="W110" i="21"/>
  <c r="V110" i="21"/>
  <c r="X110" i="21"/>
  <c r="Z110" i="21" s="1"/>
  <c r="AH109" i="21"/>
  <c r="W109" i="21"/>
  <c r="V109" i="21"/>
  <c r="X109" i="21"/>
  <c r="Z109" i="21" s="1"/>
  <c r="AH108" i="21"/>
  <c r="W108" i="21"/>
  <c r="V108" i="21"/>
  <c r="X108" i="21"/>
  <c r="Z108" i="21" s="1"/>
  <c r="AH107" i="21"/>
  <c r="W107" i="21"/>
  <c r="V107" i="21"/>
  <c r="X107" i="21"/>
  <c r="Z107" i="21" s="1"/>
  <c r="AH106" i="21"/>
  <c r="W106" i="21"/>
  <c r="V106" i="21"/>
  <c r="X106" i="21"/>
  <c r="Z106" i="21" s="1"/>
  <c r="AH105" i="21"/>
  <c r="W105" i="21"/>
  <c r="V105" i="21"/>
  <c r="X105" i="21"/>
  <c r="Z105" i="21" s="1"/>
  <c r="AH104" i="21"/>
  <c r="W104" i="21"/>
  <c r="V104" i="21"/>
  <c r="X104" i="21"/>
  <c r="Z104" i="21" s="1"/>
  <c r="AH103" i="21"/>
  <c r="W103" i="21"/>
  <c r="V103" i="21"/>
  <c r="X103" i="21"/>
  <c r="Z103" i="21" s="1"/>
  <c r="AH102" i="21"/>
  <c r="W102" i="21"/>
  <c r="V102" i="21"/>
  <c r="X102" i="21"/>
  <c r="Z102" i="21" s="1"/>
  <c r="AH101" i="21"/>
  <c r="W101" i="21"/>
  <c r="V101" i="21"/>
  <c r="X101" i="21"/>
  <c r="Z101" i="21" s="1"/>
  <c r="AH100" i="21"/>
  <c r="W100" i="21"/>
  <c r="V100" i="21"/>
  <c r="X100" i="21"/>
  <c r="Z100" i="21" s="1"/>
  <c r="AH99" i="21"/>
  <c r="W99" i="21"/>
  <c r="V99" i="21"/>
  <c r="X99" i="21"/>
  <c r="Z99" i="21" s="1"/>
  <c r="AH98" i="21"/>
  <c r="W98" i="21"/>
  <c r="V98" i="21"/>
  <c r="X98" i="21"/>
  <c r="Z98" i="21" s="1"/>
  <c r="AH97" i="21"/>
  <c r="W97" i="21"/>
  <c r="V97" i="21"/>
  <c r="X97" i="21"/>
  <c r="Z97" i="21" s="1"/>
  <c r="AH96" i="21"/>
  <c r="W96" i="21"/>
  <c r="V96" i="21"/>
  <c r="X96" i="21"/>
  <c r="Z96" i="21" s="1"/>
  <c r="AH95" i="21"/>
  <c r="X95" i="21"/>
  <c r="Z95" i="21" s="1"/>
  <c r="V95" i="21"/>
  <c r="W95" i="21" s="1"/>
  <c r="AH94" i="21"/>
  <c r="X94" i="21"/>
  <c r="Z94" i="21" s="1"/>
  <c r="V94" i="21"/>
  <c r="W94" i="21" s="1"/>
  <c r="AH93" i="21"/>
  <c r="X93" i="21"/>
  <c r="Z93" i="21" s="1"/>
  <c r="V93" i="21"/>
  <c r="W93" i="21" s="1"/>
  <c r="AH92" i="21"/>
  <c r="X92" i="21"/>
  <c r="Z92" i="21" s="1"/>
  <c r="V92" i="21"/>
  <c r="W92" i="21" s="1"/>
  <c r="AH91" i="21"/>
  <c r="X91" i="21"/>
  <c r="Z91" i="21" s="1"/>
  <c r="V91" i="21"/>
  <c r="W91" i="21" s="1"/>
  <c r="AH90" i="21"/>
  <c r="X90" i="21"/>
  <c r="Z90" i="21" s="1"/>
  <c r="V90" i="21"/>
  <c r="W90" i="21" s="1"/>
  <c r="AH89" i="21"/>
  <c r="X89" i="21"/>
  <c r="Z89" i="21" s="1"/>
  <c r="V89" i="21"/>
  <c r="W89" i="21" s="1"/>
  <c r="AH88" i="21"/>
  <c r="X88" i="21"/>
  <c r="Z88" i="21" s="1"/>
  <c r="V88" i="21"/>
  <c r="W88" i="21" s="1"/>
  <c r="AH87" i="21"/>
  <c r="AG87" i="21"/>
  <c r="V87" i="21"/>
  <c r="W87" i="21" s="1"/>
  <c r="X87" i="21"/>
  <c r="Z87" i="21" s="1"/>
  <c r="K87" i="21"/>
  <c r="AH86" i="21"/>
  <c r="X86" i="21"/>
  <c r="Z86" i="21" s="1"/>
  <c r="V86" i="21"/>
  <c r="W86" i="21" s="1"/>
  <c r="K86" i="21"/>
  <c r="AH85" i="21"/>
  <c r="V85" i="21"/>
  <c r="W85" i="21" s="1"/>
  <c r="X85" i="21"/>
  <c r="Z85" i="21" s="1"/>
  <c r="K85" i="21"/>
  <c r="AH84" i="21"/>
  <c r="X84" i="21"/>
  <c r="Z84" i="21" s="1"/>
  <c r="V84" i="21"/>
  <c r="AG84" i="21" s="1"/>
  <c r="K84" i="21"/>
  <c r="AH83" i="21"/>
  <c r="V83" i="21"/>
  <c r="W83" i="21" s="1"/>
  <c r="X83" i="21"/>
  <c r="Z83" i="21" s="1"/>
  <c r="K83" i="21"/>
  <c r="AH82" i="21"/>
  <c r="X82" i="21"/>
  <c r="Z82" i="21" s="1"/>
  <c r="V82" i="21"/>
  <c r="W82" i="21" s="1"/>
  <c r="K82" i="21"/>
  <c r="AH81" i="21"/>
  <c r="V81" i="21"/>
  <c r="W81" i="21" s="1"/>
  <c r="X81" i="21"/>
  <c r="Z81" i="21" s="1"/>
  <c r="K81" i="21"/>
  <c r="AH80" i="21"/>
  <c r="X80" i="21"/>
  <c r="Z80" i="21" s="1"/>
  <c r="V80" i="21"/>
  <c r="AG80" i="21" s="1"/>
  <c r="K80" i="21"/>
  <c r="AH79" i="21"/>
  <c r="X79" i="21"/>
  <c r="Z79" i="21" s="1"/>
  <c r="V79" i="21"/>
  <c r="W79" i="21" s="1"/>
  <c r="K79" i="21"/>
  <c r="AH78" i="21"/>
  <c r="X78" i="21"/>
  <c r="Z78" i="21" s="1"/>
  <c r="V78" i="21"/>
  <c r="W78" i="21" s="1"/>
  <c r="K78" i="21"/>
  <c r="AH77" i="21"/>
  <c r="X77" i="21"/>
  <c r="Z77" i="21" s="1"/>
  <c r="V77" i="21"/>
  <c r="W77" i="21" s="1"/>
  <c r="K77" i="21"/>
  <c r="AH76" i="21"/>
  <c r="X76" i="21"/>
  <c r="Z76" i="21" s="1"/>
  <c r="V76" i="21"/>
  <c r="AG76" i="21" s="1"/>
  <c r="K76" i="21"/>
  <c r="AH75" i="21"/>
  <c r="X75" i="21"/>
  <c r="Z75" i="21" s="1"/>
  <c r="V75" i="21"/>
  <c r="W75" i="21" s="1"/>
  <c r="K75" i="21"/>
  <c r="AH74" i="21"/>
  <c r="AG74" i="21"/>
  <c r="X74" i="21"/>
  <c r="Z74" i="21" s="1"/>
  <c r="V74" i="21"/>
  <c r="W74" i="21" s="1"/>
  <c r="K74" i="21"/>
  <c r="AH73" i="21"/>
  <c r="X73" i="21"/>
  <c r="Z73" i="21" s="1"/>
  <c r="V73" i="21"/>
  <c r="K73" i="21"/>
  <c r="AH72" i="21"/>
  <c r="X72" i="21"/>
  <c r="Z72" i="21" s="1"/>
  <c r="V72" i="21"/>
  <c r="AG72" i="21" s="1"/>
  <c r="K72" i="21"/>
  <c r="AH71" i="21"/>
  <c r="V71" i="21"/>
  <c r="W71" i="21" s="1"/>
  <c r="X71" i="21"/>
  <c r="Z71" i="21" s="1"/>
  <c r="K71" i="21"/>
  <c r="AH70" i="21"/>
  <c r="X70" i="21"/>
  <c r="Z70" i="21" s="1"/>
  <c r="V70" i="21"/>
  <c r="AG70" i="21" s="1"/>
  <c r="K70" i="21"/>
  <c r="AH69" i="21"/>
  <c r="V69" i="21"/>
  <c r="AG69" i="21" s="1"/>
  <c r="X69" i="21"/>
  <c r="Z69" i="21" s="1"/>
  <c r="K69" i="21"/>
  <c r="AH68" i="21"/>
  <c r="X68" i="21"/>
  <c r="Z68" i="21" s="1"/>
  <c r="V68" i="21"/>
  <c r="AG68" i="21" s="1"/>
  <c r="K68" i="21"/>
  <c r="AH67" i="21"/>
  <c r="V67" i="21"/>
  <c r="W67" i="21" s="1"/>
  <c r="X67" i="21"/>
  <c r="Z67" i="21" s="1"/>
  <c r="K67" i="21"/>
  <c r="AH66" i="21"/>
  <c r="X66" i="21"/>
  <c r="Z66" i="21" s="1"/>
  <c r="W66" i="21"/>
  <c r="V66" i="21"/>
  <c r="AG66" i="21" s="1"/>
  <c r="K66" i="21"/>
  <c r="AH65" i="21"/>
  <c r="V65" i="21"/>
  <c r="W65" i="21" s="1"/>
  <c r="X65" i="21"/>
  <c r="Z65" i="21" s="1"/>
  <c r="K65" i="21"/>
  <c r="AH64" i="21"/>
  <c r="X64" i="21"/>
  <c r="Z64" i="21" s="1"/>
  <c r="V64" i="21"/>
  <c r="AG64" i="21" s="1"/>
  <c r="K64" i="21"/>
  <c r="AH63" i="21"/>
  <c r="V63" i="21"/>
  <c r="AG63" i="21" s="1"/>
  <c r="X63" i="21"/>
  <c r="Z63" i="21" s="1"/>
  <c r="K63" i="21"/>
  <c r="AH62" i="21"/>
  <c r="X62" i="21"/>
  <c r="Z62" i="21" s="1"/>
  <c r="V62" i="21"/>
  <c r="AG62" i="21" s="1"/>
  <c r="K62" i="21"/>
  <c r="AH61" i="21"/>
  <c r="AG61" i="21"/>
  <c r="W61" i="21"/>
  <c r="V61" i="21"/>
  <c r="X61" i="21"/>
  <c r="Z61" i="21" s="1"/>
  <c r="K61" i="21"/>
  <c r="AH60" i="21"/>
  <c r="X60" i="21"/>
  <c r="Z60" i="21" s="1"/>
  <c r="V60" i="21"/>
  <c r="AG60" i="21" s="1"/>
  <c r="K60" i="21"/>
  <c r="AH59" i="21"/>
  <c r="V59" i="21"/>
  <c r="AG59" i="21" s="1"/>
  <c r="X59" i="21"/>
  <c r="Z59" i="21" s="1"/>
  <c r="K59" i="21"/>
  <c r="AH58" i="21"/>
  <c r="X58" i="21"/>
  <c r="Z58" i="21" s="1"/>
  <c r="V58" i="21"/>
  <c r="AG58" i="21" s="1"/>
  <c r="K58" i="21"/>
  <c r="AH57" i="21"/>
  <c r="V57" i="21"/>
  <c r="W57" i="21" s="1"/>
  <c r="X57" i="21"/>
  <c r="Z57" i="21" s="1"/>
  <c r="K57" i="21"/>
  <c r="AH56" i="21"/>
  <c r="X56" i="21"/>
  <c r="Z56" i="21" s="1"/>
  <c r="V56" i="21"/>
  <c r="K56" i="21"/>
  <c r="AH55" i="21"/>
  <c r="W55" i="21"/>
  <c r="V55" i="21"/>
  <c r="AG55" i="21" s="1"/>
  <c r="X55" i="21"/>
  <c r="Z55" i="21" s="1"/>
  <c r="K55" i="21"/>
  <c r="AH54" i="21"/>
  <c r="X54" i="21"/>
  <c r="Z54" i="21" s="1"/>
  <c r="V54" i="21"/>
  <c r="AG54" i="21" s="1"/>
  <c r="K54" i="21"/>
  <c r="AH53" i="21"/>
  <c r="V53" i="21"/>
  <c r="AG53" i="21" s="1"/>
  <c r="X53" i="21"/>
  <c r="Z53" i="21" s="1"/>
  <c r="K53" i="21"/>
  <c r="AH52" i="21"/>
  <c r="X52" i="21"/>
  <c r="Z52" i="21" s="1"/>
  <c r="V52" i="21"/>
  <c r="AG52" i="21" s="1"/>
  <c r="K52" i="21"/>
  <c r="AH51" i="21"/>
  <c r="V51" i="21"/>
  <c r="AG51" i="21" s="1"/>
  <c r="X51" i="21"/>
  <c r="Z51" i="21" s="1"/>
  <c r="K51" i="21"/>
  <c r="AH50" i="21"/>
  <c r="X50" i="21"/>
  <c r="Z50" i="21" s="1"/>
  <c r="W50" i="21"/>
  <c r="V50" i="21"/>
  <c r="AG50" i="21" s="1"/>
  <c r="K50" i="21"/>
  <c r="AH49" i="21"/>
  <c r="V49" i="21"/>
  <c r="W49" i="21" s="1"/>
  <c r="X49" i="21"/>
  <c r="Z49" i="21" s="1"/>
  <c r="K49" i="21"/>
  <c r="AH48" i="21"/>
  <c r="X48" i="21"/>
  <c r="Z48" i="21" s="1"/>
  <c r="V48" i="21"/>
  <c r="AG48" i="21" s="1"/>
  <c r="K48" i="21"/>
  <c r="AH47" i="21"/>
  <c r="V47" i="21"/>
  <c r="AG47" i="21" s="1"/>
  <c r="X47" i="21"/>
  <c r="Z47" i="21" s="1"/>
  <c r="K47" i="21"/>
  <c r="AH46" i="21"/>
  <c r="X46" i="21"/>
  <c r="Z46" i="21" s="1"/>
  <c r="V46" i="21"/>
  <c r="AG46" i="21" s="1"/>
  <c r="K46" i="21"/>
  <c r="AH45" i="21"/>
  <c r="V45" i="21"/>
  <c r="X45" i="21"/>
  <c r="Z45" i="21" s="1"/>
  <c r="K45" i="21"/>
  <c r="AH44" i="21"/>
  <c r="X44" i="21"/>
  <c r="Z44" i="21" s="1"/>
  <c r="V44" i="21"/>
  <c r="AG44" i="21" s="1"/>
  <c r="K44" i="21"/>
  <c r="AH43" i="21"/>
  <c r="V43" i="21"/>
  <c r="AG43" i="21" s="1"/>
  <c r="X43" i="21"/>
  <c r="Z43" i="21" s="1"/>
  <c r="K43" i="21"/>
  <c r="AH42" i="21"/>
  <c r="X42" i="21"/>
  <c r="Z42" i="21" s="1"/>
  <c r="V42" i="21"/>
  <c r="AG42" i="21" s="1"/>
  <c r="K42" i="21"/>
  <c r="AH41" i="21"/>
  <c r="V41" i="21"/>
  <c r="W41" i="21" s="1"/>
  <c r="X41" i="21"/>
  <c r="Z41" i="21" s="1"/>
  <c r="K41" i="21"/>
  <c r="AH40" i="21"/>
  <c r="X40" i="21"/>
  <c r="Z40" i="21" s="1"/>
  <c r="W40" i="21"/>
  <c r="V40" i="21"/>
  <c r="AG40" i="21" s="1"/>
  <c r="K40" i="21"/>
  <c r="AH39" i="21"/>
  <c r="V39" i="21"/>
  <c r="AG39" i="21" s="1"/>
  <c r="X39" i="21"/>
  <c r="Z39" i="21" s="1"/>
  <c r="K39" i="21"/>
  <c r="AH38" i="21"/>
  <c r="X38" i="21"/>
  <c r="Z38" i="21" s="1"/>
  <c r="V38" i="21"/>
  <c r="AG38" i="21" s="1"/>
  <c r="K38" i="21"/>
  <c r="AH37" i="21"/>
  <c r="V37" i="21"/>
  <c r="AG37" i="21" s="1"/>
  <c r="X37" i="21"/>
  <c r="Z37" i="21" s="1"/>
  <c r="K37" i="21"/>
  <c r="AH36" i="21"/>
  <c r="X36" i="21"/>
  <c r="Z36" i="21" s="1"/>
  <c r="V36" i="21"/>
  <c r="AG36" i="21" s="1"/>
  <c r="K36" i="21"/>
  <c r="AH35" i="21"/>
  <c r="V35" i="21"/>
  <c r="AG35" i="21" s="1"/>
  <c r="X35" i="21"/>
  <c r="Z35" i="21" s="1"/>
  <c r="K35" i="21"/>
  <c r="AH34" i="21"/>
  <c r="X34" i="21"/>
  <c r="Z34" i="21" s="1"/>
  <c r="V34" i="21"/>
  <c r="AG34" i="21" s="1"/>
  <c r="K34" i="21"/>
  <c r="AH33" i="21"/>
  <c r="V33" i="21"/>
  <c r="W33" i="21" s="1"/>
  <c r="X33" i="21"/>
  <c r="Z33" i="21" s="1"/>
  <c r="K33" i="21"/>
  <c r="AH32" i="21"/>
  <c r="X32" i="21"/>
  <c r="Z32" i="21" s="1"/>
  <c r="V32" i="21"/>
  <c r="AG32" i="21" s="1"/>
  <c r="K32" i="21"/>
  <c r="AH31" i="21"/>
  <c r="V31" i="21"/>
  <c r="AG31" i="21" s="1"/>
  <c r="X31" i="21"/>
  <c r="Z31" i="21" s="1"/>
  <c r="K31" i="21"/>
  <c r="AH30" i="21"/>
  <c r="X30" i="21"/>
  <c r="Z30" i="21" s="1"/>
  <c r="V30" i="21"/>
  <c r="AG30" i="21" s="1"/>
  <c r="K30" i="21"/>
  <c r="AH29" i="21"/>
  <c r="AG29" i="21"/>
  <c r="W29" i="21"/>
  <c r="V29" i="21"/>
  <c r="X29" i="21"/>
  <c r="Z29" i="21" s="1"/>
  <c r="K29" i="21"/>
  <c r="AH28" i="21"/>
  <c r="X28" i="21"/>
  <c r="Z28" i="21" s="1"/>
  <c r="V28" i="21"/>
  <c r="AG28" i="21" s="1"/>
  <c r="K28" i="21"/>
  <c r="AH27" i="21"/>
  <c r="V27" i="21"/>
  <c r="AG27" i="21" s="1"/>
  <c r="X27" i="21"/>
  <c r="Z27" i="21" s="1"/>
  <c r="K27" i="21"/>
  <c r="AH26" i="21"/>
  <c r="X26" i="21"/>
  <c r="Z26" i="21" s="1"/>
  <c r="V26" i="21"/>
  <c r="AG26" i="21" s="1"/>
  <c r="K26" i="21"/>
  <c r="AH25" i="21"/>
  <c r="V25" i="21"/>
  <c r="W25" i="21" s="1"/>
  <c r="X25" i="21"/>
  <c r="Z25" i="21" s="1"/>
  <c r="K25" i="21"/>
  <c r="AH24" i="21"/>
  <c r="X24" i="21"/>
  <c r="Z24" i="21" s="1"/>
  <c r="V24" i="21"/>
  <c r="AG24" i="21" s="1"/>
  <c r="K24" i="21"/>
  <c r="AH23" i="21"/>
  <c r="V23" i="21"/>
  <c r="AG23" i="21" s="1"/>
  <c r="X23" i="21"/>
  <c r="Z23" i="21" s="1"/>
  <c r="K23" i="21"/>
  <c r="AH22" i="21"/>
  <c r="X22" i="21"/>
  <c r="Z22" i="21" s="1"/>
  <c r="V22" i="21"/>
  <c r="AG22" i="21" s="1"/>
  <c r="K22" i="21"/>
  <c r="AH21" i="21"/>
  <c r="V21" i="21"/>
  <c r="AG21" i="21" s="1"/>
  <c r="X21" i="21"/>
  <c r="Z21" i="21" s="1"/>
  <c r="K21" i="21"/>
  <c r="AH20" i="21"/>
  <c r="X20" i="21"/>
  <c r="Z20" i="21" s="1"/>
  <c r="V20" i="21"/>
  <c r="AG20" i="21" s="1"/>
  <c r="K20" i="21"/>
  <c r="AH19" i="21"/>
  <c r="V19" i="21"/>
  <c r="AG19" i="21" s="1"/>
  <c r="X19" i="21"/>
  <c r="Z19" i="21" s="1"/>
  <c r="K19" i="21"/>
  <c r="AH18" i="21"/>
  <c r="X18" i="21"/>
  <c r="Z18" i="21" s="1"/>
  <c r="V18" i="21"/>
  <c r="AG18" i="21" s="1"/>
  <c r="K18" i="21"/>
  <c r="AH17" i="21"/>
  <c r="V17" i="21"/>
  <c r="W17" i="21" s="1"/>
  <c r="X17" i="21"/>
  <c r="Z17" i="21" s="1"/>
  <c r="K17" i="21"/>
  <c r="AH16" i="21"/>
  <c r="X16" i="21"/>
  <c r="Z16" i="21" s="1"/>
  <c r="V16" i="21"/>
  <c r="AG16" i="21" s="1"/>
  <c r="K16" i="21"/>
  <c r="AH15" i="21"/>
  <c r="V15" i="21"/>
  <c r="AG15" i="21" s="1"/>
  <c r="X15" i="21"/>
  <c r="Z15" i="21" s="1"/>
  <c r="K15" i="21"/>
  <c r="AH14" i="21"/>
  <c r="X14" i="21"/>
  <c r="Z14" i="21" s="1"/>
  <c r="V14" i="21"/>
  <c r="AG14" i="21" s="1"/>
  <c r="K14" i="21"/>
  <c r="AH13" i="21"/>
  <c r="V13" i="21"/>
  <c r="X13" i="21"/>
  <c r="Z13" i="21" s="1"/>
  <c r="K13" i="21"/>
  <c r="AH12" i="21"/>
  <c r="X12" i="21"/>
  <c r="Z12" i="21" s="1"/>
  <c r="V12" i="21"/>
  <c r="AG12" i="21" s="1"/>
  <c r="K12" i="21"/>
  <c r="AH11" i="21"/>
  <c r="V11" i="21"/>
  <c r="AG11" i="21" s="1"/>
  <c r="X11" i="21"/>
  <c r="Z11" i="21" s="1"/>
  <c r="K11" i="21"/>
  <c r="AH10" i="21"/>
  <c r="X10" i="21"/>
  <c r="Z10" i="21" s="1"/>
  <c r="V10" i="21"/>
  <c r="AG10" i="21" s="1"/>
  <c r="K10" i="21"/>
  <c r="AH9" i="21"/>
  <c r="V9" i="21"/>
  <c r="W9" i="21" s="1"/>
  <c r="X9" i="21"/>
  <c r="Z9" i="21" s="1"/>
  <c r="K9" i="21"/>
  <c r="AH8" i="21"/>
  <c r="X8" i="21"/>
  <c r="Z8" i="21" s="1"/>
  <c r="W8" i="21"/>
  <c r="V8" i="21"/>
  <c r="AG8" i="21" s="1"/>
  <c r="K8" i="21"/>
  <c r="AH7" i="21"/>
  <c r="AG7" i="21"/>
  <c r="W7" i="21"/>
  <c r="V7" i="21"/>
  <c r="X7" i="21"/>
  <c r="Z7" i="21" s="1"/>
  <c r="K7" i="21"/>
  <c r="AH6" i="21"/>
  <c r="X6" i="21"/>
  <c r="Z6" i="21" s="1"/>
  <c r="V6" i="21"/>
  <c r="AG6" i="21" s="1"/>
  <c r="K6" i="21"/>
  <c r="AH5" i="21"/>
  <c r="V5" i="21"/>
  <c r="AG5" i="21" s="1"/>
  <c r="X5" i="21"/>
  <c r="Z5" i="21" s="1"/>
  <c r="K5" i="21"/>
  <c r="AH4" i="21"/>
  <c r="X4" i="21"/>
  <c r="Z4" i="21" s="1"/>
  <c r="V4" i="21"/>
  <c r="AG4" i="21" s="1"/>
  <c r="K4" i="21"/>
  <c r="AH3" i="21"/>
  <c r="X3" i="21"/>
  <c r="Z3" i="21" s="1"/>
  <c r="V3" i="21"/>
  <c r="AG3" i="21" s="1"/>
  <c r="K3" i="21"/>
  <c r="AH2" i="21"/>
  <c r="AL267" i="20"/>
  <c r="AN267" i="20" s="1"/>
  <c r="AI267" i="20"/>
  <c r="AH267" i="20"/>
  <c r="AK267" i="20" s="1"/>
  <c r="AL266" i="20"/>
  <c r="AI266" i="20"/>
  <c r="AH266" i="20"/>
  <c r="AK266" i="20" s="1"/>
  <c r="AL265" i="20"/>
  <c r="AI265" i="20"/>
  <c r="AH265" i="20"/>
  <c r="AK265" i="20" s="1"/>
  <c r="AL264" i="20"/>
  <c r="AN264" i="20" s="1"/>
  <c r="AI264" i="20"/>
  <c r="AH264" i="20"/>
  <c r="AK264" i="20" s="1"/>
  <c r="AL263" i="20"/>
  <c r="AN263" i="20" s="1"/>
  <c r="AI263" i="20"/>
  <c r="AH263" i="20"/>
  <c r="AK263" i="20" s="1"/>
  <c r="AL262" i="20"/>
  <c r="AN262" i="20" s="1"/>
  <c r="AI262" i="20"/>
  <c r="AH262" i="20"/>
  <c r="AK262" i="20" s="1"/>
  <c r="AL261" i="20"/>
  <c r="AN261" i="20" s="1"/>
  <c r="AI261" i="20"/>
  <c r="AH261" i="20"/>
  <c r="AK261" i="20" s="1"/>
  <c r="AL260" i="20"/>
  <c r="AN260" i="20" s="1"/>
  <c r="AI260" i="20"/>
  <c r="AH260" i="20"/>
  <c r="AK260" i="20" s="1"/>
  <c r="AL259" i="20"/>
  <c r="AN259" i="20" s="1"/>
  <c r="AI259" i="20"/>
  <c r="AH259" i="20"/>
  <c r="AK259" i="20" s="1"/>
  <c r="AL258" i="20"/>
  <c r="AI258" i="20"/>
  <c r="AH258" i="20"/>
  <c r="AK258" i="20" s="1"/>
  <c r="AL257" i="20"/>
  <c r="AN257" i="20" s="1"/>
  <c r="AI257" i="20"/>
  <c r="AH257" i="20"/>
  <c r="AK257" i="20" s="1"/>
  <c r="AL256" i="20"/>
  <c r="AN256" i="20" s="1"/>
  <c r="AI256" i="20"/>
  <c r="AH256" i="20"/>
  <c r="AK256" i="20" s="1"/>
  <c r="AL255" i="20"/>
  <c r="AN255" i="20" s="1"/>
  <c r="AI255" i="20"/>
  <c r="AH255" i="20"/>
  <c r="AK255" i="20" s="1"/>
  <c r="AL254" i="20"/>
  <c r="AI254" i="20"/>
  <c r="AH254" i="20"/>
  <c r="AK254" i="20" s="1"/>
  <c r="AL253" i="20"/>
  <c r="AN253" i="20" s="1"/>
  <c r="AI253" i="20"/>
  <c r="AH253" i="20"/>
  <c r="AK253" i="20" s="1"/>
  <c r="AL252" i="20"/>
  <c r="AN252" i="20" s="1"/>
  <c r="AI252" i="20"/>
  <c r="AH252" i="20"/>
  <c r="AK252" i="20" s="1"/>
  <c r="AL251" i="20"/>
  <c r="AN251" i="20" s="1"/>
  <c r="AI251" i="20"/>
  <c r="AH251" i="20"/>
  <c r="AK251" i="20" s="1"/>
  <c r="AL250" i="20"/>
  <c r="AI250" i="20"/>
  <c r="AH250" i="20"/>
  <c r="AK250" i="20" s="1"/>
  <c r="AL249" i="20"/>
  <c r="AN249" i="20" s="1"/>
  <c r="AI249" i="20"/>
  <c r="AH249" i="20"/>
  <c r="AK249" i="20" s="1"/>
  <c r="AL248" i="20"/>
  <c r="AN248" i="20" s="1"/>
  <c r="AI248" i="20"/>
  <c r="AH248" i="20"/>
  <c r="AK248" i="20" s="1"/>
  <c r="AL247" i="20"/>
  <c r="AN247" i="20" s="1"/>
  <c r="AI247" i="20"/>
  <c r="AH247" i="20"/>
  <c r="AK247" i="20" s="1"/>
  <c r="AL246" i="20"/>
  <c r="AI246" i="20"/>
  <c r="AH246" i="20"/>
  <c r="AK246" i="20" s="1"/>
  <c r="AL245" i="20"/>
  <c r="AN245" i="20" s="1"/>
  <c r="AI245" i="20"/>
  <c r="AH245" i="20"/>
  <c r="AK245" i="20" s="1"/>
  <c r="AL244" i="20"/>
  <c r="AN244" i="20" s="1"/>
  <c r="AI244" i="20"/>
  <c r="AH244" i="20"/>
  <c r="AK244" i="20" s="1"/>
  <c r="AL243" i="20"/>
  <c r="AN243" i="20" s="1"/>
  <c r="AI243" i="20"/>
  <c r="AH243" i="20"/>
  <c r="AK243" i="20" s="1"/>
  <c r="AL242" i="20"/>
  <c r="AH242" i="20"/>
  <c r="AK242" i="20" s="1"/>
  <c r="AL241" i="20"/>
  <c r="AN241" i="20" s="1"/>
  <c r="AH241" i="20"/>
  <c r="AK241" i="20" s="1"/>
  <c r="AL240" i="20"/>
  <c r="AN240" i="20" s="1"/>
  <c r="AH240" i="20"/>
  <c r="AK240" i="20" s="1"/>
  <c r="AL239" i="20"/>
  <c r="AN239" i="20" s="1"/>
  <c r="AI239" i="20"/>
  <c r="AH239" i="20"/>
  <c r="AK239" i="20" s="1"/>
  <c r="AL238" i="20"/>
  <c r="AI238" i="20"/>
  <c r="AH238" i="20"/>
  <c r="AK238" i="20" s="1"/>
  <c r="AL237" i="20"/>
  <c r="AN237" i="20" s="1"/>
  <c r="AI237" i="20"/>
  <c r="AH237" i="20"/>
  <c r="AK237" i="20" s="1"/>
  <c r="AL236" i="20"/>
  <c r="AN236" i="20" s="1"/>
  <c r="AI236" i="20"/>
  <c r="AH236" i="20"/>
  <c r="AK236" i="20" s="1"/>
  <c r="AL235" i="20"/>
  <c r="AN235" i="20" s="1"/>
  <c r="AI235" i="20"/>
  <c r="AH235" i="20"/>
  <c r="AK235" i="20" s="1"/>
  <c r="AL234" i="20"/>
  <c r="AI234" i="20"/>
  <c r="AH234" i="20"/>
  <c r="AK234" i="20" s="1"/>
  <c r="AL233" i="20"/>
  <c r="AN233" i="20" s="1"/>
  <c r="AI233" i="20"/>
  <c r="AH233" i="20"/>
  <c r="AK233" i="20" s="1"/>
  <c r="AL232" i="20"/>
  <c r="AN232" i="20" s="1"/>
  <c r="AI232" i="20"/>
  <c r="AH232" i="20"/>
  <c r="AK232" i="20" s="1"/>
  <c r="AL231" i="20"/>
  <c r="AN231" i="20" s="1"/>
  <c r="AI231" i="20"/>
  <c r="AH231" i="20"/>
  <c r="AK231" i="20" s="1"/>
  <c r="AL230" i="20"/>
  <c r="AI230" i="20"/>
  <c r="AH230" i="20"/>
  <c r="AK230" i="20" s="1"/>
  <c r="AL229" i="20"/>
  <c r="AN229" i="20" s="1"/>
  <c r="AI229" i="20"/>
  <c r="AH229" i="20"/>
  <c r="AK229" i="20" s="1"/>
  <c r="AL228" i="20"/>
  <c r="AN228" i="20" s="1"/>
  <c r="AI228" i="20"/>
  <c r="AH228" i="20"/>
  <c r="AK228" i="20" s="1"/>
  <c r="AL227" i="20"/>
  <c r="AN227" i="20" s="1"/>
  <c r="AI227" i="20"/>
  <c r="AH227" i="20"/>
  <c r="AK227" i="20" s="1"/>
  <c r="AL226" i="20"/>
  <c r="AI226" i="20"/>
  <c r="AH226" i="20"/>
  <c r="AK226" i="20" s="1"/>
  <c r="AL225" i="20"/>
  <c r="AN225" i="20" s="1"/>
  <c r="AI225" i="20"/>
  <c r="AH225" i="20"/>
  <c r="AK225" i="20" s="1"/>
  <c r="AL224" i="20"/>
  <c r="AN224" i="20" s="1"/>
  <c r="AI224" i="20"/>
  <c r="AH224" i="20"/>
  <c r="AK224" i="20" s="1"/>
  <c r="AL223" i="20"/>
  <c r="AN223" i="20" s="1"/>
  <c r="AI223" i="20"/>
  <c r="AH223" i="20"/>
  <c r="AK223" i="20" s="1"/>
  <c r="AL222" i="20"/>
  <c r="AN222" i="20" s="1"/>
  <c r="AI222" i="20"/>
  <c r="AH222" i="20"/>
  <c r="AK222" i="20" s="1"/>
  <c r="AL221" i="20"/>
  <c r="AN221" i="20" s="1"/>
  <c r="AI221" i="20"/>
  <c r="AH221" i="20"/>
  <c r="AK221" i="20" s="1"/>
  <c r="AL220" i="20"/>
  <c r="AN220" i="20" s="1"/>
  <c r="AI220" i="20"/>
  <c r="AH220" i="20"/>
  <c r="AK220" i="20" s="1"/>
  <c r="AL219" i="20"/>
  <c r="AN219" i="20" s="1"/>
  <c r="AI219" i="20"/>
  <c r="AH219" i="20"/>
  <c r="AK219" i="20" s="1"/>
  <c r="AL218" i="20"/>
  <c r="AN218" i="20" s="1"/>
  <c r="AI218" i="20"/>
  <c r="AH218" i="20"/>
  <c r="AK218" i="20" s="1"/>
  <c r="AL217" i="20"/>
  <c r="AN217" i="20" s="1"/>
  <c r="AI217" i="20"/>
  <c r="AH217" i="20"/>
  <c r="AK217" i="20" s="1"/>
  <c r="AL216" i="20"/>
  <c r="AN216" i="20" s="1"/>
  <c r="AI216" i="20"/>
  <c r="AH216" i="20"/>
  <c r="AK216" i="20" s="1"/>
  <c r="AL215" i="20"/>
  <c r="AN215" i="20" s="1"/>
  <c r="AI215" i="20"/>
  <c r="AH215" i="20"/>
  <c r="AK215" i="20" s="1"/>
  <c r="AL214" i="20"/>
  <c r="AN214" i="20" s="1"/>
  <c r="AI214" i="20"/>
  <c r="AH214" i="20"/>
  <c r="AK214" i="20" s="1"/>
  <c r="AL213" i="20"/>
  <c r="AN213" i="20" s="1"/>
  <c r="AI213" i="20"/>
  <c r="AH213" i="20"/>
  <c r="AK213" i="20" s="1"/>
  <c r="AL212" i="20"/>
  <c r="AN212" i="20" s="1"/>
  <c r="AI212" i="20"/>
  <c r="AH212" i="20"/>
  <c r="AK212" i="20" s="1"/>
  <c r="AL211" i="20"/>
  <c r="AN211" i="20" s="1"/>
  <c r="AI211" i="20"/>
  <c r="AH211" i="20"/>
  <c r="AK211" i="20" s="1"/>
  <c r="AL210" i="20"/>
  <c r="AN210" i="20" s="1"/>
  <c r="AI210" i="20"/>
  <c r="AH210" i="20"/>
  <c r="AK210" i="20" s="1"/>
  <c r="AL209" i="20"/>
  <c r="AN209" i="20" s="1"/>
  <c r="AI209" i="20"/>
  <c r="AH209" i="20"/>
  <c r="AK209" i="20" s="1"/>
  <c r="AL208" i="20"/>
  <c r="AN208" i="20" s="1"/>
  <c r="AI208" i="20"/>
  <c r="AH208" i="20"/>
  <c r="AK208" i="20" s="1"/>
  <c r="AL207" i="20"/>
  <c r="AN207" i="20" s="1"/>
  <c r="AI207" i="20"/>
  <c r="AH207" i="20"/>
  <c r="AK207" i="20" s="1"/>
  <c r="AB207" i="20"/>
  <c r="AL206" i="20"/>
  <c r="AN206" i="20" s="1"/>
  <c r="AI206" i="20"/>
  <c r="AH206" i="20"/>
  <c r="AK206" i="20" s="1"/>
  <c r="AP205" i="20"/>
  <c r="AN205" i="20"/>
  <c r="AI205" i="20"/>
  <c r="AH205" i="20"/>
  <c r="AK205" i="20" s="1"/>
  <c r="AL204" i="20"/>
  <c r="AN204" i="20" s="1"/>
  <c r="AI204" i="20"/>
  <c r="AH204" i="20"/>
  <c r="AK204" i="20" s="1"/>
  <c r="AL203" i="20"/>
  <c r="AN203" i="20" s="1"/>
  <c r="AI203" i="20"/>
  <c r="AH203" i="20"/>
  <c r="AK203" i="20" s="1"/>
  <c r="AH200" i="20"/>
  <c r="V200" i="20"/>
  <c r="AG200" i="20" s="1"/>
  <c r="X200" i="20"/>
  <c r="Z200" i="20" s="1"/>
  <c r="K200" i="20"/>
  <c r="AH199" i="20"/>
  <c r="V199" i="20"/>
  <c r="W199" i="20" s="1"/>
  <c r="X199" i="20"/>
  <c r="Z199" i="20" s="1"/>
  <c r="AH198" i="20"/>
  <c r="V198" i="20"/>
  <c r="W198" i="20" s="1"/>
  <c r="X198" i="20"/>
  <c r="Z198" i="20" s="1"/>
  <c r="AH197" i="20"/>
  <c r="V197" i="20"/>
  <c r="W197" i="20" s="1"/>
  <c r="X197" i="20"/>
  <c r="Z197" i="20" s="1"/>
  <c r="AH196" i="20"/>
  <c r="V196" i="20"/>
  <c r="W196" i="20" s="1"/>
  <c r="X196" i="20"/>
  <c r="Z196" i="20" s="1"/>
  <c r="AH195" i="20"/>
  <c r="V195" i="20"/>
  <c r="W195" i="20" s="1"/>
  <c r="X195" i="20"/>
  <c r="Z195" i="20" s="1"/>
  <c r="AH194" i="20"/>
  <c r="V194" i="20"/>
  <c r="W194" i="20" s="1"/>
  <c r="X194" i="20"/>
  <c r="Z194" i="20" s="1"/>
  <c r="AH193" i="20"/>
  <c r="V193" i="20"/>
  <c r="W193" i="20" s="1"/>
  <c r="X193" i="20"/>
  <c r="Z193" i="20" s="1"/>
  <c r="AH192" i="20"/>
  <c r="V192" i="20"/>
  <c r="W192" i="20" s="1"/>
  <c r="X192" i="20"/>
  <c r="Z192" i="20" s="1"/>
  <c r="AH191" i="20"/>
  <c r="V191" i="20"/>
  <c r="W191" i="20" s="1"/>
  <c r="X191" i="20"/>
  <c r="Z191" i="20" s="1"/>
  <c r="AH190" i="20"/>
  <c r="V190" i="20"/>
  <c r="W190" i="20" s="1"/>
  <c r="X190" i="20"/>
  <c r="Z190" i="20" s="1"/>
  <c r="AH189" i="20"/>
  <c r="V189" i="20"/>
  <c r="W189" i="20" s="1"/>
  <c r="X189" i="20"/>
  <c r="Z189" i="20" s="1"/>
  <c r="AH188" i="20"/>
  <c r="V188" i="20"/>
  <c r="W188" i="20" s="1"/>
  <c r="X188" i="20"/>
  <c r="Z188" i="20" s="1"/>
  <c r="AH187" i="20"/>
  <c r="V187" i="20"/>
  <c r="W187" i="20" s="1"/>
  <c r="X187" i="20"/>
  <c r="Z187" i="20" s="1"/>
  <c r="AH186" i="20"/>
  <c r="V186" i="20"/>
  <c r="W186" i="20" s="1"/>
  <c r="X186" i="20"/>
  <c r="Z186" i="20" s="1"/>
  <c r="AH185" i="20"/>
  <c r="V185" i="20"/>
  <c r="W185" i="20" s="1"/>
  <c r="X185" i="20"/>
  <c r="Z185" i="20" s="1"/>
  <c r="AH184" i="20"/>
  <c r="X184" i="20"/>
  <c r="Z184" i="20" s="1"/>
  <c r="V184" i="20"/>
  <c r="W184" i="20" s="1"/>
  <c r="AH183" i="20"/>
  <c r="X183" i="20"/>
  <c r="Z183" i="20" s="1"/>
  <c r="V183" i="20"/>
  <c r="W183" i="20" s="1"/>
  <c r="AH182" i="20"/>
  <c r="X182" i="20"/>
  <c r="Z182" i="20" s="1"/>
  <c r="V182" i="20"/>
  <c r="W182" i="20" s="1"/>
  <c r="AH181" i="20"/>
  <c r="X181" i="20"/>
  <c r="Z181" i="20" s="1"/>
  <c r="V181" i="20"/>
  <c r="W181" i="20" s="1"/>
  <c r="AH180" i="20"/>
  <c r="X180" i="20"/>
  <c r="Z180" i="20" s="1"/>
  <c r="V180" i="20"/>
  <c r="W180" i="20" s="1"/>
  <c r="AH179" i="20"/>
  <c r="X179" i="20"/>
  <c r="Z179" i="20" s="1"/>
  <c r="V179" i="20"/>
  <c r="W179" i="20" s="1"/>
  <c r="AH178" i="20"/>
  <c r="X178" i="20"/>
  <c r="Z178" i="20" s="1"/>
  <c r="V178" i="20"/>
  <c r="W178" i="20" s="1"/>
  <c r="AH177" i="20"/>
  <c r="X177" i="20"/>
  <c r="Z177" i="20" s="1"/>
  <c r="V177" i="20"/>
  <c r="W177" i="20" s="1"/>
  <c r="AH176" i="20"/>
  <c r="X176" i="20"/>
  <c r="Z176" i="20" s="1"/>
  <c r="V176" i="20"/>
  <c r="W176" i="20" s="1"/>
  <c r="AH175" i="20"/>
  <c r="X175" i="20"/>
  <c r="Z175" i="20" s="1"/>
  <c r="V175" i="20"/>
  <c r="W175" i="20" s="1"/>
  <c r="AH174" i="20"/>
  <c r="X174" i="20"/>
  <c r="Z174" i="20" s="1"/>
  <c r="V174" i="20"/>
  <c r="W174" i="20" s="1"/>
  <c r="AH173" i="20"/>
  <c r="X173" i="20"/>
  <c r="Z173" i="20" s="1"/>
  <c r="V173" i="20"/>
  <c r="W173" i="20" s="1"/>
  <c r="AH172" i="20"/>
  <c r="X172" i="20"/>
  <c r="Z172" i="20" s="1"/>
  <c r="V172" i="20"/>
  <c r="W172" i="20" s="1"/>
  <c r="AH171" i="20"/>
  <c r="X171" i="20"/>
  <c r="Z171" i="20" s="1"/>
  <c r="V171" i="20"/>
  <c r="W171" i="20" s="1"/>
  <c r="AH170" i="20"/>
  <c r="X170" i="20"/>
  <c r="Z170" i="20" s="1"/>
  <c r="V170" i="20"/>
  <c r="W170" i="20" s="1"/>
  <c r="AH169" i="20"/>
  <c r="X169" i="20"/>
  <c r="Z169" i="20" s="1"/>
  <c r="V169" i="20"/>
  <c r="W169" i="20" s="1"/>
  <c r="AH168" i="20"/>
  <c r="X168" i="20"/>
  <c r="Z168" i="20" s="1"/>
  <c r="V168" i="20"/>
  <c r="W168" i="20" s="1"/>
  <c r="AH167" i="20"/>
  <c r="X167" i="20"/>
  <c r="Z167" i="20" s="1"/>
  <c r="V167" i="20"/>
  <c r="W167" i="20" s="1"/>
  <c r="AH166" i="20"/>
  <c r="X166" i="20"/>
  <c r="Z166" i="20" s="1"/>
  <c r="V166" i="20"/>
  <c r="W166" i="20" s="1"/>
  <c r="AH165" i="20"/>
  <c r="X165" i="20"/>
  <c r="Z165" i="20" s="1"/>
  <c r="V165" i="20"/>
  <c r="W165" i="20" s="1"/>
  <c r="AH164" i="20"/>
  <c r="X164" i="20"/>
  <c r="Z164" i="20" s="1"/>
  <c r="V164" i="20"/>
  <c r="W164" i="20" s="1"/>
  <c r="AH163" i="20"/>
  <c r="X163" i="20"/>
  <c r="Z163" i="20" s="1"/>
  <c r="V163" i="20"/>
  <c r="W163" i="20" s="1"/>
  <c r="AH162" i="20"/>
  <c r="X162" i="20"/>
  <c r="Z162" i="20" s="1"/>
  <c r="V162" i="20"/>
  <c r="W162" i="20" s="1"/>
  <c r="AH161" i="20"/>
  <c r="X161" i="20"/>
  <c r="Z161" i="20" s="1"/>
  <c r="V161" i="20"/>
  <c r="W161" i="20" s="1"/>
  <c r="AH160" i="20"/>
  <c r="X160" i="20"/>
  <c r="Z160" i="20" s="1"/>
  <c r="V160" i="20"/>
  <c r="W160" i="20" s="1"/>
  <c r="AH159" i="20"/>
  <c r="X159" i="20"/>
  <c r="Z159" i="20" s="1"/>
  <c r="V159" i="20"/>
  <c r="W159" i="20" s="1"/>
  <c r="AH158" i="20"/>
  <c r="X158" i="20"/>
  <c r="Z158" i="20" s="1"/>
  <c r="V158" i="20"/>
  <c r="W158" i="20" s="1"/>
  <c r="AH157" i="20"/>
  <c r="X157" i="20"/>
  <c r="Z157" i="20" s="1"/>
  <c r="V157" i="20"/>
  <c r="W157" i="20" s="1"/>
  <c r="AH156" i="20"/>
  <c r="X156" i="20"/>
  <c r="Z156" i="20" s="1"/>
  <c r="V156" i="20"/>
  <c r="W156" i="20" s="1"/>
  <c r="AH155" i="20"/>
  <c r="X155" i="20"/>
  <c r="Z155" i="20" s="1"/>
  <c r="V155" i="20"/>
  <c r="W155" i="20" s="1"/>
  <c r="AH154" i="20"/>
  <c r="X154" i="20"/>
  <c r="Z154" i="20" s="1"/>
  <c r="V154" i="20"/>
  <c r="W154" i="20" s="1"/>
  <c r="AH153" i="20"/>
  <c r="X153" i="20"/>
  <c r="Z153" i="20" s="1"/>
  <c r="V153" i="20"/>
  <c r="W153" i="20" s="1"/>
  <c r="AH152" i="20"/>
  <c r="X152" i="20"/>
  <c r="Z152" i="20" s="1"/>
  <c r="V152" i="20"/>
  <c r="W152" i="20" s="1"/>
  <c r="AH151" i="20"/>
  <c r="X151" i="20"/>
  <c r="Z151" i="20" s="1"/>
  <c r="V151" i="20"/>
  <c r="W151" i="20" s="1"/>
  <c r="AH150" i="20"/>
  <c r="X150" i="20"/>
  <c r="Z150" i="20" s="1"/>
  <c r="V150" i="20"/>
  <c r="W150" i="20" s="1"/>
  <c r="AH149" i="20"/>
  <c r="X149" i="20"/>
  <c r="Z149" i="20" s="1"/>
  <c r="V149" i="20"/>
  <c r="W149" i="20" s="1"/>
  <c r="AH148" i="20"/>
  <c r="X148" i="20"/>
  <c r="Z148" i="20" s="1"/>
  <c r="V148" i="20"/>
  <c r="W148" i="20" s="1"/>
  <c r="AH147" i="20"/>
  <c r="X147" i="20"/>
  <c r="Z147" i="20" s="1"/>
  <c r="V147" i="20"/>
  <c r="W147" i="20" s="1"/>
  <c r="AH146" i="20"/>
  <c r="X146" i="20"/>
  <c r="Z146" i="20" s="1"/>
  <c r="V146" i="20"/>
  <c r="W146" i="20" s="1"/>
  <c r="AH145" i="20"/>
  <c r="X145" i="20"/>
  <c r="Z145" i="20" s="1"/>
  <c r="V145" i="20"/>
  <c r="W145" i="20" s="1"/>
  <c r="AH144" i="20"/>
  <c r="X144" i="20"/>
  <c r="Z144" i="20" s="1"/>
  <c r="V144" i="20"/>
  <c r="W144" i="20" s="1"/>
  <c r="AH143" i="20"/>
  <c r="X143" i="20"/>
  <c r="Z143" i="20" s="1"/>
  <c r="V143" i="20"/>
  <c r="W143" i="20" s="1"/>
  <c r="AH142" i="20"/>
  <c r="X142" i="20"/>
  <c r="Z142" i="20" s="1"/>
  <c r="V142" i="20"/>
  <c r="W142" i="20" s="1"/>
  <c r="AH141" i="20"/>
  <c r="X141" i="20"/>
  <c r="Z141" i="20" s="1"/>
  <c r="V141" i="20"/>
  <c r="W141" i="20" s="1"/>
  <c r="AH140" i="20"/>
  <c r="X140" i="20"/>
  <c r="Z140" i="20" s="1"/>
  <c r="V140" i="20"/>
  <c r="W140" i="20" s="1"/>
  <c r="AH139" i="20"/>
  <c r="X139" i="20"/>
  <c r="Z139" i="20" s="1"/>
  <c r="V139" i="20"/>
  <c r="W139" i="20" s="1"/>
  <c r="AH138" i="20"/>
  <c r="X138" i="20"/>
  <c r="Z138" i="20" s="1"/>
  <c r="V138" i="20"/>
  <c r="W138" i="20" s="1"/>
  <c r="AH137" i="20"/>
  <c r="X137" i="20"/>
  <c r="Z137" i="20" s="1"/>
  <c r="V137" i="20"/>
  <c r="W137" i="20" s="1"/>
  <c r="AH136" i="20"/>
  <c r="X136" i="20"/>
  <c r="Z136" i="20" s="1"/>
  <c r="V136" i="20"/>
  <c r="W136" i="20" s="1"/>
  <c r="AH135" i="20"/>
  <c r="X135" i="20"/>
  <c r="Z135" i="20" s="1"/>
  <c r="V135" i="20"/>
  <c r="W135" i="20" s="1"/>
  <c r="AH134" i="20"/>
  <c r="X134" i="20"/>
  <c r="Z134" i="20" s="1"/>
  <c r="V134" i="20"/>
  <c r="W134" i="20" s="1"/>
  <c r="AH133" i="20"/>
  <c r="X133" i="20"/>
  <c r="Z133" i="20" s="1"/>
  <c r="V133" i="20"/>
  <c r="W133" i="20" s="1"/>
  <c r="AH132" i="20"/>
  <c r="X132" i="20"/>
  <c r="Z132" i="20" s="1"/>
  <c r="V132" i="20"/>
  <c r="W132" i="20" s="1"/>
  <c r="AH131" i="20"/>
  <c r="X131" i="20"/>
  <c r="Z131" i="20" s="1"/>
  <c r="V131" i="20"/>
  <c r="W131" i="20" s="1"/>
  <c r="AH130" i="20"/>
  <c r="X130" i="20"/>
  <c r="Z130" i="20" s="1"/>
  <c r="V130" i="20"/>
  <c r="W130" i="20" s="1"/>
  <c r="AH129" i="20"/>
  <c r="X129" i="20"/>
  <c r="Z129" i="20" s="1"/>
  <c r="V129" i="20"/>
  <c r="W129" i="20" s="1"/>
  <c r="AH128" i="20"/>
  <c r="X128" i="20"/>
  <c r="Z128" i="20" s="1"/>
  <c r="V128" i="20"/>
  <c r="W128" i="20" s="1"/>
  <c r="AH127" i="20"/>
  <c r="X127" i="20"/>
  <c r="Z127" i="20" s="1"/>
  <c r="V127" i="20"/>
  <c r="W127" i="20" s="1"/>
  <c r="AH126" i="20"/>
  <c r="X126" i="20"/>
  <c r="Z126" i="20" s="1"/>
  <c r="V126" i="20"/>
  <c r="W126" i="20" s="1"/>
  <c r="AH125" i="20"/>
  <c r="X125" i="20"/>
  <c r="Z125" i="20" s="1"/>
  <c r="V125" i="20"/>
  <c r="W125" i="20" s="1"/>
  <c r="AH124" i="20"/>
  <c r="X124" i="20"/>
  <c r="Z124" i="20" s="1"/>
  <c r="V124" i="20"/>
  <c r="W124" i="20" s="1"/>
  <c r="AH123" i="20"/>
  <c r="X123" i="20"/>
  <c r="Z123" i="20" s="1"/>
  <c r="V123" i="20"/>
  <c r="W123" i="20" s="1"/>
  <c r="AH122" i="20"/>
  <c r="X122" i="20"/>
  <c r="Z122" i="20" s="1"/>
  <c r="V122" i="20"/>
  <c r="W122" i="20" s="1"/>
  <c r="AH121" i="20"/>
  <c r="X121" i="20"/>
  <c r="Z121" i="20" s="1"/>
  <c r="V121" i="20"/>
  <c r="W121" i="20" s="1"/>
  <c r="AH120" i="20"/>
  <c r="X120" i="20"/>
  <c r="Z120" i="20" s="1"/>
  <c r="V120" i="20"/>
  <c r="W120" i="20" s="1"/>
  <c r="AH119" i="20"/>
  <c r="X119" i="20"/>
  <c r="Z119" i="20" s="1"/>
  <c r="V119" i="20"/>
  <c r="W119" i="20" s="1"/>
  <c r="AH118" i="20"/>
  <c r="X118" i="20"/>
  <c r="Z118" i="20" s="1"/>
  <c r="V118" i="20"/>
  <c r="W118" i="20" s="1"/>
  <c r="AH117" i="20"/>
  <c r="X117" i="20"/>
  <c r="Z117" i="20" s="1"/>
  <c r="V117" i="20"/>
  <c r="W117" i="20" s="1"/>
  <c r="AH116" i="20"/>
  <c r="X116" i="20"/>
  <c r="Z116" i="20" s="1"/>
  <c r="V116" i="20"/>
  <c r="W116" i="20" s="1"/>
  <c r="AH115" i="20"/>
  <c r="X115" i="20"/>
  <c r="Z115" i="20" s="1"/>
  <c r="V115" i="20"/>
  <c r="W115" i="20" s="1"/>
  <c r="AH114" i="20"/>
  <c r="X114" i="20"/>
  <c r="Z114" i="20" s="1"/>
  <c r="V114" i="20"/>
  <c r="W114" i="20" s="1"/>
  <c r="AH113" i="20"/>
  <c r="X113" i="20"/>
  <c r="Z113" i="20" s="1"/>
  <c r="V113" i="20"/>
  <c r="W113" i="20" s="1"/>
  <c r="AH112" i="20"/>
  <c r="X112" i="20"/>
  <c r="Z112" i="20" s="1"/>
  <c r="V112" i="20"/>
  <c r="W112" i="20" s="1"/>
  <c r="AH111" i="20"/>
  <c r="X111" i="20"/>
  <c r="Z111" i="20" s="1"/>
  <c r="V111" i="20"/>
  <c r="W111" i="20" s="1"/>
  <c r="AH110" i="20"/>
  <c r="X110" i="20"/>
  <c r="Z110" i="20" s="1"/>
  <c r="V110" i="20"/>
  <c r="W110" i="20" s="1"/>
  <c r="AH109" i="20"/>
  <c r="X109" i="20"/>
  <c r="Z109" i="20" s="1"/>
  <c r="V109" i="20"/>
  <c r="W109" i="20" s="1"/>
  <c r="AH108" i="20"/>
  <c r="X108" i="20"/>
  <c r="Z108" i="20" s="1"/>
  <c r="V108" i="20"/>
  <c r="W108" i="20" s="1"/>
  <c r="AH107" i="20"/>
  <c r="X107" i="20"/>
  <c r="Z107" i="20" s="1"/>
  <c r="V107" i="20"/>
  <c r="W107" i="20" s="1"/>
  <c r="AH106" i="20"/>
  <c r="X106" i="20"/>
  <c r="Z106" i="20" s="1"/>
  <c r="V106" i="20"/>
  <c r="W106" i="20" s="1"/>
  <c r="AH105" i="20"/>
  <c r="X105" i="20"/>
  <c r="Z105" i="20" s="1"/>
  <c r="V105" i="20"/>
  <c r="W105" i="20" s="1"/>
  <c r="AH104" i="20"/>
  <c r="X104" i="20"/>
  <c r="Z104" i="20" s="1"/>
  <c r="V104" i="20"/>
  <c r="W104" i="20" s="1"/>
  <c r="AH103" i="20"/>
  <c r="X103" i="20"/>
  <c r="Z103" i="20" s="1"/>
  <c r="V103" i="20"/>
  <c r="W103" i="20" s="1"/>
  <c r="AH102" i="20"/>
  <c r="X102" i="20"/>
  <c r="Z102" i="20" s="1"/>
  <c r="V102" i="20"/>
  <c r="W102" i="20" s="1"/>
  <c r="AH101" i="20"/>
  <c r="X101" i="20"/>
  <c r="Z101" i="20" s="1"/>
  <c r="V101" i="20"/>
  <c r="W101" i="20" s="1"/>
  <c r="AH100" i="20"/>
  <c r="X100" i="20"/>
  <c r="Z100" i="20" s="1"/>
  <c r="V100" i="20"/>
  <c r="W100" i="20" s="1"/>
  <c r="AH99" i="20"/>
  <c r="X99" i="20"/>
  <c r="Z99" i="20" s="1"/>
  <c r="V99" i="20"/>
  <c r="W99" i="20" s="1"/>
  <c r="AH98" i="20"/>
  <c r="X98" i="20"/>
  <c r="Z98" i="20" s="1"/>
  <c r="V98" i="20"/>
  <c r="W98" i="20" s="1"/>
  <c r="AH97" i="20"/>
  <c r="X97" i="20"/>
  <c r="Z97" i="20" s="1"/>
  <c r="V97" i="20"/>
  <c r="W97" i="20" s="1"/>
  <c r="AH96" i="20"/>
  <c r="X96" i="20"/>
  <c r="Z96" i="20" s="1"/>
  <c r="V96" i="20"/>
  <c r="W96" i="20" s="1"/>
  <c r="AH95" i="20"/>
  <c r="V95" i="20"/>
  <c r="W95" i="20" s="1"/>
  <c r="X95" i="20"/>
  <c r="Z95" i="20" s="1"/>
  <c r="AH94" i="20"/>
  <c r="V94" i="20"/>
  <c r="W94" i="20" s="1"/>
  <c r="X94" i="20"/>
  <c r="Z94" i="20" s="1"/>
  <c r="AH93" i="20"/>
  <c r="V93" i="20"/>
  <c r="W93" i="20" s="1"/>
  <c r="X93" i="20"/>
  <c r="Z93" i="20" s="1"/>
  <c r="AH92" i="20"/>
  <c r="V92" i="20"/>
  <c r="W92" i="20" s="1"/>
  <c r="X92" i="20"/>
  <c r="Z92" i="20" s="1"/>
  <c r="AH91" i="20"/>
  <c r="V91" i="20"/>
  <c r="W91" i="20" s="1"/>
  <c r="X91" i="20"/>
  <c r="Z91" i="20" s="1"/>
  <c r="AH90" i="20"/>
  <c r="V90" i="20"/>
  <c r="W90" i="20" s="1"/>
  <c r="X90" i="20"/>
  <c r="Z90" i="20" s="1"/>
  <c r="AH89" i="20"/>
  <c r="V89" i="20"/>
  <c r="W89" i="20" s="1"/>
  <c r="X89" i="20"/>
  <c r="Z89" i="20" s="1"/>
  <c r="AH88" i="20"/>
  <c r="V88" i="20"/>
  <c r="W88" i="20" s="1"/>
  <c r="X88" i="20"/>
  <c r="Z88" i="20" s="1"/>
  <c r="AH87" i="20"/>
  <c r="V87" i="20"/>
  <c r="W87" i="20" s="1"/>
  <c r="X87" i="20"/>
  <c r="Z87" i="20" s="1"/>
  <c r="K87" i="20"/>
  <c r="AH86" i="20"/>
  <c r="X86" i="20"/>
  <c r="Z86" i="20" s="1"/>
  <c r="V86" i="20"/>
  <c r="W86" i="20" s="1"/>
  <c r="K86" i="20"/>
  <c r="AH85" i="20"/>
  <c r="V85" i="20"/>
  <c r="W85" i="20" s="1"/>
  <c r="X85" i="20"/>
  <c r="Z85" i="20" s="1"/>
  <c r="K85" i="20"/>
  <c r="AH84" i="20"/>
  <c r="X84" i="20"/>
  <c r="Z84" i="20" s="1"/>
  <c r="V84" i="20"/>
  <c r="AG84" i="20" s="1"/>
  <c r="K84" i="20"/>
  <c r="AH83" i="20"/>
  <c r="V83" i="20"/>
  <c r="W83" i="20" s="1"/>
  <c r="X83" i="20"/>
  <c r="Z83" i="20" s="1"/>
  <c r="K83" i="20"/>
  <c r="AH82" i="20"/>
  <c r="X82" i="20"/>
  <c r="Z82" i="20" s="1"/>
  <c r="V82" i="20"/>
  <c r="W82" i="20" s="1"/>
  <c r="K82" i="20"/>
  <c r="AH81" i="20"/>
  <c r="V81" i="20"/>
  <c r="W81" i="20" s="1"/>
  <c r="X81" i="20"/>
  <c r="Z81" i="20" s="1"/>
  <c r="K81" i="20"/>
  <c r="AH80" i="20"/>
  <c r="X80" i="20"/>
  <c r="Z80" i="20" s="1"/>
  <c r="V80" i="20"/>
  <c r="AG80" i="20" s="1"/>
  <c r="K80" i="20"/>
  <c r="AH79" i="20"/>
  <c r="X79" i="20"/>
  <c r="Z79" i="20" s="1"/>
  <c r="V79" i="20"/>
  <c r="K79" i="20"/>
  <c r="AH78" i="20"/>
  <c r="X78" i="20"/>
  <c r="Z78" i="20" s="1"/>
  <c r="V78" i="20"/>
  <c r="W78" i="20" s="1"/>
  <c r="K78" i="20"/>
  <c r="AH77" i="20"/>
  <c r="X77" i="20"/>
  <c r="Z77" i="20" s="1"/>
  <c r="V77" i="20"/>
  <c r="W77" i="20" s="1"/>
  <c r="K77" i="20"/>
  <c r="AH76" i="20"/>
  <c r="X76" i="20"/>
  <c r="Z76" i="20" s="1"/>
  <c r="V76" i="20"/>
  <c r="AG76" i="20" s="1"/>
  <c r="K76" i="20"/>
  <c r="AH75" i="20"/>
  <c r="X75" i="20"/>
  <c r="Z75" i="20" s="1"/>
  <c r="V75" i="20"/>
  <c r="W75" i="20" s="1"/>
  <c r="K75" i="20"/>
  <c r="AH74" i="20"/>
  <c r="X74" i="20"/>
  <c r="Z74" i="20" s="1"/>
  <c r="V74" i="20"/>
  <c r="W74" i="20" s="1"/>
  <c r="K74" i="20"/>
  <c r="AH73" i="20"/>
  <c r="V73" i="20"/>
  <c r="W73" i="20" s="1"/>
  <c r="X73" i="20"/>
  <c r="Z73" i="20" s="1"/>
  <c r="K73" i="20"/>
  <c r="AH72" i="20"/>
  <c r="V72" i="20"/>
  <c r="AG72" i="20" s="1"/>
  <c r="X72" i="20"/>
  <c r="Z72" i="20" s="1"/>
  <c r="K72" i="20"/>
  <c r="AH71" i="20"/>
  <c r="V71" i="20"/>
  <c r="AG71" i="20" s="1"/>
  <c r="X71" i="20"/>
  <c r="Z71" i="20" s="1"/>
  <c r="K71" i="20"/>
  <c r="AH70" i="20"/>
  <c r="X70" i="20"/>
  <c r="Z70" i="20" s="1"/>
  <c r="V70" i="20"/>
  <c r="AG70" i="20" s="1"/>
  <c r="K70" i="20"/>
  <c r="AH69" i="20"/>
  <c r="V69" i="20"/>
  <c r="X69" i="20"/>
  <c r="Z69" i="20" s="1"/>
  <c r="K69" i="20"/>
  <c r="AH68" i="20"/>
  <c r="V68" i="20"/>
  <c r="AG68" i="20" s="1"/>
  <c r="X68" i="20"/>
  <c r="Z68" i="20" s="1"/>
  <c r="K68" i="20"/>
  <c r="AH67" i="20"/>
  <c r="V67" i="20"/>
  <c r="AG67" i="20" s="1"/>
  <c r="X67" i="20"/>
  <c r="Z67" i="20" s="1"/>
  <c r="K67" i="20"/>
  <c r="AH66" i="20"/>
  <c r="X66" i="20"/>
  <c r="Z66" i="20" s="1"/>
  <c r="V66" i="20"/>
  <c r="AG66" i="20" s="1"/>
  <c r="K66" i="20"/>
  <c r="AH65" i="20"/>
  <c r="AG65" i="20"/>
  <c r="W65" i="20"/>
  <c r="V65" i="20"/>
  <c r="X65" i="20"/>
  <c r="Z65" i="20" s="1"/>
  <c r="K65" i="20"/>
  <c r="AH64" i="20"/>
  <c r="V64" i="20"/>
  <c r="AG64" i="20" s="1"/>
  <c r="X64" i="20"/>
  <c r="Z64" i="20" s="1"/>
  <c r="K64" i="20"/>
  <c r="AH63" i="20"/>
  <c r="V63" i="20"/>
  <c r="AG63" i="20" s="1"/>
  <c r="X63" i="20"/>
  <c r="Z63" i="20" s="1"/>
  <c r="K63" i="20"/>
  <c r="AH62" i="20"/>
  <c r="X62" i="20"/>
  <c r="Z62" i="20" s="1"/>
  <c r="V62" i="20"/>
  <c r="AG62" i="20" s="1"/>
  <c r="K62" i="20"/>
  <c r="AH61" i="20"/>
  <c r="V61" i="20"/>
  <c r="AG61" i="20" s="1"/>
  <c r="X61" i="20"/>
  <c r="Z61" i="20" s="1"/>
  <c r="K61" i="20"/>
  <c r="AH60" i="20"/>
  <c r="V60" i="20"/>
  <c r="AG60" i="20" s="1"/>
  <c r="X60" i="20"/>
  <c r="Z60" i="20" s="1"/>
  <c r="K60" i="20"/>
  <c r="AH59" i="20"/>
  <c r="V59" i="20"/>
  <c r="AG59" i="20" s="1"/>
  <c r="X59" i="20"/>
  <c r="Z59" i="20" s="1"/>
  <c r="K59" i="20"/>
  <c r="AH58" i="20"/>
  <c r="X58" i="20"/>
  <c r="Z58" i="20" s="1"/>
  <c r="V58" i="20"/>
  <c r="K58" i="20"/>
  <c r="AH57" i="20"/>
  <c r="V57" i="20"/>
  <c r="W57" i="20" s="1"/>
  <c r="X57" i="20"/>
  <c r="Z57" i="20" s="1"/>
  <c r="K57" i="20"/>
  <c r="AH56" i="20"/>
  <c r="V56" i="20"/>
  <c r="AG56" i="20" s="1"/>
  <c r="X56" i="20"/>
  <c r="Z56" i="20" s="1"/>
  <c r="K56" i="20"/>
  <c r="AH55" i="20"/>
  <c r="V55" i="20"/>
  <c r="AG55" i="20" s="1"/>
  <c r="X55" i="20"/>
  <c r="Z55" i="20" s="1"/>
  <c r="K55" i="20"/>
  <c r="AH54" i="20"/>
  <c r="X54" i="20"/>
  <c r="Z54" i="20" s="1"/>
  <c r="V54" i="20"/>
  <c r="AG54" i="20" s="1"/>
  <c r="K54" i="20"/>
  <c r="AH53" i="20"/>
  <c r="W53" i="20"/>
  <c r="V53" i="20"/>
  <c r="AG53" i="20" s="1"/>
  <c r="X53" i="20"/>
  <c r="Z53" i="20" s="1"/>
  <c r="K53" i="20"/>
  <c r="AH52" i="20"/>
  <c r="V52" i="20"/>
  <c r="AG52" i="20" s="1"/>
  <c r="X52" i="20"/>
  <c r="Z52" i="20" s="1"/>
  <c r="K52" i="20"/>
  <c r="AH51" i="20"/>
  <c r="V51" i="20"/>
  <c r="AG51" i="20" s="1"/>
  <c r="X51" i="20"/>
  <c r="Z51" i="20" s="1"/>
  <c r="K51" i="20"/>
  <c r="AH50" i="20"/>
  <c r="X50" i="20"/>
  <c r="Z50" i="20" s="1"/>
  <c r="V50" i="20"/>
  <c r="AG50" i="20" s="1"/>
  <c r="K50" i="20"/>
  <c r="AH49" i="20"/>
  <c r="W49" i="20"/>
  <c r="V49" i="20"/>
  <c r="AG49" i="20" s="1"/>
  <c r="X49" i="20"/>
  <c r="Z49" i="20" s="1"/>
  <c r="K49" i="20"/>
  <c r="AH48" i="20"/>
  <c r="V48" i="20"/>
  <c r="AG48" i="20" s="1"/>
  <c r="X48" i="20"/>
  <c r="Z48" i="20" s="1"/>
  <c r="K48" i="20"/>
  <c r="AH47" i="20"/>
  <c r="V47" i="20"/>
  <c r="AG47" i="20" s="1"/>
  <c r="X47" i="20"/>
  <c r="Z47" i="20" s="1"/>
  <c r="K47" i="20"/>
  <c r="AH46" i="20"/>
  <c r="X46" i="20"/>
  <c r="Z46" i="20" s="1"/>
  <c r="V46" i="20"/>
  <c r="AG46" i="20" s="1"/>
  <c r="K46" i="20"/>
  <c r="AH45" i="20"/>
  <c r="V45" i="20"/>
  <c r="AG45" i="20" s="1"/>
  <c r="X45" i="20"/>
  <c r="Z45" i="20" s="1"/>
  <c r="K45" i="20"/>
  <c r="AH44" i="20"/>
  <c r="V44" i="20"/>
  <c r="AG44" i="20" s="1"/>
  <c r="X44" i="20"/>
  <c r="Z44" i="20" s="1"/>
  <c r="K44" i="20"/>
  <c r="AH43" i="20"/>
  <c r="V43" i="20"/>
  <c r="AG43" i="20" s="1"/>
  <c r="X43" i="20"/>
  <c r="Z43" i="20" s="1"/>
  <c r="K43" i="20"/>
  <c r="AH42" i="20"/>
  <c r="X42" i="20"/>
  <c r="Z42" i="20" s="1"/>
  <c r="V42" i="20"/>
  <c r="K42" i="20"/>
  <c r="AH41" i="20"/>
  <c r="V41" i="20"/>
  <c r="W41" i="20" s="1"/>
  <c r="X41" i="20"/>
  <c r="Z41" i="20" s="1"/>
  <c r="K41" i="20"/>
  <c r="AH40" i="20"/>
  <c r="V40" i="20"/>
  <c r="AG40" i="20" s="1"/>
  <c r="X40" i="20"/>
  <c r="Z40" i="20" s="1"/>
  <c r="K40" i="20"/>
  <c r="AH39" i="20"/>
  <c r="V39" i="20"/>
  <c r="AG39" i="20" s="1"/>
  <c r="X39" i="20"/>
  <c r="Z39" i="20" s="1"/>
  <c r="K39" i="20"/>
  <c r="AH38" i="20"/>
  <c r="X38" i="20"/>
  <c r="Z38" i="20" s="1"/>
  <c r="V38" i="20"/>
  <c r="AG38" i="20" s="1"/>
  <c r="K38" i="20"/>
  <c r="AH37" i="20"/>
  <c r="V37" i="20"/>
  <c r="X37" i="20"/>
  <c r="Z37" i="20" s="1"/>
  <c r="K37" i="20"/>
  <c r="AH36" i="20"/>
  <c r="V36" i="20"/>
  <c r="AG36" i="20" s="1"/>
  <c r="X36" i="20"/>
  <c r="Z36" i="20" s="1"/>
  <c r="K36" i="20"/>
  <c r="AH35" i="20"/>
  <c r="V35" i="20"/>
  <c r="AG35" i="20" s="1"/>
  <c r="X35" i="20"/>
  <c r="Z35" i="20" s="1"/>
  <c r="K35" i="20"/>
  <c r="AH34" i="20"/>
  <c r="X34" i="20"/>
  <c r="Z34" i="20" s="1"/>
  <c r="V34" i="20"/>
  <c r="AG34" i="20" s="1"/>
  <c r="K34" i="20"/>
  <c r="AH33" i="20"/>
  <c r="V33" i="20"/>
  <c r="W33" i="20" s="1"/>
  <c r="X33" i="20"/>
  <c r="Z33" i="20" s="1"/>
  <c r="K33" i="20"/>
  <c r="AH32" i="20"/>
  <c r="V32" i="20"/>
  <c r="AG32" i="20" s="1"/>
  <c r="X32" i="20"/>
  <c r="Z32" i="20" s="1"/>
  <c r="K32" i="20"/>
  <c r="AH31" i="20"/>
  <c r="AG31" i="20"/>
  <c r="AH30" i="20"/>
  <c r="AG30" i="20"/>
  <c r="AH29" i="20"/>
  <c r="V29" i="20"/>
  <c r="W29" i="20" s="1"/>
  <c r="X29" i="20"/>
  <c r="Z29" i="20" s="1"/>
  <c r="K29" i="20"/>
  <c r="AH28" i="20"/>
  <c r="V28" i="20"/>
  <c r="AG28" i="20" s="1"/>
  <c r="X28" i="20"/>
  <c r="Z28" i="20" s="1"/>
  <c r="K28" i="20"/>
  <c r="AH27" i="20"/>
  <c r="V27" i="20"/>
  <c r="AG27" i="20" s="1"/>
  <c r="X27" i="20"/>
  <c r="Z27" i="20" s="1"/>
  <c r="K27" i="20"/>
  <c r="AH26" i="20"/>
  <c r="X26" i="20"/>
  <c r="Z26" i="20" s="1"/>
  <c r="V26" i="20"/>
  <c r="AG26" i="20" s="1"/>
  <c r="K26" i="20"/>
  <c r="AH25" i="20"/>
  <c r="V25" i="20"/>
  <c r="AG25" i="20" s="1"/>
  <c r="X25" i="20"/>
  <c r="Z25" i="20" s="1"/>
  <c r="K25" i="20"/>
  <c r="AH24" i="20"/>
  <c r="V24" i="20"/>
  <c r="AG24" i="20" s="1"/>
  <c r="X24" i="20"/>
  <c r="Z24" i="20" s="1"/>
  <c r="K24" i="20"/>
  <c r="AH23" i="20"/>
  <c r="V23" i="20"/>
  <c r="AG23" i="20" s="1"/>
  <c r="X23" i="20"/>
  <c r="Z23" i="20" s="1"/>
  <c r="K23" i="20"/>
  <c r="AH22" i="20"/>
  <c r="X22" i="20"/>
  <c r="Z22" i="20" s="1"/>
  <c r="V22" i="20"/>
  <c r="AG22" i="20" s="1"/>
  <c r="K22" i="20"/>
  <c r="AH21" i="20"/>
  <c r="V21" i="20"/>
  <c r="AG21" i="20" s="1"/>
  <c r="X21" i="20"/>
  <c r="Z21" i="20" s="1"/>
  <c r="K21" i="20"/>
  <c r="AH20" i="20"/>
  <c r="V20" i="20"/>
  <c r="AG20" i="20" s="1"/>
  <c r="X20" i="20"/>
  <c r="Z20" i="20" s="1"/>
  <c r="K20" i="20"/>
  <c r="AH19" i="20"/>
  <c r="V19" i="20"/>
  <c r="AG19" i="20" s="1"/>
  <c r="X19" i="20"/>
  <c r="Z19" i="20" s="1"/>
  <c r="K19" i="20"/>
  <c r="AH18" i="20"/>
  <c r="X18" i="20"/>
  <c r="Z18" i="20" s="1"/>
  <c r="V18" i="20"/>
  <c r="AG18" i="20" s="1"/>
  <c r="K18" i="20"/>
  <c r="AH17" i="20"/>
  <c r="AG17" i="20"/>
  <c r="V17" i="20"/>
  <c r="W17" i="20" s="1"/>
  <c r="X17" i="20"/>
  <c r="Z17" i="20" s="1"/>
  <c r="K17" i="20"/>
  <c r="AH16" i="20"/>
  <c r="V16" i="20"/>
  <c r="AG16" i="20" s="1"/>
  <c r="X16" i="20"/>
  <c r="Z16" i="20" s="1"/>
  <c r="K16" i="20"/>
  <c r="AH15" i="20"/>
  <c r="V15" i="20"/>
  <c r="AG15" i="20" s="1"/>
  <c r="X15" i="20"/>
  <c r="Z15" i="20" s="1"/>
  <c r="K15" i="20"/>
  <c r="AH14" i="20"/>
  <c r="X14" i="20"/>
  <c r="Z14" i="20" s="1"/>
  <c r="V14" i="20"/>
  <c r="AG14" i="20" s="1"/>
  <c r="K14" i="20"/>
  <c r="AH13" i="20"/>
  <c r="V13" i="20"/>
  <c r="W13" i="20" s="1"/>
  <c r="X13" i="20"/>
  <c r="Z13" i="20" s="1"/>
  <c r="K13" i="20"/>
  <c r="AH12" i="20"/>
  <c r="V12" i="20"/>
  <c r="AG12" i="20" s="1"/>
  <c r="X12" i="20"/>
  <c r="Z12" i="20" s="1"/>
  <c r="K12" i="20"/>
  <c r="AH11" i="20"/>
  <c r="V11" i="20"/>
  <c r="AG11" i="20" s="1"/>
  <c r="X11" i="20"/>
  <c r="Z11" i="20" s="1"/>
  <c r="K11" i="20"/>
  <c r="AH10" i="20"/>
  <c r="X10" i="20"/>
  <c r="Z10" i="20" s="1"/>
  <c r="V10" i="20"/>
  <c r="AG10" i="20" s="1"/>
  <c r="K10" i="20"/>
  <c r="AH9" i="20"/>
  <c r="W9" i="20"/>
  <c r="V9" i="20"/>
  <c r="AG9" i="20" s="1"/>
  <c r="X9" i="20"/>
  <c r="Z9" i="20" s="1"/>
  <c r="K9" i="20"/>
  <c r="AH8" i="20"/>
  <c r="V8" i="20"/>
  <c r="AG8" i="20" s="1"/>
  <c r="X8" i="20"/>
  <c r="Z8" i="20" s="1"/>
  <c r="K8" i="20"/>
  <c r="AH7" i="20"/>
  <c r="V7" i="20"/>
  <c r="AG7" i="20" s="1"/>
  <c r="X7" i="20"/>
  <c r="Z7" i="20" s="1"/>
  <c r="K7" i="20"/>
  <c r="AH6" i="20"/>
  <c r="X6" i="20"/>
  <c r="Z6" i="20" s="1"/>
  <c r="V6" i="20"/>
  <c r="AG6" i="20" s="1"/>
  <c r="K6" i="20"/>
  <c r="AH5" i="20"/>
  <c r="V5" i="20"/>
  <c r="X5" i="20"/>
  <c r="Z5" i="20" s="1"/>
  <c r="K5" i="20"/>
  <c r="AH4" i="20"/>
  <c r="V4" i="20"/>
  <c r="AG4" i="20" s="1"/>
  <c r="X4" i="20"/>
  <c r="Z4" i="20" s="1"/>
  <c r="K4" i="20"/>
  <c r="AH3" i="20"/>
  <c r="V3" i="20"/>
  <c r="AG3" i="20" s="1"/>
  <c r="X3" i="20"/>
  <c r="Z3" i="20" s="1"/>
  <c r="K3" i="20"/>
  <c r="AH2" i="20"/>
  <c r="X2" i="20"/>
  <c r="Z2" i="20" s="1"/>
  <c r="V2" i="20"/>
  <c r="AG2" i="20" s="1"/>
  <c r="K2" i="20"/>
  <c r="AL267" i="19"/>
  <c r="AI267" i="19"/>
  <c r="AH267" i="19"/>
  <c r="AK267" i="19" s="1"/>
  <c r="AL266" i="19"/>
  <c r="AI266" i="19"/>
  <c r="AH266" i="19"/>
  <c r="AK266" i="19" s="1"/>
  <c r="AL265" i="19"/>
  <c r="AM265" i="19" s="1"/>
  <c r="AP265" i="19" s="1"/>
  <c r="AI265" i="19"/>
  <c r="AH265" i="19"/>
  <c r="AK265" i="19" s="1"/>
  <c r="AL264" i="19"/>
  <c r="AN264" i="19" s="1"/>
  <c r="AI264" i="19"/>
  <c r="AH264" i="19"/>
  <c r="AK264" i="19" s="1"/>
  <c r="AL263" i="19"/>
  <c r="AN263" i="19" s="1"/>
  <c r="AI263" i="19"/>
  <c r="AH263" i="19"/>
  <c r="AK263" i="19" s="1"/>
  <c r="AL262" i="19"/>
  <c r="AN262" i="19" s="1"/>
  <c r="AI262" i="19"/>
  <c r="AH262" i="19"/>
  <c r="AK262" i="19" s="1"/>
  <c r="AL261" i="19"/>
  <c r="AN261" i="19" s="1"/>
  <c r="AI261" i="19"/>
  <c r="AH261" i="19"/>
  <c r="AK261" i="19" s="1"/>
  <c r="AL260" i="19"/>
  <c r="AN260" i="19" s="1"/>
  <c r="AI260" i="19"/>
  <c r="AH260" i="19"/>
  <c r="AK260" i="19" s="1"/>
  <c r="AL259" i="19"/>
  <c r="AN259" i="19" s="1"/>
  <c r="AI259" i="19"/>
  <c r="AH259" i="19"/>
  <c r="AK259" i="19" s="1"/>
  <c r="AL258" i="19"/>
  <c r="AN258" i="19" s="1"/>
  <c r="AI258" i="19"/>
  <c r="AH258" i="19"/>
  <c r="AK258" i="19" s="1"/>
  <c r="AL257" i="19"/>
  <c r="AN257" i="19" s="1"/>
  <c r="AI257" i="19"/>
  <c r="AH257" i="19"/>
  <c r="AK257" i="19" s="1"/>
  <c r="AL256" i="19"/>
  <c r="AN256" i="19" s="1"/>
  <c r="AI256" i="19"/>
  <c r="AH256" i="19"/>
  <c r="AK256" i="19" s="1"/>
  <c r="AL255" i="19"/>
  <c r="AN255" i="19" s="1"/>
  <c r="AI255" i="19"/>
  <c r="AH255" i="19"/>
  <c r="AK255" i="19" s="1"/>
  <c r="AL254" i="19"/>
  <c r="AN254" i="19" s="1"/>
  <c r="AI254" i="19"/>
  <c r="AH254" i="19"/>
  <c r="AK254" i="19" s="1"/>
  <c r="AL253" i="19"/>
  <c r="AN253" i="19" s="1"/>
  <c r="AI253" i="19"/>
  <c r="AH253" i="19"/>
  <c r="AK253" i="19" s="1"/>
  <c r="AL252" i="19"/>
  <c r="AN252" i="19" s="1"/>
  <c r="AI252" i="19"/>
  <c r="AH252" i="19"/>
  <c r="AK252" i="19" s="1"/>
  <c r="AL251" i="19"/>
  <c r="AN251" i="19" s="1"/>
  <c r="AI251" i="19"/>
  <c r="AH251" i="19"/>
  <c r="AK251" i="19" s="1"/>
  <c r="AL250" i="19"/>
  <c r="AN250" i="19" s="1"/>
  <c r="AI250" i="19"/>
  <c r="AH250" i="19"/>
  <c r="AK250" i="19" s="1"/>
  <c r="AL249" i="19"/>
  <c r="AN249" i="19" s="1"/>
  <c r="AI249" i="19"/>
  <c r="AH249" i="19"/>
  <c r="AK249" i="19" s="1"/>
  <c r="AL248" i="19"/>
  <c r="AN248" i="19" s="1"/>
  <c r="AI248" i="19"/>
  <c r="AH248" i="19"/>
  <c r="AK248" i="19" s="1"/>
  <c r="AL247" i="19"/>
  <c r="AN247" i="19" s="1"/>
  <c r="AI247" i="19"/>
  <c r="AH247" i="19"/>
  <c r="AK247" i="19" s="1"/>
  <c r="AL246" i="19"/>
  <c r="AN246" i="19" s="1"/>
  <c r="AI246" i="19"/>
  <c r="AH246" i="19"/>
  <c r="AK246" i="19" s="1"/>
  <c r="AL245" i="19"/>
  <c r="AN245" i="19" s="1"/>
  <c r="AI245" i="19"/>
  <c r="AH245" i="19"/>
  <c r="AK245" i="19" s="1"/>
  <c r="AL244" i="19"/>
  <c r="AN244" i="19" s="1"/>
  <c r="AI244" i="19"/>
  <c r="AH244" i="19"/>
  <c r="AK244" i="19" s="1"/>
  <c r="AL243" i="19"/>
  <c r="AN243" i="19" s="1"/>
  <c r="AI243" i="19"/>
  <c r="AH243" i="19"/>
  <c r="AK243" i="19" s="1"/>
  <c r="AL242" i="19"/>
  <c r="AN242" i="19" s="1"/>
  <c r="AH242" i="19"/>
  <c r="AK242" i="19" s="1"/>
  <c r="AL241" i="19"/>
  <c r="AN241" i="19" s="1"/>
  <c r="AH241" i="19"/>
  <c r="AK241" i="19" s="1"/>
  <c r="AL240" i="19"/>
  <c r="AN240" i="19" s="1"/>
  <c r="AH240" i="19"/>
  <c r="AK240" i="19" s="1"/>
  <c r="AL239" i="19"/>
  <c r="AN239" i="19" s="1"/>
  <c r="AI239" i="19"/>
  <c r="AH239" i="19"/>
  <c r="AK239" i="19" s="1"/>
  <c r="AL238" i="19"/>
  <c r="AN238" i="19" s="1"/>
  <c r="AI238" i="19"/>
  <c r="AH238" i="19"/>
  <c r="AK238" i="19" s="1"/>
  <c r="AL237" i="19"/>
  <c r="AN237" i="19" s="1"/>
  <c r="AI237" i="19"/>
  <c r="AH237" i="19"/>
  <c r="AK237" i="19" s="1"/>
  <c r="AL236" i="19"/>
  <c r="AN236" i="19" s="1"/>
  <c r="AI236" i="19"/>
  <c r="AH236" i="19"/>
  <c r="AK236" i="19" s="1"/>
  <c r="AL235" i="19"/>
  <c r="AN235" i="19" s="1"/>
  <c r="AI235" i="19"/>
  <c r="AH235" i="19"/>
  <c r="AK235" i="19" s="1"/>
  <c r="AL234" i="19"/>
  <c r="AN234" i="19" s="1"/>
  <c r="AI234" i="19"/>
  <c r="AH234" i="19"/>
  <c r="AK234" i="19" s="1"/>
  <c r="AL233" i="19"/>
  <c r="AN233" i="19" s="1"/>
  <c r="AI233" i="19"/>
  <c r="AH233" i="19"/>
  <c r="AK233" i="19" s="1"/>
  <c r="AL232" i="19"/>
  <c r="AN232" i="19" s="1"/>
  <c r="AI232" i="19"/>
  <c r="AH232" i="19"/>
  <c r="AK232" i="19" s="1"/>
  <c r="AL231" i="19"/>
  <c r="AN231" i="19" s="1"/>
  <c r="AI231" i="19"/>
  <c r="AH231" i="19"/>
  <c r="AK231" i="19" s="1"/>
  <c r="AL230" i="19"/>
  <c r="AN230" i="19" s="1"/>
  <c r="AI230" i="19"/>
  <c r="AH230" i="19"/>
  <c r="AK230" i="19" s="1"/>
  <c r="AL229" i="19"/>
  <c r="AN229" i="19" s="1"/>
  <c r="AI229" i="19"/>
  <c r="AH229" i="19"/>
  <c r="AK229" i="19" s="1"/>
  <c r="AL228" i="19"/>
  <c r="AN228" i="19" s="1"/>
  <c r="AI228" i="19"/>
  <c r="AH228" i="19"/>
  <c r="AK228" i="19" s="1"/>
  <c r="AL227" i="19"/>
  <c r="AN227" i="19" s="1"/>
  <c r="AI227" i="19"/>
  <c r="AH227" i="19"/>
  <c r="AK227" i="19" s="1"/>
  <c r="AL226" i="19"/>
  <c r="AN226" i="19" s="1"/>
  <c r="AI226" i="19"/>
  <c r="AH226" i="19"/>
  <c r="AK226" i="19" s="1"/>
  <c r="AL225" i="19"/>
  <c r="AN225" i="19" s="1"/>
  <c r="AI225" i="19"/>
  <c r="AH225" i="19"/>
  <c r="AK225" i="19" s="1"/>
  <c r="AL224" i="19"/>
  <c r="AN224" i="19" s="1"/>
  <c r="AI224" i="19"/>
  <c r="AH224" i="19"/>
  <c r="AK224" i="19" s="1"/>
  <c r="AL223" i="19"/>
  <c r="AN223" i="19" s="1"/>
  <c r="AI223" i="19"/>
  <c r="AH223" i="19"/>
  <c r="AL222" i="19"/>
  <c r="AN222" i="19" s="1"/>
  <c r="AI222" i="19"/>
  <c r="AH222" i="19"/>
  <c r="AL221" i="19"/>
  <c r="AN221" i="19" s="1"/>
  <c r="AI221" i="19"/>
  <c r="AH221" i="19"/>
  <c r="AL220" i="19"/>
  <c r="AN220" i="19" s="1"/>
  <c r="AI220" i="19"/>
  <c r="AH220" i="19"/>
  <c r="AL219" i="19"/>
  <c r="AN219" i="19" s="1"/>
  <c r="AI219" i="19"/>
  <c r="AH219" i="19"/>
  <c r="AL218" i="19"/>
  <c r="AN218" i="19" s="1"/>
  <c r="AI218" i="19"/>
  <c r="AH218" i="19"/>
  <c r="AL217" i="19"/>
  <c r="AN217" i="19" s="1"/>
  <c r="AI217" i="19"/>
  <c r="AH217" i="19"/>
  <c r="AL216" i="19"/>
  <c r="AN216" i="19" s="1"/>
  <c r="AI216" i="19"/>
  <c r="AH216" i="19"/>
  <c r="AL215" i="19"/>
  <c r="AN215" i="19" s="1"/>
  <c r="AI215" i="19"/>
  <c r="AH215" i="19"/>
  <c r="AL214" i="19"/>
  <c r="AN214" i="19" s="1"/>
  <c r="AI214" i="19"/>
  <c r="AH214" i="19"/>
  <c r="AL213" i="19"/>
  <c r="AN213" i="19" s="1"/>
  <c r="AI213" i="19"/>
  <c r="AH213" i="19"/>
  <c r="AL212" i="19"/>
  <c r="AN212" i="19" s="1"/>
  <c r="AI212" i="19"/>
  <c r="AH212" i="19"/>
  <c r="AL211" i="19"/>
  <c r="AN211" i="19" s="1"/>
  <c r="AI211" i="19"/>
  <c r="AH211" i="19"/>
  <c r="AL210" i="19"/>
  <c r="AN210" i="19" s="1"/>
  <c r="AI210" i="19"/>
  <c r="AH210" i="19"/>
  <c r="AL209" i="19"/>
  <c r="AN209" i="19" s="1"/>
  <c r="AI209" i="19"/>
  <c r="AH209" i="19"/>
  <c r="AL208" i="19"/>
  <c r="AN208" i="19" s="1"/>
  <c r="AI208" i="19"/>
  <c r="AH208" i="19"/>
  <c r="AL207" i="19"/>
  <c r="AN207" i="19" s="1"/>
  <c r="AI207" i="19"/>
  <c r="AH207" i="19"/>
  <c r="AB207" i="19"/>
  <c r="AL206" i="19"/>
  <c r="AN206" i="19" s="1"/>
  <c r="AI206" i="19"/>
  <c r="AH206" i="19"/>
  <c r="AK206" i="19" s="1"/>
  <c r="AP205" i="19"/>
  <c r="AN205" i="19"/>
  <c r="AI205" i="19"/>
  <c r="AH205" i="19"/>
  <c r="AK205" i="19" s="1"/>
  <c r="AL204" i="19"/>
  <c r="AI204" i="19"/>
  <c r="AH204" i="19"/>
  <c r="AK204" i="19" s="1"/>
  <c r="AL203" i="19"/>
  <c r="AI203" i="19"/>
  <c r="AH203" i="19"/>
  <c r="V200" i="19"/>
  <c r="W200" i="19" s="1"/>
  <c r="X200" i="19"/>
  <c r="Z200" i="19" s="1"/>
  <c r="K200" i="19"/>
  <c r="V199" i="19"/>
  <c r="W199" i="19" s="1"/>
  <c r="X199" i="19"/>
  <c r="Z199" i="19" s="1"/>
  <c r="V198" i="19"/>
  <c r="W198" i="19" s="1"/>
  <c r="X198" i="19"/>
  <c r="Z198" i="19" s="1"/>
  <c r="W197" i="19"/>
  <c r="V197" i="19"/>
  <c r="X197" i="19"/>
  <c r="Z197" i="19" s="1"/>
  <c r="W196" i="19"/>
  <c r="V196" i="19"/>
  <c r="X196" i="19"/>
  <c r="Z196" i="19" s="1"/>
  <c r="V195" i="19"/>
  <c r="W195" i="19" s="1"/>
  <c r="X195" i="19"/>
  <c r="Z195" i="19" s="1"/>
  <c r="V194" i="19"/>
  <c r="W194" i="19" s="1"/>
  <c r="X194" i="19"/>
  <c r="Z194" i="19" s="1"/>
  <c r="W193" i="19"/>
  <c r="V193" i="19"/>
  <c r="X193" i="19"/>
  <c r="Z193" i="19" s="1"/>
  <c r="W192" i="19"/>
  <c r="V192" i="19"/>
  <c r="X192" i="19"/>
  <c r="Z192" i="19" s="1"/>
  <c r="V191" i="19"/>
  <c r="W191" i="19" s="1"/>
  <c r="X191" i="19"/>
  <c r="Z191" i="19" s="1"/>
  <c r="V190" i="19"/>
  <c r="W190" i="19" s="1"/>
  <c r="X190" i="19"/>
  <c r="Z190" i="19" s="1"/>
  <c r="W189" i="19"/>
  <c r="V189" i="19"/>
  <c r="X189" i="19"/>
  <c r="Z189" i="19" s="1"/>
  <c r="W188" i="19"/>
  <c r="V188" i="19"/>
  <c r="X188" i="19"/>
  <c r="Z188" i="19" s="1"/>
  <c r="V187" i="19"/>
  <c r="W187" i="19" s="1"/>
  <c r="X187" i="19"/>
  <c r="Z187" i="19" s="1"/>
  <c r="V186" i="19"/>
  <c r="W186" i="19" s="1"/>
  <c r="X186" i="19"/>
  <c r="Z186" i="19" s="1"/>
  <c r="W185" i="19"/>
  <c r="V185" i="19"/>
  <c r="X185" i="19"/>
  <c r="Z185" i="19" s="1"/>
  <c r="W184" i="19"/>
  <c r="V184" i="19"/>
  <c r="X184" i="19"/>
  <c r="Z184" i="19" s="1"/>
  <c r="V183" i="19"/>
  <c r="W183" i="19" s="1"/>
  <c r="X183" i="19"/>
  <c r="Z183" i="19" s="1"/>
  <c r="V182" i="19"/>
  <c r="W182" i="19" s="1"/>
  <c r="X182" i="19"/>
  <c r="Z182" i="19" s="1"/>
  <c r="W181" i="19"/>
  <c r="V181" i="19"/>
  <c r="X181" i="19"/>
  <c r="Z181" i="19" s="1"/>
  <c r="W180" i="19"/>
  <c r="V180" i="19"/>
  <c r="X180" i="19"/>
  <c r="Z180" i="19" s="1"/>
  <c r="V179" i="19"/>
  <c r="W179" i="19" s="1"/>
  <c r="X179" i="19"/>
  <c r="Z179" i="19" s="1"/>
  <c r="V178" i="19"/>
  <c r="W178" i="19" s="1"/>
  <c r="X178" i="19"/>
  <c r="Z178" i="19" s="1"/>
  <c r="V177" i="19"/>
  <c r="W177" i="19" s="1"/>
  <c r="X177" i="19"/>
  <c r="Z177" i="19" s="1"/>
  <c r="V176" i="19"/>
  <c r="W176" i="19" s="1"/>
  <c r="X176" i="19"/>
  <c r="Z176" i="19" s="1"/>
  <c r="V175" i="19"/>
  <c r="W175" i="19" s="1"/>
  <c r="X175" i="19"/>
  <c r="Z175" i="19" s="1"/>
  <c r="V174" i="19"/>
  <c r="W174" i="19" s="1"/>
  <c r="X174" i="19"/>
  <c r="Z174" i="19" s="1"/>
  <c r="V173" i="19"/>
  <c r="W173" i="19" s="1"/>
  <c r="X173" i="19"/>
  <c r="Z173" i="19" s="1"/>
  <c r="V172" i="19"/>
  <c r="W172" i="19" s="1"/>
  <c r="X172" i="19"/>
  <c r="Z172" i="19" s="1"/>
  <c r="V171" i="19"/>
  <c r="W171" i="19" s="1"/>
  <c r="X171" i="19"/>
  <c r="Z171" i="19" s="1"/>
  <c r="V170" i="19"/>
  <c r="W170" i="19" s="1"/>
  <c r="X170" i="19"/>
  <c r="Z170" i="19" s="1"/>
  <c r="V169" i="19"/>
  <c r="W169" i="19" s="1"/>
  <c r="X169" i="19"/>
  <c r="Z169" i="19" s="1"/>
  <c r="V168" i="19"/>
  <c r="W168" i="19" s="1"/>
  <c r="X168" i="19"/>
  <c r="Z168" i="19" s="1"/>
  <c r="V167" i="19"/>
  <c r="W167" i="19" s="1"/>
  <c r="X167" i="19"/>
  <c r="Z167" i="19" s="1"/>
  <c r="V166" i="19"/>
  <c r="W166" i="19" s="1"/>
  <c r="X166" i="19"/>
  <c r="Z166" i="19" s="1"/>
  <c r="V165" i="19"/>
  <c r="W165" i="19" s="1"/>
  <c r="X165" i="19"/>
  <c r="Z165" i="19" s="1"/>
  <c r="V164" i="19"/>
  <c r="W164" i="19" s="1"/>
  <c r="X164" i="19"/>
  <c r="Z164" i="19" s="1"/>
  <c r="V163" i="19"/>
  <c r="W163" i="19" s="1"/>
  <c r="X163" i="19"/>
  <c r="Z163" i="19" s="1"/>
  <c r="V162" i="19"/>
  <c r="W162" i="19" s="1"/>
  <c r="X162" i="19"/>
  <c r="Z162" i="19" s="1"/>
  <c r="V161" i="19"/>
  <c r="W161" i="19" s="1"/>
  <c r="X161" i="19"/>
  <c r="Z161" i="19" s="1"/>
  <c r="V160" i="19"/>
  <c r="W160" i="19" s="1"/>
  <c r="X160" i="19"/>
  <c r="Z160" i="19" s="1"/>
  <c r="V159" i="19"/>
  <c r="W159" i="19" s="1"/>
  <c r="X159" i="19"/>
  <c r="Z159" i="19" s="1"/>
  <c r="V158" i="19"/>
  <c r="W158" i="19" s="1"/>
  <c r="X158" i="19"/>
  <c r="Z158" i="19" s="1"/>
  <c r="V157" i="19"/>
  <c r="W157" i="19" s="1"/>
  <c r="X157" i="19"/>
  <c r="Z157" i="19" s="1"/>
  <c r="V156" i="19"/>
  <c r="W156" i="19" s="1"/>
  <c r="X156" i="19"/>
  <c r="Z156" i="19" s="1"/>
  <c r="V155" i="19"/>
  <c r="W155" i="19" s="1"/>
  <c r="X155" i="19"/>
  <c r="Z155" i="19" s="1"/>
  <c r="V154" i="19"/>
  <c r="W154" i="19" s="1"/>
  <c r="X154" i="19"/>
  <c r="Z154" i="19" s="1"/>
  <c r="V153" i="19"/>
  <c r="W153" i="19" s="1"/>
  <c r="X153" i="19"/>
  <c r="Z153" i="19" s="1"/>
  <c r="V152" i="19"/>
  <c r="W152" i="19" s="1"/>
  <c r="X152" i="19"/>
  <c r="Z152" i="19" s="1"/>
  <c r="V151" i="19"/>
  <c r="W151" i="19" s="1"/>
  <c r="X151" i="19"/>
  <c r="Z151" i="19" s="1"/>
  <c r="V150" i="19"/>
  <c r="W150" i="19" s="1"/>
  <c r="X150" i="19"/>
  <c r="Z150" i="19" s="1"/>
  <c r="V149" i="19"/>
  <c r="W149" i="19" s="1"/>
  <c r="X149" i="19"/>
  <c r="Z149" i="19" s="1"/>
  <c r="V148" i="19"/>
  <c r="W148" i="19" s="1"/>
  <c r="X148" i="19"/>
  <c r="Z148" i="19" s="1"/>
  <c r="V147" i="19"/>
  <c r="W147" i="19" s="1"/>
  <c r="X147" i="19"/>
  <c r="Z147" i="19" s="1"/>
  <c r="V146" i="19"/>
  <c r="W146" i="19" s="1"/>
  <c r="X146" i="19"/>
  <c r="Z146" i="19" s="1"/>
  <c r="V145" i="19"/>
  <c r="W145" i="19" s="1"/>
  <c r="X145" i="19"/>
  <c r="Z145" i="19" s="1"/>
  <c r="V144" i="19"/>
  <c r="W144" i="19" s="1"/>
  <c r="X144" i="19"/>
  <c r="Z144" i="19" s="1"/>
  <c r="V143" i="19"/>
  <c r="W143" i="19" s="1"/>
  <c r="X143" i="19"/>
  <c r="Z143" i="19" s="1"/>
  <c r="V142" i="19"/>
  <c r="W142" i="19" s="1"/>
  <c r="X142" i="19"/>
  <c r="Z142" i="19" s="1"/>
  <c r="V141" i="19"/>
  <c r="W141" i="19" s="1"/>
  <c r="X141" i="19"/>
  <c r="Z141" i="19" s="1"/>
  <c r="V140" i="19"/>
  <c r="W140" i="19" s="1"/>
  <c r="X140" i="19"/>
  <c r="Z140" i="19" s="1"/>
  <c r="V139" i="19"/>
  <c r="W139" i="19" s="1"/>
  <c r="X139" i="19"/>
  <c r="Z139" i="19" s="1"/>
  <c r="V138" i="19"/>
  <c r="W138" i="19" s="1"/>
  <c r="X138" i="19"/>
  <c r="Z138" i="19" s="1"/>
  <c r="V137" i="19"/>
  <c r="W137" i="19" s="1"/>
  <c r="X137" i="19"/>
  <c r="Z137" i="19" s="1"/>
  <c r="V136" i="19"/>
  <c r="W136" i="19" s="1"/>
  <c r="X136" i="19"/>
  <c r="Z136" i="19" s="1"/>
  <c r="V135" i="19"/>
  <c r="W135" i="19" s="1"/>
  <c r="X135" i="19"/>
  <c r="Z135" i="19" s="1"/>
  <c r="V134" i="19"/>
  <c r="W134" i="19" s="1"/>
  <c r="X134" i="19"/>
  <c r="Z134" i="19" s="1"/>
  <c r="V133" i="19"/>
  <c r="W133" i="19" s="1"/>
  <c r="X133" i="19"/>
  <c r="Z133" i="19" s="1"/>
  <c r="V132" i="19"/>
  <c r="W132" i="19" s="1"/>
  <c r="X132" i="19"/>
  <c r="Z132" i="19" s="1"/>
  <c r="V131" i="19"/>
  <c r="W131" i="19" s="1"/>
  <c r="X131" i="19"/>
  <c r="Z131" i="19" s="1"/>
  <c r="V130" i="19"/>
  <c r="W130" i="19" s="1"/>
  <c r="X130" i="19"/>
  <c r="Z130" i="19" s="1"/>
  <c r="V129" i="19"/>
  <c r="W129" i="19" s="1"/>
  <c r="X129" i="19"/>
  <c r="Z129" i="19" s="1"/>
  <c r="V128" i="19"/>
  <c r="W128" i="19" s="1"/>
  <c r="X128" i="19"/>
  <c r="Z128" i="19" s="1"/>
  <c r="V127" i="19"/>
  <c r="W127" i="19" s="1"/>
  <c r="X127" i="19"/>
  <c r="Z127" i="19" s="1"/>
  <c r="V126" i="19"/>
  <c r="W126" i="19" s="1"/>
  <c r="X126" i="19"/>
  <c r="Z126" i="19" s="1"/>
  <c r="V125" i="19"/>
  <c r="W125" i="19" s="1"/>
  <c r="X125" i="19"/>
  <c r="Z125" i="19" s="1"/>
  <c r="V124" i="19"/>
  <c r="W124" i="19" s="1"/>
  <c r="X124" i="19"/>
  <c r="Z124" i="19" s="1"/>
  <c r="V123" i="19"/>
  <c r="W123" i="19" s="1"/>
  <c r="X123" i="19"/>
  <c r="Z123" i="19" s="1"/>
  <c r="V122" i="19"/>
  <c r="W122" i="19" s="1"/>
  <c r="X122" i="19"/>
  <c r="Z122" i="19" s="1"/>
  <c r="V121" i="19"/>
  <c r="W121" i="19" s="1"/>
  <c r="X121" i="19"/>
  <c r="Z121" i="19" s="1"/>
  <c r="V120" i="19"/>
  <c r="W120" i="19" s="1"/>
  <c r="X120" i="19"/>
  <c r="Z120" i="19" s="1"/>
  <c r="V119" i="19"/>
  <c r="W119" i="19" s="1"/>
  <c r="X119" i="19"/>
  <c r="Z119" i="19" s="1"/>
  <c r="X118" i="19"/>
  <c r="Z118" i="19" s="1"/>
  <c r="V118" i="19"/>
  <c r="W118" i="19" s="1"/>
  <c r="X117" i="19"/>
  <c r="Z117" i="19" s="1"/>
  <c r="V117" i="19"/>
  <c r="W117" i="19" s="1"/>
  <c r="X116" i="19"/>
  <c r="Z116" i="19" s="1"/>
  <c r="V116" i="19"/>
  <c r="W116" i="19" s="1"/>
  <c r="X115" i="19"/>
  <c r="Z115" i="19" s="1"/>
  <c r="V115" i="19"/>
  <c r="W115" i="19" s="1"/>
  <c r="X114" i="19"/>
  <c r="Z114" i="19" s="1"/>
  <c r="V114" i="19"/>
  <c r="W114" i="19" s="1"/>
  <c r="X113" i="19"/>
  <c r="Z113" i="19" s="1"/>
  <c r="V113" i="19"/>
  <c r="W113" i="19" s="1"/>
  <c r="X112" i="19"/>
  <c r="Z112" i="19" s="1"/>
  <c r="V112" i="19"/>
  <c r="W112" i="19" s="1"/>
  <c r="X111" i="19"/>
  <c r="Z111" i="19" s="1"/>
  <c r="V111" i="19"/>
  <c r="W111" i="19" s="1"/>
  <c r="X110" i="19"/>
  <c r="Z110" i="19" s="1"/>
  <c r="V110" i="19"/>
  <c r="W110" i="19" s="1"/>
  <c r="X109" i="19"/>
  <c r="Z109" i="19" s="1"/>
  <c r="V109" i="19"/>
  <c r="W109" i="19" s="1"/>
  <c r="X108" i="19"/>
  <c r="Z108" i="19" s="1"/>
  <c r="V108" i="19"/>
  <c r="W108" i="19" s="1"/>
  <c r="X107" i="19"/>
  <c r="Z107" i="19" s="1"/>
  <c r="V107" i="19"/>
  <c r="W107" i="19" s="1"/>
  <c r="X106" i="19"/>
  <c r="Z106" i="19" s="1"/>
  <c r="V106" i="19"/>
  <c r="W106" i="19" s="1"/>
  <c r="X105" i="19"/>
  <c r="Z105" i="19" s="1"/>
  <c r="V105" i="19"/>
  <c r="W105" i="19" s="1"/>
  <c r="X104" i="19"/>
  <c r="Z104" i="19" s="1"/>
  <c r="V104" i="19"/>
  <c r="W104" i="19" s="1"/>
  <c r="X103" i="19"/>
  <c r="Z103" i="19" s="1"/>
  <c r="V103" i="19"/>
  <c r="W103" i="19" s="1"/>
  <c r="X102" i="19"/>
  <c r="Z102" i="19" s="1"/>
  <c r="V102" i="19"/>
  <c r="W102" i="19" s="1"/>
  <c r="X101" i="19"/>
  <c r="Z101" i="19" s="1"/>
  <c r="V101" i="19"/>
  <c r="W101" i="19" s="1"/>
  <c r="X100" i="19"/>
  <c r="Z100" i="19" s="1"/>
  <c r="V100" i="19"/>
  <c r="W100" i="19" s="1"/>
  <c r="X99" i="19"/>
  <c r="Z99" i="19" s="1"/>
  <c r="V99" i="19"/>
  <c r="W99" i="19" s="1"/>
  <c r="X98" i="19"/>
  <c r="Z98" i="19" s="1"/>
  <c r="V98" i="19"/>
  <c r="W98" i="19" s="1"/>
  <c r="X97" i="19"/>
  <c r="Z97" i="19" s="1"/>
  <c r="V97" i="19"/>
  <c r="W97" i="19" s="1"/>
  <c r="X96" i="19"/>
  <c r="Z96" i="19" s="1"/>
  <c r="V96" i="19"/>
  <c r="W96" i="19" s="1"/>
  <c r="X95" i="19"/>
  <c r="Z95" i="19" s="1"/>
  <c r="V95" i="19"/>
  <c r="W95" i="19" s="1"/>
  <c r="X94" i="19"/>
  <c r="Z94" i="19" s="1"/>
  <c r="V94" i="19"/>
  <c r="W94" i="19" s="1"/>
  <c r="X93" i="19"/>
  <c r="Z93" i="19" s="1"/>
  <c r="V93" i="19"/>
  <c r="W93" i="19" s="1"/>
  <c r="X92" i="19"/>
  <c r="Z92" i="19" s="1"/>
  <c r="V92" i="19"/>
  <c r="W92" i="19" s="1"/>
  <c r="X91" i="19"/>
  <c r="Z91" i="19" s="1"/>
  <c r="V91" i="19"/>
  <c r="W91" i="19" s="1"/>
  <c r="X90" i="19"/>
  <c r="Z90" i="19" s="1"/>
  <c r="V90" i="19"/>
  <c r="W90" i="19" s="1"/>
  <c r="X89" i="19"/>
  <c r="Z89" i="19" s="1"/>
  <c r="V89" i="19"/>
  <c r="W89" i="19" s="1"/>
  <c r="X88" i="19"/>
  <c r="Z88" i="19" s="1"/>
  <c r="V88" i="19"/>
  <c r="W88" i="19" s="1"/>
  <c r="V87" i="19"/>
  <c r="W87" i="19" s="1"/>
  <c r="X87" i="19"/>
  <c r="Z87" i="19" s="1"/>
  <c r="K87" i="19"/>
  <c r="X86" i="19"/>
  <c r="Z86" i="19" s="1"/>
  <c r="V86" i="19"/>
  <c r="K86" i="19"/>
  <c r="X85" i="19"/>
  <c r="Z85" i="19" s="1"/>
  <c r="V85" i="19"/>
  <c r="K85" i="19"/>
  <c r="X84" i="19"/>
  <c r="Z84" i="19" s="1"/>
  <c r="W84" i="19"/>
  <c r="V84" i="19"/>
  <c r="AG84" i="19" s="1"/>
  <c r="K84" i="19"/>
  <c r="AG83" i="19"/>
  <c r="V83" i="19"/>
  <c r="W83" i="19" s="1"/>
  <c r="X83" i="19"/>
  <c r="Z83" i="19" s="1"/>
  <c r="K83" i="19"/>
  <c r="X82" i="19"/>
  <c r="Z82" i="19" s="1"/>
  <c r="V82" i="19"/>
  <c r="W82" i="19" s="1"/>
  <c r="K82" i="19"/>
  <c r="X81" i="19"/>
  <c r="Z81" i="19" s="1"/>
  <c r="V81" i="19"/>
  <c r="K81" i="19"/>
  <c r="X80" i="19"/>
  <c r="Z80" i="19" s="1"/>
  <c r="V80" i="19"/>
  <c r="K80" i="19"/>
  <c r="V79" i="19"/>
  <c r="X79" i="19"/>
  <c r="Z79" i="19" s="1"/>
  <c r="K79" i="19"/>
  <c r="X78" i="19"/>
  <c r="Z78" i="19" s="1"/>
  <c r="V78" i="19"/>
  <c r="W78" i="19" s="1"/>
  <c r="K78" i="19"/>
  <c r="X77" i="19"/>
  <c r="Z77" i="19" s="1"/>
  <c r="V77" i="19"/>
  <c r="K77" i="19"/>
  <c r="X76" i="19"/>
  <c r="Z76" i="19" s="1"/>
  <c r="V76" i="19"/>
  <c r="AG76" i="19" s="1"/>
  <c r="K76" i="19"/>
  <c r="V75" i="19"/>
  <c r="W75" i="19" s="1"/>
  <c r="X75" i="19"/>
  <c r="Z75" i="19" s="1"/>
  <c r="K75" i="19"/>
  <c r="X74" i="19"/>
  <c r="Z74" i="19" s="1"/>
  <c r="V74" i="19"/>
  <c r="K74" i="19"/>
  <c r="X73" i="19"/>
  <c r="Z73" i="19" s="1"/>
  <c r="V73" i="19"/>
  <c r="K73" i="19"/>
  <c r="X72" i="19"/>
  <c r="Z72" i="19" s="1"/>
  <c r="V72" i="19"/>
  <c r="K72" i="19"/>
  <c r="V71" i="19"/>
  <c r="W71" i="19" s="1"/>
  <c r="X71" i="19"/>
  <c r="Z71" i="19" s="1"/>
  <c r="K71" i="19"/>
  <c r="V70" i="19"/>
  <c r="AG70" i="19" s="1"/>
  <c r="X70" i="19"/>
  <c r="Z70" i="19" s="1"/>
  <c r="K70" i="19"/>
  <c r="V69" i="19"/>
  <c r="W69" i="19" s="1"/>
  <c r="X69" i="19"/>
  <c r="Z69" i="19" s="1"/>
  <c r="K69" i="19"/>
  <c r="X68" i="19"/>
  <c r="Z68" i="19" s="1"/>
  <c r="V68" i="19"/>
  <c r="AG68" i="19" s="1"/>
  <c r="K68" i="19"/>
  <c r="V67" i="19"/>
  <c r="AG67" i="19" s="1"/>
  <c r="X67" i="19"/>
  <c r="Z67" i="19" s="1"/>
  <c r="K67" i="19"/>
  <c r="X66" i="19"/>
  <c r="Z66" i="19" s="1"/>
  <c r="V66" i="19"/>
  <c r="K66" i="19"/>
  <c r="V65" i="19"/>
  <c r="W65" i="19" s="1"/>
  <c r="X65" i="19"/>
  <c r="Z65" i="19" s="1"/>
  <c r="K65" i="19"/>
  <c r="X64" i="19"/>
  <c r="Z64" i="19" s="1"/>
  <c r="W64" i="19"/>
  <c r="V64" i="19"/>
  <c r="AG64" i="19" s="1"/>
  <c r="K64" i="19"/>
  <c r="AG63" i="19"/>
  <c r="V63" i="19"/>
  <c r="W63" i="19" s="1"/>
  <c r="X63" i="19"/>
  <c r="Z63" i="19" s="1"/>
  <c r="K63" i="19"/>
  <c r="V62" i="19"/>
  <c r="AG62" i="19" s="1"/>
  <c r="X62" i="19"/>
  <c r="Z62" i="19" s="1"/>
  <c r="K62" i="19"/>
  <c r="V61" i="19"/>
  <c r="W61" i="19" s="1"/>
  <c r="X61" i="19"/>
  <c r="Z61" i="19" s="1"/>
  <c r="K61" i="19"/>
  <c r="X60" i="19"/>
  <c r="Z60" i="19" s="1"/>
  <c r="V60" i="19"/>
  <c r="K60" i="19"/>
  <c r="V59" i="19"/>
  <c r="X59" i="19"/>
  <c r="Z59" i="19" s="1"/>
  <c r="K59" i="19"/>
  <c r="V58" i="19"/>
  <c r="AG58" i="19" s="1"/>
  <c r="X58" i="19"/>
  <c r="Z58" i="19" s="1"/>
  <c r="K58" i="19"/>
  <c r="V57" i="19"/>
  <c r="W57" i="19" s="1"/>
  <c r="X57" i="19"/>
  <c r="Z57" i="19" s="1"/>
  <c r="K57" i="19"/>
  <c r="X56" i="19"/>
  <c r="Z56" i="19" s="1"/>
  <c r="V56" i="19"/>
  <c r="AG56" i="19" s="1"/>
  <c r="K56" i="19"/>
  <c r="V55" i="19"/>
  <c r="W55" i="19" s="1"/>
  <c r="X55" i="19"/>
  <c r="Z55" i="19" s="1"/>
  <c r="K55" i="19"/>
  <c r="V54" i="19"/>
  <c r="X54" i="19"/>
  <c r="Z54" i="19" s="1"/>
  <c r="K54" i="19"/>
  <c r="V53" i="19"/>
  <c r="W53" i="19" s="1"/>
  <c r="X53" i="19"/>
  <c r="Z53" i="19" s="1"/>
  <c r="K53" i="19"/>
  <c r="X52" i="19"/>
  <c r="Z52" i="19" s="1"/>
  <c r="V52" i="19"/>
  <c r="K52" i="19"/>
  <c r="V51" i="19"/>
  <c r="W51" i="19" s="1"/>
  <c r="X51" i="19"/>
  <c r="Z51" i="19" s="1"/>
  <c r="K51" i="19"/>
  <c r="V50" i="19"/>
  <c r="AG50" i="19" s="1"/>
  <c r="X50" i="19"/>
  <c r="Z50" i="19" s="1"/>
  <c r="K50" i="19"/>
  <c r="V49" i="19"/>
  <c r="W49" i="19" s="1"/>
  <c r="X49" i="19"/>
  <c r="Z49" i="19" s="1"/>
  <c r="K49" i="19"/>
  <c r="X48" i="19"/>
  <c r="Z48" i="19" s="1"/>
  <c r="V48" i="19"/>
  <c r="AG48" i="19" s="1"/>
  <c r="K48" i="19"/>
  <c r="V47" i="19"/>
  <c r="W47" i="19" s="1"/>
  <c r="X47" i="19"/>
  <c r="Z47" i="19" s="1"/>
  <c r="K47" i="19"/>
  <c r="V46" i="19"/>
  <c r="X46" i="19"/>
  <c r="Z46" i="19" s="1"/>
  <c r="K46" i="19"/>
  <c r="V45" i="19"/>
  <c r="W45" i="19" s="1"/>
  <c r="X45" i="19"/>
  <c r="Z45" i="19" s="1"/>
  <c r="K45" i="19"/>
  <c r="X44" i="19"/>
  <c r="Z44" i="19" s="1"/>
  <c r="V44" i="19"/>
  <c r="K44" i="19"/>
  <c r="V43" i="19"/>
  <c r="X43" i="19"/>
  <c r="Z43" i="19" s="1"/>
  <c r="K43" i="19"/>
  <c r="V42" i="19"/>
  <c r="AG42" i="19" s="1"/>
  <c r="X42" i="19"/>
  <c r="Z42" i="19" s="1"/>
  <c r="K42" i="19"/>
  <c r="V41" i="19"/>
  <c r="W41" i="19" s="1"/>
  <c r="X41" i="19"/>
  <c r="Z41" i="19" s="1"/>
  <c r="K41" i="19"/>
  <c r="X40" i="19"/>
  <c r="Z40" i="19" s="1"/>
  <c r="V40" i="19"/>
  <c r="AG40" i="19" s="1"/>
  <c r="K40" i="19"/>
  <c r="V39" i="19"/>
  <c r="W39" i="19" s="1"/>
  <c r="X39" i="19"/>
  <c r="Z39" i="19" s="1"/>
  <c r="K39" i="19"/>
  <c r="V38" i="19"/>
  <c r="X38" i="19"/>
  <c r="Z38" i="19" s="1"/>
  <c r="K38" i="19"/>
  <c r="V37" i="19"/>
  <c r="W37" i="19" s="1"/>
  <c r="X37" i="19"/>
  <c r="Z37" i="19" s="1"/>
  <c r="K37" i="19"/>
  <c r="AG36" i="19"/>
  <c r="V34" i="19"/>
  <c r="AG34" i="19" s="1"/>
  <c r="X34" i="19"/>
  <c r="Z34" i="19" s="1"/>
  <c r="K34" i="19"/>
  <c r="V33" i="19"/>
  <c r="W33" i="19" s="1"/>
  <c r="X33" i="19"/>
  <c r="Z33" i="19" s="1"/>
  <c r="K33" i="19"/>
  <c r="X32" i="19"/>
  <c r="Z32" i="19" s="1"/>
  <c r="W32" i="19"/>
  <c r="V32" i="19"/>
  <c r="AG32" i="19" s="1"/>
  <c r="K32" i="19"/>
  <c r="V31" i="19"/>
  <c r="W31" i="19" s="1"/>
  <c r="X31" i="19"/>
  <c r="Z31" i="19" s="1"/>
  <c r="K31" i="19"/>
  <c r="V30" i="19"/>
  <c r="AG30" i="19" s="1"/>
  <c r="X30" i="19"/>
  <c r="Z30" i="19" s="1"/>
  <c r="K30" i="19"/>
  <c r="V29" i="19"/>
  <c r="W29" i="19" s="1"/>
  <c r="X29" i="19"/>
  <c r="Z29" i="19" s="1"/>
  <c r="K29" i="19"/>
  <c r="X28" i="19"/>
  <c r="Z28" i="19" s="1"/>
  <c r="V28" i="19"/>
  <c r="K28" i="19"/>
  <c r="V27" i="19"/>
  <c r="AI240" i="19" s="1"/>
  <c r="X27" i="19"/>
  <c r="Z27" i="19" s="1"/>
  <c r="K27" i="19"/>
  <c r="V26" i="19"/>
  <c r="AG26" i="19" s="1"/>
  <c r="X26" i="19"/>
  <c r="Z26" i="19" s="1"/>
  <c r="K26" i="19"/>
  <c r="V25" i="19"/>
  <c r="W25" i="19" s="1"/>
  <c r="X25" i="19"/>
  <c r="Z25" i="19" s="1"/>
  <c r="K25" i="19"/>
  <c r="X24" i="19"/>
  <c r="Z24" i="19" s="1"/>
  <c r="V24" i="19"/>
  <c r="AG24" i="19" s="1"/>
  <c r="K24" i="19"/>
  <c r="V23" i="19"/>
  <c r="W23" i="19" s="1"/>
  <c r="X23" i="19"/>
  <c r="Z23" i="19" s="1"/>
  <c r="K23" i="19"/>
  <c r="V22" i="19"/>
  <c r="X22" i="19"/>
  <c r="Z22" i="19" s="1"/>
  <c r="K22" i="19"/>
  <c r="V21" i="19"/>
  <c r="W21" i="19" s="1"/>
  <c r="X21" i="19"/>
  <c r="Z21" i="19" s="1"/>
  <c r="K21" i="19"/>
  <c r="X20" i="19"/>
  <c r="Z20" i="19" s="1"/>
  <c r="V20" i="19"/>
  <c r="AG20" i="19" s="1"/>
  <c r="K20" i="19"/>
  <c r="V19" i="19"/>
  <c r="W19" i="19" s="1"/>
  <c r="X19" i="19"/>
  <c r="Z19" i="19" s="1"/>
  <c r="K19" i="19"/>
  <c r="V18" i="19"/>
  <c r="AG18" i="19" s="1"/>
  <c r="X18" i="19"/>
  <c r="Z18" i="19" s="1"/>
  <c r="K18" i="19"/>
  <c r="V17" i="19"/>
  <c r="W17" i="19" s="1"/>
  <c r="X17" i="19"/>
  <c r="Z17" i="19" s="1"/>
  <c r="K17" i="19"/>
  <c r="X16" i="19"/>
  <c r="Z16" i="19" s="1"/>
  <c r="V16" i="19"/>
  <c r="AG16" i="19" s="1"/>
  <c r="K16" i="19"/>
  <c r="V15" i="19"/>
  <c r="W15" i="19" s="1"/>
  <c r="X15" i="19"/>
  <c r="Z15" i="19" s="1"/>
  <c r="K15" i="19"/>
  <c r="X14" i="19"/>
  <c r="Z14" i="19" s="1"/>
  <c r="V14" i="19"/>
  <c r="K14" i="19"/>
  <c r="V13" i="19"/>
  <c r="W13" i="19" s="1"/>
  <c r="X13" i="19"/>
  <c r="Z13" i="19" s="1"/>
  <c r="K13" i="19"/>
  <c r="X12" i="19"/>
  <c r="Z12" i="19" s="1"/>
  <c r="V12" i="19"/>
  <c r="AG12" i="19" s="1"/>
  <c r="K12" i="19"/>
  <c r="V11" i="19"/>
  <c r="W11" i="19" s="1"/>
  <c r="X11" i="19"/>
  <c r="Z11" i="19" s="1"/>
  <c r="K11" i="19"/>
  <c r="X10" i="19"/>
  <c r="Z10" i="19" s="1"/>
  <c r="V10" i="19"/>
  <c r="K10" i="19"/>
  <c r="V9" i="19"/>
  <c r="W9" i="19" s="1"/>
  <c r="X9" i="19"/>
  <c r="Z9" i="19" s="1"/>
  <c r="K9" i="19"/>
  <c r="X8" i="19"/>
  <c r="Z8" i="19" s="1"/>
  <c r="V8" i="19"/>
  <c r="AG8" i="19" s="1"/>
  <c r="K8" i="19"/>
  <c r="V7" i="19"/>
  <c r="W7" i="19" s="1"/>
  <c r="X7" i="19"/>
  <c r="Z7" i="19" s="1"/>
  <c r="K7" i="19"/>
  <c r="V6" i="19"/>
  <c r="W6" i="19" s="1"/>
  <c r="X6" i="19"/>
  <c r="Z6" i="19" s="1"/>
  <c r="K6" i="19"/>
  <c r="V5" i="19"/>
  <c r="AG5" i="19" s="1"/>
  <c r="X5" i="19"/>
  <c r="Z5" i="19" s="1"/>
  <c r="K5" i="19"/>
  <c r="V4" i="19"/>
  <c r="X4" i="19"/>
  <c r="Z4" i="19" s="1"/>
  <c r="K4" i="19"/>
  <c r="V3" i="19"/>
  <c r="AG3" i="19" s="1"/>
  <c r="X3" i="19"/>
  <c r="Z3" i="19" s="1"/>
  <c r="K3" i="19"/>
  <c r="AH2" i="19"/>
  <c r="V2" i="19"/>
  <c r="X2" i="19"/>
  <c r="Z2" i="19" s="1"/>
  <c r="K2" i="19"/>
  <c r="AL267" i="18"/>
  <c r="AI267" i="18"/>
  <c r="AH267" i="18"/>
  <c r="AK267" i="18" s="1"/>
  <c r="AL266" i="18"/>
  <c r="AN266" i="18" s="1"/>
  <c r="AI266" i="18"/>
  <c r="AH266" i="18"/>
  <c r="AK266" i="18" s="1"/>
  <c r="AL265" i="18"/>
  <c r="AM265" i="18" s="1"/>
  <c r="AP265" i="18" s="1"/>
  <c r="AI265" i="18"/>
  <c r="AH265" i="18"/>
  <c r="AK265" i="18" s="1"/>
  <c r="AL264" i="18"/>
  <c r="AN264" i="18" s="1"/>
  <c r="AI264" i="18"/>
  <c r="AH264" i="18"/>
  <c r="AK264" i="18" s="1"/>
  <c r="AL263" i="18"/>
  <c r="AN263" i="18" s="1"/>
  <c r="AI263" i="18"/>
  <c r="AH263" i="18"/>
  <c r="AK263" i="18" s="1"/>
  <c r="AL262" i="18"/>
  <c r="AN262" i="18" s="1"/>
  <c r="AI262" i="18"/>
  <c r="AH262" i="18"/>
  <c r="AK262" i="18" s="1"/>
  <c r="AL261" i="18"/>
  <c r="AN261" i="18" s="1"/>
  <c r="AI261" i="18"/>
  <c r="AH261" i="18"/>
  <c r="AK261" i="18" s="1"/>
  <c r="AL260" i="18"/>
  <c r="AN260" i="18" s="1"/>
  <c r="AI260" i="18"/>
  <c r="AH260" i="18"/>
  <c r="AK260" i="18" s="1"/>
  <c r="AL259" i="18"/>
  <c r="AN259" i="18" s="1"/>
  <c r="AI259" i="18"/>
  <c r="AH259" i="18"/>
  <c r="AL258" i="18"/>
  <c r="AN258" i="18" s="1"/>
  <c r="AI258" i="18"/>
  <c r="AH258" i="18"/>
  <c r="AL257" i="18"/>
  <c r="AN257" i="18" s="1"/>
  <c r="AI257" i="18"/>
  <c r="AH257" i="18"/>
  <c r="AL256" i="18"/>
  <c r="AN256" i="18" s="1"/>
  <c r="AI256" i="18"/>
  <c r="AH256" i="18"/>
  <c r="AL255" i="18"/>
  <c r="AN255" i="18" s="1"/>
  <c r="AI255" i="18"/>
  <c r="AH255" i="18"/>
  <c r="AL254" i="18"/>
  <c r="AN254" i="18" s="1"/>
  <c r="AI254" i="18"/>
  <c r="AH254" i="18"/>
  <c r="AL253" i="18"/>
  <c r="AN253" i="18" s="1"/>
  <c r="AI253" i="18"/>
  <c r="AH253" i="18"/>
  <c r="AL252" i="18"/>
  <c r="AN252" i="18" s="1"/>
  <c r="AI252" i="18"/>
  <c r="AH252" i="18"/>
  <c r="AL251" i="18"/>
  <c r="AN251" i="18" s="1"/>
  <c r="AI251" i="18"/>
  <c r="AH251" i="18"/>
  <c r="AL250" i="18"/>
  <c r="AN250" i="18" s="1"/>
  <c r="AI250" i="18"/>
  <c r="AH250" i="18"/>
  <c r="AL249" i="18"/>
  <c r="AN249" i="18" s="1"/>
  <c r="AI249" i="18"/>
  <c r="AH249" i="18"/>
  <c r="AL248" i="18"/>
  <c r="AN248" i="18" s="1"/>
  <c r="AI248" i="18"/>
  <c r="AH248" i="18"/>
  <c r="AL247" i="18"/>
  <c r="AN247" i="18" s="1"/>
  <c r="AI247" i="18"/>
  <c r="AH247" i="18"/>
  <c r="AL246" i="18"/>
  <c r="AN246" i="18" s="1"/>
  <c r="AI246" i="18"/>
  <c r="AH246" i="18"/>
  <c r="AL245" i="18"/>
  <c r="AN245" i="18" s="1"/>
  <c r="AI245" i="18"/>
  <c r="AH245" i="18"/>
  <c r="AL244" i="18"/>
  <c r="AN244" i="18" s="1"/>
  <c r="AI244" i="18"/>
  <c r="AH244" i="18"/>
  <c r="AL243" i="18"/>
  <c r="AN243" i="18" s="1"/>
  <c r="AI243" i="18"/>
  <c r="AH243" i="18"/>
  <c r="AL242" i="18"/>
  <c r="AN242" i="18" s="1"/>
  <c r="AH242" i="18"/>
  <c r="AL241" i="18"/>
  <c r="AN241" i="18" s="1"/>
  <c r="AH241" i="18"/>
  <c r="AL240" i="18"/>
  <c r="AN240" i="18" s="1"/>
  <c r="AH240" i="18"/>
  <c r="AL239" i="18"/>
  <c r="AN239" i="18" s="1"/>
  <c r="AI239" i="18"/>
  <c r="AH239" i="18"/>
  <c r="AL238" i="18"/>
  <c r="AN238" i="18" s="1"/>
  <c r="AI238" i="18"/>
  <c r="AH238" i="18"/>
  <c r="AL237" i="18"/>
  <c r="AN237" i="18" s="1"/>
  <c r="AI237" i="18"/>
  <c r="AH237" i="18"/>
  <c r="AL236" i="18"/>
  <c r="AN236" i="18" s="1"/>
  <c r="AI236" i="18"/>
  <c r="AH236" i="18"/>
  <c r="AL235" i="18"/>
  <c r="AN235" i="18" s="1"/>
  <c r="AI235" i="18"/>
  <c r="AH235" i="18"/>
  <c r="AL234" i="18"/>
  <c r="AN234" i="18" s="1"/>
  <c r="AI234" i="18"/>
  <c r="AH234" i="18"/>
  <c r="AL233" i="18"/>
  <c r="AN233" i="18" s="1"/>
  <c r="AI233" i="18"/>
  <c r="AH233" i="18"/>
  <c r="AL232" i="18"/>
  <c r="AN232" i="18" s="1"/>
  <c r="AI232" i="18"/>
  <c r="AH232" i="18"/>
  <c r="AL231" i="18"/>
  <c r="AN231" i="18" s="1"/>
  <c r="AI231" i="18"/>
  <c r="AH231" i="18"/>
  <c r="AL230" i="18"/>
  <c r="AN230" i="18" s="1"/>
  <c r="AI230" i="18"/>
  <c r="AH230" i="18"/>
  <c r="AL229" i="18"/>
  <c r="AN229" i="18" s="1"/>
  <c r="AI229" i="18"/>
  <c r="AH229" i="18"/>
  <c r="AL228" i="18"/>
  <c r="AN228" i="18" s="1"/>
  <c r="AI228" i="18"/>
  <c r="AH228" i="18"/>
  <c r="AL227" i="18"/>
  <c r="AN227" i="18" s="1"/>
  <c r="AI227" i="18"/>
  <c r="AH227" i="18"/>
  <c r="AL226" i="18"/>
  <c r="AN226" i="18" s="1"/>
  <c r="AI226" i="18"/>
  <c r="AH226" i="18"/>
  <c r="AL225" i="18"/>
  <c r="AN225" i="18" s="1"/>
  <c r="AI225" i="18"/>
  <c r="AH225" i="18"/>
  <c r="AL224" i="18"/>
  <c r="AN224" i="18" s="1"/>
  <c r="AI224" i="18"/>
  <c r="AH224" i="18"/>
  <c r="AL223" i="18"/>
  <c r="AN223" i="18" s="1"/>
  <c r="AI223" i="18"/>
  <c r="AH223" i="18"/>
  <c r="AK223" i="18" s="1"/>
  <c r="AL222" i="18"/>
  <c r="AN222" i="18" s="1"/>
  <c r="AI222" i="18"/>
  <c r="AH222" i="18"/>
  <c r="AK222" i="18" s="1"/>
  <c r="AL221" i="18"/>
  <c r="AN221" i="18" s="1"/>
  <c r="AI221" i="18"/>
  <c r="AH221" i="18"/>
  <c r="AK221" i="18" s="1"/>
  <c r="AL220" i="18"/>
  <c r="AN220" i="18" s="1"/>
  <c r="AI220" i="18"/>
  <c r="AH220" i="18"/>
  <c r="AK220" i="18" s="1"/>
  <c r="AL219" i="18"/>
  <c r="AN219" i="18" s="1"/>
  <c r="AI219" i="18"/>
  <c r="AH219" i="18"/>
  <c r="AK219" i="18" s="1"/>
  <c r="AL218" i="18"/>
  <c r="AN218" i="18" s="1"/>
  <c r="AI218" i="18"/>
  <c r="AH218" i="18"/>
  <c r="AK218" i="18" s="1"/>
  <c r="AL217" i="18"/>
  <c r="AN217" i="18" s="1"/>
  <c r="AI217" i="18"/>
  <c r="AH217" i="18"/>
  <c r="AK217" i="18" s="1"/>
  <c r="AL216" i="18"/>
  <c r="AN216" i="18" s="1"/>
  <c r="AI216" i="18"/>
  <c r="AH216" i="18"/>
  <c r="AK216" i="18" s="1"/>
  <c r="AL215" i="18"/>
  <c r="AN215" i="18" s="1"/>
  <c r="AI215" i="18"/>
  <c r="AH215" i="18"/>
  <c r="AK215" i="18" s="1"/>
  <c r="AL214" i="18"/>
  <c r="AN214" i="18" s="1"/>
  <c r="AI214" i="18"/>
  <c r="AH214" i="18"/>
  <c r="AK214" i="18" s="1"/>
  <c r="AL213" i="18"/>
  <c r="AN213" i="18" s="1"/>
  <c r="AI213" i="18"/>
  <c r="AH213" i="18"/>
  <c r="AK213" i="18" s="1"/>
  <c r="AL212" i="18"/>
  <c r="AN212" i="18" s="1"/>
  <c r="AI212" i="18"/>
  <c r="AH212" i="18"/>
  <c r="AK212" i="18" s="1"/>
  <c r="AL211" i="18"/>
  <c r="AN211" i="18" s="1"/>
  <c r="AI211" i="18"/>
  <c r="AH211" i="18"/>
  <c r="AK211" i="18" s="1"/>
  <c r="AL210" i="18"/>
  <c r="AN210" i="18" s="1"/>
  <c r="AI210" i="18"/>
  <c r="AH210" i="18"/>
  <c r="AK210" i="18" s="1"/>
  <c r="AL209" i="18"/>
  <c r="AN209" i="18" s="1"/>
  <c r="AI209" i="18"/>
  <c r="AH209" i="18"/>
  <c r="AK209" i="18" s="1"/>
  <c r="AL208" i="18"/>
  <c r="AN208" i="18" s="1"/>
  <c r="AI208" i="18"/>
  <c r="AH208" i="18"/>
  <c r="AK208" i="18" s="1"/>
  <c r="AL207" i="18"/>
  <c r="AN207" i="18" s="1"/>
  <c r="AI207" i="18"/>
  <c r="AH207" i="18"/>
  <c r="AK207" i="18" s="1"/>
  <c r="AB207" i="18"/>
  <c r="AL206" i="18"/>
  <c r="AN206" i="18" s="1"/>
  <c r="AI206" i="18"/>
  <c r="AH206" i="18"/>
  <c r="AK206" i="18" s="1"/>
  <c r="AP205" i="18"/>
  <c r="AN205" i="18"/>
  <c r="AI205" i="18"/>
  <c r="AH205" i="18"/>
  <c r="AK205" i="18" s="1"/>
  <c r="AL204" i="18"/>
  <c r="AI204" i="18"/>
  <c r="AH204" i="18"/>
  <c r="AK204" i="18" s="1"/>
  <c r="AL203" i="18"/>
  <c r="AI203" i="18"/>
  <c r="AH203" i="18"/>
  <c r="AK203" i="18" s="1"/>
  <c r="V200" i="18"/>
  <c r="W200" i="18" s="1"/>
  <c r="X200" i="18"/>
  <c r="Z200" i="18" s="1"/>
  <c r="K200" i="18"/>
  <c r="X199" i="18"/>
  <c r="Z199" i="18" s="1"/>
  <c r="W199" i="18"/>
  <c r="V199" i="18"/>
  <c r="W198" i="18"/>
  <c r="V198" i="18"/>
  <c r="X198" i="18"/>
  <c r="Z198" i="18" s="1"/>
  <c r="V197" i="18"/>
  <c r="W197" i="18" s="1"/>
  <c r="X197" i="18"/>
  <c r="Z197" i="18" s="1"/>
  <c r="W196" i="18"/>
  <c r="V196" i="18"/>
  <c r="X196" i="18"/>
  <c r="Z196" i="18" s="1"/>
  <c r="W195" i="18"/>
  <c r="V195" i="18"/>
  <c r="X195" i="18"/>
  <c r="Z195" i="18" s="1"/>
  <c r="X194" i="18"/>
  <c r="Z194" i="18" s="1"/>
  <c r="W194" i="18"/>
  <c r="V194" i="18"/>
  <c r="X193" i="18"/>
  <c r="Z193" i="18" s="1"/>
  <c r="W193" i="18"/>
  <c r="V193" i="18"/>
  <c r="X192" i="18"/>
  <c r="Z192" i="18" s="1"/>
  <c r="V192" i="18"/>
  <c r="W192" i="18" s="1"/>
  <c r="X191" i="18"/>
  <c r="Z191" i="18" s="1"/>
  <c r="W191" i="18"/>
  <c r="V191" i="18"/>
  <c r="X190" i="18"/>
  <c r="Z190" i="18" s="1"/>
  <c r="W190" i="18"/>
  <c r="V190" i="18"/>
  <c r="X189" i="18"/>
  <c r="Z189" i="18" s="1"/>
  <c r="W189" i="18"/>
  <c r="V189" i="18"/>
  <c r="X188" i="18"/>
  <c r="Z188" i="18" s="1"/>
  <c r="V188" i="18"/>
  <c r="W188" i="18" s="1"/>
  <c r="X187" i="18"/>
  <c r="Z187" i="18" s="1"/>
  <c r="W187" i="18"/>
  <c r="V187" i="18"/>
  <c r="X186" i="18"/>
  <c r="Z186" i="18" s="1"/>
  <c r="W186" i="18"/>
  <c r="V186" i="18"/>
  <c r="V185" i="18"/>
  <c r="W185" i="18" s="1"/>
  <c r="X185" i="18"/>
  <c r="Z185" i="18" s="1"/>
  <c r="X184" i="18"/>
  <c r="Z184" i="18" s="1"/>
  <c r="V184" i="18"/>
  <c r="W184" i="18" s="1"/>
  <c r="X183" i="18"/>
  <c r="Z183" i="18" s="1"/>
  <c r="W183" i="18"/>
  <c r="V183" i="18"/>
  <c r="X182" i="18"/>
  <c r="Z182" i="18" s="1"/>
  <c r="W182" i="18"/>
  <c r="V182" i="18"/>
  <c r="X181" i="18"/>
  <c r="Z181" i="18" s="1"/>
  <c r="W181" i="18"/>
  <c r="V181" i="18"/>
  <c r="X180" i="18"/>
  <c r="Z180" i="18" s="1"/>
  <c r="V180" i="18"/>
  <c r="W180" i="18" s="1"/>
  <c r="X179" i="18"/>
  <c r="Z179" i="18" s="1"/>
  <c r="W179" i="18"/>
  <c r="V179" i="18"/>
  <c r="X178" i="18"/>
  <c r="Z178" i="18" s="1"/>
  <c r="W178" i="18"/>
  <c r="V178" i="18"/>
  <c r="X177" i="18"/>
  <c r="Z177" i="18" s="1"/>
  <c r="W177" i="18"/>
  <c r="V177" i="18"/>
  <c r="X176" i="18"/>
  <c r="Z176" i="18" s="1"/>
  <c r="V176" i="18"/>
  <c r="W176" i="18" s="1"/>
  <c r="X175" i="18"/>
  <c r="Z175" i="18" s="1"/>
  <c r="W175" i="18"/>
  <c r="V175" i="18"/>
  <c r="X174" i="18"/>
  <c r="Z174" i="18" s="1"/>
  <c r="W174" i="18"/>
  <c r="V174" i="18"/>
  <c r="X173" i="18"/>
  <c r="Z173" i="18" s="1"/>
  <c r="W173" i="18"/>
  <c r="V173" i="18"/>
  <c r="X172" i="18"/>
  <c r="Z172" i="18" s="1"/>
  <c r="V172" i="18"/>
  <c r="W172" i="18" s="1"/>
  <c r="X171" i="18"/>
  <c r="Z171" i="18" s="1"/>
  <c r="V171" i="18"/>
  <c r="W171" i="18" s="1"/>
  <c r="X170" i="18"/>
  <c r="Z170" i="18" s="1"/>
  <c r="W170" i="18"/>
  <c r="V170" i="18"/>
  <c r="X169" i="18"/>
  <c r="Z169" i="18" s="1"/>
  <c r="W169" i="18"/>
  <c r="V169" i="18"/>
  <c r="X168" i="18"/>
  <c r="Z168" i="18" s="1"/>
  <c r="V168" i="18"/>
  <c r="W168" i="18" s="1"/>
  <c r="X167" i="18"/>
  <c r="Z167" i="18" s="1"/>
  <c r="V167" i="18"/>
  <c r="W167" i="18" s="1"/>
  <c r="X166" i="18"/>
  <c r="Z166" i="18" s="1"/>
  <c r="W166" i="18"/>
  <c r="V166" i="18"/>
  <c r="X165" i="18"/>
  <c r="Z165" i="18" s="1"/>
  <c r="W165" i="18"/>
  <c r="V165" i="18"/>
  <c r="X164" i="18"/>
  <c r="Z164" i="18" s="1"/>
  <c r="V164" i="18"/>
  <c r="W164" i="18" s="1"/>
  <c r="X163" i="18"/>
  <c r="Z163" i="18" s="1"/>
  <c r="V163" i="18"/>
  <c r="W163" i="18" s="1"/>
  <c r="X162" i="18"/>
  <c r="Z162" i="18" s="1"/>
  <c r="W162" i="18"/>
  <c r="V162" i="18"/>
  <c r="X161" i="18"/>
  <c r="Z161" i="18" s="1"/>
  <c r="W161" i="18"/>
  <c r="V161" i="18"/>
  <c r="X160" i="18"/>
  <c r="Z160" i="18" s="1"/>
  <c r="V160" i="18"/>
  <c r="W160" i="18" s="1"/>
  <c r="X159" i="18"/>
  <c r="Z159" i="18" s="1"/>
  <c r="V159" i="18"/>
  <c r="W159" i="18" s="1"/>
  <c r="X158" i="18"/>
  <c r="Z158" i="18" s="1"/>
  <c r="W158" i="18"/>
  <c r="V158" i="18"/>
  <c r="X157" i="18"/>
  <c r="Z157" i="18" s="1"/>
  <c r="W157" i="18"/>
  <c r="V157" i="18"/>
  <c r="X156" i="18"/>
  <c r="Z156" i="18" s="1"/>
  <c r="V156" i="18"/>
  <c r="W156" i="18" s="1"/>
  <c r="X155" i="18"/>
  <c r="Z155" i="18" s="1"/>
  <c r="V155" i="18"/>
  <c r="W155" i="18" s="1"/>
  <c r="X154" i="18"/>
  <c r="Z154" i="18" s="1"/>
  <c r="W154" i="18"/>
  <c r="V154" i="18"/>
  <c r="X153" i="18"/>
  <c r="Z153" i="18" s="1"/>
  <c r="W153" i="18"/>
  <c r="V153" i="18"/>
  <c r="X152" i="18"/>
  <c r="Z152" i="18" s="1"/>
  <c r="V152" i="18"/>
  <c r="W152" i="18" s="1"/>
  <c r="X151" i="18"/>
  <c r="Z151" i="18" s="1"/>
  <c r="V151" i="18"/>
  <c r="W151" i="18" s="1"/>
  <c r="X150" i="18"/>
  <c r="Z150" i="18" s="1"/>
  <c r="W150" i="18"/>
  <c r="V150" i="18"/>
  <c r="X149" i="18"/>
  <c r="Z149" i="18" s="1"/>
  <c r="W149" i="18"/>
  <c r="V149" i="18"/>
  <c r="X148" i="18"/>
  <c r="Z148" i="18" s="1"/>
  <c r="V148" i="18"/>
  <c r="W148" i="18" s="1"/>
  <c r="X147" i="18"/>
  <c r="Z147" i="18" s="1"/>
  <c r="V147" i="18"/>
  <c r="W147" i="18" s="1"/>
  <c r="X146" i="18"/>
  <c r="Z146" i="18" s="1"/>
  <c r="W146" i="18"/>
  <c r="V146" i="18"/>
  <c r="X145" i="18"/>
  <c r="Z145" i="18" s="1"/>
  <c r="W145" i="18"/>
  <c r="V145" i="18"/>
  <c r="X144" i="18"/>
  <c r="Z144" i="18" s="1"/>
  <c r="V144" i="18"/>
  <c r="W144" i="18" s="1"/>
  <c r="X143" i="18"/>
  <c r="Z143" i="18" s="1"/>
  <c r="V143" i="18"/>
  <c r="W143" i="18" s="1"/>
  <c r="X142" i="18"/>
  <c r="Z142" i="18" s="1"/>
  <c r="W142" i="18"/>
  <c r="V142" i="18"/>
  <c r="X141" i="18"/>
  <c r="Z141" i="18" s="1"/>
  <c r="W141" i="18"/>
  <c r="V141" i="18"/>
  <c r="X140" i="18"/>
  <c r="Z140" i="18" s="1"/>
  <c r="V140" i="18"/>
  <c r="W140" i="18" s="1"/>
  <c r="X139" i="18"/>
  <c r="Z139" i="18" s="1"/>
  <c r="V139" i="18"/>
  <c r="W139" i="18" s="1"/>
  <c r="X138" i="18"/>
  <c r="Z138" i="18" s="1"/>
  <c r="W138" i="18"/>
  <c r="V138" i="18"/>
  <c r="X137" i="18"/>
  <c r="Z137" i="18" s="1"/>
  <c r="W137" i="18"/>
  <c r="V137" i="18"/>
  <c r="X136" i="18"/>
  <c r="Z136" i="18" s="1"/>
  <c r="V136" i="18"/>
  <c r="W136" i="18" s="1"/>
  <c r="X135" i="18"/>
  <c r="Z135" i="18" s="1"/>
  <c r="V135" i="18"/>
  <c r="W135" i="18" s="1"/>
  <c r="X134" i="18"/>
  <c r="Z134" i="18" s="1"/>
  <c r="W134" i="18"/>
  <c r="V134" i="18"/>
  <c r="X133" i="18"/>
  <c r="Z133" i="18" s="1"/>
  <c r="W133" i="18"/>
  <c r="V133" i="18"/>
  <c r="X132" i="18"/>
  <c r="Z132" i="18" s="1"/>
  <c r="V132" i="18"/>
  <c r="W132" i="18" s="1"/>
  <c r="X131" i="18"/>
  <c r="Z131" i="18" s="1"/>
  <c r="V131" i="18"/>
  <c r="W131" i="18" s="1"/>
  <c r="X130" i="18"/>
  <c r="Z130" i="18" s="1"/>
  <c r="W130" i="18"/>
  <c r="V130" i="18"/>
  <c r="X129" i="18"/>
  <c r="Z129" i="18" s="1"/>
  <c r="W129" i="18"/>
  <c r="V129" i="18"/>
  <c r="X128" i="18"/>
  <c r="Z128" i="18" s="1"/>
  <c r="V128" i="18"/>
  <c r="W128" i="18" s="1"/>
  <c r="X127" i="18"/>
  <c r="Z127" i="18" s="1"/>
  <c r="V127" i="18"/>
  <c r="W127" i="18" s="1"/>
  <c r="X126" i="18"/>
  <c r="Z126" i="18" s="1"/>
  <c r="W126" i="18"/>
  <c r="V126" i="18"/>
  <c r="X125" i="18"/>
  <c r="Z125" i="18" s="1"/>
  <c r="W125" i="18"/>
  <c r="V125" i="18"/>
  <c r="X124" i="18"/>
  <c r="Z124" i="18" s="1"/>
  <c r="V124" i="18"/>
  <c r="W124" i="18" s="1"/>
  <c r="X123" i="18"/>
  <c r="Z123" i="18" s="1"/>
  <c r="V123" i="18"/>
  <c r="W123" i="18" s="1"/>
  <c r="X122" i="18"/>
  <c r="Z122" i="18" s="1"/>
  <c r="W122" i="18"/>
  <c r="V122" i="18"/>
  <c r="X121" i="18"/>
  <c r="Z121" i="18" s="1"/>
  <c r="W121" i="18"/>
  <c r="V121" i="18"/>
  <c r="X120" i="18"/>
  <c r="Z120" i="18" s="1"/>
  <c r="V120" i="18"/>
  <c r="W120" i="18" s="1"/>
  <c r="X119" i="18"/>
  <c r="Z119" i="18" s="1"/>
  <c r="V119" i="18"/>
  <c r="W119" i="18" s="1"/>
  <c r="X118" i="18"/>
  <c r="Z118" i="18" s="1"/>
  <c r="W118" i="18"/>
  <c r="V118" i="18"/>
  <c r="X117" i="18"/>
  <c r="Z117" i="18" s="1"/>
  <c r="W117" i="18"/>
  <c r="V117" i="18"/>
  <c r="X116" i="18"/>
  <c r="Z116" i="18" s="1"/>
  <c r="V116" i="18"/>
  <c r="W116" i="18" s="1"/>
  <c r="X115" i="18"/>
  <c r="Z115" i="18" s="1"/>
  <c r="V115" i="18"/>
  <c r="W115" i="18" s="1"/>
  <c r="X114" i="18"/>
  <c r="Z114" i="18" s="1"/>
  <c r="W114" i="18"/>
  <c r="V114" i="18"/>
  <c r="X113" i="18"/>
  <c r="Z113" i="18" s="1"/>
  <c r="W113" i="18"/>
  <c r="V113" i="18"/>
  <c r="X112" i="18"/>
  <c r="Z112" i="18" s="1"/>
  <c r="V112" i="18"/>
  <c r="W112" i="18" s="1"/>
  <c r="X111" i="18"/>
  <c r="Z111" i="18" s="1"/>
  <c r="V111" i="18"/>
  <c r="W111" i="18" s="1"/>
  <c r="X110" i="18"/>
  <c r="Z110" i="18" s="1"/>
  <c r="W110" i="18"/>
  <c r="V110" i="18"/>
  <c r="X109" i="18"/>
  <c r="Z109" i="18" s="1"/>
  <c r="W109" i="18"/>
  <c r="V109" i="18"/>
  <c r="X108" i="18"/>
  <c r="Z108" i="18" s="1"/>
  <c r="V108" i="18"/>
  <c r="W108" i="18" s="1"/>
  <c r="X107" i="18"/>
  <c r="Z107" i="18" s="1"/>
  <c r="V107" i="18"/>
  <c r="W107" i="18" s="1"/>
  <c r="X106" i="18"/>
  <c r="Z106" i="18" s="1"/>
  <c r="W106" i="18"/>
  <c r="V106" i="18"/>
  <c r="X105" i="18"/>
  <c r="Z105" i="18" s="1"/>
  <c r="W105" i="18"/>
  <c r="V105" i="18"/>
  <c r="X104" i="18"/>
  <c r="Z104" i="18" s="1"/>
  <c r="V104" i="18"/>
  <c r="W104" i="18" s="1"/>
  <c r="X103" i="18"/>
  <c r="Z103" i="18" s="1"/>
  <c r="V103" i="18"/>
  <c r="W103" i="18" s="1"/>
  <c r="X102" i="18"/>
  <c r="Z102" i="18" s="1"/>
  <c r="W102" i="18"/>
  <c r="V102" i="18"/>
  <c r="X101" i="18"/>
  <c r="Z101" i="18" s="1"/>
  <c r="W101" i="18"/>
  <c r="V101" i="18"/>
  <c r="X100" i="18"/>
  <c r="Z100" i="18" s="1"/>
  <c r="V100" i="18"/>
  <c r="W100" i="18" s="1"/>
  <c r="X99" i="18"/>
  <c r="Z99" i="18" s="1"/>
  <c r="V99" i="18"/>
  <c r="W99" i="18" s="1"/>
  <c r="X98" i="18"/>
  <c r="Z98" i="18" s="1"/>
  <c r="W98" i="18"/>
  <c r="V98" i="18"/>
  <c r="X97" i="18"/>
  <c r="Z97" i="18" s="1"/>
  <c r="W97" i="18"/>
  <c r="V97" i="18"/>
  <c r="X96" i="18"/>
  <c r="Z96" i="18" s="1"/>
  <c r="V96" i="18"/>
  <c r="W96" i="18" s="1"/>
  <c r="X95" i="18"/>
  <c r="Z95" i="18" s="1"/>
  <c r="V95" i="18"/>
  <c r="W95" i="18" s="1"/>
  <c r="X94" i="18"/>
  <c r="Z94" i="18" s="1"/>
  <c r="W94" i="18"/>
  <c r="V94" i="18"/>
  <c r="X93" i="18"/>
  <c r="Z93" i="18" s="1"/>
  <c r="W93" i="18"/>
  <c r="V93" i="18"/>
  <c r="X92" i="18"/>
  <c r="Z92" i="18" s="1"/>
  <c r="V92" i="18"/>
  <c r="W92" i="18" s="1"/>
  <c r="X91" i="18"/>
  <c r="Z91" i="18" s="1"/>
  <c r="V91" i="18"/>
  <c r="W91" i="18" s="1"/>
  <c r="X90" i="18"/>
  <c r="Z90" i="18" s="1"/>
  <c r="W90" i="18"/>
  <c r="V90" i="18"/>
  <c r="X89" i="18"/>
  <c r="Z89" i="18" s="1"/>
  <c r="W89" i="18"/>
  <c r="V89" i="18"/>
  <c r="X88" i="18"/>
  <c r="Z88" i="18" s="1"/>
  <c r="V88" i="18"/>
  <c r="W88" i="18" s="1"/>
  <c r="V87" i="18"/>
  <c r="W87" i="18" s="1"/>
  <c r="X87" i="18"/>
  <c r="Z87" i="18" s="1"/>
  <c r="K87" i="18"/>
  <c r="X86" i="18"/>
  <c r="Z86" i="18" s="1"/>
  <c r="V86" i="18"/>
  <c r="AG86" i="18" s="1"/>
  <c r="K86" i="18"/>
  <c r="V85" i="18"/>
  <c r="W85" i="18" s="1"/>
  <c r="X85" i="18"/>
  <c r="Z85" i="18" s="1"/>
  <c r="K85" i="18"/>
  <c r="X84" i="18"/>
  <c r="Z84" i="18" s="1"/>
  <c r="V84" i="18"/>
  <c r="K84" i="18"/>
  <c r="X83" i="18"/>
  <c r="Z83" i="18" s="1"/>
  <c r="V83" i="18"/>
  <c r="W83" i="18" s="1"/>
  <c r="K83" i="18"/>
  <c r="X82" i="18"/>
  <c r="Z82" i="18" s="1"/>
  <c r="V82" i="18"/>
  <c r="W82" i="18" s="1"/>
  <c r="K82" i="18"/>
  <c r="X81" i="18"/>
  <c r="Z81" i="18" s="1"/>
  <c r="V81" i="18"/>
  <c r="W81" i="18" s="1"/>
  <c r="K81" i="18"/>
  <c r="X80" i="18"/>
  <c r="Z80" i="18" s="1"/>
  <c r="V80" i="18"/>
  <c r="AG80" i="18" s="1"/>
  <c r="K80" i="18"/>
  <c r="V79" i="18"/>
  <c r="W79" i="18" s="1"/>
  <c r="X79" i="18"/>
  <c r="Z79" i="18" s="1"/>
  <c r="K79" i="18"/>
  <c r="X78" i="18"/>
  <c r="Z78" i="18" s="1"/>
  <c r="V78" i="18"/>
  <c r="AG78" i="18" s="1"/>
  <c r="K78" i="18"/>
  <c r="V77" i="18"/>
  <c r="W77" i="18" s="1"/>
  <c r="X77" i="18"/>
  <c r="Z77" i="18" s="1"/>
  <c r="K77" i="18"/>
  <c r="X76" i="18"/>
  <c r="Z76" i="18" s="1"/>
  <c r="V76" i="18"/>
  <c r="AG76" i="18" s="1"/>
  <c r="K76" i="18"/>
  <c r="X75" i="18"/>
  <c r="Z75" i="18" s="1"/>
  <c r="V75" i="18"/>
  <c r="W75" i="18" s="1"/>
  <c r="K75" i="18"/>
  <c r="X74" i="18"/>
  <c r="Z74" i="18" s="1"/>
  <c r="V74" i="18"/>
  <c r="AG74" i="18" s="1"/>
  <c r="K74" i="18"/>
  <c r="X73" i="18"/>
  <c r="Z73" i="18" s="1"/>
  <c r="V73" i="18"/>
  <c r="W73" i="18" s="1"/>
  <c r="K73" i="18"/>
  <c r="V72" i="18"/>
  <c r="X72" i="18"/>
  <c r="Z72" i="18" s="1"/>
  <c r="K72" i="18"/>
  <c r="V71" i="18"/>
  <c r="X71" i="18"/>
  <c r="Z71" i="18" s="1"/>
  <c r="K71" i="18"/>
  <c r="V70" i="18"/>
  <c r="X70" i="18"/>
  <c r="Z70" i="18" s="1"/>
  <c r="K70" i="18"/>
  <c r="X69" i="18"/>
  <c r="Z69" i="18" s="1"/>
  <c r="V69" i="18"/>
  <c r="K69" i="18"/>
  <c r="V68" i="18"/>
  <c r="AG68" i="18" s="1"/>
  <c r="X68" i="18"/>
  <c r="Z68" i="18" s="1"/>
  <c r="K68" i="18"/>
  <c r="W67" i="18"/>
  <c r="V67" i="18"/>
  <c r="AG67" i="18" s="1"/>
  <c r="X67" i="18"/>
  <c r="Z67" i="18" s="1"/>
  <c r="K67" i="18"/>
  <c r="V66" i="18"/>
  <c r="AG66" i="18" s="1"/>
  <c r="X66" i="18"/>
  <c r="Z66" i="18" s="1"/>
  <c r="K66" i="18"/>
  <c r="X65" i="18"/>
  <c r="Z65" i="18" s="1"/>
  <c r="V65" i="18"/>
  <c r="AG65" i="18" s="1"/>
  <c r="K65" i="18"/>
  <c r="W64" i="18"/>
  <c r="V64" i="18"/>
  <c r="AG64" i="18" s="1"/>
  <c r="X64" i="18"/>
  <c r="Z64" i="18" s="1"/>
  <c r="K64" i="18"/>
  <c r="X63" i="18"/>
  <c r="Z63" i="18" s="1"/>
  <c r="V63" i="18"/>
  <c r="K63" i="18"/>
  <c r="V62" i="18"/>
  <c r="X62" i="18"/>
  <c r="Z62" i="18" s="1"/>
  <c r="K62" i="18"/>
  <c r="X61" i="18"/>
  <c r="Z61" i="18" s="1"/>
  <c r="W61" i="18"/>
  <c r="V61" i="18"/>
  <c r="AG61" i="18" s="1"/>
  <c r="K61" i="18"/>
  <c r="V60" i="18"/>
  <c r="X60" i="18"/>
  <c r="Z60" i="18" s="1"/>
  <c r="K60" i="18"/>
  <c r="X59" i="18"/>
  <c r="Z59" i="18" s="1"/>
  <c r="V59" i="18"/>
  <c r="K59" i="18"/>
  <c r="V58" i="18"/>
  <c r="X58" i="18"/>
  <c r="Z58" i="18" s="1"/>
  <c r="K58" i="18"/>
  <c r="X57" i="18"/>
  <c r="Z57" i="18" s="1"/>
  <c r="V57" i="18"/>
  <c r="AG57" i="18" s="1"/>
  <c r="K57" i="18"/>
  <c r="V56" i="18"/>
  <c r="AG56" i="18" s="1"/>
  <c r="X56" i="18"/>
  <c r="Z56" i="18" s="1"/>
  <c r="K56" i="18"/>
  <c r="X55" i="18"/>
  <c r="Z55" i="18" s="1"/>
  <c r="V55" i="18"/>
  <c r="K55" i="18"/>
  <c r="W54" i="18"/>
  <c r="V54" i="18"/>
  <c r="AG54" i="18" s="1"/>
  <c r="X54" i="18"/>
  <c r="Z54" i="18" s="1"/>
  <c r="K54" i="18"/>
  <c r="W53" i="18"/>
  <c r="V53" i="18"/>
  <c r="AG53" i="18" s="1"/>
  <c r="X53" i="18"/>
  <c r="Z53" i="18" s="1"/>
  <c r="K53" i="18"/>
  <c r="V52" i="18"/>
  <c r="AG52" i="18" s="1"/>
  <c r="X52" i="18"/>
  <c r="Z52" i="18" s="1"/>
  <c r="K52" i="18"/>
  <c r="V51" i="18"/>
  <c r="X51" i="18"/>
  <c r="Z51" i="18" s="1"/>
  <c r="K51" i="18"/>
  <c r="V50" i="18"/>
  <c r="X50" i="18"/>
  <c r="Z50" i="18" s="1"/>
  <c r="K50" i="18"/>
  <c r="V49" i="18"/>
  <c r="X49" i="18"/>
  <c r="Z49" i="18" s="1"/>
  <c r="K49" i="18"/>
  <c r="V48" i="18"/>
  <c r="X48" i="18"/>
  <c r="Z48" i="18" s="1"/>
  <c r="K48" i="18"/>
  <c r="V47" i="18"/>
  <c r="X47" i="18"/>
  <c r="Z47" i="18" s="1"/>
  <c r="K47" i="18"/>
  <c r="V46" i="18"/>
  <c r="AG46" i="18" s="1"/>
  <c r="X46" i="18"/>
  <c r="Z46" i="18" s="1"/>
  <c r="K46" i="18"/>
  <c r="V45" i="18"/>
  <c r="AG45" i="18" s="1"/>
  <c r="X45" i="18"/>
  <c r="Z45" i="18" s="1"/>
  <c r="K45" i="18"/>
  <c r="W44" i="18"/>
  <c r="V44" i="18"/>
  <c r="AG44" i="18" s="1"/>
  <c r="X44" i="18"/>
  <c r="Z44" i="18" s="1"/>
  <c r="K44" i="18"/>
  <c r="V43" i="18"/>
  <c r="X43" i="18"/>
  <c r="Z43" i="18" s="1"/>
  <c r="K43" i="18"/>
  <c r="V42" i="18"/>
  <c r="AG42" i="18" s="1"/>
  <c r="X42" i="18"/>
  <c r="Z42" i="18" s="1"/>
  <c r="K42" i="18"/>
  <c r="V41" i="18"/>
  <c r="AG41" i="18" s="1"/>
  <c r="X41" i="18"/>
  <c r="Z41" i="18" s="1"/>
  <c r="K41" i="18"/>
  <c r="V40" i="18"/>
  <c r="AG40" i="18" s="1"/>
  <c r="X40" i="18"/>
  <c r="Z40" i="18" s="1"/>
  <c r="K40" i="18"/>
  <c r="V39" i="18"/>
  <c r="X39" i="18"/>
  <c r="Z39" i="18" s="1"/>
  <c r="K39" i="18"/>
  <c r="V38" i="18"/>
  <c r="X38" i="18"/>
  <c r="Z38" i="18" s="1"/>
  <c r="K38" i="18"/>
  <c r="W37" i="18"/>
  <c r="V37" i="18"/>
  <c r="X37" i="18"/>
  <c r="Z37" i="18" s="1"/>
  <c r="K37" i="18"/>
  <c r="V36" i="18"/>
  <c r="AG36" i="18" s="1"/>
  <c r="X36" i="18"/>
  <c r="Z36" i="18" s="1"/>
  <c r="K36" i="18"/>
  <c r="V35" i="18"/>
  <c r="X35" i="18"/>
  <c r="Z35" i="18" s="1"/>
  <c r="K35" i="18"/>
  <c r="V34" i="18"/>
  <c r="AG34" i="18" s="1"/>
  <c r="X34" i="18"/>
  <c r="Z34" i="18" s="1"/>
  <c r="K34" i="18"/>
  <c r="V33" i="18"/>
  <c r="AG33" i="18" s="1"/>
  <c r="X33" i="18"/>
  <c r="Z33" i="18" s="1"/>
  <c r="K33" i="18"/>
  <c r="V32" i="18"/>
  <c r="AG32" i="18" s="1"/>
  <c r="X32" i="18"/>
  <c r="Z32" i="18" s="1"/>
  <c r="K32" i="18"/>
  <c r="V31" i="18"/>
  <c r="X31" i="18"/>
  <c r="Z31" i="18" s="1"/>
  <c r="K31" i="18"/>
  <c r="V30" i="18"/>
  <c r="AG30" i="18" s="1"/>
  <c r="X30" i="18"/>
  <c r="Z30" i="18" s="1"/>
  <c r="K30" i="18"/>
  <c r="V29" i="18"/>
  <c r="AG29" i="18" s="1"/>
  <c r="X29" i="18"/>
  <c r="Z29" i="18" s="1"/>
  <c r="K29" i="18"/>
  <c r="V28" i="18"/>
  <c r="AG28" i="18" s="1"/>
  <c r="X28" i="18"/>
  <c r="Z28" i="18" s="1"/>
  <c r="K28" i="18"/>
  <c r="V27" i="18"/>
  <c r="X27" i="18"/>
  <c r="Z27" i="18" s="1"/>
  <c r="K27" i="18"/>
  <c r="V26" i="18"/>
  <c r="AG26" i="18" s="1"/>
  <c r="X26" i="18"/>
  <c r="Z26" i="18" s="1"/>
  <c r="K26" i="18"/>
  <c r="V25" i="18"/>
  <c r="AG25" i="18" s="1"/>
  <c r="X25" i="18"/>
  <c r="Z25" i="18" s="1"/>
  <c r="K25" i="18"/>
  <c r="V24" i="18"/>
  <c r="AG24" i="18" s="1"/>
  <c r="X24" i="18"/>
  <c r="Z24" i="18" s="1"/>
  <c r="K24" i="18"/>
  <c r="V23" i="18"/>
  <c r="X23" i="18"/>
  <c r="Z23" i="18" s="1"/>
  <c r="K23" i="18"/>
  <c r="V22" i="18"/>
  <c r="AG22" i="18" s="1"/>
  <c r="X22" i="18"/>
  <c r="Z22" i="18" s="1"/>
  <c r="K22" i="18"/>
  <c r="W21" i="18"/>
  <c r="V21" i="18"/>
  <c r="AG21" i="18" s="1"/>
  <c r="X21" i="18"/>
  <c r="Z21" i="18" s="1"/>
  <c r="K21" i="18"/>
  <c r="V20" i="18"/>
  <c r="AG20" i="18" s="1"/>
  <c r="X20" i="18"/>
  <c r="Z20" i="18" s="1"/>
  <c r="K20" i="18"/>
  <c r="V19" i="18"/>
  <c r="X19" i="18"/>
  <c r="Z19" i="18" s="1"/>
  <c r="K19" i="18"/>
  <c r="V18" i="18"/>
  <c r="AG18" i="18" s="1"/>
  <c r="X18" i="18"/>
  <c r="Z18" i="18" s="1"/>
  <c r="K18" i="18"/>
  <c r="V17" i="18"/>
  <c r="AG17" i="18" s="1"/>
  <c r="X17" i="18"/>
  <c r="Z17" i="18" s="1"/>
  <c r="K17" i="18"/>
  <c r="V16" i="18"/>
  <c r="AG16" i="18" s="1"/>
  <c r="X16" i="18"/>
  <c r="Z16" i="18" s="1"/>
  <c r="K16" i="18"/>
  <c r="V15" i="18"/>
  <c r="X15" i="18"/>
  <c r="Z15" i="18" s="1"/>
  <c r="K15" i="18"/>
  <c r="V14" i="18"/>
  <c r="AG14" i="18" s="1"/>
  <c r="X14" i="18"/>
  <c r="Z14" i="18" s="1"/>
  <c r="K14" i="18"/>
  <c r="V13" i="18"/>
  <c r="AG13" i="18" s="1"/>
  <c r="X13" i="18"/>
  <c r="Z13" i="18" s="1"/>
  <c r="K13" i="18"/>
  <c r="W12" i="18"/>
  <c r="V12" i="18"/>
  <c r="AG12" i="18" s="1"/>
  <c r="X12" i="18"/>
  <c r="Z12" i="18" s="1"/>
  <c r="K12" i="18"/>
  <c r="V11" i="18"/>
  <c r="X11" i="18"/>
  <c r="Z11" i="18" s="1"/>
  <c r="K11" i="18"/>
  <c r="V10" i="18"/>
  <c r="AG10" i="18" s="1"/>
  <c r="X10" i="18"/>
  <c r="Z10" i="18" s="1"/>
  <c r="K10" i="18"/>
  <c r="V9" i="18"/>
  <c r="AG9" i="18" s="1"/>
  <c r="X9" i="18"/>
  <c r="Z9" i="18" s="1"/>
  <c r="K9" i="18"/>
  <c r="W8" i="18"/>
  <c r="V8" i="18"/>
  <c r="AG8" i="18" s="1"/>
  <c r="X8" i="18"/>
  <c r="Z8" i="18" s="1"/>
  <c r="K8" i="18"/>
  <c r="V7" i="18"/>
  <c r="X7" i="18"/>
  <c r="Z7" i="18" s="1"/>
  <c r="K7" i="18"/>
  <c r="V6" i="18"/>
  <c r="AG6" i="18" s="1"/>
  <c r="X6" i="18"/>
  <c r="Z6" i="18" s="1"/>
  <c r="K6" i="18"/>
  <c r="V5" i="18"/>
  <c r="AG5" i="18" s="1"/>
  <c r="X5" i="18"/>
  <c r="Z5" i="18" s="1"/>
  <c r="K5" i="18"/>
  <c r="V4" i="18"/>
  <c r="AG4" i="18" s="1"/>
  <c r="X4" i="18"/>
  <c r="Z4" i="18" s="1"/>
  <c r="K4" i="18"/>
  <c r="V3" i="18"/>
  <c r="X3" i="18"/>
  <c r="Z3" i="18" s="1"/>
  <c r="K3" i="18"/>
  <c r="AH2" i="18"/>
  <c r="V2" i="18"/>
  <c r="AG2" i="18" s="1"/>
  <c r="X2" i="18"/>
  <c r="Z2" i="18" s="1"/>
  <c r="K2" i="18"/>
  <c r="AL267" i="17"/>
  <c r="AN267" i="17" s="1"/>
  <c r="AI267" i="17"/>
  <c r="AH267" i="17"/>
  <c r="AK267" i="17" s="1"/>
  <c r="AL266" i="17"/>
  <c r="AI266" i="17"/>
  <c r="AH266" i="17"/>
  <c r="AK266" i="17" s="1"/>
  <c r="AL265" i="17"/>
  <c r="AM265" i="17" s="1"/>
  <c r="AP265" i="17" s="1"/>
  <c r="AI265" i="17"/>
  <c r="AH265" i="17"/>
  <c r="AK265" i="17" s="1"/>
  <c r="AL264" i="17"/>
  <c r="AN264" i="17" s="1"/>
  <c r="AI264" i="17"/>
  <c r="AH264" i="17"/>
  <c r="AK264" i="17" s="1"/>
  <c r="AL263" i="17"/>
  <c r="AN263" i="17" s="1"/>
  <c r="AI263" i="17"/>
  <c r="AH263" i="17"/>
  <c r="AK263" i="17" s="1"/>
  <c r="AL262" i="17"/>
  <c r="AN262" i="17" s="1"/>
  <c r="AI262" i="17"/>
  <c r="AH262" i="17"/>
  <c r="AK262" i="17" s="1"/>
  <c r="AL261" i="17"/>
  <c r="AN261" i="17" s="1"/>
  <c r="AI261" i="17"/>
  <c r="AH261" i="17"/>
  <c r="AK261" i="17" s="1"/>
  <c r="AL260" i="17"/>
  <c r="AN260" i="17" s="1"/>
  <c r="AI260" i="17"/>
  <c r="AH260" i="17"/>
  <c r="AK260" i="17" s="1"/>
  <c r="AL259" i="17"/>
  <c r="AN259" i="17" s="1"/>
  <c r="AI259" i="17"/>
  <c r="AH259" i="17"/>
  <c r="AK259" i="17" s="1"/>
  <c r="AL258" i="17"/>
  <c r="AN258" i="17" s="1"/>
  <c r="AI258" i="17"/>
  <c r="AH258" i="17"/>
  <c r="AK258" i="17" s="1"/>
  <c r="AL257" i="17"/>
  <c r="AN257" i="17" s="1"/>
  <c r="AI257" i="17"/>
  <c r="AH257" i="17"/>
  <c r="AK257" i="17" s="1"/>
  <c r="AL256" i="17"/>
  <c r="AN256" i="17" s="1"/>
  <c r="AI256" i="17"/>
  <c r="AH256" i="17"/>
  <c r="AK256" i="17" s="1"/>
  <c r="AL255" i="17"/>
  <c r="AN255" i="17" s="1"/>
  <c r="AI255" i="17"/>
  <c r="AH255" i="17"/>
  <c r="AK255" i="17" s="1"/>
  <c r="AL254" i="17"/>
  <c r="AN254" i="17" s="1"/>
  <c r="AI254" i="17"/>
  <c r="AH254" i="17"/>
  <c r="AK254" i="17" s="1"/>
  <c r="AL253" i="17"/>
  <c r="AN253" i="17" s="1"/>
  <c r="AI253" i="17"/>
  <c r="AH253" i="17"/>
  <c r="AK253" i="17" s="1"/>
  <c r="AL252" i="17"/>
  <c r="AN252" i="17" s="1"/>
  <c r="AI252" i="17"/>
  <c r="AH252" i="17"/>
  <c r="AK252" i="17" s="1"/>
  <c r="AL251" i="17"/>
  <c r="AN251" i="17" s="1"/>
  <c r="AI251" i="17"/>
  <c r="AH251" i="17"/>
  <c r="AK251" i="17" s="1"/>
  <c r="AL250" i="17"/>
  <c r="AN250" i="17" s="1"/>
  <c r="AI250" i="17"/>
  <c r="AH250" i="17"/>
  <c r="AK250" i="17" s="1"/>
  <c r="AL249" i="17"/>
  <c r="AN249" i="17" s="1"/>
  <c r="AI249" i="17"/>
  <c r="AH249" i="17"/>
  <c r="AK249" i="17" s="1"/>
  <c r="AL248" i="17"/>
  <c r="AN248" i="17" s="1"/>
  <c r="AI248" i="17"/>
  <c r="AH248" i="17"/>
  <c r="AK248" i="17" s="1"/>
  <c r="AL247" i="17"/>
  <c r="AN247" i="17" s="1"/>
  <c r="AI247" i="17"/>
  <c r="AH247" i="17"/>
  <c r="AK247" i="17" s="1"/>
  <c r="AL246" i="17"/>
  <c r="AN246" i="17" s="1"/>
  <c r="AI246" i="17"/>
  <c r="AH246" i="17"/>
  <c r="AK246" i="17" s="1"/>
  <c r="AL245" i="17"/>
  <c r="AN245" i="17" s="1"/>
  <c r="AI245" i="17"/>
  <c r="AH245" i="17"/>
  <c r="AK245" i="17" s="1"/>
  <c r="AL244" i="17"/>
  <c r="AN244" i="17" s="1"/>
  <c r="AI244" i="17"/>
  <c r="AH244" i="17"/>
  <c r="AK244" i="17" s="1"/>
  <c r="AL243" i="17"/>
  <c r="AN243" i="17" s="1"/>
  <c r="AI243" i="17"/>
  <c r="AH243" i="17"/>
  <c r="AK243" i="17" s="1"/>
  <c r="AL242" i="17"/>
  <c r="AN242" i="17" s="1"/>
  <c r="AH242" i="17"/>
  <c r="AK242" i="17" s="1"/>
  <c r="AL241" i="17"/>
  <c r="AN241" i="17" s="1"/>
  <c r="AH241" i="17"/>
  <c r="AK241" i="17" s="1"/>
  <c r="AL240" i="17"/>
  <c r="AN240" i="17" s="1"/>
  <c r="AH240" i="17"/>
  <c r="AK240" i="17" s="1"/>
  <c r="AL239" i="17"/>
  <c r="AN239" i="17" s="1"/>
  <c r="AI239" i="17"/>
  <c r="AH239" i="17"/>
  <c r="AK239" i="17" s="1"/>
  <c r="AL238" i="17"/>
  <c r="AN238" i="17" s="1"/>
  <c r="AI238" i="17"/>
  <c r="AH238" i="17"/>
  <c r="AK238" i="17" s="1"/>
  <c r="AL237" i="17"/>
  <c r="AN237" i="17" s="1"/>
  <c r="AI237" i="17"/>
  <c r="AH237" i="17"/>
  <c r="AK237" i="17" s="1"/>
  <c r="AL236" i="17"/>
  <c r="AN236" i="17" s="1"/>
  <c r="AI236" i="17"/>
  <c r="AH236" i="17"/>
  <c r="AK236" i="17" s="1"/>
  <c r="AL235" i="17"/>
  <c r="AN235" i="17" s="1"/>
  <c r="AI235" i="17"/>
  <c r="AH235" i="17"/>
  <c r="AK235" i="17" s="1"/>
  <c r="AL234" i="17"/>
  <c r="AN234" i="17" s="1"/>
  <c r="AI234" i="17"/>
  <c r="AH234" i="17"/>
  <c r="AK234" i="17" s="1"/>
  <c r="AL233" i="17"/>
  <c r="AN233" i="17" s="1"/>
  <c r="AI233" i="17"/>
  <c r="AH233" i="17"/>
  <c r="AK233" i="17" s="1"/>
  <c r="AL232" i="17"/>
  <c r="AN232" i="17" s="1"/>
  <c r="AI232" i="17"/>
  <c r="AH232" i="17"/>
  <c r="AK232" i="17" s="1"/>
  <c r="AL231" i="17"/>
  <c r="AN231" i="17" s="1"/>
  <c r="AI231" i="17"/>
  <c r="AH231" i="17"/>
  <c r="AK231" i="17" s="1"/>
  <c r="AL230" i="17"/>
  <c r="AN230" i="17" s="1"/>
  <c r="AI230" i="17"/>
  <c r="AH230" i="17"/>
  <c r="AK230" i="17" s="1"/>
  <c r="AL229" i="17"/>
  <c r="AN229" i="17" s="1"/>
  <c r="AI229" i="17"/>
  <c r="AH229" i="17"/>
  <c r="AK229" i="17" s="1"/>
  <c r="AL228" i="17"/>
  <c r="AN228" i="17" s="1"/>
  <c r="AI228" i="17"/>
  <c r="AH228" i="17"/>
  <c r="AK228" i="17" s="1"/>
  <c r="AL227" i="17"/>
  <c r="AN227" i="17" s="1"/>
  <c r="AI227" i="17"/>
  <c r="AH227" i="17"/>
  <c r="AK227" i="17" s="1"/>
  <c r="AL226" i="17"/>
  <c r="AN226" i="17" s="1"/>
  <c r="AI226" i="17"/>
  <c r="AH226" i="17"/>
  <c r="AK226" i="17" s="1"/>
  <c r="AL225" i="17"/>
  <c r="AN225" i="17" s="1"/>
  <c r="AI225" i="17"/>
  <c r="AH225" i="17"/>
  <c r="AK225" i="17" s="1"/>
  <c r="AL224" i="17"/>
  <c r="AN224" i="17" s="1"/>
  <c r="AI224" i="17"/>
  <c r="AH224" i="17"/>
  <c r="AK224" i="17" s="1"/>
  <c r="AL223" i="17"/>
  <c r="AN223" i="17" s="1"/>
  <c r="AI223" i="17"/>
  <c r="AH223" i="17"/>
  <c r="AK223" i="17" s="1"/>
  <c r="AL222" i="17"/>
  <c r="AN222" i="17" s="1"/>
  <c r="AI222" i="17"/>
  <c r="AH222" i="17"/>
  <c r="AK222" i="17" s="1"/>
  <c r="AL221" i="17"/>
  <c r="AN221" i="17" s="1"/>
  <c r="AI221" i="17"/>
  <c r="AH221" i="17"/>
  <c r="AK221" i="17" s="1"/>
  <c r="AL220" i="17"/>
  <c r="AN220" i="17" s="1"/>
  <c r="AI220" i="17"/>
  <c r="AH220" i="17"/>
  <c r="AK220" i="17" s="1"/>
  <c r="AL219" i="17"/>
  <c r="AN219" i="17" s="1"/>
  <c r="AI219" i="17"/>
  <c r="AH219" i="17"/>
  <c r="AK219" i="17" s="1"/>
  <c r="AL218" i="17"/>
  <c r="AN218" i="17" s="1"/>
  <c r="AI218" i="17"/>
  <c r="AH218" i="17"/>
  <c r="AK218" i="17" s="1"/>
  <c r="AL217" i="17"/>
  <c r="AN217" i="17" s="1"/>
  <c r="AI217" i="17"/>
  <c r="AH217" i="17"/>
  <c r="AK217" i="17" s="1"/>
  <c r="AL216" i="17"/>
  <c r="AN216" i="17" s="1"/>
  <c r="AI216" i="17"/>
  <c r="AH216" i="17"/>
  <c r="AK216" i="17" s="1"/>
  <c r="AL215" i="17"/>
  <c r="AN215" i="17" s="1"/>
  <c r="AI215" i="17"/>
  <c r="AH215" i="17"/>
  <c r="AK215" i="17" s="1"/>
  <c r="AL214" i="17"/>
  <c r="AN214" i="17" s="1"/>
  <c r="AI214" i="17"/>
  <c r="AH214" i="17"/>
  <c r="AK214" i="17" s="1"/>
  <c r="AL213" i="17"/>
  <c r="AN213" i="17" s="1"/>
  <c r="AI213" i="17"/>
  <c r="AH213" i="17"/>
  <c r="AK213" i="17" s="1"/>
  <c r="AL212" i="17"/>
  <c r="AN212" i="17" s="1"/>
  <c r="AI212" i="17"/>
  <c r="AH212" i="17"/>
  <c r="AK212" i="17" s="1"/>
  <c r="AL211" i="17"/>
  <c r="AN211" i="17" s="1"/>
  <c r="AI211" i="17"/>
  <c r="AH211" i="17"/>
  <c r="AK211" i="17" s="1"/>
  <c r="AL210" i="17"/>
  <c r="AN210" i="17" s="1"/>
  <c r="AI210" i="17"/>
  <c r="AH210" i="17"/>
  <c r="AK210" i="17" s="1"/>
  <c r="AL209" i="17"/>
  <c r="AN209" i="17" s="1"/>
  <c r="AI209" i="17"/>
  <c r="AH209" i="17"/>
  <c r="AK209" i="17" s="1"/>
  <c r="AL208" i="17"/>
  <c r="AN208" i="17" s="1"/>
  <c r="AI208" i="17"/>
  <c r="AH208" i="17"/>
  <c r="AK208" i="17" s="1"/>
  <c r="AL207" i="17"/>
  <c r="AN207" i="17" s="1"/>
  <c r="AI207" i="17"/>
  <c r="AH207" i="17"/>
  <c r="AK207" i="17" s="1"/>
  <c r="AB207" i="17"/>
  <c r="AL206" i="17"/>
  <c r="AN206" i="17" s="1"/>
  <c r="AI206" i="17"/>
  <c r="AH206" i="17"/>
  <c r="AK206" i="17" s="1"/>
  <c r="AP205" i="17"/>
  <c r="AN205" i="17"/>
  <c r="AI205" i="17"/>
  <c r="AH205" i="17"/>
  <c r="AK205" i="17" s="1"/>
  <c r="AL204" i="17"/>
  <c r="AN204" i="17" s="1"/>
  <c r="AI204" i="17"/>
  <c r="AH204" i="17"/>
  <c r="AK204" i="17" s="1"/>
  <c r="AL203" i="17"/>
  <c r="AN203" i="17" s="1"/>
  <c r="AI203" i="17"/>
  <c r="AH203" i="17"/>
  <c r="AK203" i="17" s="1"/>
  <c r="AH200" i="17"/>
  <c r="V200" i="17"/>
  <c r="AG200" i="17" s="1"/>
  <c r="X200" i="17"/>
  <c r="Z200" i="17" s="1"/>
  <c r="K200" i="17"/>
  <c r="AH199" i="17"/>
  <c r="V199" i="17"/>
  <c r="W199" i="17" s="1"/>
  <c r="X199" i="17"/>
  <c r="Z199" i="17" s="1"/>
  <c r="AH198" i="17"/>
  <c r="V198" i="17"/>
  <c r="W198" i="17" s="1"/>
  <c r="X198" i="17"/>
  <c r="Z198" i="17" s="1"/>
  <c r="AH197" i="17"/>
  <c r="V197" i="17"/>
  <c r="W197" i="17" s="1"/>
  <c r="X197" i="17"/>
  <c r="Z197" i="17" s="1"/>
  <c r="AH196" i="17"/>
  <c r="V196" i="17"/>
  <c r="W196" i="17" s="1"/>
  <c r="X196" i="17"/>
  <c r="Z196" i="17" s="1"/>
  <c r="AH195" i="17"/>
  <c r="V195" i="17"/>
  <c r="W195" i="17" s="1"/>
  <c r="X195" i="17"/>
  <c r="Z195" i="17" s="1"/>
  <c r="AH194" i="17"/>
  <c r="V194" i="17"/>
  <c r="W194" i="17" s="1"/>
  <c r="X194" i="17"/>
  <c r="Z194" i="17" s="1"/>
  <c r="AH193" i="17"/>
  <c r="V193" i="17"/>
  <c r="W193" i="17" s="1"/>
  <c r="X193" i="17"/>
  <c r="Z193" i="17" s="1"/>
  <c r="AH192" i="17"/>
  <c r="V192" i="17"/>
  <c r="W192" i="17" s="1"/>
  <c r="X192" i="17"/>
  <c r="Z192" i="17" s="1"/>
  <c r="AH191" i="17"/>
  <c r="V191" i="17"/>
  <c r="W191" i="17" s="1"/>
  <c r="X191" i="17"/>
  <c r="Z191" i="17" s="1"/>
  <c r="AH190" i="17"/>
  <c r="V190" i="17"/>
  <c r="W190" i="17" s="1"/>
  <c r="X190" i="17"/>
  <c r="Z190" i="17" s="1"/>
  <c r="AH189" i="17"/>
  <c r="V189" i="17"/>
  <c r="W189" i="17" s="1"/>
  <c r="X189" i="17"/>
  <c r="Z189" i="17" s="1"/>
  <c r="AH188" i="17"/>
  <c r="V188" i="17"/>
  <c r="W188" i="17" s="1"/>
  <c r="X188" i="17"/>
  <c r="Z188" i="17" s="1"/>
  <c r="AH187" i="17"/>
  <c r="V187" i="17"/>
  <c r="W187" i="17" s="1"/>
  <c r="X187" i="17"/>
  <c r="Z187" i="17" s="1"/>
  <c r="AH186" i="17"/>
  <c r="V186" i="17"/>
  <c r="W186" i="17" s="1"/>
  <c r="X186" i="17"/>
  <c r="Z186" i="17" s="1"/>
  <c r="AH185" i="17"/>
  <c r="V185" i="17"/>
  <c r="W185" i="17" s="1"/>
  <c r="X185" i="17"/>
  <c r="Z185" i="17" s="1"/>
  <c r="AH184" i="17"/>
  <c r="V184" i="17"/>
  <c r="W184" i="17" s="1"/>
  <c r="X184" i="17"/>
  <c r="Z184" i="17" s="1"/>
  <c r="AH183" i="17"/>
  <c r="V183" i="17"/>
  <c r="W183" i="17" s="1"/>
  <c r="X183" i="17"/>
  <c r="Z183" i="17" s="1"/>
  <c r="AH182" i="17"/>
  <c r="V182" i="17"/>
  <c r="W182" i="17" s="1"/>
  <c r="X182" i="17"/>
  <c r="Z182" i="17" s="1"/>
  <c r="AH181" i="17"/>
  <c r="V181" i="17"/>
  <c r="W181" i="17" s="1"/>
  <c r="X181" i="17"/>
  <c r="Z181" i="17" s="1"/>
  <c r="AH180" i="17"/>
  <c r="V180" i="17"/>
  <c r="W180" i="17" s="1"/>
  <c r="X180" i="17"/>
  <c r="Z180" i="17" s="1"/>
  <c r="AH179" i="17"/>
  <c r="V179" i="17"/>
  <c r="W179" i="17" s="1"/>
  <c r="X179" i="17"/>
  <c r="Z179" i="17" s="1"/>
  <c r="AH178" i="17"/>
  <c r="V178" i="17"/>
  <c r="W178" i="17" s="1"/>
  <c r="X178" i="17"/>
  <c r="Z178" i="17" s="1"/>
  <c r="AH177" i="17"/>
  <c r="V177" i="17"/>
  <c r="W177" i="17" s="1"/>
  <c r="X177" i="17"/>
  <c r="Z177" i="17" s="1"/>
  <c r="AH176" i="17"/>
  <c r="V176" i="17"/>
  <c r="W176" i="17" s="1"/>
  <c r="X176" i="17"/>
  <c r="Z176" i="17" s="1"/>
  <c r="AH175" i="17"/>
  <c r="V175" i="17"/>
  <c r="W175" i="17" s="1"/>
  <c r="X175" i="17"/>
  <c r="Z175" i="17" s="1"/>
  <c r="AH174" i="17"/>
  <c r="V174" i="17"/>
  <c r="W174" i="17" s="1"/>
  <c r="X174" i="17"/>
  <c r="Z174" i="17" s="1"/>
  <c r="AH173" i="17"/>
  <c r="V173" i="17"/>
  <c r="W173" i="17" s="1"/>
  <c r="X173" i="17"/>
  <c r="Z173" i="17" s="1"/>
  <c r="AH172" i="17"/>
  <c r="V172" i="17"/>
  <c r="W172" i="17" s="1"/>
  <c r="X172" i="17"/>
  <c r="Z172" i="17" s="1"/>
  <c r="AH171" i="17"/>
  <c r="V171" i="17"/>
  <c r="W171" i="17" s="1"/>
  <c r="X171" i="17"/>
  <c r="Z171" i="17" s="1"/>
  <c r="AH170" i="17"/>
  <c r="V170" i="17"/>
  <c r="W170" i="17" s="1"/>
  <c r="X170" i="17"/>
  <c r="Z170" i="17" s="1"/>
  <c r="AH169" i="17"/>
  <c r="V169" i="17"/>
  <c r="W169" i="17" s="1"/>
  <c r="X169" i="17"/>
  <c r="Z169" i="17" s="1"/>
  <c r="AH168" i="17"/>
  <c r="V168" i="17"/>
  <c r="W168" i="17" s="1"/>
  <c r="X168" i="17"/>
  <c r="Z168" i="17" s="1"/>
  <c r="AH167" i="17"/>
  <c r="V167" i="17"/>
  <c r="W167" i="17" s="1"/>
  <c r="X167" i="17"/>
  <c r="Z167" i="17" s="1"/>
  <c r="AH166" i="17"/>
  <c r="V166" i="17"/>
  <c r="W166" i="17" s="1"/>
  <c r="X166" i="17"/>
  <c r="Z166" i="17" s="1"/>
  <c r="AH165" i="17"/>
  <c r="V165" i="17"/>
  <c r="W165" i="17" s="1"/>
  <c r="X165" i="17"/>
  <c r="Z165" i="17" s="1"/>
  <c r="AH164" i="17"/>
  <c r="V164" i="17"/>
  <c r="W164" i="17" s="1"/>
  <c r="X164" i="17"/>
  <c r="Z164" i="17" s="1"/>
  <c r="AH163" i="17"/>
  <c r="V163" i="17"/>
  <c r="W163" i="17" s="1"/>
  <c r="X163" i="17"/>
  <c r="Z163" i="17" s="1"/>
  <c r="AH162" i="17"/>
  <c r="V162" i="17"/>
  <c r="W162" i="17" s="1"/>
  <c r="X162" i="17"/>
  <c r="Z162" i="17" s="1"/>
  <c r="AH161" i="17"/>
  <c r="V161" i="17"/>
  <c r="W161" i="17" s="1"/>
  <c r="X161" i="17"/>
  <c r="Z161" i="17" s="1"/>
  <c r="AH160" i="17"/>
  <c r="V160" i="17"/>
  <c r="W160" i="17" s="1"/>
  <c r="X160" i="17"/>
  <c r="Z160" i="17" s="1"/>
  <c r="AH159" i="17"/>
  <c r="V159" i="17"/>
  <c r="W159" i="17" s="1"/>
  <c r="X159" i="17"/>
  <c r="Z159" i="17" s="1"/>
  <c r="AH158" i="17"/>
  <c r="V158" i="17"/>
  <c r="W158" i="17" s="1"/>
  <c r="X158" i="17"/>
  <c r="Z158" i="17" s="1"/>
  <c r="AH157" i="17"/>
  <c r="V157" i="17"/>
  <c r="W157" i="17" s="1"/>
  <c r="X157" i="17"/>
  <c r="Z157" i="17" s="1"/>
  <c r="AH156" i="17"/>
  <c r="V156" i="17"/>
  <c r="W156" i="17" s="1"/>
  <c r="X156" i="17"/>
  <c r="Z156" i="17" s="1"/>
  <c r="AH155" i="17"/>
  <c r="V155" i="17"/>
  <c r="W155" i="17" s="1"/>
  <c r="X155" i="17"/>
  <c r="Z155" i="17" s="1"/>
  <c r="AH154" i="17"/>
  <c r="V154" i="17"/>
  <c r="W154" i="17" s="1"/>
  <c r="X154" i="17"/>
  <c r="Z154" i="17" s="1"/>
  <c r="AH153" i="17"/>
  <c r="V153" i="17"/>
  <c r="W153" i="17" s="1"/>
  <c r="X153" i="17"/>
  <c r="Z153" i="17" s="1"/>
  <c r="AH152" i="17"/>
  <c r="V152" i="17"/>
  <c r="W152" i="17" s="1"/>
  <c r="X152" i="17"/>
  <c r="Z152" i="17" s="1"/>
  <c r="AH151" i="17"/>
  <c r="V151" i="17"/>
  <c r="W151" i="17" s="1"/>
  <c r="X151" i="17"/>
  <c r="Z151" i="17" s="1"/>
  <c r="AH150" i="17"/>
  <c r="V150" i="17"/>
  <c r="W150" i="17" s="1"/>
  <c r="X150" i="17"/>
  <c r="Z150" i="17" s="1"/>
  <c r="AH149" i="17"/>
  <c r="V149" i="17"/>
  <c r="W149" i="17" s="1"/>
  <c r="X149" i="17"/>
  <c r="Z149" i="17" s="1"/>
  <c r="AH148" i="17"/>
  <c r="V148" i="17"/>
  <c r="W148" i="17" s="1"/>
  <c r="X148" i="17"/>
  <c r="Z148" i="17" s="1"/>
  <c r="AH147" i="17"/>
  <c r="V147" i="17"/>
  <c r="W147" i="17" s="1"/>
  <c r="X147" i="17"/>
  <c r="Z147" i="17" s="1"/>
  <c r="AH146" i="17"/>
  <c r="V146" i="17"/>
  <c r="W146" i="17" s="1"/>
  <c r="X146" i="17"/>
  <c r="Z146" i="17" s="1"/>
  <c r="AH145" i="17"/>
  <c r="V145" i="17"/>
  <c r="W145" i="17" s="1"/>
  <c r="X145" i="17"/>
  <c r="Z145" i="17" s="1"/>
  <c r="AH144" i="17"/>
  <c r="V144" i="17"/>
  <c r="W144" i="17" s="1"/>
  <c r="X144" i="17"/>
  <c r="Z144" i="17" s="1"/>
  <c r="AH143" i="17"/>
  <c r="X143" i="17"/>
  <c r="Z143" i="17" s="1"/>
  <c r="V143" i="17"/>
  <c r="W143" i="17" s="1"/>
  <c r="AH142" i="17"/>
  <c r="X142" i="17"/>
  <c r="Z142" i="17" s="1"/>
  <c r="V142" i="17"/>
  <c r="W142" i="17" s="1"/>
  <c r="AH141" i="17"/>
  <c r="X141" i="17"/>
  <c r="Z141" i="17" s="1"/>
  <c r="V141" i="17"/>
  <c r="W141" i="17" s="1"/>
  <c r="AH140" i="17"/>
  <c r="X140" i="17"/>
  <c r="Z140" i="17" s="1"/>
  <c r="V140" i="17"/>
  <c r="W140" i="17" s="1"/>
  <c r="AH139" i="17"/>
  <c r="X139" i="17"/>
  <c r="Z139" i="17" s="1"/>
  <c r="V139" i="17"/>
  <c r="W139" i="17" s="1"/>
  <c r="AH138" i="17"/>
  <c r="X138" i="17"/>
  <c r="Z138" i="17" s="1"/>
  <c r="V138" i="17"/>
  <c r="W138" i="17" s="1"/>
  <c r="AH137" i="17"/>
  <c r="X137" i="17"/>
  <c r="Z137" i="17" s="1"/>
  <c r="V137" i="17"/>
  <c r="W137" i="17" s="1"/>
  <c r="AH136" i="17"/>
  <c r="X136" i="17"/>
  <c r="Z136" i="17" s="1"/>
  <c r="V136" i="17"/>
  <c r="W136" i="17" s="1"/>
  <c r="AH135" i="17"/>
  <c r="X135" i="17"/>
  <c r="Z135" i="17" s="1"/>
  <c r="V135" i="17"/>
  <c r="W135" i="17" s="1"/>
  <c r="AH134" i="17"/>
  <c r="X134" i="17"/>
  <c r="Z134" i="17" s="1"/>
  <c r="V134" i="17"/>
  <c r="W134" i="17" s="1"/>
  <c r="AH133" i="17"/>
  <c r="X133" i="17"/>
  <c r="Z133" i="17" s="1"/>
  <c r="V133" i="17"/>
  <c r="W133" i="17" s="1"/>
  <c r="AH132" i="17"/>
  <c r="X132" i="17"/>
  <c r="Z132" i="17" s="1"/>
  <c r="V132" i="17"/>
  <c r="W132" i="17" s="1"/>
  <c r="AH131" i="17"/>
  <c r="X131" i="17"/>
  <c r="Z131" i="17" s="1"/>
  <c r="V131" i="17"/>
  <c r="W131" i="17" s="1"/>
  <c r="AH130" i="17"/>
  <c r="X130" i="17"/>
  <c r="Z130" i="17" s="1"/>
  <c r="V130" i="17"/>
  <c r="W130" i="17" s="1"/>
  <c r="AH129" i="17"/>
  <c r="X129" i="17"/>
  <c r="Z129" i="17" s="1"/>
  <c r="V129" i="17"/>
  <c r="W129" i="17" s="1"/>
  <c r="AH128" i="17"/>
  <c r="X128" i="17"/>
  <c r="Z128" i="17" s="1"/>
  <c r="V128" i="17"/>
  <c r="W128" i="17" s="1"/>
  <c r="AH127" i="17"/>
  <c r="X127" i="17"/>
  <c r="Z127" i="17" s="1"/>
  <c r="V127" i="17"/>
  <c r="W127" i="17" s="1"/>
  <c r="AH126" i="17"/>
  <c r="X126" i="17"/>
  <c r="Z126" i="17" s="1"/>
  <c r="V126" i="17"/>
  <c r="W126" i="17" s="1"/>
  <c r="AH125" i="17"/>
  <c r="X125" i="17"/>
  <c r="Z125" i="17" s="1"/>
  <c r="V125" i="17"/>
  <c r="W125" i="17" s="1"/>
  <c r="AH124" i="17"/>
  <c r="X124" i="17"/>
  <c r="Z124" i="17" s="1"/>
  <c r="V124" i="17"/>
  <c r="W124" i="17" s="1"/>
  <c r="AH123" i="17"/>
  <c r="X123" i="17"/>
  <c r="Z123" i="17" s="1"/>
  <c r="V123" i="17"/>
  <c r="W123" i="17" s="1"/>
  <c r="AH122" i="17"/>
  <c r="X122" i="17"/>
  <c r="Z122" i="17" s="1"/>
  <c r="V122" i="17"/>
  <c r="W122" i="17" s="1"/>
  <c r="AH121" i="17"/>
  <c r="X121" i="17"/>
  <c r="Z121" i="17" s="1"/>
  <c r="V121" i="17"/>
  <c r="W121" i="17" s="1"/>
  <c r="AH120" i="17"/>
  <c r="X120" i="17"/>
  <c r="Z120" i="17" s="1"/>
  <c r="V120" i="17"/>
  <c r="W120" i="17" s="1"/>
  <c r="AH119" i="17"/>
  <c r="X119" i="17"/>
  <c r="Z119" i="17" s="1"/>
  <c r="V119" i="17"/>
  <c r="W119" i="17" s="1"/>
  <c r="AH118" i="17"/>
  <c r="X118" i="17"/>
  <c r="Z118" i="17" s="1"/>
  <c r="V118" i="17"/>
  <c r="W118" i="17" s="1"/>
  <c r="AH117" i="17"/>
  <c r="X117" i="17"/>
  <c r="Z117" i="17" s="1"/>
  <c r="V117" i="17"/>
  <c r="W117" i="17" s="1"/>
  <c r="AH116" i="17"/>
  <c r="X116" i="17"/>
  <c r="Z116" i="17" s="1"/>
  <c r="V116" i="17"/>
  <c r="W116" i="17" s="1"/>
  <c r="AH115" i="17"/>
  <c r="X115" i="17"/>
  <c r="Z115" i="17" s="1"/>
  <c r="V115" i="17"/>
  <c r="W115" i="17" s="1"/>
  <c r="AH114" i="17"/>
  <c r="X114" i="17"/>
  <c r="Z114" i="17" s="1"/>
  <c r="V114" i="17"/>
  <c r="W114" i="17" s="1"/>
  <c r="AH113" i="17"/>
  <c r="X113" i="17"/>
  <c r="Z113" i="17" s="1"/>
  <c r="V113" i="17"/>
  <c r="W113" i="17" s="1"/>
  <c r="AH112" i="17"/>
  <c r="X112" i="17"/>
  <c r="Z112" i="17" s="1"/>
  <c r="V112" i="17"/>
  <c r="W112" i="17" s="1"/>
  <c r="AH111" i="17"/>
  <c r="X111" i="17"/>
  <c r="Z111" i="17" s="1"/>
  <c r="V111" i="17"/>
  <c r="W111" i="17" s="1"/>
  <c r="AH110" i="17"/>
  <c r="X110" i="17"/>
  <c r="Z110" i="17" s="1"/>
  <c r="V110" i="17"/>
  <c r="W110" i="17" s="1"/>
  <c r="AH109" i="17"/>
  <c r="X109" i="17"/>
  <c r="Z109" i="17" s="1"/>
  <c r="V109" i="17"/>
  <c r="W109" i="17" s="1"/>
  <c r="AH108" i="17"/>
  <c r="X108" i="17"/>
  <c r="Z108" i="17" s="1"/>
  <c r="V108" i="17"/>
  <c r="W108" i="17" s="1"/>
  <c r="AH107" i="17"/>
  <c r="X107" i="17"/>
  <c r="Z107" i="17" s="1"/>
  <c r="V107" i="17"/>
  <c r="W107" i="17" s="1"/>
  <c r="AH106" i="17"/>
  <c r="X106" i="17"/>
  <c r="Z106" i="17" s="1"/>
  <c r="V106" i="17"/>
  <c r="W106" i="17" s="1"/>
  <c r="AH105" i="17"/>
  <c r="X105" i="17"/>
  <c r="Z105" i="17" s="1"/>
  <c r="V105" i="17"/>
  <c r="W105" i="17" s="1"/>
  <c r="AH104" i="17"/>
  <c r="X104" i="17"/>
  <c r="Z104" i="17" s="1"/>
  <c r="V104" i="17"/>
  <c r="W104" i="17" s="1"/>
  <c r="AH103" i="17"/>
  <c r="X103" i="17"/>
  <c r="Z103" i="17" s="1"/>
  <c r="V103" i="17"/>
  <c r="W103" i="17" s="1"/>
  <c r="AH102" i="17"/>
  <c r="X102" i="17"/>
  <c r="Z102" i="17" s="1"/>
  <c r="V102" i="17"/>
  <c r="W102" i="17" s="1"/>
  <c r="AH101" i="17"/>
  <c r="X101" i="17"/>
  <c r="Z101" i="17" s="1"/>
  <c r="V101" i="17"/>
  <c r="W101" i="17" s="1"/>
  <c r="AH100" i="17"/>
  <c r="X100" i="17"/>
  <c r="Z100" i="17" s="1"/>
  <c r="V100" i="17"/>
  <c r="W100" i="17" s="1"/>
  <c r="AH99" i="17"/>
  <c r="X99" i="17"/>
  <c r="Z99" i="17" s="1"/>
  <c r="V99" i="17"/>
  <c r="W99" i="17" s="1"/>
  <c r="AH98" i="17"/>
  <c r="X98" i="17"/>
  <c r="Z98" i="17" s="1"/>
  <c r="V98" i="17"/>
  <c r="W98" i="17" s="1"/>
  <c r="AH97" i="17"/>
  <c r="X97" i="17"/>
  <c r="Z97" i="17" s="1"/>
  <c r="V97" i="17"/>
  <c r="W97" i="17" s="1"/>
  <c r="AH96" i="17"/>
  <c r="X96" i="17"/>
  <c r="Z96" i="17" s="1"/>
  <c r="V96" i="17"/>
  <c r="W96" i="17" s="1"/>
  <c r="AH95" i="17"/>
  <c r="X95" i="17"/>
  <c r="Z95" i="17" s="1"/>
  <c r="V95" i="17"/>
  <c r="W95" i="17" s="1"/>
  <c r="AH94" i="17"/>
  <c r="X94" i="17"/>
  <c r="Z94" i="17" s="1"/>
  <c r="V94" i="17"/>
  <c r="W94" i="17" s="1"/>
  <c r="AH93" i="17"/>
  <c r="X93" i="17"/>
  <c r="Z93" i="17" s="1"/>
  <c r="V93" i="17"/>
  <c r="W93" i="17" s="1"/>
  <c r="AH92" i="17"/>
  <c r="X92" i="17"/>
  <c r="Z92" i="17" s="1"/>
  <c r="V92" i="17"/>
  <c r="W92" i="17" s="1"/>
  <c r="AH91" i="17"/>
  <c r="X91" i="17"/>
  <c r="Z91" i="17" s="1"/>
  <c r="V91" i="17"/>
  <c r="W91" i="17" s="1"/>
  <c r="AH90" i="17"/>
  <c r="X90" i="17"/>
  <c r="Z90" i="17" s="1"/>
  <c r="V90" i="17"/>
  <c r="W90" i="17" s="1"/>
  <c r="AH89" i="17"/>
  <c r="X89" i="17"/>
  <c r="Z89" i="17" s="1"/>
  <c r="V89" i="17"/>
  <c r="W89" i="17" s="1"/>
  <c r="AH88" i="17"/>
  <c r="X88" i="17"/>
  <c r="Z88" i="17" s="1"/>
  <c r="V88" i="17"/>
  <c r="W88" i="17" s="1"/>
  <c r="AH87" i="17"/>
  <c r="X87" i="17"/>
  <c r="Z87" i="17" s="1"/>
  <c r="V87" i="17"/>
  <c r="W87" i="17" s="1"/>
  <c r="K87" i="17"/>
  <c r="AH86" i="17"/>
  <c r="X86" i="17"/>
  <c r="Z86" i="17" s="1"/>
  <c r="V86" i="17"/>
  <c r="W86" i="17" s="1"/>
  <c r="K86" i="17"/>
  <c r="AH85" i="17"/>
  <c r="V85" i="17"/>
  <c r="W85" i="17" s="1"/>
  <c r="X85" i="17"/>
  <c r="Z85" i="17" s="1"/>
  <c r="K85" i="17"/>
  <c r="AH84" i="17"/>
  <c r="X84" i="17"/>
  <c r="Z84" i="17" s="1"/>
  <c r="W84" i="17"/>
  <c r="V84" i="17"/>
  <c r="AG84" i="17" s="1"/>
  <c r="K84" i="17"/>
  <c r="AH83" i="17"/>
  <c r="AG83" i="17"/>
  <c r="V83" i="17"/>
  <c r="W83" i="17" s="1"/>
  <c r="X83" i="17"/>
  <c r="Z83" i="17" s="1"/>
  <c r="K83" i="17"/>
  <c r="AH82" i="17"/>
  <c r="X82" i="17"/>
  <c r="Z82" i="17" s="1"/>
  <c r="V82" i="17"/>
  <c r="W82" i="17" s="1"/>
  <c r="K82" i="17"/>
  <c r="AH81" i="17"/>
  <c r="X81" i="17"/>
  <c r="Z81" i="17" s="1"/>
  <c r="V81" i="17"/>
  <c r="W81" i="17" s="1"/>
  <c r="K81" i="17"/>
  <c r="AH80" i="17"/>
  <c r="X80" i="17"/>
  <c r="Z80" i="17" s="1"/>
  <c r="V80" i="17"/>
  <c r="AG80" i="17" s="1"/>
  <c r="K80" i="17"/>
  <c r="AH79" i="17"/>
  <c r="V79" i="17"/>
  <c r="W79" i="17" s="1"/>
  <c r="X79" i="17"/>
  <c r="Z79" i="17" s="1"/>
  <c r="K79" i="17"/>
  <c r="AH78" i="17"/>
  <c r="AG78" i="17"/>
  <c r="X78" i="17"/>
  <c r="Z78" i="17" s="1"/>
  <c r="V78" i="17"/>
  <c r="W78" i="17" s="1"/>
  <c r="K78" i="17"/>
  <c r="AH77" i="17"/>
  <c r="X77" i="17"/>
  <c r="Z77" i="17" s="1"/>
  <c r="V77" i="17"/>
  <c r="W77" i="17" s="1"/>
  <c r="K77" i="17"/>
  <c r="AH76" i="17"/>
  <c r="X76" i="17"/>
  <c r="Z76" i="17" s="1"/>
  <c r="V76" i="17"/>
  <c r="AG76" i="17" s="1"/>
  <c r="K76" i="17"/>
  <c r="AH75" i="17"/>
  <c r="V75" i="17"/>
  <c r="W75" i="17" s="1"/>
  <c r="X75" i="17"/>
  <c r="Z75" i="17" s="1"/>
  <c r="K75" i="17"/>
  <c r="AH74" i="17"/>
  <c r="X74" i="17"/>
  <c r="Z74" i="17" s="1"/>
  <c r="V74" i="17"/>
  <c r="W74" i="17" s="1"/>
  <c r="K74" i="17"/>
  <c r="AH73" i="17"/>
  <c r="X73" i="17"/>
  <c r="Z73" i="17" s="1"/>
  <c r="V73" i="17"/>
  <c r="W73" i="17" s="1"/>
  <c r="K73" i="17"/>
  <c r="AH72" i="17"/>
  <c r="X72" i="17"/>
  <c r="Z72" i="17" s="1"/>
  <c r="V72" i="17"/>
  <c r="K72" i="17"/>
  <c r="AH71" i="17"/>
  <c r="V71" i="17"/>
  <c r="W71" i="17" s="1"/>
  <c r="X71" i="17"/>
  <c r="Z71" i="17" s="1"/>
  <c r="K71" i="17"/>
  <c r="AH70" i="17"/>
  <c r="X70" i="17"/>
  <c r="Z70" i="17" s="1"/>
  <c r="V70" i="17"/>
  <c r="AG70" i="17" s="1"/>
  <c r="K70" i="17"/>
  <c r="AH69" i="17"/>
  <c r="V69" i="17"/>
  <c r="W69" i="17" s="1"/>
  <c r="X69" i="17"/>
  <c r="Z69" i="17" s="1"/>
  <c r="K69" i="17"/>
  <c r="AH68" i="17"/>
  <c r="X68" i="17"/>
  <c r="Z68" i="17" s="1"/>
  <c r="V68" i="17"/>
  <c r="AG68" i="17" s="1"/>
  <c r="K68" i="17"/>
  <c r="AH67" i="17"/>
  <c r="V67" i="17"/>
  <c r="W67" i="17" s="1"/>
  <c r="X67" i="17"/>
  <c r="Z67" i="17" s="1"/>
  <c r="K67" i="17"/>
  <c r="AH66" i="17"/>
  <c r="X66" i="17"/>
  <c r="Z66" i="17" s="1"/>
  <c r="W66" i="17"/>
  <c r="V66" i="17"/>
  <c r="AG66" i="17" s="1"/>
  <c r="K66" i="17"/>
  <c r="AH65" i="17"/>
  <c r="V65" i="17"/>
  <c r="W65" i="17" s="1"/>
  <c r="X65" i="17"/>
  <c r="Z65" i="17" s="1"/>
  <c r="K65" i="17"/>
  <c r="AH64" i="17"/>
  <c r="X64" i="17"/>
  <c r="Z64" i="17" s="1"/>
  <c r="W64" i="17"/>
  <c r="V64" i="17"/>
  <c r="AG64" i="17" s="1"/>
  <c r="K64" i="17"/>
  <c r="AH63" i="17"/>
  <c r="V63" i="17"/>
  <c r="W63" i="17" s="1"/>
  <c r="X63" i="17"/>
  <c r="Z63" i="17" s="1"/>
  <c r="K63" i="17"/>
  <c r="AH62" i="17"/>
  <c r="X62" i="17"/>
  <c r="Z62" i="17" s="1"/>
  <c r="V62" i="17"/>
  <c r="AG62" i="17" s="1"/>
  <c r="K62" i="17"/>
  <c r="AH61" i="17"/>
  <c r="V61" i="17"/>
  <c r="W61" i="17" s="1"/>
  <c r="X61" i="17"/>
  <c r="Z61" i="17" s="1"/>
  <c r="K61" i="17"/>
  <c r="AH60" i="17"/>
  <c r="X60" i="17"/>
  <c r="Z60" i="17" s="1"/>
  <c r="V60" i="17"/>
  <c r="AG60" i="17" s="1"/>
  <c r="K60" i="17"/>
  <c r="AH59" i="17"/>
  <c r="V59" i="17"/>
  <c r="W59" i="17" s="1"/>
  <c r="X59" i="17"/>
  <c r="Z59" i="17" s="1"/>
  <c r="K59" i="17"/>
  <c r="AH58" i="17"/>
  <c r="X58" i="17"/>
  <c r="Z58" i="17" s="1"/>
  <c r="V58" i="17"/>
  <c r="AG58" i="17" s="1"/>
  <c r="K58" i="17"/>
  <c r="AH57" i="17"/>
  <c r="V57" i="17"/>
  <c r="W57" i="17" s="1"/>
  <c r="X57" i="17"/>
  <c r="Z57" i="17" s="1"/>
  <c r="K57" i="17"/>
  <c r="AH56" i="17"/>
  <c r="X56" i="17"/>
  <c r="Z56" i="17" s="1"/>
  <c r="W56" i="17"/>
  <c r="V56" i="17"/>
  <c r="AG56" i="17" s="1"/>
  <c r="K56" i="17"/>
  <c r="AH55" i="17"/>
  <c r="V55" i="17"/>
  <c r="W55" i="17" s="1"/>
  <c r="X55" i="17"/>
  <c r="Z55" i="17" s="1"/>
  <c r="K55" i="17"/>
  <c r="AH54" i="17"/>
  <c r="X54" i="17"/>
  <c r="Z54" i="17" s="1"/>
  <c r="V54" i="17"/>
  <c r="AG54" i="17" s="1"/>
  <c r="K54" i="17"/>
  <c r="AH53" i="17"/>
  <c r="V53" i="17"/>
  <c r="W53" i="17" s="1"/>
  <c r="X53" i="17"/>
  <c r="Z53" i="17" s="1"/>
  <c r="K53" i="17"/>
  <c r="AH52" i="17"/>
  <c r="X52" i="17"/>
  <c r="Z52" i="17" s="1"/>
  <c r="V52" i="17"/>
  <c r="AG52" i="17" s="1"/>
  <c r="K52" i="17"/>
  <c r="AH51" i="17"/>
  <c r="V51" i="17"/>
  <c r="W51" i="17" s="1"/>
  <c r="X51" i="17"/>
  <c r="Z51" i="17" s="1"/>
  <c r="K51" i="17"/>
  <c r="AH50" i="17"/>
  <c r="X50" i="17"/>
  <c r="Z50" i="17" s="1"/>
  <c r="V50" i="17"/>
  <c r="K50" i="17"/>
  <c r="AH49" i="17"/>
  <c r="V49" i="17"/>
  <c r="W49" i="17" s="1"/>
  <c r="X49" i="17"/>
  <c r="Z49" i="17" s="1"/>
  <c r="K49" i="17"/>
  <c r="AH48" i="17"/>
  <c r="X48" i="17"/>
  <c r="Z48" i="17" s="1"/>
  <c r="W48" i="17"/>
  <c r="V48" i="17"/>
  <c r="AG48" i="17" s="1"/>
  <c r="K48" i="17"/>
  <c r="AH47" i="17"/>
  <c r="V47" i="17"/>
  <c r="W47" i="17" s="1"/>
  <c r="X47" i="17"/>
  <c r="Z47" i="17" s="1"/>
  <c r="K47" i="17"/>
  <c r="AH46" i="17"/>
  <c r="X46" i="17"/>
  <c r="Z46" i="17" s="1"/>
  <c r="V46" i="17"/>
  <c r="AG46" i="17" s="1"/>
  <c r="K46" i="17"/>
  <c r="AH45" i="17"/>
  <c r="V45" i="17"/>
  <c r="W45" i="17" s="1"/>
  <c r="X45" i="17"/>
  <c r="Z45" i="17" s="1"/>
  <c r="K45" i="17"/>
  <c r="AH44" i="17"/>
  <c r="X44" i="17"/>
  <c r="Z44" i="17" s="1"/>
  <c r="V44" i="17"/>
  <c r="AG44" i="17" s="1"/>
  <c r="K44" i="17"/>
  <c r="AH43" i="17"/>
  <c r="V43" i="17"/>
  <c r="W43" i="17" s="1"/>
  <c r="X43" i="17"/>
  <c r="Z43" i="17" s="1"/>
  <c r="K43" i="17"/>
  <c r="AH42" i="17"/>
  <c r="V42" i="17"/>
  <c r="AG42" i="17" s="1"/>
  <c r="X42" i="17"/>
  <c r="Z42" i="17" s="1"/>
  <c r="K42" i="17"/>
  <c r="AH41" i="17"/>
  <c r="W41" i="17"/>
  <c r="V41" i="17"/>
  <c r="X41" i="17"/>
  <c r="Z41" i="17" s="1"/>
  <c r="K41" i="17"/>
  <c r="AH40" i="17"/>
  <c r="AH39" i="17"/>
  <c r="AH38" i="17"/>
  <c r="AH37" i="17"/>
  <c r="W37" i="17"/>
  <c r="V37" i="17"/>
  <c r="AG37" i="17" s="1"/>
  <c r="X37" i="17"/>
  <c r="Z37" i="17" s="1"/>
  <c r="K37" i="17"/>
  <c r="AH36" i="17"/>
  <c r="V36" i="17"/>
  <c r="AG36" i="17" s="1"/>
  <c r="X36" i="17"/>
  <c r="Z36" i="17" s="1"/>
  <c r="K36" i="17"/>
  <c r="AH35" i="17"/>
  <c r="V35" i="17"/>
  <c r="AG35" i="17" s="1"/>
  <c r="X35" i="17"/>
  <c r="Z35" i="17" s="1"/>
  <c r="K35" i="17"/>
  <c r="AH34" i="17"/>
  <c r="V34" i="17"/>
  <c r="AG34" i="17" s="1"/>
  <c r="X34" i="17"/>
  <c r="Z34" i="17" s="1"/>
  <c r="K34" i="17"/>
  <c r="AH33" i="17"/>
  <c r="AG33" i="17"/>
  <c r="AH32" i="17"/>
  <c r="V32" i="17"/>
  <c r="AG32" i="17" s="1"/>
  <c r="X32" i="17"/>
  <c r="Z32" i="17" s="1"/>
  <c r="K32" i="17"/>
  <c r="AH31" i="17"/>
  <c r="V31" i="17"/>
  <c r="AG31" i="17" s="1"/>
  <c r="X31" i="17"/>
  <c r="Z31" i="17" s="1"/>
  <c r="K31" i="17"/>
  <c r="AH30" i="17"/>
  <c r="V30" i="17"/>
  <c r="AG30" i="17" s="1"/>
  <c r="X30" i="17"/>
  <c r="Z30" i="17" s="1"/>
  <c r="K30" i="17"/>
  <c r="AH29" i="17"/>
  <c r="V29" i="17"/>
  <c r="X29" i="17"/>
  <c r="Z29" i="17" s="1"/>
  <c r="K29" i="17"/>
  <c r="AH28" i="17"/>
  <c r="W28" i="17"/>
  <c r="V28" i="17"/>
  <c r="AG28" i="17" s="1"/>
  <c r="X28" i="17"/>
  <c r="Z28" i="17" s="1"/>
  <c r="K28" i="17"/>
  <c r="AH27" i="17"/>
  <c r="V27" i="17"/>
  <c r="AG27" i="17" s="1"/>
  <c r="X27" i="17"/>
  <c r="Z27" i="17" s="1"/>
  <c r="K27" i="17"/>
  <c r="AH26" i="17"/>
  <c r="V26" i="17"/>
  <c r="AG26" i="17" s="1"/>
  <c r="X26" i="17"/>
  <c r="Z26" i="17" s="1"/>
  <c r="K26" i="17"/>
  <c r="AH25" i="17"/>
  <c r="V25" i="17"/>
  <c r="AG25" i="17" s="1"/>
  <c r="X25" i="17"/>
  <c r="Z25" i="17" s="1"/>
  <c r="K25" i="17"/>
  <c r="AH24" i="17"/>
  <c r="V24" i="17"/>
  <c r="AG24" i="17" s="1"/>
  <c r="X24" i="17"/>
  <c r="Z24" i="17" s="1"/>
  <c r="K24" i="17"/>
  <c r="AH23" i="17"/>
  <c r="V23" i="17"/>
  <c r="AG23" i="17" s="1"/>
  <c r="X23" i="17"/>
  <c r="Z23" i="17" s="1"/>
  <c r="K23" i="17"/>
  <c r="AH22" i="17"/>
  <c r="V22" i="17"/>
  <c r="AG22" i="17" s="1"/>
  <c r="X22" i="17"/>
  <c r="Z22" i="17" s="1"/>
  <c r="K22" i="17"/>
  <c r="AH21" i="17"/>
  <c r="W21" i="17"/>
  <c r="V21" i="17"/>
  <c r="AG21" i="17" s="1"/>
  <c r="X21" i="17"/>
  <c r="Z21" i="17" s="1"/>
  <c r="K21" i="17"/>
  <c r="AH20" i="17"/>
  <c r="V20" i="17"/>
  <c r="AG20" i="17" s="1"/>
  <c r="X20" i="17"/>
  <c r="Z20" i="17" s="1"/>
  <c r="K20" i="17"/>
  <c r="V17" i="17"/>
  <c r="AG17" i="17" s="1"/>
  <c r="X17" i="17"/>
  <c r="Z17" i="17" s="1"/>
  <c r="K17" i="17"/>
  <c r="V16" i="17"/>
  <c r="AG16" i="17" s="1"/>
  <c r="X16" i="17"/>
  <c r="Z16" i="17" s="1"/>
  <c r="K16" i="17"/>
  <c r="V15" i="17"/>
  <c r="AG15" i="17" s="1"/>
  <c r="X15" i="17"/>
  <c r="Z15" i="17" s="1"/>
  <c r="K15" i="17"/>
  <c r="V14" i="17"/>
  <c r="AG14" i="17" s="1"/>
  <c r="X14" i="17"/>
  <c r="Z14" i="17" s="1"/>
  <c r="K14" i="17"/>
  <c r="W13" i="17"/>
  <c r="V13" i="17"/>
  <c r="AG13" i="17" s="1"/>
  <c r="X13" i="17"/>
  <c r="Z13" i="17" s="1"/>
  <c r="K13" i="17"/>
  <c r="V12" i="17"/>
  <c r="AG12" i="17" s="1"/>
  <c r="X12" i="17"/>
  <c r="Z12" i="17" s="1"/>
  <c r="K12" i="17"/>
  <c r="V11" i="17"/>
  <c r="AG11" i="17" s="1"/>
  <c r="X11" i="17"/>
  <c r="Z11" i="17" s="1"/>
  <c r="K11" i="17"/>
  <c r="V10" i="17"/>
  <c r="AG10" i="17" s="1"/>
  <c r="X10" i="17"/>
  <c r="Z10" i="17" s="1"/>
  <c r="K10" i="17"/>
  <c r="V9" i="17"/>
  <c r="AG9" i="17" s="1"/>
  <c r="X9" i="17"/>
  <c r="Z9" i="17" s="1"/>
  <c r="K9" i="17"/>
  <c r="V8" i="17"/>
  <c r="AG8" i="17" s="1"/>
  <c r="X8" i="17"/>
  <c r="Z8" i="17" s="1"/>
  <c r="K8" i="17"/>
  <c r="V7" i="17"/>
  <c r="AG7" i="17" s="1"/>
  <c r="X7" i="17"/>
  <c r="Z7" i="17" s="1"/>
  <c r="K7" i="17"/>
  <c r="V6" i="17"/>
  <c r="AG6" i="17" s="1"/>
  <c r="X6" i="17"/>
  <c r="Z6" i="17" s="1"/>
  <c r="K6" i="17"/>
  <c r="W5" i="17"/>
  <c r="V5" i="17"/>
  <c r="AG5" i="17" s="1"/>
  <c r="X5" i="17"/>
  <c r="Z5" i="17" s="1"/>
  <c r="K5" i="17"/>
  <c r="V4" i="17"/>
  <c r="AG4" i="17" s="1"/>
  <c r="X4" i="17"/>
  <c r="Z4" i="17" s="1"/>
  <c r="K4" i="17"/>
  <c r="V3" i="17"/>
  <c r="AG3" i="17" s="1"/>
  <c r="X3" i="17"/>
  <c r="Z3" i="17" s="1"/>
  <c r="K3" i="17"/>
  <c r="AH2" i="17"/>
  <c r="V2" i="17"/>
  <c r="AG2" i="17" s="1"/>
  <c r="X2" i="17"/>
  <c r="Z2" i="17" s="1"/>
  <c r="K2" i="17"/>
  <c r="AL267" i="16"/>
  <c r="AN267" i="16" s="1"/>
  <c r="AI267" i="16"/>
  <c r="AH267" i="16"/>
  <c r="AK267" i="16" s="1"/>
  <c r="AL266" i="16"/>
  <c r="AI266" i="16"/>
  <c r="AH266" i="16"/>
  <c r="AK266" i="16" s="1"/>
  <c r="AL265" i="16"/>
  <c r="AM265" i="16" s="1"/>
  <c r="AP265" i="16" s="1"/>
  <c r="AI265" i="16"/>
  <c r="AH265" i="16"/>
  <c r="AK265" i="16" s="1"/>
  <c r="AL264" i="16"/>
  <c r="AN264" i="16" s="1"/>
  <c r="AI264" i="16"/>
  <c r="AH264" i="16"/>
  <c r="AK264" i="16" s="1"/>
  <c r="AL263" i="16"/>
  <c r="AN263" i="16" s="1"/>
  <c r="AI263" i="16"/>
  <c r="AH263" i="16"/>
  <c r="AK263" i="16" s="1"/>
  <c r="AL262" i="16"/>
  <c r="AI262" i="16"/>
  <c r="AH262" i="16"/>
  <c r="AK262" i="16" s="1"/>
  <c r="AL261" i="16"/>
  <c r="AN261" i="16" s="1"/>
  <c r="AI261" i="16"/>
  <c r="AH261" i="16"/>
  <c r="AK261" i="16" s="1"/>
  <c r="AL260" i="16"/>
  <c r="AI260" i="16"/>
  <c r="AH260" i="16"/>
  <c r="AK260" i="16" s="1"/>
  <c r="AL259" i="16"/>
  <c r="AN259" i="16" s="1"/>
  <c r="AI259" i="16"/>
  <c r="AH259" i="16"/>
  <c r="AK259" i="16" s="1"/>
  <c r="AL258" i="16"/>
  <c r="AN258" i="16" s="1"/>
  <c r="AI258" i="16"/>
  <c r="AH258" i="16"/>
  <c r="AK258" i="16" s="1"/>
  <c r="AL257" i="16"/>
  <c r="AN257" i="16" s="1"/>
  <c r="AI257" i="16"/>
  <c r="AH257" i="16"/>
  <c r="AK257" i="16" s="1"/>
  <c r="AL256" i="16"/>
  <c r="AN256" i="16" s="1"/>
  <c r="AI256" i="16"/>
  <c r="AH256" i="16"/>
  <c r="AK256" i="16" s="1"/>
  <c r="AL255" i="16"/>
  <c r="AN255" i="16" s="1"/>
  <c r="AI255" i="16"/>
  <c r="AH255" i="16"/>
  <c r="AK255" i="16" s="1"/>
  <c r="AL254" i="16"/>
  <c r="AI254" i="16"/>
  <c r="AH254" i="16"/>
  <c r="AK254" i="16" s="1"/>
  <c r="AL253" i="16"/>
  <c r="AN253" i="16" s="1"/>
  <c r="AI253" i="16"/>
  <c r="AH253" i="16"/>
  <c r="AK253" i="16" s="1"/>
  <c r="AL252" i="16"/>
  <c r="AI252" i="16"/>
  <c r="AH252" i="16"/>
  <c r="AK252" i="16" s="1"/>
  <c r="AL251" i="16"/>
  <c r="AN251" i="16" s="1"/>
  <c r="AI251" i="16"/>
  <c r="AH251" i="16"/>
  <c r="AK251" i="16" s="1"/>
  <c r="AL250" i="16"/>
  <c r="AN250" i="16" s="1"/>
  <c r="AI250" i="16"/>
  <c r="AH250" i="16"/>
  <c r="AK250" i="16" s="1"/>
  <c r="AL249" i="16"/>
  <c r="AN249" i="16" s="1"/>
  <c r="AI249" i="16"/>
  <c r="AH249" i="16"/>
  <c r="AK249" i="16" s="1"/>
  <c r="AL248" i="16"/>
  <c r="AN248" i="16" s="1"/>
  <c r="AI248" i="16"/>
  <c r="AH248" i="16"/>
  <c r="AK248" i="16" s="1"/>
  <c r="AL247" i="16"/>
  <c r="AN247" i="16" s="1"/>
  <c r="AI247" i="16"/>
  <c r="AH247" i="16"/>
  <c r="AK247" i="16" s="1"/>
  <c r="AL246" i="16"/>
  <c r="AI246" i="16"/>
  <c r="AH246" i="16"/>
  <c r="AK246" i="16" s="1"/>
  <c r="AL245" i="16"/>
  <c r="AN245" i="16" s="1"/>
  <c r="AI245" i="16"/>
  <c r="AH245" i="16"/>
  <c r="AK245" i="16" s="1"/>
  <c r="AL244" i="16"/>
  <c r="AN244" i="16" s="1"/>
  <c r="AI244" i="16"/>
  <c r="AH244" i="16"/>
  <c r="AK244" i="16" s="1"/>
  <c r="AL243" i="16"/>
  <c r="AN243" i="16" s="1"/>
  <c r="AI243" i="16"/>
  <c r="AH243" i="16"/>
  <c r="AK243" i="16" s="1"/>
  <c r="AL242" i="16"/>
  <c r="AN242" i="16" s="1"/>
  <c r="AH242" i="16"/>
  <c r="AK242" i="16" s="1"/>
  <c r="AL241" i="16"/>
  <c r="AN241" i="16" s="1"/>
  <c r="AH241" i="16"/>
  <c r="AK241" i="16" s="1"/>
  <c r="AL240" i="16"/>
  <c r="AN240" i="16" s="1"/>
  <c r="AH240" i="16"/>
  <c r="AK240" i="16" s="1"/>
  <c r="AL239" i="16"/>
  <c r="AN239" i="16" s="1"/>
  <c r="AI239" i="16"/>
  <c r="AH239" i="16"/>
  <c r="AK239" i="16" s="1"/>
  <c r="AL238" i="16"/>
  <c r="AN238" i="16" s="1"/>
  <c r="AI238" i="16"/>
  <c r="AH238" i="16"/>
  <c r="AK238" i="16" s="1"/>
  <c r="AL237" i="16"/>
  <c r="AN237" i="16" s="1"/>
  <c r="AI237" i="16"/>
  <c r="AH237" i="16"/>
  <c r="AK237" i="16" s="1"/>
  <c r="AL236" i="16"/>
  <c r="AN236" i="16" s="1"/>
  <c r="AI236" i="16"/>
  <c r="AH236" i="16"/>
  <c r="AK236" i="16" s="1"/>
  <c r="AL235" i="16"/>
  <c r="AN235" i="16" s="1"/>
  <c r="AI235" i="16"/>
  <c r="AH235" i="16"/>
  <c r="AK235" i="16" s="1"/>
  <c r="AL234" i="16"/>
  <c r="AN234" i="16" s="1"/>
  <c r="AI234" i="16"/>
  <c r="AH234" i="16"/>
  <c r="AK234" i="16" s="1"/>
  <c r="AL233" i="16"/>
  <c r="AN233" i="16" s="1"/>
  <c r="AI233" i="16"/>
  <c r="AH233" i="16"/>
  <c r="AK233" i="16" s="1"/>
  <c r="AL232" i="16"/>
  <c r="AN232" i="16" s="1"/>
  <c r="AI232" i="16"/>
  <c r="AH232" i="16"/>
  <c r="AK232" i="16" s="1"/>
  <c r="AL231" i="16"/>
  <c r="AN231" i="16" s="1"/>
  <c r="AI231" i="16"/>
  <c r="AH231" i="16"/>
  <c r="AK231" i="16" s="1"/>
  <c r="AL230" i="16"/>
  <c r="AN230" i="16" s="1"/>
  <c r="AI230" i="16"/>
  <c r="AH230" i="16"/>
  <c r="AK230" i="16" s="1"/>
  <c r="AL229" i="16"/>
  <c r="AN229" i="16" s="1"/>
  <c r="AI229" i="16"/>
  <c r="AH229" i="16"/>
  <c r="AK229" i="16" s="1"/>
  <c r="AL228" i="16"/>
  <c r="AN228" i="16" s="1"/>
  <c r="AI228" i="16"/>
  <c r="AH228" i="16"/>
  <c r="AK228" i="16" s="1"/>
  <c r="AL227" i="16"/>
  <c r="AN227" i="16" s="1"/>
  <c r="AI227" i="16"/>
  <c r="AH227" i="16"/>
  <c r="AK227" i="16" s="1"/>
  <c r="AL226" i="16"/>
  <c r="AN226" i="16" s="1"/>
  <c r="AI226" i="16"/>
  <c r="AH226" i="16"/>
  <c r="AK226" i="16" s="1"/>
  <c r="AL225" i="16"/>
  <c r="AN225" i="16" s="1"/>
  <c r="AI225" i="16"/>
  <c r="AH225" i="16"/>
  <c r="AK225" i="16" s="1"/>
  <c r="AL224" i="16"/>
  <c r="AN224" i="16" s="1"/>
  <c r="AI224" i="16"/>
  <c r="AH224" i="16"/>
  <c r="AK224" i="16" s="1"/>
  <c r="AL223" i="16"/>
  <c r="AN223" i="16" s="1"/>
  <c r="AI223" i="16"/>
  <c r="AH223" i="16"/>
  <c r="AK223" i="16" s="1"/>
  <c r="AL222" i="16"/>
  <c r="AN222" i="16" s="1"/>
  <c r="AI222" i="16"/>
  <c r="AH222" i="16"/>
  <c r="AK222" i="16" s="1"/>
  <c r="AL221" i="16"/>
  <c r="AN221" i="16" s="1"/>
  <c r="AI221" i="16"/>
  <c r="AH221" i="16"/>
  <c r="AK221" i="16" s="1"/>
  <c r="AL220" i="16"/>
  <c r="AN220" i="16" s="1"/>
  <c r="AI220" i="16"/>
  <c r="AH220" i="16"/>
  <c r="AK220" i="16" s="1"/>
  <c r="AL219" i="16"/>
  <c r="AN219" i="16" s="1"/>
  <c r="AI219" i="16"/>
  <c r="AH219" i="16"/>
  <c r="AK219" i="16" s="1"/>
  <c r="AL218" i="16"/>
  <c r="AN218" i="16" s="1"/>
  <c r="AI218" i="16"/>
  <c r="AH218" i="16"/>
  <c r="AK218" i="16" s="1"/>
  <c r="AL217" i="16"/>
  <c r="AN217" i="16" s="1"/>
  <c r="AI217" i="16"/>
  <c r="AH217" i="16"/>
  <c r="AK217" i="16" s="1"/>
  <c r="AL216" i="16"/>
  <c r="AN216" i="16" s="1"/>
  <c r="AI216" i="16"/>
  <c r="AH216" i="16"/>
  <c r="AK216" i="16" s="1"/>
  <c r="AL215" i="16"/>
  <c r="AN215" i="16" s="1"/>
  <c r="AI215" i="16"/>
  <c r="AH215" i="16"/>
  <c r="AK215" i="16" s="1"/>
  <c r="AL214" i="16"/>
  <c r="AN214" i="16" s="1"/>
  <c r="AI214" i="16"/>
  <c r="AH214" i="16"/>
  <c r="AK214" i="16" s="1"/>
  <c r="AL213" i="16"/>
  <c r="AN213" i="16" s="1"/>
  <c r="AI213" i="16"/>
  <c r="AH213" i="16"/>
  <c r="AK213" i="16" s="1"/>
  <c r="AL212" i="16"/>
  <c r="AN212" i="16" s="1"/>
  <c r="AI212" i="16"/>
  <c r="AH212" i="16"/>
  <c r="AK212" i="16" s="1"/>
  <c r="AL211" i="16"/>
  <c r="AN211" i="16" s="1"/>
  <c r="AI211" i="16"/>
  <c r="AH211" i="16"/>
  <c r="AK211" i="16" s="1"/>
  <c r="AL210" i="16"/>
  <c r="AN210" i="16" s="1"/>
  <c r="AI210" i="16"/>
  <c r="AH210" i="16"/>
  <c r="AK210" i="16" s="1"/>
  <c r="AL209" i="16"/>
  <c r="AN209" i="16" s="1"/>
  <c r="AI209" i="16"/>
  <c r="AH209" i="16"/>
  <c r="AK209" i="16" s="1"/>
  <c r="AL208" i="16"/>
  <c r="AN208" i="16" s="1"/>
  <c r="AI208" i="16"/>
  <c r="AH208" i="16"/>
  <c r="AK208" i="16" s="1"/>
  <c r="AL207" i="16"/>
  <c r="AN207" i="16" s="1"/>
  <c r="AI207" i="16"/>
  <c r="AH207" i="16"/>
  <c r="AK207" i="16" s="1"/>
  <c r="AB207" i="16"/>
  <c r="AL206" i="16"/>
  <c r="AN206" i="16" s="1"/>
  <c r="AI206" i="16"/>
  <c r="AH206" i="16"/>
  <c r="AK206" i="16" s="1"/>
  <c r="AP205" i="16"/>
  <c r="AN205" i="16"/>
  <c r="AI205" i="16"/>
  <c r="AH205" i="16"/>
  <c r="AL204" i="16"/>
  <c r="AN204" i="16" s="1"/>
  <c r="AI204" i="16"/>
  <c r="AH204" i="16"/>
  <c r="AL203" i="16"/>
  <c r="AN203" i="16" s="1"/>
  <c r="AI203" i="16"/>
  <c r="AH203" i="16"/>
  <c r="AH200" i="16"/>
  <c r="V200" i="16"/>
  <c r="AG200" i="16" s="1"/>
  <c r="X200" i="16"/>
  <c r="Z200" i="16" s="1"/>
  <c r="K200" i="16"/>
  <c r="AH199" i="16"/>
  <c r="X199" i="16"/>
  <c r="Z199" i="16" s="1"/>
  <c r="V199" i="16"/>
  <c r="W199" i="16" s="1"/>
  <c r="AH198" i="16"/>
  <c r="V198" i="16"/>
  <c r="W198" i="16" s="1"/>
  <c r="X198" i="16"/>
  <c r="Z198" i="16" s="1"/>
  <c r="AH197" i="16"/>
  <c r="W197" i="16"/>
  <c r="V197" i="16"/>
  <c r="X197" i="16"/>
  <c r="Z197" i="16" s="1"/>
  <c r="AH196" i="16"/>
  <c r="X196" i="16"/>
  <c r="Z196" i="16" s="1"/>
  <c r="V196" i="16"/>
  <c r="W196" i="16" s="1"/>
  <c r="AH195" i="16"/>
  <c r="X195" i="16"/>
  <c r="Z195" i="16" s="1"/>
  <c r="V195" i="16"/>
  <c r="W195" i="16" s="1"/>
  <c r="AH194" i="16"/>
  <c r="V194" i="16"/>
  <c r="W194" i="16" s="1"/>
  <c r="X194" i="16"/>
  <c r="Z194" i="16" s="1"/>
  <c r="AH193" i="16"/>
  <c r="V193" i="16"/>
  <c r="W193" i="16" s="1"/>
  <c r="X193" i="16"/>
  <c r="Z193" i="16" s="1"/>
  <c r="AH192" i="16"/>
  <c r="V192" i="16"/>
  <c r="W192" i="16" s="1"/>
  <c r="X192" i="16"/>
  <c r="Z192" i="16" s="1"/>
  <c r="AH191" i="16"/>
  <c r="V191" i="16"/>
  <c r="W191" i="16" s="1"/>
  <c r="X191" i="16"/>
  <c r="Z191" i="16" s="1"/>
  <c r="AH190" i="16"/>
  <c r="V190" i="16"/>
  <c r="W190" i="16" s="1"/>
  <c r="X190" i="16"/>
  <c r="Z190" i="16" s="1"/>
  <c r="AH189" i="16"/>
  <c r="V189" i="16"/>
  <c r="W189" i="16" s="1"/>
  <c r="X189" i="16"/>
  <c r="Z189" i="16" s="1"/>
  <c r="AH188" i="16"/>
  <c r="V188" i="16"/>
  <c r="W188" i="16" s="1"/>
  <c r="X188" i="16"/>
  <c r="Z188" i="16" s="1"/>
  <c r="AH187" i="16"/>
  <c r="V187" i="16"/>
  <c r="W187" i="16" s="1"/>
  <c r="X187" i="16"/>
  <c r="Z187" i="16" s="1"/>
  <c r="AH186" i="16"/>
  <c r="V186" i="16"/>
  <c r="W186" i="16" s="1"/>
  <c r="X186" i="16"/>
  <c r="Z186" i="16" s="1"/>
  <c r="AH185" i="16"/>
  <c r="V185" i="16"/>
  <c r="W185" i="16" s="1"/>
  <c r="X185" i="16"/>
  <c r="Z185" i="16" s="1"/>
  <c r="AH184" i="16"/>
  <c r="V184" i="16"/>
  <c r="W184" i="16" s="1"/>
  <c r="X184" i="16"/>
  <c r="Z184" i="16" s="1"/>
  <c r="AH183" i="16"/>
  <c r="V183" i="16"/>
  <c r="W183" i="16" s="1"/>
  <c r="X183" i="16"/>
  <c r="Z183" i="16" s="1"/>
  <c r="AH182" i="16"/>
  <c r="V182" i="16"/>
  <c r="W182" i="16" s="1"/>
  <c r="X182" i="16"/>
  <c r="Z182" i="16" s="1"/>
  <c r="AH181" i="16"/>
  <c r="V181" i="16"/>
  <c r="W181" i="16" s="1"/>
  <c r="X181" i="16"/>
  <c r="Z181" i="16" s="1"/>
  <c r="AH180" i="16"/>
  <c r="V180" i="16"/>
  <c r="W180" i="16" s="1"/>
  <c r="X180" i="16"/>
  <c r="Z180" i="16" s="1"/>
  <c r="AH179" i="16"/>
  <c r="V179" i="16"/>
  <c r="W179" i="16" s="1"/>
  <c r="X179" i="16"/>
  <c r="Z179" i="16" s="1"/>
  <c r="AH178" i="16"/>
  <c r="V178" i="16"/>
  <c r="W178" i="16" s="1"/>
  <c r="X178" i="16"/>
  <c r="Z178" i="16" s="1"/>
  <c r="AH177" i="16"/>
  <c r="V177" i="16"/>
  <c r="W177" i="16" s="1"/>
  <c r="X177" i="16"/>
  <c r="Z177" i="16" s="1"/>
  <c r="AH176" i="16"/>
  <c r="V176" i="16"/>
  <c r="W176" i="16" s="1"/>
  <c r="X176" i="16"/>
  <c r="Z176" i="16" s="1"/>
  <c r="AH175" i="16"/>
  <c r="V175" i="16"/>
  <c r="W175" i="16" s="1"/>
  <c r="X175" i="16"/>
  <c r="Z175" i="16" s="1"/>
  <c r="AH174" i="16"/>
  <c r="V174" i="16"/>
  <c r="W174" i="16" s="1"/>
  <c r="X174" i="16"/>
  <c r="Z174" i="16" s="1"/>
  <c r="AH173" i="16"/>
  <c r="V173" i="16"/>
  <c r="W173" i="16" s="1"/>
  <c r="X173" i="16"/>
  <c r="Z173" i="16" s="1"/>
  <c r="AH172" i="16"/>
  <c r="V172" i="16"/>
  <c r="W172" i="16" s="1"/>
  <c r="X172" i="16"/>
  <c r="Z172" i="16" s="1"/>
  <c r="AH171" i="16"/>
  <c r="V171" i="16"/>
  <c r="W171" i="16" s="1"/>
  <c r="X171" i="16"/>
  <c r="Z171" i="16" s="1"/>
  <c r="AH170" i="16"/>
  <c r="V170" i="16"/>
  <c r="W170" i="16" s="1"/>
  <c r="X170" i="16"/>
  <c r="Z170" i="16" s="1"/>
  <c r="AH169" i="16"/>
  <c r="V169" i="16"/>
  <c r="W169" i="16" s="1"/>
  <c r="X169" i="16"/>
  <c r="Z169" i="16" s="1"/>
  <c r="AH168" i="16"/>
  <c r="V168" i="16"/>
  <c r="W168" i="16" s="1"/>
  <c r="X168" i="16"/>
  <c r="Z168" i="16" s="1"/>
  <c r="AH167" i="16"/>
  <c r="V167" i="16"/>
  <c r="W167" i="16" s="1"/>
  <c r="X167" i="16"/>
  <c r="Z167" i="16" s="1"/>
  <c r="AH166" i="16"/>
  <c r="V166" i="16"/>
  <c r="W166" i="16" s="1"/>
  <c r="X166" i="16"/>
  <c r="Z166" i="16" s="1"/>
  <c r="AH165" i="16"/>
  <c r="V165" i="16"/>
  <c r="W165" i="16" s="1"/>
  <c r="X165" i="16"/>
  <c r="Z165" i="16" s="1"/>
  <c r="AH164" i="16"/>
  <c r="V164" i="16"/>
  <c r="W164" i="16" s="1"/>
  <c r="X164" i="16"/>
  <c r="Z164" i="16" s="1"/>
  <c r="AH163" i="16"/>
  <c r="V163" i="16"/>
  <c r="W163" i="16" s="1"/>
  <c r="X163" i="16"/>
  <c r="Z163" i="16" s="1"/>
  <c r="AH162" i="16"/>
  <c r="V162" i="16"/>
  <c r="W162" i="16" s="1"/>
  <c r="X162" i="16"/>
  <c r="Z162" i="16" s="1"/>
  <c r="AH161" i="16"/>
  <c r="V161" i="16"/>
  <c r="W161" i="16" s="1"/>
  <c r="X161" i="16"/>
  <c r="Z161" i="16" s="1"/>
  <c r="AH160" i="16"/>
  <c r="V160" i="16"/>
  <c r="W160" i="16" s="1"/>
  <c r="X160" i="16"/>
  <c r="Z160" i="16" s="1"/>
  <c r="AH159" i="16"/>
  <c r="V159" i="16"/>
  <c r="W159" i="16" s="1"/>
  <c r="X159" i="16"/>
  <c r="Z159" i="16" s="1"/>
  <c r="AH158" i="16"/>
  <c r="V158" i="16"/>
  <c r="W158" i="16" s="1"/>
  <c r="X158" i="16"/>
  <c r="Z158" i="16" s="1"/>
  <c r="AH157" i="16"/>
  <c r="X157" i="16"/>
  <c r="Z157" i="16" s="1"/>
  <c r="V157" i="16"/>
  <c r="W157" i="16" s="1"/>
  <c r="AH156" i="16"/>
  <c r="X156" i="16"/>
  <c r="Z156" i="16" s="1"/>
  <c r="V156" i="16"/>
  <c r="W156" i="16" s="1"/>
  <c r="AH155" i="16"/>
  <c r="X155" i="16"/>
  <c r="Z155" i="16" s="1"/>
  <c r="V155" i="16"/>
  <c r="W155" i="16" s="1"/>
  <c r="AH154" i="16"/>
  <c r="X154" i="16"/>
  <c r="Z154" i="16" s="1"/>
  <c r="V154" i="16"/>
  <c r="W154" i="16" s="1"/>
  <c r="AH153" i="16"/>
  <c r="X153" i="16"/>
  <c r="Z153" i="16" s="1"/>
  <c r="V153" i="16"/>
  <c r="W153" i="16" s="1"/>
  <c r="AH152" i="16"/>
  <c r="X152" i="16"/>
  <c r="Z152" i="16" s="1"/>
  <c r="V152" i="16"/>
  <c r="W152" i="16" s="1"/>
  <c r="AH151" i="16"/>
  <c r="X151" i="16"/>
  <c r="Z151" i="16" s="1"/>
  <c r="V151" i="16"/>
  <c r="W151" i="16" s="1"/>
  <c r="AH150" i="16"/>
  <c r="X150" i="16"/>
  <c r="Z150" i="16" s="1"/>
  <c r="V150" i="16"/>
  <c r="W150" i="16" s="1"/>
  <c r="AH149" i="16"/>
  <c r="X149" i="16"/>
  <c r="Z149" i="16" s="1"/>
  <c r="V149" i="16"/>
  <c r="W149" i="16" s="1"/>
  <c r="AH148" i="16"/>
  <c r="X148" i="16"/>
  <c r="Z148" i="16" s="1"/>
  <c r="V148" i="16"/>
  <c r="W148" i="16" s="1"/>
  <c r="AH147" i="16"/>
  <c r="X147" i="16"/>
  <c r="Z147" i="16" s="1"/>
  <c r="V147" i="16"/>
  <c r="W147" i="16" s="1"/>
  <c r="AH146" i="16"/>
  <c r="X146" i="16"/>
  <c r="Z146" i="16" s="1"/>
  <c r="V146" i="16"/>
  <c r="W146" i="16" s="1"/>
  <c r="AH145" i="16"/>
  <c r="X145" i="16"/>
  <c r="Z145" i="16" s="1"/>
  <c r="V145" i="16"/>
  <c r="W145" i="16" s="1"/>
  <c r="AH144" i="16"/>
  <c r="X144" i="16"/>
  <c r="Z144" i="16" s="1"/>
  <c r="V144" i="16"/>
  <c r="W144" i="16" s="1"/>
  <c r="AH143" i="16"/>
  <c r="X143" i="16"/>
  <c r="Z143" i="16" s="1"/>
  <c r="V143" i="16"/>
  <c r="W143" i="16" s="1"/>
  <c r="AH142" i="16"/>
  <c r="X142" i="16"/>
  <c r="Z142" i="16" s="1"/>
  <c r="V142" i="16"/>
  <c r="W142" i="16" s="1"/>
  <c r="AH141" i="16"/>
  <c r="X141" i="16"/>
  <c r="Z141" i="16" s="1"/>
  <c r="V141" i="16"/>
  <c r="W141" i="16" s="1"/>
  <c r="AH140" i="16"/>
  <c r="X140" i="16"/>
  <c r="Z140" i="16" s="1"/>
  <c r="V140" i="16"/>
  <c r="W140" i="16" s="1"/>
  <c r="AH139" i="16"/>
  <c r="X139" i="16"/>
  <c r="Z139" i="16" s="1"/>
  <c r="V139" i="16"/>
  <c r="W139" i="16" s="1"/>
  <c r="AH138" i="16"/>
  <c r="X138" i="16"/>
  <c r="Z138" i="16" s="1"/>
  <c r="V138" i="16"/>
  <c r="W138" i="16" s="1"/>
  <c r="AH137" i="16"/>
  <c r="X137" i="16"/>
  <c r="Z137" i="16" s="1"/>
  <c r="V137" i="16"/>
  <c r="W137" i="16" s="1"/>
  <c r="AH136" i="16"/>
  <c r="X136" i="16"/>
  <c r="Z136" i="16" s="1"/>
  <c r="V136" i="16"/>
  <c r="W136" i="16" s="1"/>
  <c r="AH135" i="16"/>
  <c r="X135" i="16"/>
  <c r="Z135" i="16" s="1"/>
  <c r="V135" i="16"/>
  <c r="W135" i="16" s="1"/>
  <c r="AH134" i="16"/>
  <c r="X134" i="16"/>
  <c r="Z134" i="16" s="1"/>
  <c r="V134" i="16"/>
  <c r="W134" i="16" s="1"/>
  <c r="AH133" i="16"/>
  <c r="X133" i="16"/>
  <c r="Z133" i="16" s="1"/>
  <c r="V133" i="16"/>
  <c r="W133" i="16" s="1"/>
  <c r="AH132" i="16"/>
  <c r="X132" i="16"/>
  <c r="Z132" i="16" s="1"/>
  <c r="V132" i="16"/>
  <c r="W132" i="16" s="1"/>
  <c r="AH131" i="16"/>
  <c r="X131" i="16"/>
  <c r="Z131" i="16" s="1"/>
  <c r="V131" i="16"/>
  <c r="W131" i="16" s="1"/>
  <c r="AH130" i="16"/>
  <c r="X130" i="16"/>
  <c r="Z130" i="16" s="1"/>
  <c r="V130" i="16"/>
  <c r="W130" i="16" s="1"/>
  <c r="AH129" i="16"/>
  <c r="X129" i="16"/>
  <c r="Z129" i="16" s="1"/>
  <c r="V129" i="16"/>
  <c r="W129" i="16" s="1"/>
  <c r="AH128" i="16"/>
  <c r="X128" i="16"/>
  <c r="Z128" i="16" s="1"/>
  <c r="V128" i="16"/>
  <c r="W128" i="16" s="1"/>
  <c r="AH127" i="16"/>
  <c r="X127" i="16"/>
  <c r="Z127" i="16" s="1"/>
  <c r="V127" i="16"/>
  <c r="W127" i="16" s="1"/>
  <c r="AH126" i="16"/>
  <c r="X126" i="16"/>
  <c r="Z126" i="16" s="1"/>
  <c r="V126" i="16"/>
  <c r="W126" i="16" s="1"/>
  <c r="AH125" i="16"/>
  <c r="X125" i="16"/>
  <c r="Z125" i="16" s="1"/>
  <c r="V125" i="16"/>
  <c r="W125" i="16" s="1"/>
  <c r="AH124" i="16"/>
  <c r="X124" i="16"/>
  <c r="Z124" i="16" s="1"/>
  <c r="V124" i="16"/>
  <c r="W124" i="16" s="1"/>
  <c r="AH123" i="16"/>
  <c r="X123" i="16"/>
  <c r="Z123" i="16" s="1"/>
  <c r="V123" i="16"/>
  <c r="W123" i="16" s="1"/>
  <c r="AH122" i="16"/>
  <c r="X122" i="16"/>
  <c r="Z122" i="16" s="1"/>
  <c r="V122" i="16"/>
  <c r="W122" i="16" s="1"/>
  <c r="AH121" i="16"/>
  <c r="X121" i="16"/>
  <c r="Z121" i="16" s="1"/>
  <c r="V121" i="16"/>
  <c r="W121" i="16" s="1"/>
  <c r="AH120" i="16"/>
  <c r="X120" i="16"/>
  <c r="Z120" i="16" s="1"/>
  <c r="V120" i="16"/>
  <c r="W120" i="16" s="1"/>
  <c r="AH119" i="16"/>
  <c r="X119" i="16"/>
  <c r="Z119" i="16" s="1"/>
  <c r="V119" i="16"/>
  <c r="W119" i="16" s="1"/>
  <c r="AH118" i="16"/>
  <c r="X118" i="16"/>
  <c r="Z118" i="16" s="1"/>
  <c r="V118" i="16"/>
  <c r="W118" i="16" s="1"/>
  <c r="AH117" i="16"/>
  <c r="X117" i="16"/>
  <c r="Z117" i="16" s="1"/>
  <c r="V117" i="16"/>
  <c r="W117" i="16" s="1"/>
  <c r="AH116" i="16"/>
  <c r="X116" i="16"/>
  <c r="Z116" i="16" s="1"/>
  <c r="V116" i="16"/>
  <c r="W116" i="16" s="1"/>
  <c r="AH115" i="16"/>
  <c r="X115" i="16"/>
  <c r="Z115" i="16" s="1"/>
  <c r="V115" i="16"/>
  <c r="W115" i="16" s="1"/>
  <c r="AH114" i="16"/>
  <c r="X114" i="16"/>
  <c r="Z114" i="16" s="1"/>
  <c r="V114" i="16"/>
  <c r="W114" i="16" s="1"/>
  <c r="AH113" i="16"/>
  <c r="X113" i="16"/>
  <c r="Z113" i="16" s="1"/>
  <c r="V113" i="16"/>
  <c r="W113" i="16" s="1"/>
  <c r="AH112" i="16"/>
  <c r="X112" i="16"/>
  <c r="Z112" i="16" s="1"/>
  <c r="V112" i="16"/>
  <c r="W112" i="16" s="1"/>
  <c r="AH111" i="16"/>
  <c r="X111" i="16"/>
  <c r="Z111" i="16" s="1"/>
  <c r="V111" i="16"/>
  <c r="W111" i="16" s="1"/>
  <c r="AH110" i="16"/>
  <c r="X110" i="16"/>
  <c r="Z110" i="16" s="1"/>
  <c r="V110" i="16"/>
  <c r="W110" i="16" s="1"/>
  <c r="AH109" i="16"/>
  <c r="X109" i="16"/>
  <c r="Z109" i="16" s="1"/>
  <c r="V109" i="16"/>
  <c r="W109" i="16" s="1"/>
  <c r="AH108" i="16"/>
  <c r="X108" i="16"/>
  <c r="Z108" i="16" s="1"/>
  <c r="V108" i="16"/>
  <c r="W108" i="16" s="1"/>
  <c r="AH107" i="16"/>
  <c r="X107" i="16"/>
  <c r="Z107" i="16" s="1"/>
  <c r="V107" i="16"/>
  <c r="W107" i="16" s="1"/>
  <c r="AH106" i="16"/>
  <c r="X106" i="16"/>
  <c r="Z106" i="16" s="1"/>
  <c r="V106" i="16"/>
  <c r="W106" i="16" s="1"/>
  <c r="AH105" i="16"/>
  <c r="X105" i="16"/>
  <c r="Z105" i="16" s="1"/>
  <c r="V105" i="16"/>
  <c r="W105" i="16" s="1"/>
  <c r="AH104" i="16"/>
  <c r="X104" i="16"/>
  <c r="Z104" i="16" s="1"/>
  <c r="V104" i="16"/>
  <c r="W104" i="16" s="1"/>
  <c r="AH103" i="16"/>
  <c r="X103" i="16"/>
  <c r="Z103" i="16" s="1"/>
  <c r="V103" i="16"/>
  <c r="W103" i="16" s="1"/>
  <c r="AH102" i="16"/>
  <c r="X102" i="16"/>
  <c r="Z102" i="16" s="1"/>
  <c r="V102" i="16"/>
  <c r="W102" i="16" s="1"/>
  <c r="AH101" i="16"/>
  <c r="X101" i="16"/>
  <c r="Z101" i="16" s="1"/>
  <c r="V101" i="16"/>
  <c r="W101" i="16" s="1"/>
  <c r="AH100" i="16"/>
  <c r="X100" i="16"/>
  <c r="Z100" i="16" s="1"/>
  <c r="V100" i="16"/>
  <c r="W100" i="16" s="1"/>
  <c r="AH99" i="16"/>
  <c r="X99" i="16"/>
  <c r="Z99" i="16" s="1"/>
  <c r="V99" i="16"/>
  <c r="W99" i="16" s="1"/>
  <c r="AH98" i="16"/>
  <c r="X98" i="16"/>
  <c r="Z98" i="16" s="1"/>
  <c r="V98" i="16"/>
  <c r="W98" i="16" s="1"/>
  <c r="AH97" i="16"/>
  <c r="X97" i="16"/>
  <c r="Z97" i="16" s="1"/>
  <c r="V97" i="16"/>
  <c r="W97" i="16" s="1"/>
  <c r="AH96" i="16"/>
  <c r="X96" i="16"/>
  <c r="Z96" i="16" s="1"/>
  <c r="V96" i="16"/>
  <c r="W96" i="16" s="1"/>
  <c r="AH95" i="16"/>
  <c r="X95" i="16"/>
  <c r="Z95" i="16" s="1"/>
  <c r="V95" i="16"/>
  <c r="W95" i="16" s="1"/>
  <c r="AH94" i="16"/>
  <c r="X94" i="16"/>
  <c r="Z94" i="16" s="1"/>
  <c r="V94" i="16"/>
  <c r="W94" i="16" s="1"/>
  <c r="AH93" i="16"/>
  <c r="X93" i="16"/>
  <c r="Z93" i="16" s="1"/>
  <c r="V93" i="16"/>
  <c r="W93" i="16" s="1"/>
  <c r="AH92" i="16"/>
  <c r="X92" i="16"/>
  <c r="Z92" i="16" s="1"/>
  <c r="V92" i="16"/>
  <c r="W92" i="16" s="1"/>
  <c r="AH91" i="16"/>
  <c r="X91" i="16"/>
  <c r="Z91" i="16" s="1"/>
  <c r="V91" i="16"/>
  <c r="W91" i="16" s="1"/>
  <c r="AH90" i="16"/>
  <c r="X90" i="16"/>
  <c r="Z90" i="16" s="1"/>
  <c r="V90" i="16"/>
  <c r="W90" i="16" s="1"/>
  <c r="AH89" i="16"/>
  <c r="X89" i="16"/>
  <c r="Z89" i="16" s="1"/>
  <c r="V89" i="16"/>
  <c r="W89" i="16" s="1"/>
  <c r="AH88" i="16"/>
  <c r="X88" i="16"/>
  <c r="Z88" i="16" s="1"/>
  <c r="V88" i="16"/>
  <c r="W88" i="16" s="1"/>
  <c r="AH87" i="16"/>
  <c r="AG87" i="16"/>
  <c r="V87" i="16"/>
  <c r="W87" i="16" s="1"/>
  <c r="X87" i="16"/>
  <c r="Z87" i="16" s="1"/>
  <c r="K87" i="16"/>
  <c r="AH86" i="16"/>
  <c r="X86" i="16"/>
  <c r="Z86" i="16" s="1"/>
  <c r="V86" i="16"/>
  <c r="K86" i="16"/>
  <c r="AH85" i="16"/>
  <c r="V85" i="16"/>
  <c r="X85" i="16"/>
  <c r="Z85" i="16" s="1"/>
  <c r="K85" i="16"/>
  <c r="AH84" i="16"/>
  <c r="X84" i="16"/>
  <c r="Z84" i="16" s="1"/>
  <c r="V84" i="16"/>
  <c r="W84" i="16" s="1"/>
  <c r="K84" i="16"/>
  <c r="AH83" i="16"/>
  <c r="X83" i="16"/>
  <c r="Z83" i="16" s="1"/>
  <c r="V83" i="16"/>
  <c r="W83" i="16" s="1"/>
  <c r="K83" i="16"/>
  <c r="AH82" i="16"/>
  <c r="X82" i="16"/>
  <c r="Z82" i="16" s="1"/>
  <c r="V82" i="16"/>
  <c r="W82" i="16" s="1"/>
  <c r="K82" i="16"/>
  <c r="AH81" i="16"/>
  <c r="V81" i="16"/>
  <c r="W81" i="16" s="1"/>
  <c r="X81" i="16"/>
  <c r="Z81" i="16" s="1"/>
  <c r="K81" i="16"/>
  <c r="AH80" i="16"/>
  <c r="X80" i="16"/>
  <c r="Z80" i="16" s="1"/>
  <c r="V80" i="16"/>
  <c r="W80" i="16" s="1"/>
  <c r="K80" i="16"/>
  <c r="AH79" i="16"/>
  <c r="X79" i="16"/>
  <c r="Z79" i="16" s="1"/>
  <c r="V79" i="16"/>
  <c r="W79" i="16" s="1"/>
  <c r="K79" i="16"/>
  <c r="AH78" i="16"/>
  <c r="AG78" i="16"/>
  <c r="X78" i="16"/>
  <c r="Z78" i="16" s="1"/>
  <c r="V78" i="16"/>
  <c r="W78" i="16" s="1"/>
  <c r="K78" i="16"/>
  <c r="AH77" i="16"/>
  <c r="AG77" i="16"/>
  <c r="V77" i="16"/>
  <c r="W77" i="16" s="1"/>
  <c r="X77" i="16"/>
  <c r="Z77" i="16" s="1"/>
  <c r="K77" i="16"/>
  <c r="AH76" i="16"/>
  <c r="X76" i="16"/>
  <c r="Z76" i="16" s="1"/>
  <c r="V76" i="16"/>
  <c r="W76" i="16" s="1"/>
  <c r="K76" i="16"/>
  <c r="AH75" i="16"/>
  <c r="X75" i="16"/>
  <c r="Z75" i="16" s="1"/>
  <c r="V75" i="16"/>
  <c r="K75" i="16"/>
  <c r="AH74" i="16"/>
  <c r="X74" i="16"/>
  <c r="Z74" i="16" s="1"/>
  <c r="V74" i="16"/>
  <c r="W74" i="16" s="1"/>
  <c r="K74" i="16"/>
  <c r="AH73" i="16"/>
  <c r="V73" i="16"/>
  <c r="W73" i="16" s="1"/>
  <c r="X73" i="16"/>
  <c r="Z73" i="16" s="1"/>
  <c r="K73" i="16"/>
  <c r="AH72" i="16"/>
  <c r="X72" i="16"/>
  <c r="Z72" i="16" s="1"/>
  <c r="V72" i="16"/>
  <c r="AG72" i="16" s="1"/>
  <c r="K72" i="16"/>
  <c r="AH71" i="16"/>
  <c r="V71" i="16"/>
  <c r="AG71" i="16" s="1"/>
  <c r="X71" i="16"/>
  <c r="Z71" i="16" s="1"/>
  <c r="K71" i="16"/>
  <c r="AH70" i="16"/>
  <c r="X70" i="16"/>
  <c r="Z70" i="16" s="1"/>
  <c r="V70" i="16"/>
  <c r="K70" i="16"/>
  <c r="AH69" i="16"/>
  <c r="V69" i="16"/>
  <c r="AG69" i="16" s="1"/>
  <c r="X69" i="16"/>
  <c r="Z69" i="16" s="1"/>
  <c r="K69" i="16"/>
  <c r="AH68" i="16"/>
  <c r="X68" i="16"/>
  <c r="Z68" i="16" s="1"/>
  <c r="W68" i="16"/>
  <c r="V68" i="16"/>
  <c r="AG68" i="16" s="1"/>
  <c r="K68" i="16"/>
  <c r="AH67" i="16"/>
  <c r="V67" i="16"/>
  <c r="AG67" i="16" s="1"/>
  <c r="X67" i="16"/>
  <c r="Z67" i="16" s="1"/>
  <c r="K67" i="16"/>
  <c r="AH66" i="16"/>
  <c r="X66" i="16"/>
  <c r="Z66" i="16" s="1"/>
  <c r="V66" i="16"/>
  <c r="AG66" i="16" s="1"/>
  <c r="K66" i="16"/>
  <c r="AH65" i="16"/>
  <c r="V65" i="16"/>
  <c r="AG65" i="16" s="1"/>
  <c r="X65" i="16"/>
  <c r="Z65" i="16" s="1"/>
  <c r="K65" i="16"/>
  <c r="AH64" i="16"/>
  <c r="X64" i="16"/>
  <c r="Z64" i="16" s="1"/>
  <c r="V64" i="16"/>
  <c r="AG64" i="16" s="1"/>
  <c r="K64" i="16"/>
  <c r="AH63" i="16"/>
  <c r="V63" i="16"/>
  <c r="AG63" i="16" s="1"/>
  <c r="X63" i="16"/>
  <c r="Z63" i="16" s="1"/>
  <c r="K63" i="16"/>
  <c r="AH62" i="16"/>
  <c r="X62" i="16"/>
  <c r="Z62" i="16" s="1"/>
  <c r="V62" i="16"/>
  <c r="K62" i="16"/>
  <c r="AH61" i="16"/>
  <c r="V61" i="16"/>
  <c r="AG61" i="16" s="1"/>
  <c r="X61" i="16"/>
  <c r="Z61" i="16" s="1"/>
  <c r="K61" i="16"/>
  <c r="AH60" i="16"/>
  <c r="X60" i="16"/>
  <c r="Z60" i="16" s="1"/>
  <c r="V60" i="16"/>
  <c r="AG60" i="16" s="1"/>
  <c r="K60" i="16"/>
  <c r="AH59" i="16"/>
  <c r="V59" i="16"/>
  <c r="AG59" i="16" s="1"/>
  <c r="X59" i="16"/>
  <c r="Z59" i="16" s="1"/>
  <c r="K59" i="16"/>
  <c r="AH58" i="16"/>
  <c r="X58" i="16"/>
  <c r="Z58" i="16" s="1"/>
  <c r="V58" i="16"/>
  <c r="AG58" i="16" s="1"/>
  <c r="K58" i="16"/>
  <c r="AH57" i="16"/>
  <c r="V57" i="16"/>
  <c r="AG57" i="16" s="1"/>
  <c r="X57" i="16"/>
  <c r="Z57" i="16" s="1"/>
  <c r="K57" i="16"/>
  <c r="AH56" i="16"/>
  <c r="X56" i="16"/>
  <c r="Z56" i="16" s="1"/>
  <c r="V56" i="16"/>
  <c r="AG56" i="16" s="1"/>
  <c r="K56" i="16"/>
  <c r="AH55" i="16"/>
  <c r="V55" i="16"/>
  <c r="AG55" i="16" s="1"/>
  <c r="X55" i="16"/>
  <c r="Z55" i="16" s="1"/>
  <c r="K55" i="16"/>
  <c r="AH54" i="16"/>
  <c r="X54" i="16"/>
  <c r="Z54" i="16" s="1"/>
  <c r="V54" i="16"/>
  <c r="K54" i="16"/>
  <c r="AH53" i="16"/>
  <c r="V53" i="16"/>
  <c r="AG53" i="16" s="1"/>
  <c r="X53" i="16"/>
  <c r="Z53" i="16" s="1"/>
  <c r="K53" i="16"/>
  <c r="AH52" i="16"/>
  <c r="X52" i="16"/>
  <c r="Z52" i="16" s="1"/>
  <c r="W52" i="16"/>
  <c r="V52" i="16"/>
  <c r="AG52" i="16" s="1"/>
  <c r="K52" i="16"/>
  <c r="AH51" i="16"/>
  <c r="V51" i="16"/>
  <c r="AG51" i="16" s="1"/>
  <c r="X51" i="16"/>
  <c r="Z51" i="16" s="1"/>
  <c r="K51" i="16"/>
  <c r="AH50" i="16"/>
  <c r="X50" i="16"/>
  <c r="Z50" i="16" s="1"/>
  <c r="V50" i="16"/>
  <c r="AG50" i="16" s="1"/>
  <c r="K50" i="16"/>
  <c r="AH49" i="16"/>
  <c r="V49" i="16"/>
  <c r="AG49" i="16" s="1"/>
  <c r="X49" i="16"/>
  <c r="Z49" i="16" s="1"/>
  <c r="K49" i="16"/>
  <c r="AH48" i="16"/>
  <c r="X48" i="16"/>
  <c r="Z48" i="16" s="1"/>
  <c r="V48" i="16"/>
  <c r="AG48" i="16" s="1"/>
  <c r="K48" i="16"/>
  <c r="AH47" i="16"/>
  <c r="V47" i="16"/>
  <c r="AG47" i="16" s="1"/>
  <c r="X47" i="16"/>
  <c r="Z47" i="16" s="1"/>
  <c r="K47" i="16"/>
  <c r="AH46" i="16"/>
  <c r="X46" i="16"/>
  <c r="Z46" i="16" s="1"/>
  <c r="V46" i="16"/>
  <c r="K46" i="16"/>
  <c r="AH45" i="16"/>
  <c r="V45" i="16"/>
  <c r="AG45" i="16" s="1"/>
  <c r="X45" i="16"/>
  <c r="Z45" i="16" s="1"/>
  <c r="K45" i="16"/>
  <c r="AH44" i="16"/>
  <c r="X44" i="16"/>
  <c r="Z44" i="16" s="1"/>
  <c r="V44" i="16"/>
  <c r="AG44" i="16" s="1"/>
  <c r="K44" i="16"/>
  <c r="AH43" i="16"/>
  <c r="V43" i="16"/>
  <c r="AG43" i="16" s="1"/>
  <c r="X43" i="16"/>
  <c r="Z43" i="16" s="1"/>
  <c r="K43" i="16"/>
  <c r="AH42" i="16"/>
  <c r="X42" i="16"/>
  <c r="Z42" i="16" s="1"/>
  <c r="V42" i="16"/>
  <c r="AG42" i="16" s="1"/>
  <c r="K42" i="16"/>
  <c r="AH41" i="16"/>
  <c r="V41" i="16"/>
  <c r="AG41" i="16" s="1"/>
  <c r="X41" i="16"/>
  <c r="Z41" i="16" s="1"/>
  <c r="K41" i="16"/>
  <c r="AH40" i="16"/>
  <c r="X40" i="16"/>
  <c r="Z40" i="16" s="1"/>
  <c r="V40" i="16"/>
  <c r="AG40" i="16" s="1"/>
  <c r="K40" i="16"/>
  <c r="AH39" i="16"/>
  <c r="V39" i="16"/>
  <c r="AG39" i="16" s="1"/>
  <c r="X39" i="16"/>
  <c r="Z39" i="16" s="1"/>
  <c r="K39" i="16"/>
  <c r="AH38" i="16"/>
  <c r="X38" i="16"/>
  <c r="Z38" i="16" s="1"/>
  <c r="V38" i="16"/>
  <c r="K38" i="16"/>
  <c r="AH37" i="16"/>
  <c r="V37" i="16"/>
  <c r="AG37" i="16" s="1"/>
  <c r="X37" i="16"/>
  <c r="Z37" i="16" s="1"/>
  <c r="K37" i="16"/>
  <c r="AH36" i="16"/>
  <c r="X36" i="16"/>
  <c r="Z36" i="16" s="1"/>
  <c r="W36" i="16"/>
  <c r="V36" i="16"/>
  <c r="AG36" i="16" s="1"/>
  <c r="K36" i="16"/>
  <c r="AH35" i="16"/>
  <c r="V35" i="16"/>
  <c r="AG35" i="16" s="1"/>
  <c r="X35" i="16"/>
  <c r="Z35" i="16" s="1"/>
  <c r="K35" i="16"/>
  <c r="AH34" i="16"/>
  <c r="X34" i="16"/>
  <c r="Z34" i="16" s="1"/>
  <c r="V34" i="16"/>
  <c r="AG34" i="16" s="1"/>
  <c r="K34" i="16"/>
  <c r="AH33" i="16"/>
  <c r="V33" i="16"/>
  <c r="AG33" i="16" s="1"/>
  <c r="X33" i="16"/>
  <c r="Z33" i="16" s="1"/>
  <c r="K33" i="16"/>
  <c r="AH32" i="16"/>
  <c r="X32" i="16"/>
  <c r="Z32" i="16" s="1"/>
  <c r="V32" i="16"/>
  <c r="AG32" i="16" s="1"/>
  <c r="K32" i="16"/>
  <c r="AH31" i="16"/>
  <c r="V31" i="16"/>
  <c r="AG31" i="16" s="1"/>
  <c r="X31" i="16"/>
  <c r="Z31" i="16" s="1"/>
  <c r="K31" i="16"/>
  <c r="AH30" i="16"/>
  <c r="X30" i="16"/>
  <c r="Z30" i="16" s="1"/>
  <c r="V30" i="16"/>
  <c r="K30" i="16"/>
  <c r="AH29" i="16"/>
  <c r="V29" i="16"/>
  <c r="AG29" i="16" s="1"/>
  <c r="X29" i="16"/>
  <c r="Z29" i="16" s="1"/>
  <c r="K29" i="16"/>
  <c r="AH28" i="16"/>
  <c r="X28" i="16"/>
  <c r="Z28" i="16" s="1"/>
  <c r="V28" i="16"/>
  <c r="AG28" i="16" s="1"/>
  <c r="K28" i="16"/>
  <c r="AH27" i="16"/>
  <c r="V27" i="16"/>
  <c r="AG27" i="16" s="1"/>
  <c r="X27" i="16"/>
  <c r="Z27" i="16" s="1"/>
  <c r="K27" i="16"/>
  <c r="AH26" i="16"/>
  <c r="V26" i="16"/>
  <c r="AG26" i="16" s="1"/>
  <c r="X26" i="16"/>
  <c r="Z26" i="16" s="1"/>
  <c r="K26" i="16"/>
  <c r="AH25" i="16"/>
  <c r="AG25" i="16"/>
  <c r="AH24" i="16"/>
  <c r="AH23" i="16"/>
  <c r="AG23" i="16"/>
  <c r="AH22" i="16"/>
  <c r="V22" i="16"/>
  <c r="AG22" i="16" s="1"/>
  <c r="X22" i="16"/>
  <c r="Z22" i="16" s="1"/>
  <c r="K22" i="16"/>
  <c r="AH21" i="16"/>
  <c r="V21" i="16"/>
  <c r="AG21" i="16" s="1"/>
  <c r="X21" i="16"/>
  <c r="Z21" i="16" s="1"/>
  <c r="K21" i="16"/>
  <c r="AH20" i="16"/>
  <c r="V20" i="16"/>
  <c r="X20" i="16"/>
  <c r="Z20" i="16" s="1"/>
  <c r="K20" i="16"/>
  <c r="AH19" i="16"/>
  <c r="V19" i="16"/>
  <c r="AG19" i="16" s="1"/>
  <c r="X19" i="16"/>
  <c r="Z19" i="16" s="1"/>
  <c r="K19" i="16"/>
  <c r="AH18" i="16"/>
  <c r="V18" i="16"/>
  <c r="AG18" i="16" s="1"/>
  <c r="X18" i="16"/>
  <c r="Z18" i="16" s="1"/>
  <c r="K18" i="16"/>
  <c r="AH17" i="16"/>
  <c r="V17" i="16"/>
  <c r="AG17" i="16" s="1"/>
  <c r="X17" i="16"/>
  <c r="Z17" i="16" s="1"/>
  <c r="K17" i="16"/>
  <c r="AH16" i="16"/>
  <c r="V16" i="16"/>
  <c r="X16" i="16"/>
  <c r="Z16" i="16" s="1"/>
  <c r="K16" i="16"/>
  <c r="AH15" i="16"/>
  <c r="V15" i="16"/>
  <c r="AG15" i="16" s="1"/>
  <c r="X15" i="16"/>
  <c r="Z15" i="16" s="1"/>
  <c r="AH14" i="16"/>
  <c r="V14" i="16"/>
  <c r="AG14" i="16" s="1"/>
  <c r="X14" i="16"/>
  <c r="Z14" i="16" s="1"/>
  <c r="K14" i="16"/>
  <c r="AH13" i="16"/>
  <c r="V13" i="16"/>
  <c r="AG13" i="16" s="1"/>
  <c r="X13" i="16"/>
  <c r="Z13" i="16" s="1"/>
  <c r="K13" i="16"/>
  <c r="AH12" i="16"/>
  <c r="V12" i="16"/>
  <c r="X12" i="16"/>
  <c r="Z12" i="16" s="1"/>
  <c r="K12" i="16"/>
  <c r="AH11" i="16"/>
  <c r="V11" i="16"/>
  <c r="AG11" i="16" s="1"/>
  <c r="X11" i="16"/>
  <c r="Z11" i="16" s="1"/>
  <c r="K11" i="16"/>
  <c r="AH10" i="16"/>
  <c r="V10" i="16"/>
  <c r="AG10" i="16" s="1"/>
  <c r="X10" i="16"/>
  <c r="Z10" i="16" s="1"/>
  <c r="K10" i="16"/>
  <c r="AH9" i="16"/>
  <c r="V9" i="16"/>
  <c r="AG9" i="16" s="1"/>
  <c r="X9" i="16"/>
  <c r="Z9" i="16" s="1"/>
  <c r="K9" i="16"/>
  <c r="AH8" i="16"/>
  <c r="V8" i="16"/>
  <c r="X8" i="16"/>
  <c r="Z8" i="16" s="1"/>
  <c r="K8" i="16"/>
  <c r="AH7" i="16"/>
  <c r="V7" i="16"/>
  <c r="AG7" i="16" s="1"/>
  <c r="X7" i="16"/>
  <c r="Z7" i="16" s="1"/>
  <c r="K7" i="16"/>
  <c r="AH6" i="16"/>
  <c r="V6" i="16"/>
  <c r="AG6" i="16" s="1"/>
  <c r="X6" i="16"/>
  <c r="Z6" i="16" s="1"/>
  <c r="K6" i="16"/>
  <c r="AH5" i="16"/>
  <c r="V5" i="16"/>
  <c r="AG5" i="16" s="1"/>
  <c r="X5" i="16"/>
  <c r="Z5" i="16" s="1"/>
  <c r="K5" i="16"/>
  <c r="AH4" i="16"/>
  <c r="V4" i="16"/>
  <c r="X4" i="16"/>
  <c r="Z4" i="16" s="1"/>
  <c r="K4" i="16"/>
  <c r="AH3" i="16"/>
  <c r="V3" i="16"/>
  <c r="AG3" i="16" s="1"/>
  <c r="X3" i="16"/>
  <c r="Z3" i="16" s="1"/>
  <c r="K3" i="16"/>
  <c r="AH2" i="16"/>
  <c r="V2" i="16"/>
  <c r="AG2" i="16" s="1"/>
  <c r="X2" i="16"/>
  <c r="Z2" i="16" s="1"/>
  <c r="K2" i="16"/>
  <c r="AL267" i="15"/>
  <c r="AI267" i="15"/>
  <c r="AH267" i="15"/>
  <c r="AK267" i="15" s="1"/>
  <c r="AL266" i="15"/>
  <c r="AN266" i="15" s="1"/>
  <c r="AI266" i="15"/>
  <c r="AH266" i="15"/>
  <c r="AK266" i="15" s="1"/>
  <c r="AL265" i="15"/>
  <c r="AM265" i="15" s="1"/>
  <c r="AP265" i="15" s="1"/>
  <c r="AI265" i="15"/>
  <c r="AH265" i="15"/>
  <c r="AK265" i="15" s="1"/>
  <c r="AL264" i="15"/>
  <c r="AN264" i="15" s="1"/>
  <c r="AI264" i="15"/>
  <c r="AH264" i="15"/>
  <c r="AK264" i="15" s="1"/>
  <c r="AL263" i="15"/>
  <c r="AN263" i="15" s="1"/>
  <c r="AI263" i="15"/>
  <c r="AH263" i="15"/>
  <c r="AK263" i="15" s="1"/>
  <c r="AL262" i="15"/>
  <c r="AN262" i="15" s="1"/>
  <c r="AI262" i="15"/>
  <c r="AH262" i="15"/>
  <c r="AK262" i="15" s="1"/>
  <c r="AL261" i="15"/>
  <c r="AN261" i="15" s="1"/>
  <c r="AI261" i="15"/>
  <c r="AH261" i="15"/>
  <c r="AK261" i="15" s="1"/>
  <c r="AL260" i="15"/>
  <c r="AN260" i="15" s="1"/>
  <c r="AI260" i="15"/>
  <c r="AH260" i="15"/>
  <c r="AK260" i="15" s="1"/>
  <c r="AL259" i="15"/>
  <c r="AN259" i="15" s="1"/>
  <c r="AI259" i="15"/>
  <c r="AH259" i="15"/>
  <c r="AL258" i="15"/>
  <c r="AN258" i="15" s="1"/>
  <c r="AI258" i="15"/>
  <c r="AH258" i="15"/>
  <c r="AL257" i="15"/>
  <c r="AN257" i="15" s="1"/>
  <c r="AI257" i="15"/>
  <c r="AH257" i="15"/>
  <c r="AL256" i="15"/>
  <c r="AN256" i="15" s="1"/>
  <c r="AI256" i="15"/>
  <c r="AH256" i="15"/>
  <c r="AL255" i="15"/>
  <c r="AN255" i="15" s="1"/>
  <c r="AI255" i="15"/>
  <c r="AH255" i="15"/>
  <c r="AL254" i="15"/>
  <c r="AN254" i="15" s="1"/>
  <c r="AI254" i="15"/>
  <c r="AH254" i="15"/>
  <c r="AL253" i="15"/>
  <c r="AN253" i="15" s="1"/>
  <c r="AI253" i="15"/>
  <c r="AH253" i="15"/>
  <c r="AL252" i="15"/>
  <c r="AN252" i="15" s="1"/>
  <c r="AI252" i="15"/>
  <c r="AH252" i="15"/>
  <c r="AL251" i="15"/>
  <c r="AN251" i="15" s="1"/>
  <c r="AI251" i="15"/>
  <c r="AH251" i="15"/>
  <c r="AL250" i="15"/>
  <c r="AN250" i="15" s="1"/>
  <c r="AI250" i="15"/>
  <c r="AH250" i="15"/>
  <c r="AL249" i="15"/>
  <c r="AN249" i="15" s="1"/>
  <c r="AI249" i="15"/>
  <c r="AH249" i="15"/>
  <c r="AL248" i="15"/>
  <c r="AN248" i="15" s="1"/>
  <c r="AI248" i="15"/>
  <c r="AH248" i="15"/>
  <c r="AL247" i="15"/>
  <c r="AN247" i="15" s="1"/>
  <c r="AI247" i="15"/>
  <c r="AH247" i="15"/>
  <c r="AL246" i="15"/>
  <c r="AN246" i="15" s="1"/>
  <c r="AI246" i="15"/>
  <c r="AH246" i="15"/>
  <c r="AL245" i="15"/>
  <c r="AN245" i="15" s="1"/>
  <c r="AI245" i="15"/>
  <c r="AH245" i="15"/>
  <c r="AL244" i="15"/>
  <c r="AN244" i="15" s="1"/>
  <c r="AI244" i="15"/>
  <c r="AH244" i="15"/>
  <c r="AL243" i="15"/>
  <c r="AN243" i="15" s="1"/>
  <c r="AI243" i="15"/>
  <c r="AH243" i="15"/>
  <c r="AL242" i="15"/>
  <c r="AN242" i="15" s="1"/>
  <c r="AH242" i="15"/>
  <c r="AL241" i="15"/>
  <c r="AN241" i="15" s="1"/>
  <c r="AH241" i="15"/>
  <c r="AL240" i="15"/>
  <c r="AN240" i="15" s="1"/>
  <c r="AH240" i="15"/>
  <c r="AL239" i="15"/>
  <c r="AN239" i="15" s="1"/>
  <c r="AI239" i="15"/>
  <c r="AH239" i="15"/>
  <c r="AL238" i="15"/>
  <c r="AN238" i="15" s="1"/>
  <c r="AI238" i="15"/>
  <c r="AH238" i="15"/>
  <c r="AL237" i="15"/>
  <c r="AN237" i="15" s="1"/>
  <c r="AI237" i="15"/>
  <c r="AH237" i="15"/>
  <c r="AL236" i="15"/>
  <c r="AN236" i="15" s="1"/>
  <c r="AI236" i="15"/>
  <c r="AH236" i="15"/>
  <c r="AL235" i="15"/>
  <c r="AN235" i="15" s="1"/>
  <c r="AI235" i="15"/>
  <c r="AH235" i="15"/>
  <c r="AL234" i="15"/>
  <c r="AN234" i="15" s="1"/>
  <c r="AI234" i="15"/>
  <c r="AH234" i="15"/>
  <c r="AL233" i="15"/>
  <c r="AN233" i="15" s="1"/>
  <c r="AI233" i="15"/>
  <c r="AH233" i="15"/>
  <c r="AL232" i="15"/>
  <c r="AN232" i="15" s="1"/>
  <c r="AI232" i="15"/>
  <c r="AH232" i="15"/>
  <c r="AL231" i="15"/>
  <c r="AN231" i="15" s="1"/>
  <c r="AI231" i="15"/>
  <c r="AH231" i="15"/>
  <c r="AL230" i="15"/>
  <c r="AN230" i="15" s="1"/>
  <c r="AI230" i="15"/>
  <c r="AH230" i="15"/>
  <c r="AL229" i="15"/>
  <c r="AN229" i="15" s="1"/>
  <c r="AI229" i="15"/>
  <c r="AH229" i="15"/>
  <c r="AL228" i="15"/>
  <c r="AN228" i="15" s="1"/>
  <c r="AI228" i="15"/>
  <c r="AH228" i="15"/>
  <c r="AL227" i="15"/>
  <c r="AN227" i="15" s="1"/>
  <c r="AI227" i="15"/>
  <c r="AH227" i="15"/>
  <c r="AL226" i="15"/>
  <c r="AN226" i="15" s="1"/>
  <c r="AI226" i="15"/>
  <c r="AH226" i="15"/>
  <c r="AL225" i="15"/>
  <c r="AN225" i="15" s="1"/>
  <c r="AI225" i="15"/>
  <c r="AH225" i="15"/>
  <c r="AL224" i="15"/>
  <c r="AN224" i="15" s="1"/>
  <c r="AI224" i="15"/>
  <c r="AH224" i="15"/>
  <c r="AL223" i="15"/>
  <c r="AN223" i="15" s="1"/>
  <c r="AI223" i="15"/>
  <c r="AH223" i="15"/>
  <c r="AL222" i="15"/>
  <c r="AN222" i="15" s="1"/>
  <c r="AI222" i="15"/>
  <c r="AH222" i="15"/>
  <c r="AK222" i="15" s="1"/>
  <c r="AL221" i="15"/>
  <c r="AN221" i="15" s="1"/>
  <c r="AI221" i="15"/>
  <c r="AH221" i="15"/>
  <c r="AK221" i="15" s="1"/>
  <c r="AL220" i="15"/>
  <c r="AN220" i="15" s="1"/>
  <c r="AI220" i="15"/>
  <c r="AH220" i="15"/>
  <c r="AK220" i="15" s="1"/>
  <c r="AL219" i="15"/>
  <c r="AN219" i="15" s="1"/>
  <c r="AI219" i="15"/>
  <c r="AH219" i="15"/>
  <c r="AK219" i="15" s="1"/>
  <c r="AL218" i="15"/>
  <c r="AN218" i="15" s="1"/>
  <c r="AI218" i="15"/>
  <c r="AH218" i="15"/>
  <c r="AK218" i="15" s="1"/>
  <c r="AL217" i="15"/>
  <c r="AN217" i="15" s="1"/>
  <c r="AI217" i="15"/>
  <c r="AH217" i="15"/>
  <c r="AK217" i="15" s="1"/>
  <c r="AL216" i="15"/>
  <c r="AN216" i="15" s="1"/>
  <c r="AI216" i="15"/>
  <c r="AH216" i="15"/>
  <c r="AK216" i="15" s="1"/>
  <c r="AL215" i="15"/>
  <c r="AN215" i="15" s="1"/>
  <c r="AI215" i="15"/>
  <c r="AH215" i="15"/>
  <c r="AK215" i="15" s="1"/>
  <c r="AL214" i="15"/>
  <c r="AN214" i="15" s="1"/>
  <c r="AI214" i="15"/>
  <c r="AH214" i="15"/>
  <c r="AK214" i="15" s="1"/>
  <c r="AL213" i="15"/>
  <c r="AN213" i="15" s="1"/>
  <c r="AI213" i="15"/>
  <c r="AH213" i="15"/>
  <c r="AK213" i="15" s="1"/>
  <c r="AL212" i="15"/>
  <c r="AN212" i="15" s="1"/>
  <c r="AI212" i="15"/>
  <c r="AH212" i="15"/>
  <c r="AK212" i="15" s="1"/>
  <c r="AL211" i="15"/>
  <c r="AN211" i="15" s="1"/>
  <c r="AI211" i="15"/>
  <c r="AH211" i="15"/>
  <c r="AK211" i="15" s="1"/>
  <c r="AL210" i="15"/>
  <c r="AN210" i="15" s="1"/>
  <c r="AI210" i="15"/>
  <c r="AH210" i="15"/>
  <c r="AK210" i="15" s="1"/>
  <c r="AL209" i="15"/>
  <c r="AN209" i="15" s="1"/>
  <c r="AI209" i="15"/>
  <c r="AH209" i="15"/>
  <c r="AK209" i="15" s="1"/>
  <c r="AL208" i="15"/>
  <c r="AN208" i="15" s="1"/>
  <c r="AI208" i="15"/>
  <c r="AH208" i="15"/>
  <c r="AK208" i="15" s="1"/>
  <c r="AL207" i="15"/>
  <c r="AN207" i="15" s="1"/>
  <c r="AI207" i="15"/>
  <c r="AH207" i="15"/>
  <c r="AK207" i="15" s="1"/>
  <c r="AB207" i="15"/>
  <c r="AL206" i="15"/>
  <c r="AN206" i="15" s="1"/>
  <c r="AI206" i="15"/>
  <c r="AH206" i="15"/>
  <c r="AK206" i="15" s="1"/>
  <c r="AP205" i="15"/>
  <c r="AN205" i="15"/>
  <c r="AI205" i="15"/>
  <c r="AH205" i="15"/>
  <c r="AK205" i="15" s="1"/>
  <c r="AL204" i="15"/>
  <c r="AI204" i="15"/>
  <c r="AH204" i="15"/>
  <c r="AL203" i="15"/>
  <c r="AI203" i="15"/>
  <c r="AH203" i="15"/>
  <c r="AK203" i="15" s="1"/>
  <c r="V200" i="15"/>
  <c r="W200" i="15" s="1"/>
  <c r="X200" i="15"/>
  <c r="Z200" i="15" s="1"/>
  <c r="K200" i="15"/>
  <c r="V199" i="15"/>
  <c r="W199" i="15" s="1"/>
  <c r="X199" i="15"/>
  <c r="Z199" i="15" s="1"/>
  <c r="V198" i="15"/>
  <c r="W198" i="15" s="1"/>
  <c r="X198" i="15"/>
  <c r="Z198" i="15" s="1"/>
  <c r="V197" i="15"/>
  <c r="W197" i="15" s="1"/>
  <c r="X197" i="15"/>
  <c r="Z197" i="15" s="1"/>
  <c r="V196" i="15"/>
  <c r="W196" i="15" s="1"/>
  <c r="X196" i="15"/>
  <c r="Z196" i="15" s="1"/>
  <c r="V195" i="15"/>
  <c r="W195" i="15" s="1"/>
  <c r="X195" i="15"/>
  <c r="Z195" i="15" s="1"/>
  <c r="V194" i="15"/>
  <c r="W194" i="15" s="1"/>
  <c r="X194" i="15"/>
  <c r="Z194" i="15" s="1"/>
  <c r="V193" i="15"/>
  <c r="W193" i="15" s="1"/>
  <c r="X193" i="15"/>
  <c r="Z193" i="15" s="1"/>
  <c r="V192" i="15"/>
  <c r="W192" i="15" s="1"/>
  <c r="X192" i="15"/>
  <c r="Z192" i="15" s="1"/>
  <c r="V191" i="15"/>
  <c r="W191" i="15" s="1"/>
  <c r="X191" i="15"/>
  <c r="Z191" i="15" s="1"/>
  <c r="V190" i="15"/>
  <c r="W190" i="15" s="1"/>
  <c r="X190" i="15"/>
  <c r="Z190" i="15" s="1"/>
  <c r="V189" i="15"/>
  <c r="W189" i="15" s="1"/>
  <c r="X189" i="15"/>
  <c r="Z189" i="15" s="1"/>
  <c r="V188" i="15"/>
  <c r="W188" i="15" s="1"/>
  <c r="X188" i="15"/>
  <c r="Z188" i="15" s="1"/>
  <c r="V187" i="15"/>
  <c r="W187" i="15" s="1"/>
  <c r="X187" i="15"/>
  <c r="Z187" i="15" s="1"/>
  <c r="V186" i="15"/>
  <c r="W186" i="15" s="1"/>
  <c r="X186" i="15"/>
  <c r="Z186" i="15" s="1"/>
  <c r="V185" i="15"/>
  <c r="W185" i="15" s="1"/>
  <c r="X185" i="15"/>
  <c r="Z185" i="15" s="1"/>
  <c r="V184" i="15"/>
  <c r="W184" i="15" s="1"/>
  <c r="X184" i="15"/>
  <c r="Z184" i="15" s="1"/>
  <c r="V183" i="15"/>
  <c r="W183" i="15" s="1"/>
  <c r="X183" i="15"/>
  <c r="Z183" i="15" s="1"/>
  <c r="V182" i="15"/>
  <c r="W182" i="15" s="1"/>
  <c r="X182" i="15"/>
  <c r="Z182" i="15" s="1"/>
  <c r="V181" i="15"/>
  <c r="W181" i="15" s="1"/>
  <c r="X181" i="15"/>
  <c r="Z181" i="15" s="1"/>
  <c r="V180" i="15"/>
  <c r="W180" i="15" s="1"/>
  <c r="X180" i="15"/>
  <c r="Z180" i="15" s="1"/>
  <c r="V179" i="15"/>
  <c r="W179" i="15" s="1"/>
  <c r="X179" i="15"/>
  <c r="Z179" i="15" s="1"/>
  <c r="V178" i="15"/>
  <c r="W178" i="15" s="1"/>
  <c r="X178" i="15"/>
  <c r="Z178" i="15" s="1"/>
  <c r="V177" i="15"/>
  <c r="W177" i="15" s="1"/>
  <c r="X177" i="15"/>
  <c r="Z177" i="15" s="1"/>
  <c r="V176" i="15"/>
  <c r="W176" i="15" s="1"/>
  <c r="X176" i="15"/>
  <c r="Z176" i="15" s="1"/>
  <c r="V175" i="15"/>
  <c r="W175" i="15" s="1"/>
  <c r="X175" i="15"/>
  <c r="Z175" i="15" s="1"/>
  <c r="V174" i="15"/>
  <c r="W174" i="15" s="1"/>
  <c r="X174" i="15"/>
  <c r="Z174" i="15" s="1"/>
  <c r="V173" i="15"/>
  <c r="W173" i="15" s="1"/>
  <c r="X173" i="15"/>
  <c r="Z173" i="15" s="1"/>
  <c r="V172" i="15"/>
  <c r="W172" i="15" s="1"/>
  <c r="X172" i="15"/>
  <c r="Z172" i="15" s="1"/>
  <c r="V171" i="15"/>
  <c r="W171" i="15" s="1"/>
  <c r="X171" i="15"/>
  <c r="Z171" i="15" s="1"/>
  <c r="V170" i="15"/>
  <c r="W170" i="15" s="1"/>
  <c r="X170" i="15"/>
  <c r="Z170" i="15" s="1"/>
  <c r="V169" i="15"/>
  <c r="W169" i="15" s="1"/>
  <c r="X169" i="15"/>
  <c r="Z169" i="15" s="1"/>
  <c r="V168" i="15"/>
  <c r="W168" i="15" s="1"/>
  <c r="X168" i="15"/>
  <c r="Z168" i="15" s="1"/>
  <c r="V167" i="15"/>
  <c r="W167" i="15" s="1"/>
  <c r="X167" i="15"/>
  <c r="Z167" i="15" s="1"/>
  <c r="V166" i="15"/>
  <c r="W166" i="15" s="1"/>
  <c r="X166" i="15"/>
  <c r="Z166" i="15" s="1"/>
  <c r="V165" i="15"/>
  <c r="W165" i="15" s="1"/>
  <c r="X165" i="15"/>
  <c r="Z165" i="15" s="1"/>
  <c r="V164" i="15"/>
  <c r="W164" i="15" s="1"/>
  <c r="X164" i="15"/>
  <c r="Z164" i="15" s="1"/>
  <c r="V163" i="15"/>
  <c r="W163" i="15" s="1"/>
  <c r="X163" i="15"/>
  <c r="Z163" i="15" s="1"/>
  <c r="V162" i="15"/>
  <c r="W162" i="15" s="1"/>
  <c r="X162" i="15"/>
  <c r="Z162" i="15" s="1"/>
  <c r="V161" i="15"/>
  <c r="W161" i="15" s="1"/>
  <c r="X161" i="15"/>
  <c r="Z161" i="15" s="1"/>
  <c r="V160" i="15"/>
  <c r="W160" i="15" s="1"/>
  <c r="X160" i="15"/>
  <c r="Z160" i="15" s="1"/>
  <c r="V159" i="15"/>
  <c r="W159" i="15" s="1"/>
  <c r="X159" i="15"/>
  <c r="Z159" i="15" s="1"/>
  <c r="V158" i="15"/>
  <c r="W158" i="15" s="1"/>
  <c r="X158" i="15"/>
  <c r="Z158" i="15" s="1"/>
  <c r="V157" i="15"/>
  <c r="W157" i="15" s="1"/>
  <c r="X157" i="15"/>
  <c r="Z157" i="15" s="1"/>
  <c r="V156" i="15"/>
  <c r="W156" i="15" s="1"/>
  <c r="X156" i="15"/>
  <c r="Z156" i="15" s="1"/>
  <c r="V155" i="15"/>
  <c r="W155" i="15" s="1"/>
  <c r="X155" i="15"/>
  <c r="Z155" i="15" s="1"/>
  <c r="V154" i="15"/>
  <c r="W154" i="15" s="1"/>
  <c r="X154" i="15"/>
  <c r="Z154" i="15" s="1"/>
  <c r="V153" i="15"/>
  <c r="W153" i="15" s="1"/>
  <c r="X153" i="15"/>
  <c r="Z153" i="15" s="1"/>
  <c r="V152" i="15"/>
  <c r="W152" i="15" s="1"/>
  <c r="X152" i="15"/>
  <c r="Z152" i="15" s="1"/>
  <c r="V151" i="15"/>
  <c r="W151" i="15" s="1"/>
  <c r="X151" i="15"/>
  <c r="Z151" i="15" s="1"/>
  <c r="V150" i="15"/>
  <c r="W150" i="15" s="1"/>
  <c r="X150" i="15"/>
  <c r="Z150" i="15" s="1"/>
  <c r="V149" i="15"/>
  <c r="W149" i="15" s="1"/>
  <c r="X149" i="15"/>
  <c r="Z149" i="15" s="1"/>
  <c r="V148" i="15"/>
  <c r="W148" i="15" s="1"/>
  <c r="X148" i="15"/>
  <c r="Z148" i="15" s="1"/>
  <c r="V147" i="15"/>
  <c r="W147" i="15" s="1"/>
  <c r="X147" i="15"/>
  <c r="Z147" i="15" s="1"/>
  <c r="V146" i="15"/>
  <c r="W146" i="15" s="1"/>
  <c r="X146" i="15"/>
  <c r="Z146" i="15" s="1"/>
  <c r="V145" i="15"/>
  <c r="W145" i="15" s="1"/>
  <c r="X145" i="15"/>
  <c r="Z145" i="15" s="1"/>
  <c r="V144" i="15"/>
  <c r="W144" i="15" s="1"/>
  <c r="X144" i="15"/>
  <c r="Z144" i="15" s="1"/>
  <c r="V143" i="15"/>
  <c r="W143" i="15" s="1"/>
  <c r="X143" i="15"/>
  <c r="Z143" i="15" s="1"/>
  <c r="V142" i="15"/>
  <c r="W142" i="15" s="1"/>
  <c r="X142" i="15"/>
  <c r="Z142" i="15" s="1"/>
  <c r="V141" i="15"/>
  <c r="W141" i="15" s="1"/>
  <c r="X141" i="15"/>
  <c r="Z141" i="15" s="1"/>
  <c r="V140" i="15"/>
  <c r="W140" i="15" s="1"/>
  <c r="X140" i="15"/>
  <c r="Z140" i="15" s="1"/>
  <c r="V139" i="15"/>
  <c r="W139" i="15" s="1"/>
  <c r="X139" i="15"/>
  <c r="Z139" i="15" s="1"/>
  <c r="V138" i="15"/>
  <c r="W138" i="15" s="1"/>
  <c r="X138" i="15"/>
  <c r="Z138" i="15" s="1"/>
  <c r="V137" i="15"/>
  <c r="W137" i="15" s="1"/>
  <c r="X137" i="15"/>
  <c r="Z137" i="15" s="1"/>
  <c r="V136" i="15"/>
  <c r="W136" i="15" s="1"/>
  <c r="X136" i="15"/>
  <c r="Z136" i="15" s="1"/>
  <c r="V135" i="15"/>
  <c r="W135" i="15" s="1"/>
  <c r="X135" i="15"/>
  <c r="Z135" i="15" s="1"/>
  <c r="V134" i="15"/>
  <c r="W134" i="15" s="1"/>
  <c r="X134" i="15"/>
  <c r="Z134" i="15" s="1"/>
  <c r="V133" i="15"/>
  <c r="W133" i="15" s="1"/>
  <c r="X133" i="15"/>
  <c r="Z133" i="15" s="1"/>
  <c r="V132" i="15"/>
  <c r="W132" i="15" s="1"/>
  <c r="X132" i="15"/>
  <c r="Z132" i="15" s="1"/>
  <c r="V131" i="15"/>
  <c r="W131" i="15" s="1"/>
  <c r="X131" i="15"/>
  <c r="Z131" i="15" s="1"/>
  <c r="V130" i="15"/>
  <c r="W130" i="15" s="1"/>
  <c r="X130" i="15"/>
  <c r="Z130" i="15" s="1"/>
  <c r="V129" i="15"/>
  <c r="W129" i="15" s="1"/>
  <c r="X129" i="15"/>
  <c r="Z129" i="15" s="1"/>
  <c r="V128" i="15"/>
  <c r="W128" i="15" s="1"/>
  <c r="X128" i="15"/>
  <c r="Z128" i="15" s="1"/>
  <c r="V127" i="15"/>
  <c r="W127" i="15" s="1"/>
  <c r="X127" i="15"/>
  <c r="Z127" i="15" s="1"/>
  <c r="V126" i="15"/>
  <c r="W126" i="15" s="1"/>
  <c r="X126" i="15"/>
  <c r="Z126" i="15" s="1"/>
  <c r="V125" i="15"/>
  <c r="W125" i="15" s="1"/>
  <c r="X125" i="15"/>
  <c r="Z125" i="15" s="1"/>
  <c r="V124" i="15"/>
  <c r="W124" i="15" s="1"/>
  <c r="X124" i="15"/>
  <c r="Z124" i="15" s="1"/>
  <c r="V123" i="15"/>
  <c r="W123" i="15" s="1"/>
  <c r="X123" i="15"/>
  <c r="Z123" i="15" s="1"/>
  <c r="V122" i="15"/>
  <c r="W122" i="15" s="1"/>
  <c r="X122" i="15"/>
  <c r="Z122" i="15" s="1"/>
  <c r="V121" i="15"/>
  <c r="W121" i="15" s="1"/>
  <c r="X121" i="15"/>
  <c r="Z121" i="15" s="1"/>
  <c r="V120" i="15"/>
  <c r="W120" i="15" s="1"/>
  <c r="X120" i="15"/>
  <c r="Z120" i="15" s="1"/>
  <c r="V119" i="15"/>
  <c r="W119" i="15" s="1"/>
  <c r="X119" i="15"/>
  <c r="Z119" i="15" s="1"/>
  <c r="V118" i="15"/>
  <c r="W118" i="15" s="1"/>
  <c r="X118" i="15"/>
  <c r="Z118" i="15" s="1"/>
  <c r="V117" i="15"/>
  <c r="W117" i="15" s="1"/>
  <c r="X117" i="15"/>
  <c r="Z117" i="15" s="1"/>
  <c r="V116" i="15"/>
  <c r="W116" i="15" s="1"/>
  <c r="X116" i="15"/>
  <c r="Z116" i="15" s="1"/>
  <c r="V115" i="15"/>
  <c r="W115" i="15" s="1"/>
  <c r="X115" i="15"/>
  <c r="Z115" i="15" s="1"/>
  <c r="V114" i="15"/>
  <c r="W114" i="15" s="1"/>
  <c r="X114" i="15"/>
  <c r="Z114" i="15" s="1"/>
  <c r="V113" i="15"/>
  <c r="W113" i="15" s="1"/>
  <c r="X113" i="15"/>
  <c r="Z113" i="15" s="1"/>
  <c r="V112" i="15"/>
  <c r="W112" i="15" s="1"/>
  <c r="X112" i="15"/>
  <c r="Z112" i="15" s="1"/>
  <c r="V111" i="15"/>
  <c r="W111" i="15" s="1"/>
  <c r="X111" i="15"/>
  <c r="Z111" i="15" s="1"/>
  <c r="V110" i="15"/>
  <c r="W110" i="15" s="1"/>
  <c r="X110" i="15"/>
  <c r="Z110" i="15" s="1"/>
  <c r="V109" i="15"/>
  <c r="W109" i="15" s="1"/>
  <c r="X109" i="15"/>
  <c r="Z109" i="15" s="1"/>
  <c r="V108" i="15"/>
  <c r="W108" i="15" s="1"/>
  <c r="X108" i="15"/>
  <c r="Z108" i="15" s="1"/>
  <c r="V107" i="15"/>
  <c r="W107" i="15" s="1"/>
  <c r="X107" i="15"/>
  <c r="Z107" i="15" s="1"/>
  <c r="V106" i="15"/>
  <c r="W106" i="15" s="1"/>
  <c r="X106" i="15"/>
  <c r="Z106" i="15" s="1"/>
  <c r="V105" i="15"/>
  <c r="W105" i="15" s="1"/>
  <c r="X105" i="15"/>
  <c r="Z105" i="15" s="1"/>
  <c r="V104" i="15"/>
  <c r="W104" i="15" s="1"/>
  <c r="X104" i="15"/>
  <c r="Z104" i="15" s="1"/>
  <c r="V103" i="15"/>
  <c r="W103" i="15" s="1"/>
  <c r="X103" i="15"/>
  <c r="Z103" i="15" s="1"/>
  <c r="V102" i="15"/>
  <c r="W102" i="15" s="1"/>
  <c r="X102" i="15"/>
  <c r="Z102" i="15" s="1"/>
  <c r="V101" i="15"/>
  <c r="W101" i="15" s="1"/>
  <c r="X101" i="15"/>
  <c r="Z101" i="15" s="1"/>
  <c r="V100" i="15"/>
  <c r="W100" i="15" s="1"/>
  <c r="X100" i="15"/>
  <c r="Z100" i="15" s="1"/>
  <c r="V99" i="15"/>
  <c r="W99" i="15" s="1"/>
  <c r="X99" i="15"/>
  <c r="Z99" i="15" s="1"/>
  <c r="V98" i="15"/>
  <c r="W98" i="15" s="1"/>
  <c r="X98" i="15"/>
  <c r="Z98" i="15" s="1"/>
  <c r="V97" i="15"/>
  <c r="W97" i="15" s="1"/>
  <c r="X97" i="15"/>
  <c r="Z97" i="15" s="1"/>
  <c r="V96" i="15"/>
  <c r="W96" i="15" s="1"/>
  <c r="X96" i="15"/>
  <c r="Z96" i="15" s="1"/>
  <c r="V95" i="15"/>
  <c r="W95" i="15" s="1"/>
  <c r="X95" i="15"/>
  <c r="Z95" i="15" s="1"/>
  <c r="V94" i="15"/>
  <c r="W94" i="15" s="1"/>
  <c r="X94" i="15"/>
  <c r="Z94" i="15" s="1"/>
  <c r="V93" i="15"/>
  <c r="W93" i="15" s="1"/>
  <c r="X93" i="15"/>
  <c r="Z93" i="15" s="1"/>
  <c r="V92" i="15"/>
  <c r="W92" i="15" s="1"/>
  <c r="X92" i="15"/>
  <c r="Z92" i="15" s="1"/>
  <c r="V91" i="15"/>
  <c r="W91" i="15" s="1"/>
  <c r="X91" i="15"/>
  <c r="Z91" i="15" s="1"/>
  <c r="V90" i="15"/>
  <c r="W90" i="15" s="1"/>
  <c r="X90" i="15"/>
  <c r="Z90" i="15" s="1"/>
  <c r="V89" i="15"/>
  <c r="W89" i="15" s="1"/>
  <c r="X89" i="15"/>
  <c r="Z89" i="15" s="1"/>
  <c r="V88" i="15"/>
  <c r="W88" i="15" s="1"/>
  <c r="X88" i="15"/>
  <c r="Z88" i="15" s="1"/>
  <c r="X87" i="15"/>
  <c r="Z87" i="15" s="1"/>
  <c r="V87" i="15"/>
  <c r="K87" i="15"/>
  <c r="AG86" i="15"/>
  <c r="X86" i="15"/>
  <c r="Z86" i="15" s="1"/>
  <c r="V86" i="15"/>
  <c r="W86" i="15" s="1"/>
  <c r="K86" i="15"/>
  <c r="AG85" i="15"/>
  <c r="X85" i="15"/>
  <c r="Z85" i="15" s="1"/>
  <c r="V85" i="15"/>
  <c r="W85" i="15" s="1"/>
  <c r="K85" i="15"/>
  <c r="X84" i="15"/>
  <c r="Z84" i="15" s="1"/>
  <c r="V84" i="15"/>
  <c r="W84" i="15" s="1"/>
  <c r="K84" i="15"/>
  <c r="X83" i="15"/>
  <c r="Z83" i="15" s="1"/>
  <c r="V83" i="15"/>
  <c r="K83" i="15"/>
  <c r="X82" i="15"/>
  <c r="Z82" i="15" s="1"/>
  <c r="V82" i="15"/>
  <c r="W82" i="15" s="1"/>
  <c r="K82" i="15"/>
  <c r="X81" i="15"/>
  <c r="Z81" i="15" s="1"/>
  <c r="V81" i="15"/>
  <c r="K81" i="15"/>
  <c r="X80" i="15"/>
  <c r="Z80" i="15" s="1"/>
  <c r="V80" i="15"/>
  <c r="K80" i="15"/>
  <c r="X79" i="15"/>
  <c r="Z79" i="15" s="1"/>
  <c r="V79" i="15"/>
  <c r="K79" i="15"/>
  <c r="X78" i="15"/>
  <c r="Z78" i="15" s="1"/>
  <c r="V78" i="15"/>
  <c r="W78" i="15" s="1"/>
  <c r="K78" i="15"/>
  <c r="X77" i="15"/>
  <c r="Z77" i="15" s="1"/>
  <c r="V77" i="15"/>
  <c r="W77" i="15" s="1"/>
  <c r="K77" i="15"/>
  <c r="X76" i="15"/>
  <c r="Z76" i="15" s="1"/>
  <c r="V76" i="15"/>
  <c r="W76" i="15" s="1"/>
  <c r="K76" i="15"/>
  <c r="V75" i="15"/>
  <c r="X75" i="15"/>
  <c r="Z75" i="15" s="1"/>
  <c r="K75" i="15"/>
  <c r="X74" i="15"/>
  <c r="Z74" i="15" s="1"/>
  <c r="V74" i="15"/>
  <c r="K74" i="15"/>
  <c r="AG73" i="15"/>
  <c r="X73" i="15"/>
  <c r="Z73" i="15" s="1"/>
  <c r="V73" i="15"/>
  <c r="W73" i="15" s="1"/>
  <c r="K73" i="15"/>
  <c r="V72" i="15"/>
  <c r="AG72" i="15" s="1"/>
  <c r="X72" i="15"/>
  <c r="Z72" i="15" s="1"/>
  <c r="K72" i="15"/>
  <c r="V71" i="15"/>
  <c r="X71" i="15"/>
  <c r="Z71" i="15" s="1"/>
  <c r="K71" i="15"/>
  <c r="V70" i="15"/>
  <c r="X70" i="15"/>
  <c r="Z70" i="15" s="1"/>
  <c r="K70" i="15"/>
  <c r="V69" i="15"/>
  <c r="AG69" i="15" s="1"/>
  <c r="X69" i="15"/>
  <c r="Z69" i="15" s="1"/>
  <c r="K69" i="15"/>
  <c r="V68" i="15"/>
  <c r="AG68" i="15" s="1"/>
  <c r="X68" i="15"/>
  <c r="Z68" i="15" s="1"/>
  <c r="K68" i="15"/>
  <c r="V67" i="15"/>
  <c r="AG67" i="15" s="1"/>
  <c r="X67" i="15"/>
  <c r="Z67" i="15" s="1"/>
  <c r="K67" i="15"/>
  <c r="V66" i="15"/>
  <c r="X66" i="15"/>
  <c r="Z66" i="15" s="1"/>
  <c r="K66" i="15"/>
  <c r="V65" i="15"/>
  <c r="AG65" i="15" s="1"/>
  <c r="X65" i="15"/>
  <c r="Z65" i="15" s="1"/>
  <c r="K65" i="15"/>
  <c r="V64" i="15"/>
  <c r="AG64" i="15" s="1"/>
  <c r="X64" i="15"/>
  <c r="Z64" i="15" s="1"/>
  <c r="K64" i="15"/>
  <c r="V63" i="15"/>
  <c r="AG63" i="15" s="1"/>
  <c r="X63" i="15"/>
  <c r="Z63" i="15" s="1"/>
  <c r="K63" i="15"/>
  <c r="V62" i="15"/>
  <c r="X62" i="15"/>
  <c r="Z62" i="15" s="1"/>
  <c r="K62" i="15"/>
  <c r="V61" i="15"/>
  <c r="AG61" i="15" s="1"/>
  <c r="X61" i="15"/>
  <c r="Z61" i="15" s="1"/>
  <c r="K61" i="15"/>
  <c r="V60" i="15"/>
  <c r="AG60" i="15" s="1"/>
  <c r="X60" i="15"/>
  <c r="Z60" i="15" s="1"/>
  <c r="K60" i="15"/>
  <c r="W59" i="15"/>
  <c r="V59" i="15"/>
  <c r="AG59" i="15" s="1"/>
  <c r="X59" i="15"/>
  <c r="Z59" i="15" s="1"/>
  <c r="K59" i="15"/>
  <c r="V58" i="15"/>
  <c r="X58" i="15"/>
  <c r="Z58" i="15" s="1"/>
  <c r="K58" i="15"/>
  <c r="V57" i="15"/>
  <c r="AG57" i="15" s="1"/>
  <c r="X57" i="15"/>
  <c r="Z57" i="15" s="1"/>
  <c r="K57" i="15"/>
  <c r="V56" i="15"/>
  <c r="AG56" i="15" s="1"/>
  <c r="X56" i="15"/>
  <c r="Z56" i="15" s="1"/>
  <c r="K56" i="15"/>
  <c r="V55" i="15"/>
  <c r="AG55" i="15" s="1"/>
  <c r="X55" i="15"/>
  <c r="Z55" i="15" s="1"/>
  <c r="K55" i="15"/>
  <c r="V54" i="15"/>
  <c r="X54" i="15"/>
  <c r="Z54" i="15" s="1"/>
  <c r="K54" i="15"/>
  <c r="V53" i="15"/>
  <c r="AG53" i="15" s="1"/>
  <c r="X53" i="15"/>
  <c r="Z53" i="15" s="1"/>
  <c r="K53" i="15"/>
  <c r="W52" i="15"/>
  <c r="V52" i="15"/>
  <c r="AG52" i="15" s="1"/>
  <c r="X52" i="15"/>
  <c r="Z52" i="15" s="1"/>
  <c r="K52" i="15"/>
  <c r="W51" i="15"/>
  <c r="V51" i="15"/>
  <c r="AG51" i="15" s="1"/>
  <c r="X51" i="15"/>
  <c r="Z51" i="15" s="1"/>
  <c r="K51" i="15"/>
  <c r="V50" i="15"/>
  <c r="X50" i="15"/>
  <c r="Z50" i="15" s="1"/>
  <c r="K50" i="15"/>
  <c r="V49" i="15"/>
  <c r="AG49" i="15" s="1"/>
  <c r="X49" i="15"/>
  <c r="Z49" i="15" s="1"/>
  <c r="K49" i="15"/>
  <c r="V48" i="15"/>
  <c r="AG48" i="15" s="1"/>
  <c r="X48" i="15"/>
  <c r="Z48" i="15" s="1"/>
  <c r="K48" i="15"/>
  <c r="V47" i="15"/>
  <c r="X47" i="15"/>
  <c r="Z47" i="15" s="1"/>
  <c r="K47" i="15"/>
  <c r="V46" i="15"/>
  <c r="X46" i="15"/>
  <c r="Z46" i="15" s="1"/>
  <c r="K46" i="15"/>
  <c r="V45" i="15"/>
  <c r="AG45" i="15" s="1"/>
  <c r="X45" i="15"/>
  <c r="Z45" i="15" s="1"/>
  <c r="K45" i="15"/>
  <c r="V44" i="15"/>
  <c r="AG44" i="15" s="1"/>
  <c r="X44" i="15"/>
  <c r="Z44" i="15" s="1"/>
  <c r="K44" i="15"/>
  <c r="V43" i="15"/>
  <c r="AG43" i="15" s="1"/>
  <c r="X43" i="15"/>
  <c r="Z43" i="15" s="1"/>
  <c r="K43" i="15"/>
  <c r="V42" i="15"/>
  <c r="X42" i="15"/>
  <c r="Z42" i="15" s="1"/>
  <c r="K42" i="15"/>
  <c r="V41" i="15"/>
  <c r="AG41" i="15" s="1"/>
  <c r="X41" i="15"/>
  <c r="Z41" i="15" s="1"/>
  <c r="K41" i="15"/>
  <c r="V40" i="15"/>
  <c r="AG40" i="15" s="1"/>
  <c r="X40" i="15"/>
  <c r="Z40" i="15" s="1"/>
  <c r="K40" i="15"/>
  <c r="V39" i="15"/>
  <c r="AG39" i="15" s="1"/>
  <c r="X39" i="15"/>
  <c r="Z39" i="15" s="1"/>
  <c r="K39" i="15"/>
  <c r="V38" i="15"/>
  <c r="X38" i="15"/>
  <c r="Z38" i="15" s="1"/>
  <c r="K38" i="15"/>
  <c r="V37" i="15"/>
  <c r="AG37" i="15" s="1"/>
  <c r="X37" i="15"/>
  <c r="Z37" i="15" s="1"/>
  <c r="K37" i="15"/>
  <c r="V36" i="15"/>
  <c r="AG36" i="15" s="1"/>
  <c r="X36" i="15"/>
  <c r="Z36" i="15" s="1"/>
  <c r="K36" i="15"/>
  <c r="V35" i="15"/>
  <c r="AG35" i="15" s="1"/>
  <c r="X35" i="15"/>
  <c r="Z35" i="15" s="1"/>
  <c r="K35" i="15"/>
  <c r="V34" i="15"/>
  <c r="X34" i="15"/>
  <c r="Z34" i="15" s="1"/>
  <c r="K34" i="15"/>
  <c r="V33" i="15"/>
  <c r="AG33" i="15" s="1"/>
  <c r="X33" i="15"/>
  <c r="Z33" i="15" s="1"/>
  <c r="K33" i="15"/>
  <c r="V32" i="15"/>
  <c r="AG32" i="15" s="1"/>
  <c r="X32" i="15"/>
  <c r="Z32" i="15" s="1"/>
  <c r="K32" i="15"/>
  <c r="V31" i="15"/>
  <c r="AG31" i="15" s="1"/>
  <c r="X31" i="15"/>
  <c r="Z31" i="15" s="1"/>
  <c r="K31" i="15"/>
  <c r="V30" i="15"/>
  <c r="X30" i="15"/>
  <c r="Z30" i="15" s="1"/>
  <c r="K30" i="15"/>
  <c r="V29" i="15"/>
  <c r="AG29" i="15" s="1"/>
  <c r="X29" i="15"/>
  <c r="Z29" i="15" s="1"/>
  <c r="K29" i="15"/>
  <c r="V28" i="15"/>
  <c r="AG28" i="15" s="1"/>
  <c r="X28" i="15"/>
  <c r="Z28" i="15" s="1"/>
  <c r="K28" i="15"/>
  <c r="W27" i="15"/>
  <c r="V27" i="15"/>
  <c r="AG27" i="15" s="1"/>
  <c r="X27" i="15"/>
  <c r="Z27" i="15" s="1"/>
  <c r="K27" i="15"/>
  <c r="V26" i="15"/>
  <c r="X26" i="15"/>
  <c r="Z26" i="15" s="1"/>
  <c r="K26" i="15"/>
  <c r="V25" i="15"/>
  <c r="AG25" i="15" s="1"/>
  <c r="X25" i="15"/>
  <c r="Z25" i="15" s="1"/>
  <c r="K25" i="15"/>
  <c r="V24" i="15"/>
  <c r="AG24" i="15" s="1"/>
  <c r="X24" i="15"/>
  <c r="Z24" i="15" s="1"/>
  <c r="K24" i="15"/>
  <c r="W23" i="15"/>
  <c r="V23" i="15"/>
  <c r="AG23" i="15" s="1"/>
  <c r="X23" i="15"/>
  <c r="Z23" i="15" s="1"/>
  <c r="K23" i="15"/>
  <c r="V22" i="15"/>
  <c r="X22" i="15"/>
  <c r="Z22" i="15" s="1"/>
  <c r="K22" i="15"/>
  <c r="V21" i="15"/>
  <c r="AG21" i="15" s="1"/>
  <c r="X21" i="15"/>
  <c r="Z21" i="15" s="1"/>
  <c r="K21" i="15"/>
  <c r="V20" i="15"/>
  <c r="AG20" i="15" s="1"/>
  <c r="X20" i="15"/>
  <c r="Z20" i="15" s="1"/>
  <c r="K20" i="15"/>
  <c r="V19" i="15"/>
  <c r="AG19" i="15" s="1"/>
  <c r="X19" i="15"/>
  <c r="Z19" i="15" s="1"/>
  <c r="K19" i="15"/>
  <c r="V18" i="15"/>
  <c r="X18" i="15"/>
  <c r="Z18" i="15" s="1"/>
  <c r="K18" i="15"/>
  <c r="V17" i="15"/>
  <c r="AG17" i="15" s="1"/>
  <c r="X17" i="15"/>
  <c r="Z17" i="15" s="1"/>
  <c r="K17" i="15"/>
  <c r="V16" i="15"/>
  <c r="AG16" i="15" s="1"/>
  <c r="X16" i="15"/>
  <c r="Z16" i="15" s="1"/>
  <c r="K16" i="15"/>
  <c r="V15" i="15"/>
  <c r="AG15" i="15" s="1"/>
  <c r="X15" i="15"/>
  <c r="Z15" i="15" s="1"/>
  <c r="K15" i="15"/>
  <c r="V14" i="15"/>
  <c r="X14" i="15"/>
  <c r="Z14" i="15" s="1"/>
  <c r="K14" i="15"/>
  <c r="X13" i="15"/>
  <c r="Z13" i="15" s="1"/>
  <c r="V13" i="15"/>
  <c r="AG13" i="15" s="1"/>
  <c r="K13" i="15"/>
  <c r="X12" i="15"/>
  <c r="Z12" i="15" s="1"/>
  <c r="V12" i="15"/>
  <c r="W12" i="15" s="1"/>
  <c r="K12" i="15"/>
  <c r="X11" i="15"/>
  <c r="Z11" i="15" s="1"/>
  <c r="V11" i="15"/>
  <c r="AG11" i="15" s="1"/>
  <c r="K11" i="15"/>
  <c r="X10" i="15"/>
  <c r="Z10" i="15" s="1"/>
  <c r="V10" i="15"/>
  <c r="W10" i="15" s="1"/>
  <c r="K10" i="15"/>
  <c r="X9" i="15"/>
  <c r="Z9" i="15" s="1"/>
  <c r="V9" i="15"/>
  <c r="AG9" i="15" s="1"/>
  <c r="K9" i="15"/>
  <c r="X8" i="15"/>
  <c r="Z8" i="15" s="1"/>
  <c r="V8" i="15"/>
  <c r="W8" i="15" s="1"/>
  <c r="K8" i="15"/>
  <c r="X7" i="15"/>
  <c r="Z7" i="15" s="1"/>
  <c r="V7" i="15"/>
  <c r="AG7" i="15" s="1"/>
  <c r="K7" i="15"/>
  <c r="X6" i="15"/>
  <c r="Z6" i="15" s="1"/>
  <c r="V6" i="15"/>
  <c r="W6" i="15" s="1"/>
  <c r="K6" i="15"/>
  <c r="X5" i="15"/>
  <c r="Z5" i="15" s="1"/>
  <c r="V5" i="15"/>
  <c r="AG5" i="15" s="1"/>
  <c r="K5" i="15"/>
  <c r="X4" i="15"/>
  <c r="Z4" i="15" s="1"/>
  <c r="V4" i="15"/>
  <c r="W4" i="15" s="1"/>
  <c r="K4" i="15"/>
  <c r="X3" i="15"/>
  <c r="Z3" i="15" s="1"/>
  <c r="V3" i="15"/>
  <c r="AG3" i="15" s="1"/>
  <c r="K3" i="15"/>
  <c r="AH2" i="15"/>
  <c r="X2" i="15"/>
  <c r="Z2" i="15" s="1"/>
  <c r="V2" i="15"/>
  <c r="W2" i="15" s="1"/>
  <c r="K2" i="15"/>
  <c r="AL267" i="14"/>
  <c r="AI267" i="14"/>
  <c r="AH267" i="14"/>
  <c r="AK267" i="14" s="1"/>
  <c r="AL266" i="14"/>
  <c r="AN266" i="14" s="1"/>
  <c r="AI266" i="14"/>
  <c r="AH266" i="14"/>
  <c r="AK266" i="14" s="1"/>
  <c r="AL265" i="14"/>
  <c r="AM265" i="14" s="1"/>
  <c r="AP265" i="14" s="1"/>
  <c r="AI265" i="14"/>
  <c r="AH265" i="14"/>
  <c r="AK265" i="14" s="1"/>
  <c r="AL264" i="14"/>
  <c r="AN264" i="14" s="1"/>
  <c r="AI264" i="14"/>
  <c r="AH264" i="14"/>
  <c r="AK264" i="14" s="1"/>
  <c r="AL263" i="14"/>
  <c r="AN263" i="14" s="1"/>
  <c r="AI263" i="14"/>
  <c r="AH263" i="14"/>
  <c r="AK263" i="14" s="1"/>
  <c r="AL262" i="14"/>
  <c r="AN262" i="14" s="1"/>
  <c r="AI262" i="14"/>
  <c r="AH262" i="14"/>
  <c r="AK262" i="14" s="1"/>
  <c r="AL261" i="14"/>
  <c r="AN261" i="14" s="1"/>
  <c r="AI261" i="14"/>
  <c r="AH261" i="14"/>
  <c r="AK261" i="14" s="1"/>
  <c r="AL260" i="14"/>
  <c r="AN260" i="14" s="1"/>
  <c r="AI260" i="14"/>
  <c r="AH260" i="14"/>
  <c r="AL259" i="14"/>
  <c r="AN259" i="14" s="1"/>
  <c r="AI259" i="14"/>
  <c r="AH259" i="14"/>
  <c r="AL258" i="14"/>
  <c r="AN258" i="14" s="1"/>
  <c r="AI258" i="14"/>
  <c r="AH258" i="14"/>
  <c r="AL257" i="14"/>
  <c r="AN257" i="14" s="1"/>
  <c r="AI257" i="14"/>
  <c r="AH257" i="14"/>
  <c r="AL256" i="14"/>
  <c r="AN256" i="14" s="1"/>
  <c r="AI256" i="14"/>
  <c r="AH256" i="14"/>
  <c r="AL255" i="14"/>
  <c r="AN255" i="14" s="1"/>
  <c r="AI255" i="14"/>
  <c r="AH255" i="14"/>
  <c r="AL254" i="14"/>
  <c r="AN254" i="14" s="1"/>
  <c r="AI254" i="14"/>
  <c r="AH254" i="14"/>
  <c r="AL253" i="14"/>
  <c r="AN253" i="14" s="1"/>
  <c r="AI253" i="14"/>
  <c r="AH253" i="14"/>
  <c r="AL252" i="14"/>
  <c r="AN252" i="14" s="1"/>
  <c r="AI252" i="14"/>
  <c r="AH252" i="14"/>
  <c r="AL251" i="14"/>
  <c r="AN251" i="14" s="1"/>
  <c r="AI251" i="14"/>
  <c r="AH251" i="14"/>
  <c r="AL250" i="14"/>
  <c r="AN250" i="14" s="1"/>
  <c r="AI250" i="14"/>
  <c r="AH250" i="14"/>
  <c r="AL249" i="14"/>
  <c r="AN249" i="14" s="1"/>
  <c r="AI249" i="14"/>
  <c r="AH249" i="14"/>
  <c r="AL248" i="14"/>
  <c r="AN248" i="14" s="1"/>
  <c r="AI248" i="14"/>
  <c r="AH248" i="14"/>
  <c r="AL247" i="14"/>
  <c r="AN247" i="14" s="1"/>
  <c r="AI247" i="14"/>
  <c r="AH247" i="14"/>
  <c r="AL246" i="14"/>
  <c r="AN246" i="14" s="1"/>
  <c r="AI246" i="14"/>
  <c r="AH246" i="14"/>
  <c r="AL245" i="14"/>
  <c r="AN245" i="14" s="1"/>
  <c r="AI245" i="14"/>
  <c r="AH245" i="14"/>
  <c r="AL244" i="14"/>
  <c r="AN244" i="14" s="1"/>
  <c r="AI244" i="14"/>
  <c r="AH244" i="14"/>
  <c r="AL243" i="14"/>
  <c r="AN243" i="14" s="1"/>
  <c r="AI243" i="14"/>
  <c r="AH243" i="14"/>
  <c r="AL242" i="14"/>
  <c r="AN242" i="14" s="1"/>
  <c r="AH242" i="14"/>
  <c r="AL241" i="14"/>
  <c r="AN241" i="14" s="1"/>
  <c r="AI241" i="14"/>
  <c r="AH241" i="14"/>
  <c r="AL240" i="14"/>
  <c r="AN240" i="14" s="1"/>
  <c r="AI240" i="14"/>
  <c r="AH240" i="14"/>
  <c r="AL239" i="14"/>
  <c r="AN239" i="14" s="1"/>
  <c r="AI239" i="14"/>
  <c r="AH239" i="14"/>
  <c r="AL238" i="14"/>
  <c r="AN238" i="14" s="1"/>
  <c r="AI238" i="14"/>
  <c r="AH238" i="14"/>
  <c r="AL237" i="14"/>
  <c r="AN237" i="14" s="1"/>
  <c r="AI237" i="14"/>
  <c r="AH237" i="14"/>
  <c r="AL236" i="14"/>
  <c r="AN236" i="14" s="1"/>
  <c r="AI236" i="14"/>
  <c r="AH236" i="14"/>
  <c r="AL235" i="14"/>
  <c r="AN235" i="14" s="1"/>
  <c r="AI235" i="14"/>
  <c r="AH235" i="14"/>
  <c r="AL234" i="14"/>
  <c r="AN234" i="14" s="1"/>
  <c r="AI234" i="14"/>
  <c r="AH234" i="14"/>
  <c r="AL233" i="14"/>
  <c r="AN233" i="14" s="1"/>
  <c r="AI233" i="14"/>
  <c r="AH233" i="14"/>
  <c r="AL232" i="14"/>
  <c r="AN232" i="14" s="1"/>
  <c r="AI232" i="14"/>
  <c r="AH232" i="14"/>
  <c r="AL231" i="14"/>
  <c r="AN231" i="14" s="1"/>
  <c r="AI231" i="14"/>
  <c r="AH231" i="14"/>
  <c r="AL230" i="14"/>
  <c r="AN230" i="14" s="1"/>
  <c r="AI230" i="14"/>
  <c r="AH230" i="14"/>
  <c r="AL229" i="14"/>
  <c r="AN229" i="14" s="1"/>
  <c r="AI229" i="14"/>
  <c r="AH229" i="14"/>
  <c r="AL228" i="14"/>
  <c r="AN228" i="14" s="1"/>
  <c r="AI228" i="14"/>
  <c r="AH228" i="14"/>
  <c r="AL227" i="14"/>
  <c r="AN227" i="14" s="1"/>
  <c r="AI227" i="14"/>
  <c r="AH227" i="14"/>
  <c r="AL226" i="14"/>
  <c r="AN226" i="14" s="1"/>
  <c r="AI226" i="14"/>
  <c r="AH226" i="14"/>
  <c r="AL225" i="14"/>
  <c r="AN225" i="14" s="1"/>
  <c r="AI225" i="14"/>
  <c r="AH225" i="14"/>
  <c r="AL224" i="14"/>
  <c r="AN224" i="14" s="1"/>
  <c r="AI224" i="14"/>
  <c r="AH224" i="14"/>
  <c r="AL223" i="14"/>
  <c r="AN223" i="14" s="1"/>
  <c r="AI223" i="14"/>
  <c r="AH223" i="14"/>
  <c r="AL222" i="14"/>
  <c r="AN222" i="14" s="1"/>
  <c r="AI222" i="14"/>
  <c r="AH222" i="14"/>
  <c r="AK222" i="14" s="1"/>
  <c r="AL221" i="14"/>
  <c r="AN221" i="14" s="1"/>
  <c r="AI221" i="14"/>
  <c r="AH221" i="14"/>
  <c r="AK221" i="14" s="1"/>
  <c r="AL220" i="14"/>
  <c r="AN220" i="14" s="1"/>
  <c r="AI220" i="14"/>
  <c r="AH220" i="14"/>
  <c r="AK220" i="14" s="1"/>
  <c r="AL219" i="14"/>
  <c r="AN219" i="14" s="1"/>
  <c r="AI219" i="14"/>
  <c r="AH219" i="14"/>
  <c r="AK219" i="14" s="1"/>
  <c r="AL218" i="14"/>
  <c r="AN218" i="14" s="1"/>
  <c r="AI218" i="14"/>
  <c r="AH218" i="14"/>
  <c r="AK218" i="14" s="1"/>
  <c r="AL217" i="14"/>
  <c r="AN217" i="14" s="1"/>
  <c r="AI217" i="14"/>
  <c r="AH217" i="14"/>
  <c r="AK217" i="14" s="1"/>
  <c r="AL216" i="14"/>
  <c r="AN216" i="14" s="1"/>
  <c r="AI216" i="14"/>
  <c r="AH216" i="14"/>
  <c r="AK216" i="14" s="1"/>
  <c r="AL215" i="14"/>
  <c r="AN215" i="14" s="1"/>
  <c r="AI215" i="14"/>
  <c r="AH215" i="14"/>
  <c r="AK215" i="14" s="1"/>
  <c r="AL214" i="14"/>
  <c r="AN214" i="14" s="1"/>
  <c r="AI214" i="14"/>
  <c r="AH214" i="14"/>
  <c r="AK214" i="14" s="1"/>
  <c r="AL213" i="14"/>
  <c r="AN213" i="14" s="1"/>
  <c r="AI213" i="14"/>
  <c r="AH213" i="14"/>
  <c r="AK213" i="14" s="1"/>
  <c r="AL212" i="14"/>
  <c r="AN212" i="14" s="1"/>
  <c r="AI212" i="14"/>
  <c r="AH212" i="14"/>
  <c r="AK212" i="14" s="1"/>
  <c r="AL211" i="14"/>
  <c r="AN211" i="14" s="1"/>
  <c r="AI211" i="14"/>
  <c r="AH211" i="14"/>
  <c r="AK211" i="14" s="1"/>
  <c r="AL210" i="14"/>
  <c r="AN210" i="14" s="1"/>
  <c r="AI210" i="14"/>
  <c r="AH210" i="14"/>
  <c r="AK210" i="14" s="1"/>
  <c r="AL209" i="14"/>
  <c r="AN209" i="14" s="1"/>
  <c r="AI209" i="14"/>
  <c r="AH209" i="14"/>
  <c r="AK209" i="14" s="1"/>
  <c r="AL208" i="14"/>
  <c r="AN208" i="14" s="1"/>
  <c r="AI208" i="14"/>
  <c r="AH208" i="14"/>
  <c r="AK208" i="14" s="1"/>
  <c r="AL207" i="14"/>
  <c r="AN207" i="14" s="1"/>
  <c r="AI207" i="14"/>
  <c r="AH207" i="14"/>
  <c r="AK207" i="14" s="1"/>
  <c r="AB207" i="14"/>
  <c r="AL206" i="14"/>
  <c r="AN206" i="14" s="1"/>
  <c r="AI206" i="14"/>
  <c r="AH206" i="14"/>
  <c r="AK206" i="14" s="1"/>
  <c r="AP205" i="14"/>
  <c r="AN205" i="14"/>
  <c r="AI205" i="14"/>
  <c r="AH205" i="14"/>
  <c r="AK205" i="14" s="1"/>
  <c r="AL204" i="14"/>
  <c r="AI204" i="14"/>
  <c r="AH204" i="14"/>
  <c r="AK204" i="14" s="1"/>
  <c r="AL203" i="14"/>
  <c r="AI203" i="14"/>
  <c r="AH203" i="14"/>
  <c r="AK203" i="14" s="1"/>
  <c r="V200" i="14"/>
  <c r="W200" i="14" s="1"/>
  <c r="X200" i="14"/>
  <c r="Z200" i="14" s="1"/>
  <c r="K200" i="14"/>
  <c r="X199" i="14"/>
  <c r="Z199" i="14" s="1"/>
  <c r="V199" i="14"/>
  <c r="W199" i="14" s="1"/>
  <c r="X198" i="14"/>
  <c r="Z198" i="14" s="1"/>
  <c r="V198" i="14"/>
  <c r="W198" i="14" s="1"/>
  <c r="X197" i="14"/>
  <c r="Z197" i="14" s="1"/>
  <c r="W197" i="14"/>
  <c r="V197" i="14"/>
  <c r="X196" i="14"/>
  <c r="Z196" i="14" s="1"/>
  <c r="V196" i="14"/>
  <c r="W196" i="14" s="1"/>
  <c r="X195" i="14"/>
  <c r="Z195" i="14" s="1"/>
  <c r="V195" i="14"/>
  <c r="W195" i="14" s="1"/>
  <c r="X194" i="14"/>
  <c r="Z194" i="14" s="1"/>
  <c r="V194" i="14"/>
  <c r="W194" i="14" s="1"/>
  <c r="X193" i="14"/>
  <c r="Z193" i="14" s="1"/>
  <c r="W193" i="14"/>
  <c r="V193" i="14"/>
  <c r="X192" i="14"/>
  <c r="Z192" i="14" s="1"/>
  <c r="V192" i="14"/>
  <c r="W192" i="14" s="1"/>
  <c r="X191" i="14"/>
  <c r="Z191" i="14" s="1"/>
  <c r="V191" i="14"/>
  <c r="W191" i="14" s="1"/>
  <c r="X190" i="14"/>
  <c r="Z190" i="14" s="1"/>
  <c r="W190" i="14"/>
  <c r="V190" i="14"/>
  <c r="X189" i="14"/>
  <c r="Z189" i="14" s="1"/>
  <c r="W189" i="14"/>
  <c r="V189" i="14"/>
  <c r="X188" i="14"/>
  <c r="Z188" i="14" s="1"/>
  <c r="V188" i="14"/>
  <c r="W188" i="14" s="1"/>
  <c r="X187" i="14"/>
  <c r="Z187" i="14" s="1"/>
  <c r="V187" i="14"/>
  <c r="W187" i="14" s="1"/>
  <c r="X186" i="14"/>
  <c r="Z186" i="14" s="1"/>
  <c r="V186" i="14"/>
  <c r="W186" i="14" s="1"/>
  <c r="X185" i="14"/>
  <c r="Z185" i="14" s="1"/>
  <c r="W185" i="14"/>
  <c r="V185" i="14"/>
  <c r="V184" i="14"/>
  <c r="W184" i="14" s="1"/>
  <c r="X184" i="14"/>
  <c r="Z184" i="14" s="1"/>
  <c r="V183" i="14"/>
  <c r="W183" i="14" s="1"/>
  <c r="X183" i="14"/>
  <c r="Z183" i="14" s="1"/>
  <c r="V182" i="14"/>
  <c r="W182" i="14" s="1"/>
  <c r="X182" i="14"/>
  <c r="Z182" i="14" s="1"/>
  <c r="V181" i="14"/>
  <c r="W181" i="14" s="1"/>
  <c r="X181" i="14"/>
  <c r="Z181" i="14" s="1"/>
  <c r="V180" i="14"/>
  <c r="W180" i="14" s="1"/>
  <c r="X180" i="14"/>
  <c r="Z180" i="14" s="1"/>
  <c r="V179" i="14"/>
  <c r="W179" i="14" s="1"/>
  <c r="X179" i="14"/>
  <c r="Z179" i="14" s="1"/>
  <c r="V178" i="14"/>
  <c r="W178" i="14" s="1"/>
  <c r="X178" i="14"/>
  <c r="Z178" i="14" s="1"/>
  <c r="V177" i="14"/>
  <c r="W177" i="14" s="1"/>
  <c r="X177" i="14"/>
  <c r="Z177" i="14" s="1"/>
  <c r="V176" i="14"/>
  <c r="W176" i="14" s="1"/>
  <c r="X176" i="14"/>
  <c r="Z176" i="14" s="1"/>
  <c r="V175" i="14"/>
  <c r="W175" i="14" s="1"/>
  <c r="X175" i="14"/>
  <c r="Z175" i="14" s="1"/>
  <c r="V174" i="14"/>
  <c r="W174" i="14" s="1"/>
  <c r="X174" i="14"/>
  <c r="Z174" i="14" s="1"/>
  <c r="V173" i="14"/>
  <c r="W173" i="14" s="1"/>
  <c r="X173" i="14"/>
  <c r="Z173" i="14" s="1"/>
  <c r="V172" i="14"/>
  <c r="W172" i="14" s="1"/>
  <c r="X172" i="14"/>
  <c r="Z172" i="14" s="1"/>
  <c r="V171" i="14"/>
  <c r="W171" i="14" s="1"/>
  <c r="X171" i="14"/>
  <c r="Z171" i="14" s="1"/>
  <c r="V170" i="14"/>
  <c r="W170" i="14" s="1"/>
  <c r="X170" i="14"/>
  <c r="Z170" i="14" s="1"/>
  <c r="V169" i="14"/>
  <c r="W169" i="14" s="1"/>
  <c r="X169" i="14"/>
  <c r="Z169" i="14" s="1"/>
  <c r="V168" i="14"/>
  <c r="W168" i="14" s="1"/>
  <c r="X168" i="14"/>
  <c r="Z168" i="14" s="1"/>
  <c r="V167" i="14"/>
  <c r="W167" i="14" s="1"/>
  <c r="X167" i="14"/>
  <c r="Z167" i="14" s="1"/>
  <c r="V166" i="14"/>
  <c r="W166" i="14" s="1"/>
  <c r="X166" i="14"/>
  <c r="Z166" i="14" s="1"/>
  <c r="V165" i="14"/>
  <c r="W165" i="14" s="1"/>
  <c r="X165" i="14"/>
  <c r="Z165" i="14" s="1"/>
  <c r="V164" i="14"/>
  <c r="W164" i="14" s="1"/>
  <c r="X164" i="14"/>
  <c r="Z164" i="14" s="1"/>
  <c r="V163" i="14"/>
  <c r="W163" i="14" s="1"/>
  <c r="X163" i="14"/>
  <c r="Z163" i="14" s="1"/>
  <c r="V162" i="14"/>
  <c r="W162" i="14" s="1"/>
  <c r="X162" i="14"/>
  <c r="Z162" i="14" s="1"/>
  <c r="V161" i="14"/>
  <c r="W161" i="14" s="1"/>
  <c r="X161" i="14"/>
  <c r="Z161" i="14" s="1"/>
  <c r="V160" i="14"/>
  <c r="W160" i="14" s="1"/>
  <c r="X160" i="14"/>
  <c r="Z160" i="14" s="1"/>
  <c r="V159" i="14"/>
  <c r="W159" i="14" s="1"/>
  <c r="X159" i="14"/>
  <c r="Z159" i="14" s="1"/>
  <c r="V158" i="14"/>
  <c r="W158" i="14" s="1"/>
  <c r="X158" i="14"/>
  <c r="Z158" i="14" s="1"/>
  <c r="V157" i="14"/>
  <c r="W157" i="14" s="1"/>
  <c r="X157" i="14"/>
  <c r="Z157" i="14" s="1"/>
  <c r="V156" i="14"/>
  <c r="W156" i="14" s="1"/>
  <c r="X156" i="14"/>
  <c r="Z156" i="14" s="1"/>
  <c r="V155" i="14"/>
  <c r="W155" i="14" s="1"/>
  <c r="X155" i="14"/>
  <c r="Z155" i="14" s="1"/>
  <c r="V154" i="14"/>
  <c r="W154" i="14" s="1"/>
  <c r="X154" i="14"/>
  <c r="Z154" i="14" s="1"/>
  <c r="V153" i="14"/>
  <c r="W153" i="14" s="1"/>
  <c r="X153" i="14"/>
  <c r="Z153" i="14" s="1"/>
  <c r="V152" i="14"/>
  <c r="W152" i="14" s="1"/>
  <c r="X152" i="14"/>
  <c r="Z152" i="14" s="1"/>
  <c r="V151" i="14"/>
  <c r="W151" i="14" s="1"/>
  <c r="X151" i="14"/>
  <c r="Z151" i="14" s="1"/>
  <c r="V150" i="14"/>
  <c r="W150" i="14" s="1"/>
  <c r="X150" i="14"/>
  <c r="Z150" i="14" s="1"/>
  <c r="V149" i="14"/>
  <c r="W149" i="14" s="1"/>
  <c r="X149" i="14"/>
  <c r="Z149" i="14" s="1"/>
  <c r="V148" i="14"/>
  <c r="W148" i="14" s="1"/>
  <c r="X148" i="14"/>
  <c r="Z148" i="14" s="1"/>
  <c r="V147" i="14"/>
  <c r="W147" i="14" s="1"/>
  <c r="X147" i="14"/>
  <c r="Z147" i="14" s="1"/>
  <c r="V146" i="14"/>
  <c r="W146" i="14" s="1"/>
  <c r="X146" i="14"/>
  <c r="Z146" i="14" s="1"/>
  <c r="V145" i="14"/>
  <c r="W145" i="14" s="1"/>
  <c r="X145" i="14"/>
  <c r="Z145" i="14" s="1"/>
  <c r="V144" i="14"/>
  <c r="W144" i="14" s="1"/>
  <c r="X144" i="14"/>
  <c r="Z144" i="14" s="1"/>
  <c r="V143" i="14"/>
  <c r="W143" i="14" s="1"/>
  <c r="X143" i="14"/>
  <c r="Z143" i="14" s="1"/>
  <c r="V142" i="14"/>
  <c r="W142" i="14" s="1"/>
  <c r="X142" i="14"/>
  <c r="Z142" i="14" s="1"/>
  <c r="V141" i="14"/>
  <c r="W141" i="14" s="1"/>
  <c r="X141" i="14"/>
  <c r="Z141" i="14" s="1"/>
  <c r="V140" i="14"/>
  <c r="W140" i="14" s="1"/>
  <c r="X140" i="14"/>
  <c r="Z140" i="14" s="1"/>
  <c r="V139" i="14"/>
  <c r="W139" i="14" s="1"/>
  <c r="X139" i="14"/>
  <c r="Z139" i="14" s="1"/>
  <c r="V138" i="14"/>
  <c r="W138" i="14" s="1"/>
  <c r="X138" i="14"/>
  <c r="Z138" i="14" s="1"/>
  <c r="V137" i="14"/>
  <c r="W137" i="14" s="1"/>
  <c r="X137" i="14"/>
  <c r="Z137" i="14" s="1"/>
  <c r="V136" i="14"/>
  <c r="W136" i="14" s="1"/>
  <c r="X136" i="14"/>
  <c r="Z136" i="14" s="1"/>
  <c r="V135" i="14"/>
  <c r="W135" i="14" s="1"/>
  <c r="X135" i="14"/>
  <c r="Z135" i="14" s="1"/>
  <c r="V134" i="14"/>
  <c r="W134" i="14" s="1"/>
  <c r="X134" i="14"/>
  <c r="Z134" i="14" s="1"/>
  <c r="V133" i="14"/>
  <c r="W133" i="14" s="1"/>
  <c r="X133" i="14"/>
  <c r="Z133" i="14" s="1"/>
  <c r="V132" i="14"/>
  <c r="W132" i="14" s="1"/>
  <c r="X132" i="14"/>
  <c r="Z132" i="14" s="1"/>
  <c r="V131" i="14"/>
  <c r="W131" i="14" s="1"/>
  <c r="X131" i="14"/>
  <c r="Z131" i="14" s="1"/>
  <c r="V130" i="14"/>
  <c r="W130" i="14" s="1"/>
  <c r="X130" i="14"/>
  <c r="Z130" i="14" s="1"/>
  <c r="V129" i="14"/>
  <c r="W129" i="14" s="1"/>
  <c r="X129" i="14"/>
  <c r="Z129" i="14" s="1"/>
  <c r="V128" i="14"/>
  <c r="W128" i="14" s="1"/>
  <c r="X128" i="14"/>
  <c r="Z128" i="14" s="1"/>
  <c r="V127" i="14"/>
  <c r="W127" i="14" s="1"/>
  <c r="X127" i="14"/>
  <c r="Z127" i="14" s="1"/>
  <c r="V126" i="14"/>
  <c r="W126" i="14" s="1"/>
  <c r="X126" i="14"/>
  <c r="Z126" i="14" s="1"/>
  <c r="V125" i="14"/>
  <c r="W125" i="14" s="1"/>
  <c r="X125" i="14"/>
  <c r="Z125" i="14" s="1"/>
  <c r="V124" i="14"/>
  <c r="W124" i="14" s="1"/>
  <c r="X124" i="14"/>
  <c r="Z124" i="14" s="1"/>
  <c r="V123" i="14"/>
  <c r="W123" i="14" s="1"/>
  <c r="X123" i="14"/>
  <c r="Z123" i="14" s="1"/>
  <c r="V122" i="14"/>
  <c r="W122" i="14" s="1"/>
  <c r="X122" i="14"/>
  <c r="Z122" i="14" s="1"/>
  <c r="V121" i="14"/>
  <c r="W121" i="14" s="1"/>
  <c r="X121" i="14"/>
  <c r="Z121" i="14" s="1"/>
  <c r="V120" i="14"/>
  <c r="W120" i="14" s="1"/>
  <c r="X120" i="14"/>
  <c r="Z120" i="14" s="1"/>
  <c r="V119" i="14"/>
  <c r="W119" i="14" s="1"/>
  <c r="X119" i="14"/>
  <c r="Z119" i="14" s="1"/>
  <c r="V118" i="14"/>
  <c r="W118" i="14" s="1"/>
  <c r="X118" i="14"/>
  <c r="Z118" i="14" s="1"/>
  <c r="V117" i="14"/>
  <c r="W117" i="14" s="1"/>
  <c r="X117" i="14"/>
  <c r="Z117" i="14" s="1"/>
  <c r="V116" i="14"/>
  <c r="W116" i="14" s="1"/>
  <c r="X116" i="14"/>
  <c r="Z116" i="14" s="1"/>
  <c r="V115" i="14"/>
  <c r="W115" i="14" s="1"/>
  <c r="X115" i="14"/>
  <c r="Z115" i="14" s="1"/>
  <c r="V114" i="14"/>
  <c r="W114" i="14" s="1"/>
  <c r="X114" i="14"/>
  <c r="Z114" i="14" s="1"/>
  <c r="V113" i="14"/>
  <c r="W113" i="14" s="1"/>
  <c r="X113" i="14"/>
  <c r="Z113" i="14" s="1"/>
  <c r="V112" i="14"/>
  <c r="W112" i="14" s="1"/>
  <c r="X112" i="14"/>
  <c r="Z112" i="14" s="1"/>
  <c r="V111" i="14"/>
  <c r="W111" i="14" s="1"/>
  <c r="X111" i="14"/>
  <c r="Z111" i="14" s="1"/>
  <c r="V110" i="14"/>
  <c r="W110" i="14" s="1"/>
  <c r="X110" i="14"/>
  <c r="Z110" i="14" s="1"/>
  <c r="V109" i="14"/>
  <c r="W109" i="14" s="1"/>
  <c r="X109" i="14"/>
  <c r="Z109" i="14" s="1"/>
  <c r="V108" i="14"/>
  <c r="W108" i="14" s="1"/>
  <c r="X108" i="14"/>
  <c r="Z108" i="14" s="1"/>
  <c r="V107" i="14"/>
  <c r="W107" i="14" s="1"/>
  <c r="X107" i="14"/>
  <c r="Z107" i="14" s="1"/>
  <c r="V106" i="14"/>
  <c r="W106" i="14" s="1"/>
  <c r="X106" i="14"/>
  <c r="Z106" i="14" s="1"/>
  <c r="V105" i="14"/>
  <c r="W105" i="14" s="1"/>
  <c r="X105" i="14"/>
  <c r="Z105" i="14" s="1"/>
  <c r="V104" i="14"/>
  <c r="W104" i="14" s="1"/>
  <c r="X104" i="14"/>
  <c r="Z104" i="14" s="1"/>
  <c r="V103" i="14"/>
  <c r="W103" i="14" s="1"/>
  <c r="X103" i="14"/>
  <c r="Z103" i="14" s="1"/>
  <c r="V102" i="14"/>
  <c r="W102" i="14" s="1"/>
  <c r="X102" i="14"/>
  <c r="Z102" i="14" s="1"/>
  <c r="V101" i="14"/>
  <c r="W101" i="14" s="1"/>
  <c r="X101" i="14"/>
  <c r="Z101" i="14" s="1"/>
  <c r="V100" i="14"/>
  <c r="W100" i="14" s="1"/>
  <c r="X100" i="14"/>
  <c r="Z100" i="14" s="1"/>
  <c r="V99" i="14"/>
  <c r="W99" i="14" s="1"/>
  <c r="X99" i="14"/>
  <c r="Z99" i="14" s="1"/>
  <c r="V98" i="14"/>
  <c r="W98" i="14" s="1"/>
  <c r="X98" i="14"/>
  <c r="Z98" i="14" s="1"/>
  <c r="V97" i="14"/>
  <c r="W97" i="14" s="1"/>
  <c r="X97" i="14"/>
  <c r="Z97" i="14" s="1"/>
  <c r="V96" i="14"/>
  <c r="W96" i="14" s="1"/>
  <c r="X96" i="14"/>
  <c r="Z96" i="14" s="1"/>
  <c r="V95" i="14"/>
  <c r="W95" i="14" s="1"/>
  <c r="X95" i="14"/>
  <c r="Z95" i="14" s="1"/>
  <c r="V94" i="14"/>
  <c r="W94" i="14" s="1"/>
  <c r="X94" i="14"/>
  <c r="Z94" i="14" s="1"/>
  <c r="V93" i="14"/>
  <c r="W93" i="14" s="1"/>
  <c r="X93" i="14"/>
  <c r="Z93" i="14" s="1"/>
  <c r="V92" i="14"/>
  <c r="W92" i="14" s="1"/>
  <c r="X92" i="14"/>
  <c r="Z92" i="14" s="1"/>
  <c r="V91" i="14"/>
  <c r="W91" i="14" s="1"/>
  <c r="X91" i="14"/>
  <c r="Z91" i="14" s="1"/>
  <c r="V90" i="14"/>
  <c r="W90" i="14" s="1"/>
  <c r="X90" i="14"/>
  <c r="Z90" i="14" s="1"/>
  <c r="V89" i="14"/>
  <c r="W89" i="14" s="1"/>
  <c r="X89" i="14"/>
  <c r="Z89" i="14" s="1"/>
  <c r="V88" i="14"/>
  <c r="W88" i="14" s="1"/>
  <c r="X88" i="14"/>
  <c r="Z88" i="14" s="1"/>
  <c r="X87" i="14"/>
  <c r="Z87" i="14" s="1"/>
  <c r="V87" i="14"/>
  <c r="W87" i="14" s="1"/>
  <c r="K87" i="14"/>
  <c r="X86" i="14"/>
  <c r="Z86" i="14" s="1"/>
  <c r="V86" i="14"/>
  <c r="W86" i="14" s="1"/>
  <c r="K86" i="14"/>
  <c r="AG85" i="14"/>
  <c r="X85" i="14"/>
  <c r="Z85" i="14" s="1"/>
  <c r="V85" i="14"/>
  <c r="W85" i="14" s="1"/>
  <c r="K85" i="14"/>
  <c r="X84" i="14"/>
  <c r="Z84" i="14" s="1"/>
  <c r="V84" i="14"/>
  <c r="AG84" i="14" s="1"/>
  <c r="K84" i="14"/>
  <c r="V83" i="14"/>
  <c r="W83" i="14" s="1"/>
  <c r="X83" i="14"/>
  <c r="Z83" i="14" s="1"/>
  <c r="K83" i="14"/>
  <c r="X82" i="14"/>
  <c r="Z82" i="14" s="1"/>
  <c r="V82" i="14"/>
  <c r="W82" i="14" s="1"/>
  <c r="K82" i="14"/>
  <c r="V81" i="14"/>
  <c r="W81" i="14" s="1"/>
  <c r="X81" i="14"/>
  <c r="Z81" i="14" s="1"/>
  <c r="K81" i="14"/>
  <c r="X80" i="14"/>
  <c r="Z80" i="14" s="1"/>
  <c r="V80" i="14"/>
  <c r="AG80" i="14" s="1"/>
  <c r="K80" i="14"/>
  <c r="V79" i="14"/>
  <c r="X79" i="14"/>
  <c r="Z79" i="14" s="1"/>
  <c r="K79" i="14"/>
  <c r="X78" i="14"/>
  <c r="Z78" i="14" s="1"/>
  <c r="V78" i="14"/>
  <c r="W78" i="14" s="1"/>
  <c r="K78" i="14"/>
  <c r="V77" i="14"/>
  <c r="W77" i="14" s="1"/>
  <c r="X77" i="14"/>
  <c r="Z77" i="14" s="1"/>
  <c r="K77" i="14"/>
  <c r="X76" i="14"/>
  <c r="Z76" i="14" s="1"/>
  <c r="V76" i="14"/>
  <c r="AG76" i="14" s="1"/>
  <c r="K76" i="14"/>
  <c r="X75" i="14"/>
  <c r="Z75" i="14" s="1"/>
  <c r="V75" i="14"/>
  <c r="W75" i="14" s="1"/>
  <c r="K75" i="14"/>
  <c r="X74" i="14"/>
  <c r="Z74" i="14" s="1"/>
  <c r="V74" i="14"/>
  <c r="W74" i="14" s="1"/>
  <c r="K74" i="14"/>
  <c r="V73" i="14"/>
  <c r="W73" i="14" s="1"/>
  <c r="X73" i="14"/>
  <c r="Z73" i="14" s="1"/>
  <c r="K73" i="14"/>
  <c r="X72" i="14"/>
  <c r="Z72" i="14" s="1"/>
  <c r="V72" i="14"/>
  <c r="AG72" i="14" s="1"/>
  <c r="K72" i="14"/>
  <c r="AG71" i="14"/>
  <c r="X71" i="14"/>
  <c r="Z71" i="14" s="1"/>
  <c r="V71" i="14"/>
  <c r="W71" i="14" s="1"/>
  <c r="K71" i="14"/>
  <c r="AG70" i="14"/>
  <c r="X70" i="14"/>
  <c r="Z70" i="14" s="1"/>
  <c r="V70" i="14"/>
  <c r="W70" i="14" s="1"/>
  <c r="K70" i="14"/>
  <c r="X69" i="14"/>
  <c r="Z69" i="14" s="1"/>
  <c r="V69" i="14"/>
  <c r="W69" i="14" s="1"/>
  <c r="K69" i="14"/>
  <c r="X68" i="14"/>
  <c r="Z68" i="14" s="1"/>
  <c r="V68" i="14"/>
  <c r="AG68" i="14" s="1"/>
  <c r="K68" i="14"/>
  <c r="V67" i="14"/>
  <c r="W67" i="14" s="1"/>
  <c r="X67" i="14"/>
  <c r="Z67" i="14" s="1"/>
  <c r="K67" i="14"/>
  <c r="X66" i="14"/>
  <c r="Z66" i="14" s="1"/>
  <c r="V66" i="14"/>
  <c r="W66" i="14" s="1"/>
  <c r="K66" i="14"/>
  <c r="V65" i="14"/>
  <c r="W65" i="14" s="1"/>
  <c r="X65" i="14"/>
  <c r="Z65" i="14" s="1"/>
  <c r="K65" i="14"/>
  <c r="X64" i="14"/>
  <c r="Z64" i="14" s="1"/>
  <c r="V64" i="14"/>
  <c r="AG64" i="14" s="1"/>
  <c r="K64" i="14"/>
  <c r="V63" i="14"/>
  <c r="W63" i="14" s="1"/>
  <c r="X63" i="14"/>
  <c r="Z63" i="14" s="1"/>
  <c r="K63" i="14"/>
  <c r="X62" i="14"/>
  <c r="Z62" i="14" s="1"/>
  <c r="V62" i="14"/>
  <c r="W62" i="14" s="1"/>
  <c r="K62" i="14"/>
  <c r="V61" i="14"/>
  <c r="W61" i="14" s="1"/>
  <c r="X61" i="14"/>
  <c r="Z61" i="14" s="1"/>
  <c r="K61" i="14"/>
  <c r="X60" i="14"/>
  <c r="Z60" i="14" s="1"/>
  <c r="V60" i="14"/>
  <c r="AG60" i="14" s="1"/>
  <c r="K60" i="14"/>
  <c r="X59" i="14"/>
  <c r="Z59" i="14" s="1"/>
  <c r="V59" i="14"/>
  <c r="K59" i="14"/>
  <c r="X58" i="14"/>
  <c r="Z58" i="14" s="1"/>
  <c r="V58" i="14"/>
  <c r="W58" i="14" s="1"/>
  <c r="K58" i="14"/>
  <c r="V57" i="14"/>
  <c r="W57" i="14" s="1"/>
  <c r="X57" i="14"/>
  <c r="Z57" i="14" s="1"/>
  <c r="K57" i="14"/>
  <c r="X56" i="14"/>
  <c r="Z56" i="14" s="1"/>
  <c r="V56" i="14"/>
  <c r="AG56" i="14" s="1"/>
  <c r="K56" i="14"/>
  <c r="X55" i="14"/>
  <c r="Z55" i="14" s="1"/>
  <c r="V55" i="14"/>
  <c r="W55" i="14" s="1"/>
  <c r="K55" i="14"/>
  <c r="X54" i="14"/>
  <c r="Z54" i="14" s="1"/>
  <c r="V54" i="14"/>
  <c r="W54" i="14" s="1"/>
  <c r="K54" i="14"/>
  <c r="X53" i="14"/>
  <c r="Z53" i="14" s="1"/>
  <c r="V53" i="14"/>
  <c r="W53" i="14" s="1"/>
  <c r="K53" i="14"/>
  <c r="X52" i="14"/>
  <c r="Z52" i="14" s="1"/>
  <c r="W52" i="14"/>
  <c r="V52" i="14"/>
  <c r="AG52" i="14" s="1"/>
  <c r="K52" i="14"/>
  <c r="X51" i="14"/>
  <c r="Z51" i="14" s="1"/>
  <c r="V51" i="14"/>
  <c r="W51" i="14" s="1"/>
  <c r="K51" i="14"/>
  <c r="X50" i="14"/>
  <c r="Z50" i="14" s="1"/>
  <c r="V50" i="14"/>
  <c r="W50" i="14" s="1"/>
  <c r="K50" i="14"/>
  <c r="AG49" i="14"/>
  <c r="V49" i="14"/>
  <c r="W49" i="14" s="1"/>
  <c r="X49" i="14"/>
  <c r="Z49" i="14" s="1"/>
  <c r="K49" i="14"/>
  <c r="X48" i="14"/>
  <c r="Z48" i="14" s="1"/>
  <c r="V48" i="14"/>
  <c r="AG48" i="14" s="1"/>
  <c r="K48" i="14"/>
  <c r="AG47" i="14"/>
  <c r="V47" i="14"/>
  <c r="W47" i="14" s="1"/>
  <c r="X47" i="14"/>
  <c r="Z47" i="14" s="1"/>
  <c r="K47" i="14"/>
  <c r="X46" i="14"/>
  <c r="Z46" i="14" s="1"/>
  <c r="V46" i="14"/>
  <c r="W46" i="14" s="1"/>
  <c r="K46" i="14"/>
  <c r="AG45" i="14"/>
  <c r="V45" i="14"/>
  <c r="W45" i="14" s="1"/>
  <c r="X45" i="14"/>
  <c r="Z45" i="14" s="1"/>
  <c r="K45" i="14"/>
  <c r="X44" i="14"/>
  <c r="Z44" i="14" s="1"/>
  <c r="V44" i="14"/>
  <c r="AG44" i="14" s="1"/>
  <c r="K44" i="14"/>
  <c r="V43" i="14"/>
  <c r="W43" i="14" s="1"/>
  <c r="X43" i="14"/>
  <c r="Z43" i="14" s="1"/>
  <c r="K43" i="14"/>
  <c r="X42" i="14"/>
  <c r="Z42" i="14" s="1"/>
  <c r="V42" i="14"/>
  <c r="W42" i="14" s="1"/>
  <c r="K42" i="14"/>
  <c r="V41" i="14"/>
  <c r="W41" i="14" s="1"/>
  <c r="X41" i="14"/>
  <c r="Z41" i="14" s="1"/>
  <c r="K41" i="14"/>
  <c r="X40" i="14"/>
  <c r="Z40" i="14" s="1"/>
  <c r="V40" i="14"/>
  <c r="AG40" i="14" s="1"/>
  <c r="K40" i="14"/>
  <c r="X39" i="14"/>
  <c r="Z39" i="14" s="1"/>
  <c r="V39" i="14"/>
  <c r="W39" i="14" s="1"/>
  <c r="K39" i="14"/>
  <c r="X38" i="14"/>
  <c r="Z38" i="14" s="1"/>
  <c r="V38" i="14"/>
  <c r="AG38" i="14" s="1"/>
  <c r="K38" i="14"/>
  <c r="V37" i="14"/>
  <c r="W37" i="14" s="1"/>
  <c r="X37" i="14"/>
  <c r="Z37" i="14" s="1"/>
  <c r="K37" i="14"/>
  <c r="X36" i="14"/>
  <c r="Z36" i="14" s="1"/>
  <c r="V36" i="14"/>
  <c r="W36" i="14" s="1"/>
  <c r="K36" i="14"/>
  <c r="X35" i="14"/>
  <c r="Z35" i="14" s="1"/>
  <c r="V35" i="14"/>
  <c r="W35" i="14" s="1"/>
  <c r="K35" i="14"/>
  <c r="X34" i="14"/>
  <c r="Z34" i="14" s="1"/>
  <c r="V34" i="14"/>
  <c r="AG34" i="14" s="1"/>
  <c r="K34" i="14"/>
  <c r="V33" i="14"/>
  <c r="W33" i="14" s="1"/>
  <c r="X33" i="14"/>
  <c r="Z33" i="14" s="1"/>
  <c r="K33" i="14"/>
  <c r="X32" i="14"/>
  <c r="Z32" i="14" s="1"/>
  <c r="V32" i="14"/>
  <c r="W32" i="14" s="1"/>
  <c r="K32" i="14"/>
  <c r="X31" i="14"/>
  <c r="Z31" i="14" s="1"/>
  <c r="V31" i="14"/>
  <c r="W31" i="14" s="1"/>
  <c r="K31" i="14"/>
  <c r="X30" i="14"/>
  <c r="Z30" i="14" s="1"/>
  <c r="V30" i="14"/>
  <c r="AG30" i="14" s="1"/>
  <c r="K30" i="14"/>
  <c r="V29" i="14"/>
  <c r="W29" i="14" s="1"/>
  <c r="X29" i="14"/>
  <c r="Z29" i="14" s="1"/>
  <c r="K29" i="14"/>
  <c r="X28" i="14"/>
  <c r="Z28" i="14" s="1"/>
  <c r="V28" i="14"/>
  <c r="W28" i="14" s="1"/>
  <c r="K28" i="14"/>
  <c r="X27" i="14"/>
  <c r="Z27" i="14" s="1"/>
  <c r="V27" i="14"/>
  <c r="W27" i="14" s="1"/>
  <c r="K27" i="14"/>
  <c r="X26" i="14"/>
  <c r="Z26" i="14" s="1"/>
  <c r="V26" i="14"/>
  <c r="AG26" i="14" s="1"/>
  <c r="K26" i="14"/>
  <c r="V25" i="14"/>
  <c r="W25" i="14" s="1"/>
  <c r="X25" i="14"/>
  <c r="Z25" i="14" s="1"/>
  <c r="K25" i="14"/>
  <c r="X24" i="14"/>
  <c r="Z24" i="14" s="1"/>
  <c r="V24" i="14"/>
  <c r="W24" i="14" s="1"/>
  <c r="K24" i="14"/>
  <c r="X23" i="14"/>
  <c r="Z23" i="14" s="1"/>
  <c r="V23" i="14"/>
  <c r="W23" i="14" s="1"/>
  <c r="K23" i="14"/>
  <c r="X22" i="14"/>
  <c r="Z22" i="14" s="1"/>
  <c r="V22" i="14"/>
  <c r="AG22" i="14" s="1"/>
  <c r="K22" i="14"/>
  <c r="V21" i="14"/>
  <c r="W21" i="14" s="1"/>
  <c r="X21" i="14"/>
  <c r="Z21" i="14" s="1"/>
  <c r="K21" i="14"/>
  <c r="X20" i="14"/>
  <c r="Z20" i="14" s="1"/>
  <c r="V20" i="14"/>
  <c r="W20" i="14" s="1"/>
  <c r="K20" i="14"/>
  <c r="X19" i="14"/>
  <c r="Z19" i="14" s="1"/>
  <c r="V19" i="14"/>
  <c r="W19" i="14" s="1"/>
  <c r="K19" i="14"/>
  <c r="X18" i="14"/>
  <c r="Z18" i="14" s="1"/>
  <c r="V18" i="14"/>
  <c r="AG18" i="14" s="1"/>
  <c r="K18" i="14"/>
  <c r="V17" i="14"/>
  <c r="W17" i="14" s="1"/>
  <c r="X17" i="14"/>
  <c r="Z17" i="14" s="1"/>
  <c r="K17" i="14"/>
  <c r="X16" i="14"/>
  <c r="Z16" i="14" s="1"/>
  <c r="V16" i="14"/>
  <c r="W16" i="14" s="1"/>
  <c r="K16" i="14"/>
  <c r="X15" i="14"/>
  <c r="Z15" i="14" s="1"/>
  <c r="V15" i="14"/>
  <c r="W15" i="14" s="1"/>
  <c r="X14" i="14"/>
  <c r="Z14" i="14" s="1"/>
  <c r="V14" i="14"/>
  <c r="AG14" i="14" s="1"/>
  <c r="K14" i="14"/>
  <c r="V13" i="14"/>
  <c r="W13" i="14" s="1"/>
  <c r="X13" i="14"/>
  <c r="Z13" i="14" s="1"/>
  <c r="K13" i="14"/>
  <c r="X12" i="14"/>
  <c r="Z12" i="14" s="1"/>
  <c r="V12" i="14"/>
  <c r="AG12" i="14" s="1"/>
  <c r="K12" i="14"/>
  <c r="V11" i="14"/>
  <c r="W11" i="14" s="1"/>
  <c r="X11" i="14"/>
  <c r="Z11" i="14" s="1"/>
  <c r="K11" i="14"/>
  <c r="X10" i="14"/>
  <c r="Z10" i="14" s="1"/>
  <c r="V10" i="14"/>
  <c r="AG10" i="14" s="1"/>
  <c r="K10" i="14"/>
  <c r="V9" i="14"/>
  <c r="W9" i="14" s="1"/>
  <c r="X9" i="14"/>
  <c r="Z9" i="14" s="1"/>
  <c r="K9" i="14"/>
  <c r="X8" i="14"/>
  <c r="Z8" i="14" s="1"/>
  <c r="V8" i="14"/>
  <c r="AG8" i="14" s="1"/>
  <c r="K8" i="14"/>
  <c r="V7" i="14"/>
  <c r="W7" i="14" s="1"/>
  <c r="X7" i="14"/>
  <c r="Z7" i="14" s="1"/>
  <c r="K7" i="14"/>
  <c r="X6" i="14"/>
  <c r="Z6" i="14" s="1"/>
  <c r="V6" i="14"/>
  <c r="AG6" i="14" s="1"/>
  <c r="K6" i="14"/>
  <c r="V5" i="14"/>
  <c r="W5" i="14" s="1"/>
  <c r="X5" i="14"/>
  <c r="Z5" i="14" s="1"/>
  <c r="K5" i="14"/>
  <c r="X4" i="14"/>
  <c r="Z4" i="14" s="1"/>
  <c r="V4" i="14"/>
  <c r="AG4" i="14" s="1"/>
  <c r="K4" i="14"/>
  <c r="V3" i="14"/>
  <c r="W3" i="14" s="1"/>
  <c r="X3" i="14"/>
  <c r="Z3" i="14" s="1"/>
  <c r="K3" i="14"/>
  <c r="AH2" i="14"/>
  <c r="X2" i="14"/>
  <c r="Z2" i="14" s="1"/>
  <c r="V2" i="14"/>
  <c r="AG2" i="14" s="1"/>
  <c r="K2" i="14"/>
  <c r="AL267" i="13"/>
  <c r="AN267" i="13" s="1"/>
  <c r="AI267" i="13"/>
  <c r="AH267" i="13"/>
  <c r="AK267" i="13" s="1"/>
  <c r="AL266" i="13"/>
  <c r="AI266" i="13"/>
  <c r="AH266" i="13"/>
  <c r="AK266" i="13" s="1"/>
  <c r="AL265" i="13"/>
  <c r="AM265" i="13" s="1"/>
  <c r="AP265" i="13" s="1"/>
  <c r="AI265" i="13"/>
  <c r="AH265" i="13"/>
  <c r="AK265" i="13" s="1"/>
  <c r="AL264" i="13"/>
  <c r="AN264" i="13" s="1"/>
  <c r="AI264" i="13"/>
  <c r="AH264" i="13"/>
  <c r="AL263" i="13"/>
  <c r="AN263" i="13" s="1"/>
  <c r="AI263" i="13"/>
  <c r="AH263" i="13"/>
  <c r="AK263" i="13" s="1"/>
  <c r="AL262" i="13"/>
  <c r="AN262" i="13" s="1"/>
  <c r="AI262" i="13"/>
  <c r="AH262" i="13"/>
  <c r="AK262" i="13" s="1"/>
  <c r="AL261" i="13"/>
  <c r="AN261" i="13" s="1"/>
  <c r="AI261" i="13"/>
  <c r="AH261" i="13"/>
  <c r="AK261" i="13" s="1"/>
  <c r="AL260" i="13"/>
  <c r="AN260" i="13" s="1"/>
  <c r="AI260" i="13"/>
  <c r="AH260" i="13"/>
  <c r="AK260" i="13" s="1"/>
  <c r="AL259" i="13"/>
  <c r="AN259" i="13" s="1"/>
  <c r="AI259" i="13"/>
  <c r="AH259" i="13"/>
  <c r="AK259" i="13" s="1"/>
  <c r="AL258" i="13"/>
  <c r="AN258" i="13" s="1"/>
  <c r="AI258" i="13"/>
  <c r="AH258" i="13"/>
  <c r="AK258" i="13" s="1"/>
  <c r="AL257" i="13"/>
  <c r="AN257" i="13" s="1"/>
  <c r="AI257" i="13"/>
  <c r="AH257" i="13"/>
  <c r="AK257" i="13" s="1"/>
  <c r="AL256" i="13"/>
  <c r="AN256" i="13" s="1"/>
  <c r="AI256" i="13"/>
  <c r="AH256" i="13"/>
  <c r="AK256" i="13" s="1"/>
  <c r="AL255" i="13"/>
  <c r="AN255" i="13" s="1"/>
  <c r="AI255" i="13"/>
  <c r="AH255" i="13"/>
  <c r="AK255" i="13" s="1"/>
  <c r="AL254" i="13"/>
  <c r="AN254" i="13" s="1"/>
  <c r="AI254" i="13"/>
  <c r="AH254" i="13"/>
  <c r="AK254" i="13" s="1"/>
  <c r="AL253" i="13"/>
  <c r="AN253" i="13" s="1"/>
  <c r="AI253" i="13"/>
  <c r="AH253" i="13"/>
  <c r="AK253" i="13" s="1"/>
  <c r="AL252" i="13"/>
  <c r="AN252" i="13" s="1"/>
  <c r="AI252" i="13"/>
  <c r="AH252" i="13"/>
  <c r="AK252" i="13" s="1"/>
  <c r="AL251" i="13"/>
  <c r="AN251" i="13" s="1"/>
  <c r="AI251" i="13"/>
  <c r="AH251" i="13"/>
  <c r="AK251" i="13" s="1"/>
  <c r="AL250" i="13"/>
  <c r="AN250" i="13" s="1"/>
  <c r="AI250" i="13"/>
  <c r="AH250" i="13"/>
  <c r="AK250" i="13" s="1"/>
  <c r="AL249" i="13"/>
  <c r="AN249" i="13" s="1"/>
  <c r="AI249" i="13"/>
  <c r="AH249" i="13"/>
  <c r="AK249" i="13" s="1"/>
  <c r="AL248" i="13"/>
  <c r="AN248" i="13" s="1"/>
  <c r="AI248" i="13"/>
  <c r="AH248" i="13"/>
  <c r="AK248" i="13" s="1"/>
  <c r="AL247" i="13"/>
  <c r="AN247" i="13" s="1"/>
  <c r="AI247" i="13"/>
  <c r="AH247" i="13"/>
  <c r="AK247" i="13" s="1"/>
  <c r="AL246" i="13"/>
  <c r="AN246" i="13" s="1"/>
  <c r="AI246" i="13"/>
  <c r="AH246" i="13"/>
  <c r="AK246" i="13" s="1"/>
  <c r="AL245" i="13"/>
  <c r="AN245" i="13" s="1"/>
  <c r="AI245" i="13"/>
  <c r="AH245" i="13"/>
  <c r="AK245" i="13" s="1"/>
  <c r="AL244" i="13"/>
  <c r="AN244" i="13" s="1"/>
  <c r="AI244" i="13"/>
  <c r="AH244" i="13"/>
  <c r="AK244" i="13" s="1"/>
  <c r="AL243" i="13"/>
  <c r="AN243" i="13" s="1"/>
  <c r="AI243" i="13"/>
  <c r="AH243" i="13"/>
  <c r="AK243" i="13" s="1"/>
  <c r="AL242" i="13"/>
  <c r="AN242" i="13" s="1"/>
  <c r="AH242" i="13"/>
  <c r="AK242" i="13" s="1"/>
  <c r="AL241" i="13"/>
  <c r="AN241" i="13" s="1"/>
  <c r="AH241" i="13"/>
  <c r="AK241" i="13" s="1"/>
  <c r="AL240" i="13"/>
  <c r="AN240" i="13" s="1"/>
  <c r="AH240" i="13"/>
  <c r="AK240" i="13" s="1"/>
  <c r="AL239" i="13"/>
  <c r="AN239" i="13" s="1"/>
  <c r="AI239" i="13"/>
  <c r="AH239" i="13"/>
  <c r="AK239" i="13" s="1"/>
  <c r="AL238" i="13"/>
  <c r="AN238" i="13" s="1"/>
  <c r="AI238" i="13"/>
  <c r="AH238" i="13"/>
  <c r="AK238" i="13" s="1"/>
  <c r="AL237" i="13"/>
  <c r="AN237" i="13" s="1"/>
  <c r="AI237" i="13"/>
  <c r="AH237" i="13"/>
  <c r="AK237" i="13" s="1"/>
  <c r="AL236" i="13"/>
  <c r="AN236" i="13" s="1"/>
  <c r="AI236" i="13"/>
  <c r="AH236" i="13"/>
  <c r="AK236" i="13" s="1"/>
  <c r="AL235" i="13"/>
  <c r="AN235" i="13" s="1"/>
  <c r="AI235" i="13"/>
  <c r="AH235" i="13"/>
  <c r="AK235" i="13" s="1"/>
  <c r="AL234" i="13"/>
  <c r="AN234" i="13" s="1"/>
  <c r="AI234" i="13"/>
  <c r="AH234" i="13"/>
  <c r="AK234" i="13" s="1"/>
  <c r="AL233" i="13"/>
  <c r="AN233" i="13" s="1"/>
  <c r="AI233" i="13"/>
  <c r="AH233" i="13"/>
  <c r="AK233" i="13" s="1"/>
  <c r="AL232" i="13"/>
  <c r="AN232" i="13" s="1"/>
  <c r="AI232" i="13"/>
  <c r="AH232" i="13"/>
  <c r="AK232" i="13" s="1"/>
  <c r="AL231" i="13"/>
  <c r="AN231" i="13" s="1"/>
  <c r="AI231" i="13"/>
  <c r="AH231" i="13"/>
  <c r="AK231" i="13" s="1"/>
  <c r="AL230" i="13"/>
  <c r="AN230" i="13" s="1"/>
  <c r="AI230" i="13"/>
  <c r="AH230" i="13"/>
  <c r="AK230" i="13" s="1"/>
  <c r="AL229" i="13"/>
  <c r="AN229" i="13" s="1"/>
  <c r="AI229" i="13"/>
  <c r="AH229" i="13"/>
  <c r="AK229" i="13" s="1"/>
  <c r="AL228" i="13"/>
  <c r="AN228" i="13" s="1"/>
  <c r="AI228" i="13"/>
  <c r="AH228" i="13"/>
  <c r="AK228" i="13" s="1"/>
  <c r="AL227" i="13"/>
  <c r="AN227" i="13" s="1"/>
  <c r="AI227" i="13"/>
  <c r="AH227" i="13"/>
  <c r="AK227" i="13" s="1"/>
  <c r="AL226" i="13"/>
  <c r="AN226" i="13" s="1"/>
  <c r="AI226" i="13"/>
  <c r="AH226" i="13"/>
  <c r="AK226" i="13" s="1"/>
  <c r="AL225" i="13"/>
  <c r="AN225" i="13" s="1"/>
  <c r="AI225" i="13"/>
  <c r="AH225" i="13"/>
  <c r="AK225" i="13" s="1"/>
  <c r="AL224" i="13"/>
  <c r="AN224" i="13" s="1"/>
  <c r="AI224" i="13"/>
  <c r="AH224" i="13"/>
  <c r="AK224" i="13" s="1"/>
  <c r="AL223" i="13"/>
  <c r="AN223" i="13" s="1"/>
  <c r="AI223" i="13"/>
  <c r="AH223" i="13"/>
  <c r="AK223" i="13" s="1"/>
  <c r="AL222" i="13"/>
  <c r="AN222" i="13" s="1"/>
  <c r="AI222" i="13"/>
  <c r="AH222" i="13"/>
  <c r="AK222" i="13" s="1"/>
  <c r="AL221" i="13"/>
  <c r="AN221" i="13" s="1"/>
  <c r="AI221" i="13"/>
  <c r="AH221" i="13"/>
  <c r="AK221" i="13" s="1"/>
  <c r="AL220" i="13"/>
  <c r="AN220" i="13" s="1"/>
  <c r="AI220" i="13"/>
  <c r="AH220" i="13"/>
  <c r="AK220" i="13" s="1"/>
  <c r="AL219" i="13"/>
  <c r="AN219" i="13" s="1"/>
  <c r="AI219" i="13"/>
  <c r="AH219" i="13"/>
  <c r="AK219" i="13" s="1"/>
  <c r="AL218" i="13"/>
  <c r="AN218" i="13" s="1"/>
  <c r="AI218" i="13"/>
  <c r="AH218" i="13"/>
  <c r="AK218" i="13" s="1"/>
  <c r="AL217" i="13"/>
  <c r="AN217" i="13" s="1"/>
  <c r="AI217" i="13"/>
  <c r="AH217" i="13"/>
  <c r="AK217" i="13" s="1"/>
  <c r="AL216" i="13"/>
  <c r="AN216" i="13" s="1"/>
  <c r="AI216" i="13"/>
  <c r="AH216" i="13"/>
  <c r="AK216" i="13" s="1"/>
  <c r="AL215" i="13"/>
  <c r="AN215" i="13" s="1"/>
  <c r="AI215" i="13"/>
  <c r="AH215" i="13"/>
  <c r="AK215" i="13" s="1"/>
  <c r="AL214" i="13"/>
  <c r="AN214" i="13" s="1"/>
  <c r="AI214" i="13"/>
  <c r="AH214" i="13"/>
  <c r="AK214" i="13" s="1"/>
  <c r="AL213" i="13"/>
  <c r="AN213" i="13" s="1"/>
  <c r="AI213" i="13"/>
  <c r="AH213" i="13"/>
  <c r="AK213" i="13" s="1"/>
  <c r="AL212" i="13"/>
  <c r="AN212" i="13" s="1"/>
  <c r="AI212" i="13"/>
  <c r="AH212" i="13"/>
  <c r="AK212" i="13" s="1"/>
  <c r="AL211" i="13"/>
  <c r="AN211" i="13" s="1"/>
  <c r="AI211" i="13"/>
  <c r="AH211" i="13"/>
  <c r="AK211" i="13" s="1"/>
  <c r="AL210" i="13"/>
  <c r="AN210" i="13" s="1"/>
  <c r="AI210" i="13"/>
  <c r="AH210" i="13"/>
  <c r="AK210" i="13" s="1"/>
  <c r="AL209" i="13"/>
  <c r="AN209" i="13" s="1"/>
  <c r="AI209" i="13"/>
  <c r="AH209" i="13"/>
  <c r="AK209" i="13" s="1"/>
  <c r="AL208" i="13"/>
  <c r="AN208" i="13" s="1"/>
  <c r="AI208" i="13"/>
  <c r="AH208" i="13"/>
  <c r="AK208" i="13" s="1"/>
  <c r="AL207" i="13"/>
  <c r="AN207" i="13" s="1"/>
  <c r="AI207" i="13"/>
  <c r="AH207" i="13"/>
  <c r="AK207" i="13" s="1"/>
  <c r="AB207" i="13"/>
  <c r="AL206" i="13"/>
  <c r="AN206" i="13" s="1"/>
  <c r="AI206" i="13"/>
  <c r="AH206" i="13"/>
  <c r="AK206" i="13" s="1"/>
  <c r="AP205" i="13"/>
  <c r="AN205" i="13"/>
  <c r="AI205" i="13"/>
  <c r="AH205" i="13"/>
  <c r="AK205" i="13" s="1"/>
  <c r="AL204" i="13"/>
  <c r="AN204" i="13" s="1"/>
  <c r="AI204" i="13"/>
  <c r="AH204" i="13"/>
  <c r="AK204" i="13" s="1"/>
  <c r="AL203" i="13"/>
  <c r="AN203" i="13" s="1"/>
  <c r="AI203" i="13"/>
  <c r="AH203" i="13"/>
  <c r="AK203" i="13" s="1"/>
  <c r="V200" i="13"/>
  <c r="AG200" i="13" s="1"/>
  <c r="X200" i="13"/>
  <c r="Z200" i="13" s="1"/>
  <c r="K200" i="13"/>
  <c r="V199" i="13"/>
  <c r="W199" i="13" s="1"/>
  <c r="X199" i="13"/>
  <c r="Z199" i="13" s="1"/>
  <c r="V198" i="13"/>
  <c r="W198" i="13" s="1"/>
  <c r="X198" i="13"/>
  <c r="Z198" i="13" s="1"/>
  <c r="V197" i="13"/>
  <c r="W197" i="13" s="1"/>
  <c r="X197" i="13"/>
  <c r="Z197" i="13" s="1"/>
  <c r="V196" i="13"/>
  <c r="W196" i="13" s="1"/>
  <c r="X196" i="13"/>
  <c r="Z196" i="13" s="1"/>
  <c r="V195" i="13"/>
  <c r="W195" i="13" s="1"/>
  <c r="X195" i="13"/>
  <c r="Z195" i="13" s="1"/>
  <c r="V194" i="13"/>
  <c r="W194" i="13" s="1"/>
  <c r="X194" i="13"/>
  <c r="Z194" i="13" s="1"/>
  <c r="V193" i="13"/>
  <c r="W193" i="13" s="1"/>
  <c r="X193" i="13"/>
  <c r="Z193" i="13" s="1"/>
  <c r="V192" i="13"/>
  <c r="W192" i="13" s="1"/>
  <c r="X192" i="13"/>
  <c r="Z192" i="13" s="1"/>
  <c r="V191" i="13"/>
  <c r="W191" i="13" s="1"/>
  <c r="X191" i="13"/>
  <c r="Z191" i="13" s="1"/>
  <c r="V190" i="13"/>
  <c r="W190" i="13" s="1"/>
  <c r="X190" i="13"/>
  <c r="Z190" i="13" s="1"/>
  <c r="V189" i="13"/>
  <c r="W189" i="13" s="1"/>
  <c r="X189" i="13"/>
  <c r="Z189" i="13" s="1"/>
  <c r="V188" i="13"/>
  <c r="W188" i="13" s="1"/>
  <c r="X188" i="13"/>
  <c r="Z188" i="13" s="1"/>
  <c r="V187" i="13"/>
  <c r="W187" i="13" s="1"/>
  <c r="X187" i="13"/>
  <c r="Z187" i="13" s="1"/>
  <c r="V186" i="13"/>
  <c r="W186" i="13" s="1"/>
  <c r="X186" i="13"/>
  <c r="Z186" i="13" s="1"/>
  <c r="V185" i="13"/>
  <c r="W185" i="13" s="1"/>
  <c r="X185" i="13"/>
  <c r="Z185" i="13" s="1"/>
  <c r="V184" i="13"/>
  <c r="W184" i="13" s="1"/>
  <c r="X184" i="13"/>
  <c r="Z184" i="13" s="1"/>
  <c r="V183" i="13"/>
  <c r="W183" i="13" s="1"/>
  <c r="X183" i="13"/>
  <c r="Z183" i="13" s="1"/>
  <c r="V182" i="13"/>
  <c r="W182" i="13" s="1"/>
  <c r="X182" i="13"/>
  <c r="Z182" i="13" s="1"/>
  <c r="V181" i="13"/>
  <c r="W181" i="13" s="1"/>
  <c r="X181" i="13"/>
  <c r="Z181" i="13" s="1"/>
  <c r="V180" i="13"/>
  <c r="W180" i="13" s="1"/>
  <c r="X180" i="13"/>
  <c r="Z180" i="13" s="1"/>
  <c r="V179" i="13"/>
  <c r="W179" i="13" s="1"/>
  <c r="X179" i="13"/>
  <c r="Z179" i="13" s="1"/>
  <c r="V178" i="13"/>
  <c r="W178" i="13" s="1"/>
  <c r="X178" i="13"/>
  <c r="Z178" i="13" s="1"/>
  <c r="V177" i="13"/>
  <c r="W177" i="13" s="1"/>
  <c r="X177" i="13"/>
  <c r="Z177" i="13" s="1"/>
  <c r="V176" i="13"/>
  <c r="W176" i="13" s="1"/>
  <c r="X176" i="13"/>
  <c r="Z176" i="13" s="1"/>
  <c r="V175" i="13"/>
  <c r="W175" i="13" s="1"/>
  <c r="X175" i="13"/>
  <c r="Z175" i="13" s="1"/>
  <c r="V174" i="13"/>
  <c r="W174" i="13" s="1"/>
  <c r="X174" i="13"/>
  <c r="Z174" i="13" s="1"/>
  <c r="V173" i="13"/>
  <c r="W173" i="13" s="1"/>
  <c r="X173" i="13"/>
  <c r="Z173" i="13" s="1"/>
  <c r="V172" i="13"/>
  <c r="W172" i="13" s="1"/>
  <c r="X172" i="13"/>
  <c r="Z172" i="13" s="1"/>
  <c r="V171" i="13"/>
  <c r="W171" i="13" s="1"/>
  <c r="X171" i="13"/>
  <c r="Z171" i="13" s="1"/>
  <c r="V170" i="13"/>
  <c r="W170" i="13" s="1"/>
  <c r="X170" i="13"/>
  <c r="Z170" i="13" s="1"/>
  <c r="V169" i="13"/>
  <c r="W169" i="13" s="1"/>
  <c r="X169" i="13"/>
  <c r="Z169" i="13" s="1"/>
  <c r="V168" i="13"/>
  <c r="W168" i="13" s="1"/>
  <c r="X168" i="13"/>
  <c r="Z168" i="13" s="1"/>
  <c r="V167" i="13"/>
  <c r="W167" i="13" s="1"/>
  <c r="X167" i="13"/>
  <c r="Z167" i="13" s="1"/>
  <c r="V166" i="13"/>
  <c r="W166" i="13" s="1"/>
  <c r="X166" i="13"/>
  <c r="Z166" i="13" s="1"/>
  <c r="V165" i="13"/>
  <c r="W165" i="13" s="1"/>
  <c r="X165" i="13"/>
  <c r="Z165" i="13" s="1"/>
  <c r="V164" i="13"/>
  <c r="W164" i="13" s="1"/>
  <c r="X164" i="13"/>
  <c r="Z164" i="13" s="1"/>
  <c r="V163" i="13"/>
  <c r="W163" i="13" s="1"/>
  <c r="X163" i="13"/>
  <c r="Z163" i="13" s="1"/>
  <c r="V162" i="13"/>
  <c r="W162" i="13" s="1"/>
  <c r="X162" i="13"/>
  <c r="Z162" i="13" s="1"/>
  <c r="V161" i="13"/>
  <c r="W161" i="13" s="1"/>
  <c r="X161" i="13"/>
  <c r="Z161" i="13" s="1"/>
  <c r="V160" i="13"/>
  <c r="W160" i="13" s="1"/>
  <c r="X160" i="13"/>
  <c r="Z160" i="13" s="1"/>
  <c r="V159" i="13"/>
  <c r="W159" i="13" s="1"/>
  <c r="X159" i="13"/>
  <c r="Z159" i="13" s="1"/>
  <c r="V158" i="13"/>
  <c r="W158" i="13" s="1"/>
  <c r="X158" i="13"/>
  <c r="Z158" i="13" s="1"/>
  <c r="V157" i="13"/>
  <c r="W157" i="13" s="1"/>
  <c r="X157" i="13"/>
  <c r="Z157" i="13" s="1"/>
  <c r="V156" i="13"/>
  <c r="W156" i="13" s="1"/>
  <c r="X156" i="13"/>
  <c r="Z156" i="13" s="1"/>
  <c r="V155" i="13"/>
  <c r="W155" i="13" s="1"/>
  <c r="X155" i="13"/>
  <c r="Z155" i="13" s="1"/>
  <c r="V154" i="13"/>
  <c r="W154" i="13" s="1"/>
  <c r="X154" i="13"/>
  <c r="Z154" i="13" s="1"/>
  <c r="V153" i="13"/>
  <c r="W153" i="13" s="1"/>
  <c r="X153" i="13"/>
  <c r="Z153" i="13" s="1"/>
  <c r="V152" i="13"/>
  <c r="W152" i="13" s="1"/>
  <c r="X152" i="13"/>
  <c r="Z152" i="13" s="1"/>
  <c r="V151" i="13"/>
  <c r="W151" i="13" s="1"/>
  <c r="X151" i="13"/>
  <c r="Z151" i="13" s="1"/>
  <c r="V150" i="13"/>
  <c r="W150" i="13" s="1"/>
  <c r="X150" i="13"/>
  <c r="Z150" i="13" s="1"/>
  <c r="V149" i="13"/>
  <c r="W149" i="13" s="1"/>
  <c r="X149" i="13"/>
  <c r="Z149" i="13" s="1"/>
  <c r="V148" i="13"/>
  <c r="W148" i="13" s="1"/>
  <c r="X148" i="13"/>
  <c r="Z148" i="13" s="1"/>
  <c r="V147" i="13"/>
  <c r="W147" i="13" s="1"/>
  <c r="X147" i="13"/>
  <c r="Z147" i="13" s="1"/>
  <c r="V146" i="13"/>
  <c r="W146" i="13" s="1"/>
  <c r="X146" i="13"/>
  <c r="Z146" i="13" s="1"/>
  <c r="V145" i="13"/>
  <c r="W145" i="13" s="1"/>
  <c r="X145" i="13"/>
  <c r="Z145" i="13" s="1"/>
  <c r="V144" i="13"/>
  <c r="W144" i="13" s="1"/>
  <c r="X144" i="13"/>
  <c r="Z144" i="13" s="1"/>
  <c r="V143" i="13"/>
  <c r="W143" i="13" s="1"/>
  <c r="X143" i="13"/>
  <c r="Z143" i="13" s="1"/>
  <c r="V142" i="13"/>
  <c r="W142" i="13" s="1"/>
  <c r="X142" i="13"/>
  <c r="Z142" i="13" s="1"/>
  <c r="V141" i="13"/>
  <c r="W141" i="13" s="1"/>
  <c r="X141" i="13"/>
  <c r="Z141" i="13" s="1"/>
  <c r="V140" i="13"/>
  <c r="W140" i="13" s="1"/>
  <c r="X140" i="13"/>
  <c r="Z140" i="13" s="1"/>
  <c r="V139" i="13"/>
  <c r="W139" i="13" s="1"/>
  <c r="X139" i="13"/>
  <c r="Z139" i="13" s="1"/>
  <c r="X138" i="13"/>
  <c r="Z138" i="13" s="1"/>
  <c r="W138" i="13"/>
  <c r="V138" i="13"/>
  <c r="X137" i="13"/>
  <c r="Z137" i="13" s="1"/>
  <c r="V137" i="13"/>
  <c r="W137" i="13" s="1"/>
  <c r="X136" i="13"/>
  <c r="Z136" i="13" s="1"/>
  <c r="V136" i="13"/>
  <c r="W136" i="13" s="1"/>
  <c r="X135" i="13"/>
  <c r="Z135" i="13" s="1"/>
  <c r="V135" i="13"/>
  <c r="W135" i="13" s="1"/>
  <c r="X134" i="13"/>
  <c r="Z134" i="13" s="1"/>
  <c r="V134" i="13"/>
  <c r="W134" i="13" s="1"/>
  <c r="X133" i="13"/>
  <c r="Z133" i="13" s="1"/>
  <c r="V133" i="13"/>
  <c r="W133" i="13" s="1"/>
  <c r="X132" i="13"/>
  <c r="Z132" i="13" s="1"/>
  <c r="W132" i="13"/>
  <c r="V132" i="13"/>
  <c r="X131" i="13"/>
  <c r="Z131" i="13" s="1"/>
  <c r="V131" i="13"/>
  <c r="W131" i="13" s="1"/>
  <c r="X130" i="13"/>
  <c r="Z130" i="13" s="1"/>
  <c r="W130" i="13"/>
  <c r="V130" i="13"/>
  <c r="X129" i="13"/>
  <c r="Z129" i="13" s="1"/>
  <c r="V129" i="13"/>
  <c r="W129" i="13" s="1"/>
  <c r="X128" i="13"/>
  <c r="Z128" i="13" s="1"/>
  <c r="V128" i="13"/>
  <c r="W128" i="13" s="1"/>
  <c r="X127" i="13"/>
  <c r="Z127" i="13" s="1"/>
  <c r="V127" i="13"/>
  <c r="W127" i="13" s="1"/>
  <c r="X126" i="13"/>
  <c r="Z126" i="13" s="1"/>
  <c r="V126" i="13"/>
  <c r="W126" i="13" s="1"/>
  <c r="X125" i="13"/>
  <c r="Z125" i="13" s="1"/>
  <c r="V125" i="13"/>
  <c r="W125" i="13" s="1"/>
  <c r="X124" i="13"/>
  <c r="Z124" i="13" s="1"/>
  <c r="W124" i="13"/>
  <c r="V124" i="13"/>
  <c r="X123" i="13"/>
  <c r="Z123" i="13" s="1"/>
  <c r="V123" i="13"/>
  <c r="W123" i="13" s="1"/>
  <c r="X122" i="13"/>
  <c r="Z122" i="13" s="1"/>
  <c r="W122" i="13"/>
  <c r="V122" i="13"/>
  <c r="X121" i="13"/>
  <c r="Z121" i="13" s="1"/>
  <c r="V121" i="13"/>
  <c r="W121" i="13" s="1"/>
  <c r="X120" i="13"/>
  <c r="Z120" i="13" s="1"/>
  <c r="V120" i="13"/>
  <c r="W120" i="13" s="1"/>
  <c r="X119" i="13"/>
  <c r="Z119" i="13" s="1"/>
  <c r="V119" i="13"/>
  <c r="W119" i="13" s="1"/>
  <c r="X118" i="13"/>
  <c r="Z118" i="13" s="1"/>
  <c r="V118" i="13"/>
  <c r="W118" i="13" s="1"/>
  <c r="X117" i="13"/>
  <c r="Z117" i="13" s="1"/>
  <c r="V117" i="13"/>
  <c r="W117" i="13" s="1"/>
  <c r="X116" i="13"/>
  <c r="Z116" i="13" s="1"/>
  <c r="W116" i="13"/>
  <c r="V116" i="13"/>
  <c r="X115" i="13"/>
  <c r="Z115" i="13" s="1"/>
  <c r="V115" i="13"/>
  <c r="W115" i="13" s="1"/>
  <c r="X114" i="13"/>
  <c r="Z114" i="13" s="1"/>
  <c r="W114" i="13"/>
  <c r="V114" i="13"/>
  <c r="X113" i="13"/>
  <c r="Z113" i="13" s="1"/>
  <c r="V113" i="13"/>
  <c r="W113" i="13" s="1"/>
  <c r="X112" i="13"/>
  <c r="Z112" i="13" s="1"/>
  <c r="V112" i="13"/>
  <c r="W112" i="13" s="1"/>
  <c r="X111" i="13"/>
  <c r="Z111" i="13" s="1"/>
  <c r="V111" i="13"/>
  <c r="W111" i="13" s="1"/>
  <c r="X110" i="13"/>
  <c r="Z110" i="13" s="1"/>
  <c r="V110" i="13"/>
  <c r="W110" i="13" s="1"/>
  <c r="X109" i="13"/>
  <c r="Z109" i="13" s="1"/>
  <c r="V109" i="13"/>
  <c r="W109" i="13" s="1"/>
  <c r="X108" i="13"/>
  <c r="Z108" i="13" s="1"/>
  <c r="W108" i="13"/>
  <c r="V108" i="13"/>
  <c r="X107" i="13"/>
  <c r="Z107" i="13" s="1"/>
  <c r="V107" i="13"/>
  <c r="W107" i="13" s="1"/>
  <c r="X106" i="13"/>
  <c r="Z106" i="13" s="1"/>
  <c r="W106" i="13"/>
  <c r="V106" i="13"/>
  <c r="X105" i="13"/>
  <c r="Z105" i="13" s="1"/>
  <c r="V105" i="13"/>
  <c r="W105" i="13" s="1"/>
  <c r="X104" i="13"/>
  <c r="Z104" i="13" s="1"/>
  <c r="V104" i="13"/>
  <c r="W104" i="13" s="1"/>
  <c r="X103" i="13"/>
  <c r="Z103" i="13" s="1"/>
  <c r="V103" i="13"/>
  <c r="W103" i="13" s="1"/>
  <c r="X102" i="13"/>
  <c r="Z102" i="13" s="1"/>
  <c r="V102" i="13"/>
  <c r="W102" i="13" s="1"/>
  <c r="X101" i="13"/>
  <c r="Z101" i="13" s="1"/>
  <c r="V101" i="13"/>
  <c r="W101" i="13" s="1"/>
  <c r="X100" i="13"/>
  <c r="Z100" i="13" s="1"/>
  <c r="W100" i="13"/>
  <c r="V100" i="13"/>
  <c r="X99" i="13"/>
  <c r="Z99" i="13" s="1"/>
  <c r="V99" i="13"/>
  <c r="W99" i="13" s="1"/>
  <c r="X98" i="13"/>
  <c r="Z98" i="13" s="1"/>
  <c r="W98" i="13"/>
  <c r="V98" i="13"/>
  <c r="X97" i="13"/>
  <c r="Z97" i="13" s="1"/>
  <c r="V97" i="13"/>
  <c r="W97" i="13" s="1"/>
  <c r="X96" i="13"/>
  <c r="Z96" i="13" s="1"/>
  <c r="V96" i="13"/>
  <c r="W96" i="13" s="1"/>
  <c r="X95" i="13"/>
  <c r="Z95" i="13" s="1"/>
  <c r="V95" i="13"/>
  <c r="W95" i="13" s="1"/>
  <c r="X94" i="13"/>
  <c r="Z94" i="13" s="1"/>
  <c r="V94" i="13"/>
  <c r="W94" i="13" s="1"/>
  <c r="X93" i="13"/>
  <c r="Z93" i="13" s="1"/>
  <c r="V93" i="13"/>
  <c r="W93" i="13" s="1"/>
  <c r="X92" i="13"/>
  <c r="Z92" i="13" s="1"/>
  <c r="W92" i="13"/>
  <c r="V92" i="13"/>
  <c r="X91" i="13"/>
  <c r="Z91" i="13" s="1"/>
  <c r="V91" i="13"/>
  <c r="W91" i="13" s="1"/>
  <c r="X90" i="13"/>
  <c r="Z90" i="13" s="1"/>
  <c r="W90" i="13"/>
  <c r="V90" i="13"/>
  <c r="X89" i="13"/>
  <c r="Z89" i="13" s="1"/>
  <c r="V89" i="13"/>
  <c r="W89" i="13" s="1"/>
  <c r="X88" i="13"/>
  <c r="Z88" i="13" s="1"/>
  <c r="V88" i="13"/>
  <c r="W88" i="13" s="1"/>
  <c r="X87" i="13"/>
  <c r="Z87" i="13" s="1"/>
  <c r="V87" i="13"/>
  <c r="W87" i="13" s="1"/>
  <c r="K87" i="13"/>
  <c r="X86" i="13"/>
  <c r="Z86" i="13" s="1"/>
  <c r="V86" i="13"/>
  <c r="W86" i="13" s="1"/>
  <c r="K86" i="13"/>
  <c r="V85" i="13"/>
  <c r="X85" i="13"/>
  <c r="Z85" i="13" s="1"/>
  <c r="K85" i="13"/>
  <c r="X84" i="13"/>
  <c r="Z84" i="13" s="1"/>
  <c r="V84" i="13"/>
  <c r="AG84" i="13" s="1"/>
  <c r="K84" i="13"/>
  <c r="AG83" i="13"/>
  <c r="X83" i="13"/>
  <c r="Z83" i="13" s="1"/>
  <c r="V83" i="13"/>
  <c r="W83" i="13" s="1"/>
  <c r="K83" i="13"/>
  <c r="AG82" i="13"/>
  <c r="X82" i="13"/>
  <c r="Z82" i="13" s="1"/>
  <c r="V82" i="13"/>
  <c r="W82" i="13" s="1"/>
  <c r="K82" i="13"/>
  <c r="V81" i="13"/>
  <c r="X81" i="13"/>
  <c r="Z81" i="13" s="1"/>
  <c r="K81" i="13"/>
  <c r="X80" i="13"/>
  <c r="Z80" i="13" s="1"/>
  <c r="V80" i="13"/>
  <c r="AG80" i="13" s="1"/>
  <c r="K80" i="13"/>
  <c r="X79" i="13"/>
  <c r="Z79" i="13" s="1"/>
  <c r="V79" i="13"/>
  <c r="W79" i="13" s="1"/>
  <c r="K79" i="13"/>
  <c r="X78" i="13"/>
  <c r="Z78" i="13" s="1"/>
  <c r="V78" i="13"/>
  <c r="W78" i="13" s="1"/>
  <c r="K78" i="13"/>
  <c r="V77" i="13"/>
  <c r="X77" i="13"/>
  <c r="Z77" i="13" s="1"/>
  <c r="K77" i="13"/>
  <c r="X76" i="13"/>
  <c r="Z76" i="13" s="1"/>
  <c r="V76" i="13"/>
  <c r="AG76" i="13" s="1"/>
  <c r="K76" i="13"/>
  <c r="X75" i="13"/>
  <c r="Z75" i="13" s="1"/>
  <c r="V75" i="13"/>
  <c r="W75" i="13" s="1"/>
  <c r="K75" i="13"/>
  <c r="X74" i="13"/>
  <c r="Z74" i="13" s="1"/>
  <c r="V74" i="13"/>
  <c r="W74" i="13" s="1"/>
  <c r="K74" i="13"/>
  <c r="V73" i="13"/>
  <c r="X73" i="13"/>
  <c r="Z73" i="13" s="1"/>
  <c r="K73" i="13"/>
  <c r="X72" i="13"/>
  <c r="Z72" i="13" s="1"/>
  <c r="V72" i="13"/>
  <c r="AG72" i="13" s="1"/>
  <c r="K72" i="13"/>
  <c r="V71" i="13"/>
  <c r="W71" i="13" s="1"/>
  <c r="X71" i="13"/>
  <c r="Z71" i="13" s="1"/>
  <c r="K71" i="13"/>
  <c r="X70" i="13"/>
  <c r="Z70" i="13" s="1"/>
  <c r="V70" i="13"/>
  <c r="AG70" i="13" s="1"/>
  <c r="K70" i="13"/>
  <c r="V69" i="13"/>
  <c r="W69" i="13" s="1"/>
  <c r="X69" i="13"/>
  <c r="Z69" i="13" s="1"/>
  <c r="K69" i="13"/>
  <c r="X68" i="13"/>
  <c r="Z68" i="13" s="1"/>
  <c r="W68" i="13"/>
  <c r="V68" i="13"/>
  <c r="AG68" i="13" s="1"/>
  <c r="K68" i="13"/>
  <c r="V67" i="13"/>
  <c r="W67" i="13" s="1"/>
  <c r="X67" i="13"/>
  <c r="Z67" i="13" s="1"/>
  <c r="K67" i="13"/>
  <c r="X66" i="13"/>
  <c r="Z66" i="13" s="1"/>
  <c r="V66" i="13"/>
  <c r="AG66" i="13" s="1"/>
  <c r="K66" i="13"/>
  <c r="V65" i="13"/>
  <c r="W65" i="13" s="1"/>
  <c r="X65" i="13"/>
  <c r="Z65" i="13" s="1"/>
  <c r="K65" i="13"/>
  <c r="X64" i="13"/>
  <c r="Z64" i="13" s="1"/>
  <c r="V64" i="13"/>
  <c r="AG64" i="13" s="1"/>
  <c r="K64" i="13"/>
  <c r="V63" i="13"/>
  <c r="W63" i="13" s="1"/>
  <c r="X63" i="13"/>
  <c r="Z63" i="13" s="1"/>
  <c r="K63" i="13"/>
  <c r="X62" i="13"/>
  <c r="Z62" i="13" s="1"/>
  <c r="V62" i="13"/>
  <c r="AG62" i="13" s="1"/>
  <c r="K62" i="13"/>
  <c r="V61" i="13"/>
  <c r="W61" i="13" s="1"/>
  <c r="X61" i="13"/>
  <c r="Z61" i="13" s="1"/>
  <c r="K61" i="13"/>
  <c r="X60" i="13"/>
  <c r="Z60" i="13" s="1"/>
  <c r="W60" i="13"/>
  <c r="V60" i="13"/>
  <c r="AG60" i="13" s="1"/>
  <c r="K60" i="13"/>
  <c r="V59" i="13"/>
  <c r="W59" i="13" s="1"/>
  <c r="X59" i="13"/>
  <c r="Z59" i="13" s="1"/>
  <c r="K59" i="13"/>
  <c r="X58" i="13"/>
  <c r="Z58" i="13" s="1"/>
  <c r="V58" i="13"/>
  <c r="AG58" i="13" s="1"/>
  <c r="K58" i="13"/>
  <c r="V57" i="13"/>
  <c r="W57" i="13" s="1"/>
  <c r="X57" i="13"/>
  <c r="Z57" i="13" s="1"/>
  <c r="K57" i="13"/>
  <c r="X56" i="13"/>
  <c r="Z56" i="13" s="1"/>
  <c r="V56" i="13"/>
  <c r="AG56" i="13" s="1"/>
  <c r="K56" i="13"/>
  <c r="AG55" i="13"/>
  <c r="V55" i="13"/>
  <c r="W55" i="13" s="1"/>
  <c r="X55" i="13"/>
  <c r="Z55" i="13" s="1"/>
  <c r="K55" i="13"/>
  <c r="X54" i="13"/>
  <c r="Z54" i="13" s="1"/>
  <c r="V54" i="13"/>
  <c r="AG54" i="13" s="1"/>
  <c r="K54" i="13"/>
  <c r="X53" i="13"/>
  <c r="Z53" i="13" s="1"/>
  <c r="V53" i="13"/>
  <c r="W53" i="13" s="1"/>
  <c r="K53" i="13"/>
  <c r="X52" i="13"/>
  <c r="Z52" i="13" s="1"/>
  <c r="V52" i="13"/>
  <c r="AG52" i="13" s="1"/>
  <c r="K52" i="13"/>
  <c r="V51" i="13"/>
  <c r="W51" i="13" s="1"/>
  <c r="X51" i="13"/>
  <c r="Z51" i="13" s="1"/>
  <c r="K51" i="13"/>
  <c r="X50" i="13"/>
  <c r="Z50" i="13" s="1"/>
  <c r="V50" i="13"/>
  <c r="AG50" i="13" s="1"/>
  <c r="K50" i="13"/>
  <c r="V49" i="13"/>
  <c r="W49" i="13" s="1"/>
  <c r="X49" i="13"/>
  <c r="Z49" i="13" s="1"/>
  <c r="K49" i="13"/>
  <c r="X48" i="13"/>
  <c r="Z48" i="13" s="1"/>
  <c r="V48" i="13"/>
  <c r="K48" i="13"/>
  <c r="V47" i="13"/>
  <c r="AG47" i="13" s="1"/>
  <c r="X47" i="13"/>
  <c r="Z47" i="13" s="1"/>
  <c r="K47" i="13"/>
  <c r="X46" i="13"/>
  <c r="Z46" i="13" s="1"/>
  <c r="V46" i="13"/>
  <c r="AG46" i="13" s="1"/>
  <c r="K46" i="13"/>
  <c r="V45" i="13"/>
  <c r="W45" i="13" s="1"/>
  <c r="X45" i="13"/>
  <c r="Z45" i="13" s="1"/>
  <c r="K45" i="13"/>
  <c r="X44" i="13"/>
  <c r="Z44" i="13" s="1"/>
  <c r="V44" i="13"/>
  <c r="AG44" i="13" s="1"/>
  <c r="K44" i="13"/>
  <c r="V43" i="13"/>
  <c r="W43" i="13" s="1"/>
  <c r="X43" i="13"/>
  <c r="Z43" i="13" s="1"/>
  <c r="K43" i="13"/>
  <c r="X42" i="13"/>
  <c r="Z42" i="13" s="1"/>
  <c r="V42" i="13"/>
  <c r="AG42" i="13" s="1"/>
  <c r="K42" i="13"/>
  <c r="V41" i="13"/>
  <c r="W41" i="13" s="1"/>
  <c r="X41" i="13"/>
  <c r="Z41" i="13" s="1"/>
  <c r="K41" i="13"/>
  <c r="X40" i="13"/>
  <c r="Z40" i="13" s="1"/>
  <c r="W40" i="13"/>
  <c r="V40" i="13"/>
  <c r="AG40" i="13" s="1"/>
  <c r="K40" i="13"/>
  <c r="V39" i="13"/>
  <c r="AG39" i="13" s="1"/>
  <c r="X39" i="13"/>
  <c r="Z39" i="13" s="1"/>
  <c r="K39" i="13"/>
  <c r="X38" i="13"/>
  <c r="Z38" i="13" s="1"/>
  <c r="V38" i="13"/>
  <c r="AG38" i="13" s="1"/>
  <c r="K38" i="13"/>
  <c r="V37" i="13"/>
  <c r="AG37" i="13" s="1"/>
  <c r="X37" i="13"/>
  <c r="Z37" i="13" s="1"/>
  <c r="K37" i="13"/>
  <c r="X36" i="13"/>
  <c r="Z36" i="13" s="1"/>
  <c r="V36" i="13"/>
  <c r="AG36" i="13" s="1"/>
  <c r="K36" i="13"/>
  <c r="V35" i="13"/>
  <c r="AG35" i="13" s="1"/>
  <c r="X35" i="13"/>
  <c r="Z35" i="13" s="1"/>
  <c r="K35" i="13"/>
  <c r="X34" i="13"/>
  <c r="Z34" i="13" s="1"/>
  <c r="V34" i="13"/>
  <c r="AG34" i="13" s="1"/>
  <c r="K34" i="13"/>
  <c r="V33" i="13"/>
  <c r="AG33" i="13" s="1"/>
  <c r="X33" i="13"/>
  <c r="Z33" i="13" s="1"/>
  <c r="K33" i="13"/>
  <c r="X32" i="13"/>
  <c r="Z32" i="13" s="1"/>
  <c r="W32" i="13"/>
  <c r="V32" i="13"/>
  <c r="AG32" i="13" s="1"/>
  <c r="K32" i="13"/>
  <c r="V31" i="13"/>
  <c r="W31" i="13" s="1"/>
  <c r="X31" i="13"/>
  <c r="Z31" i="13" s="1"/>
  <c r="K31" i="13"/>
  <c r="X30" i="13"/>
  <c r="Z30" i="13" s="1"/>
  <c r="V30" i="13"/>
  <c r="AG30" i="13" s="1"/>
  <c r="K30" i="13"/>
  <c r="V29" i="13"/>
  <c r="W29" i="13" s="1"/>
  <c r="X29" i="13"/>
  <c r="Z29" i="13" s="1"/>
  <c r="K29" i="13"/>
  <c r="X28" i="13"/>
  <c r="Z28" i="13" s="1"/>
  <c r="V28" i="13"/>
  <c r="AG28" i="13" s="1"/>
  <c r="K28" i="13"/>
  <c r="AG27" i="13"/>
  <c r="X26" i="13"/>
  <c r="Z26" i="13" s="1"/>
  <c r="V26" i="13"/>
  <c r="AG26" i="13" s="1"/>
  <c r="K26" i="13"/>
  <c r="V25" i="13"/>
  <c r="AG25" i="13" s="1"/>
  <c r="X25" i="13"/>
  <c r="Z25" i="13" s="1"/>
  <c r="K25" i="13"/>
  <c r="X24" i="13"/>
  <c r="Z24" i="13" s="1"/>
  <c r="V24" i="13"/>
  <c r="AG24" i="13" s="1"/>
  <c r="K24" i="13"/>
  <c r="V23" i="13"/>
  <c r="W23" i="13" s="1"/>
  <c r="X23" i="13"/>
  <c r="Z23" i="13" s="1"/>
  <c r="K23" i="13"/>
  <c r="AG22" i="13"/>
  <c r="AG21" i="13"/>
  <c r="X20" i="13"/>
  <c r="Z20" i="13" s="1"/>
  <c r="V20" i="13"/>
  <c r="AG20" i="13" s="1"/>
  <c r="K20" i="13"/>
  <c r="V19" i="13"/>
  <c r="AG19" i="13" s="1"/>
  <c r="X19" i="13"/>
  <c r="Z19" i="13" s="1"/>
  <c r="K19" i="13"/>
  <c r="X18" i="13"/>
  <c r="Z18" i="13" s="1"/>
  <c r="V18" i="13"/>
  <c r="AG18" i="13" s="1"/>
  <c r="K18" i="13"/>
  <c r="V17" i="13"/>
  <c r="W17" i="13" s="1"/>
  <c r="X17" i="13"/>
  <c r="Z17" i="13" s="1"/>
  <c r="K17" i="13"/>
  <c r="X16" i="13"/>
  <c r="Z16" i="13" s="1"/>
  <c r="V16" i="13"/>
  <c r="AG16" i="13" s="1"/>
  <c r="K16" i="13"/>
  <c r="V15" i="13"/>
  <c r="W15" i="13" s="1"/>
  <c r="X15" i="13"/>
  <c r="Z15" i="13" s="1"/>
  <c r="K15" i="13"/>
  <c r="X14" i="13"/>
  <c r="Z14" i="13" s="1"/>
  <c r="V14" i="13"/>
  <c r="AG14" i="13" s="1"/>
  <c r="K14" i="13"/>
  <c r="V13" i="13"/>
  <c r="AG13" i="13" s="1"/>
  <c r="X13" i="13"/>
  <c r="Z13" i="13" s="1"/>
  <c r="K13" i="13"/>
  <c r="X12" i="13"/>
  <c r="Z12" i="13" s="1"/>
  <c r="W12" i="13"/>
  <c r="V12" i="13"/>
  <c r="AG12" i="13" s="1"/>
  <c r="K12" i="13"/>
  <c r="V11" i="13"/>
  <c r="W11" i="13" s="1"/>
  <c r="X11" i="13"/>
  <c r="Z11" i="13" s="1"/>
  <c r="K11" i="13"/>
  <c r="X10" i="13"/>
  <c r="Z10" i="13" s="1"/>
  <c r="V10" i="13"/>
  <c r="K10" i="13"/>
  <c r="V9" i="13"/>
  <c r="W9" i="13" s="1"/>
  <c r="X9" i="13"/>
  <c r="Z9" i="13" s="1"/>
  <c r="K9" i="13"/>
  <c r="X8" i="13"/>
  <c r="Z8" i="13" s="1"/>
  <c r="V8" i="13"/>
  <c r="AG8" i="13" s="1"/>
  <c r="K8" i="13"/>
  <c r="V7" i="13"/>
  <c r="AG7" i="13" s="1"/>
  <c r="X7" i="13"/>
  <c r="Z7" i="13" s="1"/>
  <c r="K7" i="13"/>
  <c r="X6" i="13"/>
  <c r="Z6" i="13" s="1"/>
  <c r="V6" i="13"/>
  <c r="AG6" i="13" s="1"/>
  <c r="K6" i="13"/>
  <c r="V5" i="13"/>
  <c r="W5" i="13" s="1"/>
  <c r="X5" i="13"/>
  <c r="Z5" i="13" s="1"/>
  <c r="K5" i="13"/>
  <c r="X4" i="13"/>
  <c r="Z4" i="13" s="1"/>
  <c r="V4" i="13"/>
  <c r="AG4" i="13" s="1"/>
  <c r="K4" i="13"/>
  <c r="V3" i="13"/>
  <c r="AG3" i="13" s="1"/>
  <c r="X3" i="13"/>
  <c r="Z3" i="13" s="1"/>
  <c r="K3" i="13"/>
  <c r="AH2" i="13"/>
  <c r="X2" i="13"/>
  <c r="Z2" i="13" s="1"/>
  <c r="V2" i="13"/>
  <c r="AG2" i="13" s="1"/>
  <c r="K2" i="13"/>
  <c r="AL267" i="12"/>
  <c r="AI267" i="12"/>
  <c r="AH267" i="12"/>
  <c r="AK267" i="12" s="1"/>
  <c r="AL266" i="12"/>
  <c r="AN266" i="12" s="1"/>
  <c r="AI266" i="12"/>
  <c r="AH266" i="12"/>
  <c r="AK266" i="12" s="1"/>
  <c r="AL265" i="12"/>
  <c r="AM265" i="12" s="1"/>
  <c r="AP265" i="12" s="1"/>
  <c r="AI265" i="12"/>
  <c r="AH265" i="12"/>
  <c r="AK265" i="12" s="1"/>
  <c r="AL264" i="12"/>
  <c r="AN264" i="12" s="1"/>
  <c r="AI264" i="12"/>
  <c r="AH264" i="12"/>
  <c r="AK264" i="12" s="1"/>
  <c r="AL263" i="12"/>
  <c r="AN263" i="12" s="1"/>
  <c r="AI263" i="12"/>
  <c r="AH263" i="12"/>
  <c r="AK263" i="12" s="1"/>
  <c r="AL262" i="12"/>
  <c r="AN262" i="12" s="1"/>
  <c r="AI262" i="12"/>
  <c r="AH262" i="12"/>
  <c r="AK262" i="12" s="1"/>
  <c r="AL261" i="12"/>
  <c r="AN261" i="12" s="1"/>
  <c r="AI261" i="12"/>
  <c r="AH261" i="12"/>
  <c r="AK261" i="12" s="1"/>
  <c r="AL260" i="12"/>
  <c r="AN260" i="12" s="1"/>
  <c r="AI260" i="12"/>
  <c r="AH260" i="12"/>
  <c r="AL259" i="12"/>
  <c r="AN259" i="12" s="1"/>
  <c r="AI259" i="12"/>
  <c r="AH259" i="12"/>
  <c r="AL258" i="12"/>
  <c r="AN258" i="12" s="1"/>
  <c r="AI258" i="12"/>
  <c r="AH258" i="12"/>
  <c r="AL257" i="12"/>
  <c r="AN257" i="12" s="1"/>
  <c r="AI257" i="12"/>
  <c r="AH257" i="12"/>
  <c r="AL256" i="12"/>
  <c r="AN256" i="12" s="1"/>
  <c r="AI256" i="12"/>
  <c r="AH256" i="12"/>
  <c r="AL255" i="12"/>
  <c r="AN255" i="12" s="1"/>
  <c r="AI255" i="12"/>
  <c r="AH255" i="12"/>
  <c r="AL254" i="12"/>
  <c r="AN254" i="12" s="1"/>
  <c r="AI254" i="12"/>
  <c r="AH254" i="12"/>
  <c r="AL253" i="12"/>
  <c r="AN253" i="12" s="1"/>
  <c r="AI253" i="12"/>
  <c r="AH253" i="12"/>
  <c r="AL252" i="12"/>
  <c r="AN252" i="12" s="1"/>
  <c r="AI252" i="12"/>
  <c r="AH252" i="12"/>
  <c r="AL251" i="12"/>
  <c r="AN251" i="12" s="1"/>
  <c r="AI251" i="12"/>
  <c r="AH251" i="12"/>
  <c r="AL250" i="12"/>
  <c r="AN250" i="12" s="1"/>
  <c r="AI250" i="12"/>
  <c r="AH250" i="12"/>
  <c r="AL249" i="12"/>
  <c r="AN249" i="12" s="1"/>
  <c r="AI249" i="12"/>
  <c r="AH249" i="12"/>
  <c r="AL248" i="12"/>
  <c r="AN248" i="12" s="1"/>
  <c r="AI248" i="12"/>
  <c r="AH248" i="12"/>
  <c r="AL247" i="12"/>
  <c r="AN247" i="12" s="1"/>
  <c r="AI247" i="12"/>
  <c r="AH247" i="12"/>
  <c r="AL246" i="12"/>
  <c r="AN246" i="12" s="1"/>
  <c r="AI246" i="12"/>
  <c r="AH246" i="12"/>
  <c r="AL245" i="12"/>
  <c r="AN245" i="12" s="1"/>
  <c r="AI245" i="12"/>
  <c r="AH245" i="12"/>
  <c r="AL244" i="12"/>
  <c r="AN244" i="12" s="1"/>
  <c r="AI244" i="12"/>
  <c r="AH244" i="12"/>
  <c r="AL243" i="12"/>
  <c r="AN243" i="12" s="1"/>
  <c r="AI243" i="12"/>
  <c r="AH243" i="12"/>
  <c r="AL242" i="12"/>
  <c r="AN242" i="12" s="1"/>
  <c r="AH242" i="12"/>
  <c r="AL241" i="12"/>
  <c r="AN241" i="12" s="1"/>
  <c r="AH241" i="12"/>
  <c r="AL240" i="12"/>
  <c r="AN240" i="12" s="1"/>
  <c r="AI240" i="12"/>
  <c r="AH240" i="12"/>
  <c r="AL239" i="12"/>
  <c r="AN239" i="12" s="1"/>
  <c r="AI239" i="12"/>
  <c r="AH239" i="12"/>
  <c r="AL238" i="12"/>
  <c r="AN238" i="12" s="1"/>
  <c r="AI238" i="12"/>
  <c r="AH238" i="12"/>
  <c r="AL237" i="12"/>
  <c r="AN237" i="12" s="1"/>
  <c r="AI237" i="12"/>
  <c r="AH237" i="12"/>
  <c r="AL236" i="12"/>
  <c r="AN236" i="12" s="1"/>
  <c r="AI236" i="12"/>
  <c r="AH236" i="12"/>
  <c r="AL235" i="12"/>
  <c r="AN235" i="12" s="1"/>
  <c r="AI235" i="12"/>
  <c r="AH235" i="12"/>
  <c r="AK235" i="12" s="1"/>
  <c r="AL234" i="12"/>
  <c r="AN234" i="12" s="1"/>
  <c r="AI234" i="12"/>
  <c r="AH234" i="12"/>
  <c r="AK234" i="12" s="1"/>
  <c r="AL233" i="12"/>
  <c r="AN233" i="12" s="1"/>
  <c r="AI233" i="12"/>
  <c r="AH233" i="12"/>
  <c r="AK233" i="12" s="1"/>
  <c r="AL232" i="12"/>
  <c r="AN232" i="12" s="1"/>
  <c r="AI232" i="12"/>
  <c r="AH232" i="12"/>
  <c r="AK232" i="12" s="1"/>
  <c r="AL231" i="12"/>
  <c r="AN231" i="12" s="1"/>
  <c r="AI231" i="12"/>
  <c r="AH231" i="12"/>
  <c r="AK231" i="12" s="1"/>
  <c r="AL230" i="12"/>
  <c r="AN230" i="12" s="1"/>
  <c r="AI230" i="12"/>
  <c r="AH230" i="12"/>
  <c r="AK230" i="12" s="1"/>
  <c r="AL229" i="12"/>
  <c r="AN229" i="12" s="1"/>
  <c r="AI229" i="12"/>
  <c r="AH229" i="12"/>
  <c r="AK229" i="12" s="1"/>
  <c r="AL228" i="12"/>
  <c r="AN228" i="12" s="1"/>
  <c r="AI228" i="12"/>
  <c r="AH228" i="12"/>
  <c r="AK228" i="12" s="1"/>
  <c r="AL227" i="12"/>
  <c r="AN227" i="12" s="1"/>
  <c r="AI227" i="12"/>
  <c r="AH227" i="12"/>
  <c r="AK227" i="12" s="1"/>
  <c r="AL226" i="12"/>
  <c r="AN226" i="12" s="1"/>
  <c r="AI226" i="12"/>
  <c r="AH226" i="12"/>
  <c r="AK226" i="12" s="1"/>
  <c r="AL225" i="12"/>
  <c r="AN225" i="12" s="1"/>
  <c r="AI225" i="12"/>
  <c r="AH225" i="12"/>
  <c r="AK225" i="12" s="1"/>
  <c r="AL224" i="12"/>
  <c r="AN224" i="12" s="1"/>
  <c r="AI224" i="12"/>
  <c r="AH224" i="12"/>
  <c r="AK224" i="12" s="1"/>
  <c r="AL223" i="12"/>
  <c r="AN223" i="12" s="1"/>
  <c r="AI223" i="12"/>
  <c r="AH223" i="12"/>
  <c r="AK223" i="12" s="1"/>
  <c r="AL222" i="12"/>
  <c r="AN222" i="12" s="1"/>
  <c r="AI222" i="12"/>
  <c r="AH222" i="12"/>
  <c r="AK222" i="12" s="1"/>
  <c r="AL221" i="12"/>
  <c r="AN221" i="12" s="1"/>
  <c r="AI221" i="12"/>
  <c r="AH221" i="12"/>
  <c r="AK221" i="12" s="1"/>
  <c r="AL220" i="12"/>
  <c r="AN220" i="12" s="1"/>
  <c r="AI220" i="12"/>
  <c r="AH220" i="12"/>
  <c r="AK220" i="12" s="1"/>
  <c r="AL219" i="12"/>
  <c r="AN219" i="12" s="1"/>
  <c r="AI219" i="12"/>
  <c r="AH219" i="12"/>
  <c r="AK219" i="12" s="1"/>
  <c r="AL218" i="12"/>
  <c r="AN218" i="12" s="1"/>
  <c r="AI218" i="12"/>
  <c r="AH218" i="12"/>
  <c r="AK218" i="12" s="1"/>
  <c r="AL217" i="12"/>
  <c r="AN217" i="12" s="1"/>
  <c r="AI217" i="12"/>
  <c r="AH217" i="12"/>
  <c r="AK217" i="12" s="1"/>
  <c r="AL216" i="12"/>
  <c r="AN216" i="12" s="1"/>
  <c r="AI216" i="12"/>
  <c r="AH216" i="12"/>
  <c r="AK216" i="12" s="1"/>
  <c r="AL215" i="12"/>
  <c r="AN215" i="12" s="1"/>
  <c r="AI215" i="12"/>
  <c r="AH215" i="12"/>
  <c r="AK215" i="12" s="1"/>
  <c r="AL214" i="12"/>
  <c r="AN214" i="12" s="1"/>
  <c r="AI214" i="12"/>
  <c r="AH214" i="12"/>
  <c r="AK214" i="12" s="1"/>
  <c r="AL213" i="12"/>
  <c r="AN213" i="12" s="1"/>
  <c r="AI213" i="12"/>
  <c r="AH213" i="12"/>
  <c r="AK213" i="12" s="1"/>
  <c r="AL212" i="12"/>
  <c r="AN212" i="12" s="1"/>
  <c r="AI212" i="12"/>
  <c r="AH212" i="12"/>
  <c r="AK212" i="12" s="1"/>
  <c r="AL211" i="12"/>
  <c r="AN211" i="12" s="1"/>
  <c r="AI211" i="12"/>
  <c r="AH211" i="12"/>
  <c r="AK211" i="12" s="1"/>
  <c r="AL210" i="12"/>
  <c r="AN210" i="12" s="1"/>
  <c r="AI210" i="12"/>
  <c r="AH210" i="12"/>
  <c r="AK210" i="12" s="1"/>
  <c r="AL209" i="12"/>
  <c r="AN209" i="12" s="1"/>
  <c r="AI209" i="12"/>
  <c r="AH209" i="12"/>
  <c r="AK209" i="12" s="1"/>
  <c r="AL208" i="12"/>
  <c r="AN208" i="12" s="1"/>
  <c r="AI208" i="12"/>
  <c r="AH208" i="12"/>
  <c r="AK208" i="12" s="1"/>
  <c r="AL207" i="12"/>
  <c r="AN207" i="12" s="1"/>
  <c r="AI207" i="12"/>
  <c r="AH207" i="12"/>
  <c r="AK207" i="12" s="1"/>
  <c r="AB207" i="12"/>
  <c r="AL206" i="12"/>
  <c r="AN206" i="12" s="1"/>
  <c r="AI206" i="12"/>
  <c r="AH206" i="12"/>
  <c r="AK206" i="12" s="1"/>
  <c r="AP205" i="12"/>
  <c r="AN205" i="12"/>
  <c r="AI205" i="12"/>
  <c r="AH205" i="12"/>
  <c r="AL204" i="12"/>
  <c r="AN204" i="12" s="1"/>
  <c r="AI204" i="12"/>
  <c r="AH204" i="12"/>
  <c r="AL203" i="12"/>
  <c r="AN203" i="12" s="1"/>
  <c r="AI203" i="12"/>
  <c r="AH203" i="12"/>
  <c r="V200" i="12"/>
  <c r="AG200" i="12" s="1"/>
  <c r="X200" i="12"/>
  <c r="Z200" i="12" s="1"/>
  <c r="K200" i="12"/>
  <c r="X199" i="12"/>
  <c r="Z199" i="12" s="1"/>
  <c r="V199" i="12"/>
  <c r="W199" i="12" s="1"/>
  <c r="X198" i="12"/>
  <c r="Z198" i="12" s="1"/>
  <c r="V198" i="12"/>
  <c r="W198" i="12" s="1"/>
  <c r="X197" i="12"/>
  <c r="Z197" i="12" s="1"/>
  <c r="W197" i="12"/>
  <c r="V197" i="12"/>
  <c r="X196" i="12"/>
  <c r="Z196" i="12" s="1"/>
  <c r="V196" i="12"/>
  <c r="W196" i="12" s="1"/>
  <c r="X195" i="12"/>
  <c r="Z195" i="12" s="1"/>
  <c r="V195" i="12"/>
  <c r="W195" i="12" s="1"/>
  <c r="X194" i="12"/>
  <c r="Z194" i="12" s="1"/>
  <c r="V194" i="12"/>
  <c r="W194" i="12" s="1"/>
  <c r="X193" i="12"/>
  <c r="Z193" i="12" s="1"/>
  <c r="V193" i="12"/>
  <c r="W193" i="12" s="1"/>
  <c r="X192" i="12"/>
  <c r="Z192" i="12" s="1"/>
  <c r="V192" i="12"/>
  <c r="W192" i="12" s="1"/>
  <c r="X191" i="12"/>
  <c r="Z191" i="12" s="1"/>
  <c r="V191" i="12"/>
  <c r="W191" i="12" s="1"/>
  <c r="X190" i="12"/>
  <c r="Z190" i="12" s="1"/>
  <c r="V190" i="12"/>
  <c r="W190" i="12" s="1"/>
  <c r="X189" i="12"/>
  <c r="Z189" i="12" s="1"/>
  <c r="W189" i="12"/>
  <c r="V189" i="12"/>
  <c r="X188" i="12"/>
  <c r="Z188" i="12" s="1"/>
  <c r="V188" i="12"/>
  <c r="W188" i="12" s="1"/>
  <c r="X187" i="12"/>
  <c r="Z187" i="12" s="1"/>
  <c r="V187" i="12"/>
  <c r="W187" i="12" s="1"/>
  <c r="X186" i="12"/>
  <c r="Z186" i="12" s="1"/>
  <c r="V186" i="12"/>
  <c r="W186" i="12" s="1"/>
  <c r="V185" i="12"/>
  <c r="W185" i="12" s="1"/>
  <c r="X185" i="12"/>
  <c r="Z185" i="12" s="1"/>
  <c r="X184" i="12"/>
  <c r="Z184" i="12" s="1"/>
  <c r="V184" i="12"/>
  <c r="W184" i="12" s="1"/>
  <c r="X183" i="12"/>
  <c r="Z183" i="12" s="1"/>
  <c r="V183" i="12"/>
  <c r="W183" i="12" s="1"/>
  <c r="X182" i="12"/>
  <c r="Z182" i="12" s="1"/>
  <c r="V182" i="12"/>
  <c r="W182" i="12" s="1"/>
  <c r="X181" i="12"/>
  <c r="Z181" i="12" s="1"/>
  <c r="V181" i="12"/>
  <c r="W181" i="12" s="1"/>
  <c r="X180" i="12"/>
  <c r="Z180" i="12" s="1"/>
  <c r="V180" i="12"/>
  <c r="W180" i="12" s="1"/>
  <c r="X179" i="12"/>
  <c r="Z179" i="12" s="1"/>
  <c r="W179" i="12"/>
  <c r="V179" i="12"/>
  <c r="X178" i="12"/>
  <c r="Z178" i="12" s="1"/>
  <c r="V178" i="12"/>
  <c r="W178" i="12" s="1"/>
  <c r="X177" i="12"/>
  <c r="Z177" i="12" s="1"/>
  <c r="V177" i="12"/>
  <c r="W177" i="12" s="1"/>
  <c r="X176" i="12"/>
  <c r="Z176" i="12" s="1"/>
  <c r="V176" i="12"/>
  <c r="W176" i="12" s="1"/>
  <c r="X175" i="12"/>
  <c r="Z175" i="12" s="1"/>
  <c r="V175" i="12"/>
  <c r="W175" i="12" s="1"/>
  <c r="W174" i="12"/>
  <c r="V174" i="12"/>
  <c r="X174" i="12"/>
  <c r="Z174" i="12" s="1"/>
  <c r="V173" i="12"/>
  <c r="W173" i="12" s="1"/>
  <c r="X173" i="12"/>
  <c r="Z173" i="12" s="1"/>
  <c r="V172" i="12"/>
  <c r="W172" i="12" s="1"/>
  <c r="X172" i="12"/>
  <c r="Z172" i="12" s="1"/>
  <c r="V171" i="12"/>
  <c r="W171" i="12" s="1"/>
  <c r="X171" i="12"/>
  <c r="Z171" i="12" s="1"/>
  <c r="V170" i="12"/>
  <c r="W170" i="12" s="1"/>
  <c r="X170" i="12"/>
  <c r="Z170" i="12" s="1"/>
  <c r="V169" i="12"/>
  <c r="W169" i="12" s="1"/>
  <c r="X169" i="12"/>
  <c r="Z169" i="12" s="1"/>
  <c r="V168" i="12"/>
  <c r="W168" i="12" s="1"/>
  <c r="X168" i="12"/>
  <c r="Z168" i="12" s="1"/>
  <c r="V167" i="12"/>
  <c r="W167" i="12" s="1"/>
  <c r="X167" i="12"/>
  <c r="Z167" i="12" s="1"/>
  <c r="W166" i="12"/>
  <c r="V166" i="12"/>
  <c r="X166" i="12"/>
  <c r="Z166" i="12" s="1"/>
  <c r="V165" i="12"/>
  <c r="W165" i="12" s="1"/>
  <c r="X165" i="12"/>
  <c r="Z165" i="12" s="1"/>
  <c r="V164" i="12"/>
  <c r="W164" i="12" s="1"/>
  <c r="X164" i="12"/>
  <c r="Z164" i="12" s="1"/>
  <c r="V163" i="12"/>
  <c r="W163" i="12" s="1"/>
  <c r="X163" i="12"/>
  <c r="Z163" i="12" s="1"/>
  <c r="V162" i="12"/>
  <c r="W162" i="12" s="1"/>
  <c r="X162" i="12"/>
  <c r="Z162" i="12" s="1"/>
  <c r="V161" i="12"/>
  <c r="W161" i="12" s="1"/>
  <c r="X161" i="12"/>
  <c r="Z161" i="12" s="1"/>
  <c r="V160" i="12"/>
  <c r="W160" i="12" s="1"/>
  <c r="X160" i="12"/>
  <c r="Z160" i="12" s="1"/>
  <c r="V159" i="12"/>
  <c r="W159" i="12" s="1"/>
  <c r="X159" i="12"/>
  <c r="Z159" i="12" s="1"/>
  <c r="W158" i="12"/>
  <c r="V158" i="12"/>
  <c r="X158" i="12"/>
  <c r="Z158" i="12" s="1"/>
  <c r="V157" i="12"/>
  <c r="W157" i="12" s="1"/>
  <c r="X157" i="12"/>
  <c r="Z157" i="12" s="1"/>
  <c r="V156" i="12"/>
  <c r="W156" i="12" s="1"/>
  <c r="X156" i="12"/>
  <c r="Z156" i="12" s="1"/>
  <c r="V155" i="12"/>
  <c r="W155" i="12" s="1"/>
  <c r="X155" i="12"/>
  <c r="Z155" i="12" s="1"/>
  <c r="V154" i="12"/>
  <c r="W154" i="12" s="1"/>
  <c r="X154" i="12"/>
  <c r="Z154" i="12" s="1"/>
  <c r="V153" i="12"/>
  <c r="W153" i="12" s="1"/>
  <c r="X153" i="12"/>
  <c r="Z153" i="12" s="1"/>
  <c r="V152" i="12"/>
  <c r="W152" i="12" s="1"/>
  <c r="X152" i="12"/>
  <c r="Z152" i="12" s="1"/>
  <c r="V151" i="12"/>
  <c r="W151" i="12" s="1"/>
  <c r="X151" i="12"/>
  <c r="Z151" i="12" s="1"/>
  <c r="W150" i="12"/>
  <c r="V150" i="12"/>
  <c r="X150" i="12"/>
  <c r="Z150" i="12" s="1"/>
  <c r="V149" i="12"/>
  <c r="W149" i="12" s="1"/>
  <c r="X149" i="12"/>
  <c r="Z149" i="12" s="1"/>
  <c r="V148" i="12"/>
  <c r="W148" i="12" s="1"/>
  <c r="X148" i="12"/>
  <c r="Z148" i="12" s="1"/>
  <c r="V147" i="12"/>
  <c r="W147" i="12" s="1"/>
  <c r="X147" i="12"/>
  <c r="Z147" i="12" s="1"/>
  <c r="V146" i="12"/>
  <c r="W146" i="12" s="1"/>
  <c r="X146" i="12"/>
  <c r="Z146" i="12" s="1"/>
  <c r="V145" i="12"/>
  <c r="W145" i="12" s="1"/>
  <c r="X145" i="12"/>
  <c r="Z145" i="12" s="1"/>
  <c r="V144" i="12"/>
  <c r="W144" i="12" s="1"/>
  <c r="X144" i="12"/>
  <c r="Z144" i="12" s="1"/>
  <c r="V143" i="12"/>
  <c r="W143" i="12" s="1"/>
  <c r="X143" i="12"/>
  <c r="Z143" i="12" s="1"/>
  <c r="W142" i="12"/>
  <c r="V142" i="12"/>
  <c r="X142" i="12"/>
  <c r="Z142" i="12" s="1"/>
  <c r="V141" i="12"/>
  <c r="W141" i="12" s="1"/>
  <c r="X141" i="12"/>
  <c r="Z141" i="12" s="1"/>
  <c r="V140" i="12"/>
  <c r="W140" i="12" s="1"/>
  <c r="X140" i="12"/>
  <c r="Z140" i="12" s="1"/>
  <c r="V139" i="12"/>
  <c r="W139" i="12" s="1"/>
  <c r="X139" i="12"/>
  <c r="Z139" i="12" s="1"/>
  <c r="V138" i="12"/>
  <c r="W138" i="12" s="1"/>
  <c r="X138" i="12"/>
  <c r="Z138" i="12" s="1"/>
  <c r="V137" i="12"/>
  <c r="W137" i="12" s="1"/>
  <c r="X137" i="12"/>
  <c r="Z137" i="12" s="1"/>
  <c r="V136" i="12"/>
  <c r="W136" i="12" s="1"/>
  <c r="X136" i="12"/>
  <c r="Z136" i="12" s="1"/>
  <c r="V135" i="12"/>
  <c r="W135" i="12" s="1"/>
  <c r="X135" i="12"/>
  <c r="Z135" i="12" s="1"/>
  <c r="W134" i="12"/>
  <c r="V134" i="12"/>
  <c r="X134" i="12"/>
  <c r="Z134" i="12" s="1"/>
  <c r="V133" i="12"/>
  <c r="W133" i="12" s="1"/>
  <c r="X133" i="12"/>
  <c r="Z133" i="12" s="1"/>
  <c r="V132" i="12"/>
  <c r="W132" i="12" s="1"/>
  <c r="X132" i="12"/>
  <c r="Z132" i="12" s="1"/>
  <c r="V131" i="12"/>
  <c r="W131" i="12" s="1"/>
  <c r="X131" i="12"/>
  <c r="Z131" i="12" s="1"/>
  <c r="V130" i="12"/>
  <c r="W130" i="12" s="1"/>
  <c r="X130" i="12"/>
  <c r="Z130" i="12" s="1"/>
  <c r="V129" i="12"/>
  <c r="W129" i="12" s="1"/>
  <c r="X129" i="12"/>
  <c r="Z129" i="12" s="1"/>
  <c r="V128" i="12"/>
  <c r="W128" i="12" s="1"/>
  <c r="X128" i="12"/>
  <c r="Z128" i="12" s="1"/>
  <c r="V127" i="12"/>
  <c r="W127" i="12" s="1"/>
  <c r="X127" i="12"/>
  <c r="Z127" i="12" s="1"/>
  <c r="W126" i="12"/>
  <c r="V126" i="12"/>
  <c r="X126" i="12"/>
  <c r="Z126" i="12" s="1"/>
  <c r="V125" i="12"/>
  <c r="W125" i="12" s="1"/>
  <c r="X125" i="12"/>
  <c r="Z125" i="12" s="1"/>
  <c r="V124" i="12"/>
  <c r="W124" i="12" s="1"/>
  <c r="X124" i="12"/>
  <c r="Z124" i="12" s="1"/>
  <c r="V123" i="12"/>
  <c r="W123" i="12" s="1"/>
  <c r="X123" i="12"/>
  <c r="Z123" i="12" s="1"/>
  <c r="V122" i="12"/>
  <c r="W122" i="12" s="1"/>
  <c r="X122" i="12"/>
  <c r="Z122" i="12" s="1"/>
  <c r="V121" i="12"/>
  <c r="W121" i="12" s="1"/>
  <c r="X121" i="12"/>
  <c r="Z121" i="12" s="1"/>
  <c r="V120" i="12"/>
  <c r="W120" i="12" s="1"/>
  <c r="X120" i="12"/>
  <c r="Z120" i="12" s="1"/>
  <c r="V119" i="12"/>
  <c r="W119" i="12" s="1"/>
  <c r="X119" i="12"/>
  <c r="Z119" i="12" s="1"/>
  <c r="W118" i="12"/>
  <c r="V118" i="12"/>
  <c r="X118" i="12"/>
  <c r="Z118" i="12" s="1"/>
  <c r="V117" i="12"/>
  <c r="W117" i="12" s="1"/>
  <c r="X117" i="12"/>
  <c r="Z117" i="12" s="1"/>
  <c r="V116" i="12"/>
  <c r="W116" i="12" s="1"/>
  <c r="X116" i="12"/>
  <c r="Z116" i="12" s="1"/>
  <c r="V115" i="12"/>
  <c r="W115" i="12" s="1"/>
  <c r="X115" i="12"/>
  <c r="Z115" i="12" s="1"/>
  <c r="V114" i="12"/>
  <c r="W114" i="12" s="1"/>
  <c r="X114" i="12"/>
  <c r="Z114" i="12" s="1"/>
  <c r="V113" i="12"/>
  <c r="W113" i="12" s="1"/>
  <c r="X113" i="12"/>
  <c r="Z113" i="12" s="1"/>
  <c r="V112" i="12"/>
  <c r="W112" i="12" s="1"/>
  <c r="X112" i="12"/>
  <c r="Z112" i="12" s="1"/>
  <c r="V111" i="12"/>
  <c r="W111" i="12" s="1"/>
  <c r="X111" i="12"/>
  <c r="Z111" i="12" s="1"/>
  <c r="W110" i="12"/>
  <c r="V110" i="12"/>
  <c r="X110" i="12"/>
  <c r="Z110" i="12" s="1"/>
  <c r="V109" i="12"/>
  <c r="W109" i="12" s="1"/>
  <c r="X109" i="12"/>
  <c r="Z109" i="12" s="1"/>
  <c r="V108" i="12"/>
  <c r="W108" i="12" s="1"/>
  <c r="X108" i="12"/>
  <c r="Z108" i="12" s="1"/>
  <c r="V107" i="12"/>
  <c r="W107" i="12" s="1"/>
  <c r="X107" i="12"/>
  <c r="Z107" i="12" s="1"/>
  <c r="V106" i="12"/>
  <c r="W106" i="12" s="1"/>
  <c r="X106" i="12"/>
  <c r="Z106" i="12" s="1"/>
  <c r="V105" i="12"/>
  <c r="W105" i="12" s="1"/>
  <c r="X105" i="12"/>
  <c r="Z105" i="12" s="1"/>
  <c r="W104" i="12"/>
  <c r="V104" i="12"/>
  <c r="X104" i="12"/>
  <c r="Z104" i="12" s="1"/>
  <c r="V103" i="12"/>
  <c r="W103" i="12" s="1"/>
  <c r="X103" i="12"/>
  <c r="Z103" i="12" s="1"/>
  <c r="V102" i="12"/>
  <c r="W102" i="12" s="1"/>
  <c r="X102" i="12"/>
  <c r="Z102" i="12" s="1"/>
  <c r="V101" i="12"/>
  <c r="W101" i="12" s="1"/>
  <c r="X101" i="12"/>
  <c r="Z101" i="12" s="1"/>
  <c r="V100" i="12"/>
  <c r="W100" i="12" s="1"/>
  <c r="X100" i="12"/>
  <c r="Z100" i="12" s="1"/>
  <c r="V99" i="12"/>
  <c r="W99" i="12" s="1"/>
  <c r="X99" i="12"/>
  <c r="Z99" i="12" s="1"/>
  <c r="V98" i="12"/>
  <c r="W98" i="12" s="1"/>
  <c r="X98" i="12"/>
  <c r="Z98" i="12" s="1"/>
  <c r="V97" i="12"/>
  <c r="W97" i="12" s="1"/>
  <c r="X97" i="12"/>
  <c r="Z97" i="12" s="1"/>
  <c r="W96" i="12"/>
  <c r="V96" i="12"/>
  <c r="X96" i="12"/>
  <c r="Z96" i="12" s="1"/>
  <c r="V95" i="12"/>
  <c r="W95" i="12" s="1"/>
  <c r="X95" i="12"/>
  <c r="Z95" i="12" s="1"/>
  <c r="V94" i="12"/>
  <c r="W94" i="12" s="1"/>
  <c r="X94" i="12"/>
  <c r="Z94" i="12" s="1"/>
  <c r="V93" i="12"/>
  <c r="W93" i="12" s="1"/>
  <c r="X93" i="12"/>
  <c r="Z93" i="12" s="1"/>
  <c r="V92" i="12"/>
  <c r="W92" i="12" s="1"/>
  <c r="X92" i="12"/>
  <c r="Z92" i="12" s="1"/>
  <c r="V91" i="12"/>
  <c r="W91" i="12" s="1"/>
  <c r="X91" i="12"/>
  <c r="Z91" i="12" s="1"/>
  <c r="V90" i="12"/>
  <c r="W90" i="12" s="1"/>
  <c r="X90" i="12"/>
  <c r="Z90" i="12" s="1"/>
  <c r="V89" i="12"/>
  <c r="W89" i="12" s="1"/>
  <c r="X89" i="12"/>
  <c r="Z89" i="12" s="1"/>
  <c r="W88" i="12"/>
  <c r="V88" i="12"/>
  <c r="X88" i="12"/>
  <c r="Z88" i="12" s="1"/>
  <c r="V87" i="12"/>
  <c r="W87" i="12" s="1"/>
  <c r="X87" i="12"/>
  <c r="Z87" i="12" s="1"/>
  <c r="K87" i="12"/>
  <c r="X86" i="12"/>
  <c r="Z86" i="12" s="1"/>
  <c r="V86" i="12"/>
  <c r="K86" i="12"/>
  <c r="V85" i="12"/>
  <c r="X85" i="12"/>
  <c r="Z85" i="12" s="1"/>
  <c r="K85" i="12"/>
  <c r="X84" i="12"/>
  <c r="Z84" i="12" s="1"/>
  <c r="V84" i="12"/>
  <c r="AG84" i="12" s="1"/>
  <c r="K84" i="12"/>
  <c r="V83" i="12"/>
  <c r="W83" i="12" s="1"/>
  <c r="X83" i="12"/>
  <c r="Z83" i="12" s="1"/>
  <c r="K83" i="12"/>
  <c r="X82" i="12"/>
  <c r="Z82" i="12" s="1"/>
  <c r="V82" i="12"/>
  <c r="W82" i="12" s="1"/>
  <c r="K82" i="12"/>
  <c r="V81" i="12"/>
  <c r="W81" i="12" s="1"/>
  <c r="X81" i="12"/>
  <c r="Z81" i="12" s="1"/>
  <c r="K81" i="12"/>
  <c r="X80" i="12"/>
  <c r="Z80" i="12" s="1"/>
  <c r="V80" i="12"/>
  <c r="AG80" i="12" s="1"/>
  <c r="K80" i="12"/>
  <c r="X79" i="12"/>
  <c r="Z79" i="12" s="1"/>
  <c r="V79" i="12"/>
  <c r="K79" i="12"/>
  <c r="X78" i="12"/>
  <c r="Z78" i="12" s="1"/>
  <c r="V78" i="12"/>
  <c r="W78" i="12" s="1"/>
  <c r="K78" i="12"/>
  <c r="V77" i="12"/>
  <c r="W77" i="12" s="1"/>
  <c r="X77" i="12"/>
  <c r="Z77" i="12" s="1"/>
  <c r="K77" i="12"/>
  <c r="X76" i="12"/>
  <c r="Z76" i="12" s="1"/>
  <c r="V76" i="12"/>
  <c r="AG76" i="12" s="1"/>
  <c r="K76" i="12"/>
  <c r="X75" i="12"/>
  <c r="Z75" i="12" s="1"/>
  <c r="V75" i="12"/>
  <c r="W75" i="12" s="1"/>
  <c r="K75" i="12"/>
  <c r="X74" i="12"/>
  <c r="Z74" i="12" s="1"/>
  <c r="V74" i="12"/>
  <c r="W74" i="12" s="1"/>
  <c r="K74" i="12"/>
  <c r="X73" i="12"/>
  <c r="Z73" i="12" s="1"/>
  <c r="V73" i="12"/>
  <c r="W73" i="12" s="1"/>
  <c r="K73" i="12"/>
  <c r="V72" i="12"/>
  <c r="AG72" i="12" s="1"/>
  <c r="X72" i="12"/>
  <c r="Z72" i="12" s="1"/>
  <c r="K72" i="12"/>
  <c r="V71" i="12"/>
  <c r="AG71" i="12" s="1"/>
  <c r="X71" i="12"/>
  <c r="Z71" i="12" s="1"/>
  <c r="K71" i="12"/>
  <c r="V70" i="12"/>
  <c r="AG70" i="12" s="1"/>
  <c r="X70" i="12"/>
  <c r="Z70" i="12" s="1"/>
  <c r="K70" i="12"/>
  <c r="V69" i="12"/>
  <c r="W69" i="12" s="1"/>
  <c r="X69" i="12"/>
  <c r="Z69" i="12" s="1"/>
  <c r="K69" i="12"/>
  <c r="V68" i="12"/>
  <c r="X68" i="12"/>
  <c r="Z68" i="12" s="1"/>
  <c r="K68" i="12"/>
  <c r="V67" i="12"/>
  <c r="AG67" i="12" s="1"/>
  <c r="X67" i="12"/>
  <c r="Z67" i="12" s="1"/>
  <c r="K67" i="12"/>
  <c r="V66" i="12"/>
  <c r="AG66" i="12" s="1"/>
  <c r="X66" i="12"/>
  <c r="Z66" i="12" s="1"/>
  <c r="K66" i="12"/>
  <c r="V65" i="12"/>
  <c r="W65" i="12" s="1"/>
  <c r="X65" i="12"/>
  <c r="Z65" i="12" s="1"/>
  <c r="K65" i="12"/>
  <c r="V64" i="12"/>
  <c r="AG64" i="12" s="1"/>
  <c r="X64" i="12"/>
  <c r="Z64" i="12" s="1"/>
  <c r="K64" i="12"/>
  <c r="V63" i="12"/>
  <c r="AG63" i="12" s="1"/>
  <c r="X63" i="12"/>
  <c r="Z63" i="12" s="1"/>
  <c r="K63" i="12"/>
  <c r="V62" i="12"/>
  <c r="AG62" i="12" s="1"/>
  <c r="X62" i="12"/>
  <c r="Z62" i="12" s="1"/>
  <c r="K62" i="12"/>
  <c r="V61" i="12"/>
  <c r="W61" i="12" s="1"/>
  <c r="X61" i="12"/>
  <c r="Z61" i="12" s="1"/>
  <c r="K61" i="12"/>
  <c r="V60" i="12"/>
  <c r="X60" i="12"/>
  <c r="Z60" i="12" s="1"/>
  <c r="K60" i="12"/>
  <c r="V59" i="12"/>
  <c r="AG59" i="12" s="1"/>
  <c r="X59" i="12"/>
  <c r="Z59" i="12" s="1"/>
  <c r="K59" i="12"/>
  <c r="W58" i="12"/>
  <c r="V58" i="12"/>
  <c r="AG58" i="12" s="1"/>
  <c r="X58" i="12"/>
  <c r="Z58" i="12" s="1"/>
  <c r="K58" i="12"/>
  <c r="V57" i="12"/>
  <c r="W57" i="12" s="1"/>
  <c r="X57" i="12"/>
  <c r="Z57" i="12" s="1"/>
  <c r="K57" i="12"/>
  <c r="V56" i="12"/>
  <c r="AG56" i="12" s="1"/>
  <c r="X56" i="12"/>
  <c r="Z56" i="12" s="1"/>
  <c r="K56" i="12"/>
  <c r="V55" i="12"/>
  <c r="AG55" i="12" s="1"/>
  <c r="X55" i="12"/>
  <c r="Z55" i="12" s="1"/>
  <c r="K55" i="12"/>
  <c r="V54" i="12"/>
  <c r="AG54" i="12" s="1"/>
  <c r="X54" i="12"/>
  <c r="Z54" i="12" s="1"/>
  <c r="K54" i="12"/>
  <c r="V53" i="12"/>
  <c r="W53" i="12" s="1"/>
  <c r="X53" i="12"/>
  <c r="Z53" i="12" s="1"/>
  <c r="K53" i="12"/>
  <c r="V52" i="12"/>
  <c r="X52" i="12"/>
  <c r="Z52" i="12" s="1"/>
  <c r="K52" i="12"/>
  <c r="V51" i="12"/>
  <c r="AG51" i="12" s="1"/>
  <c r="X51" i="12"/>
  <c r="Z51" i="12" s="1"/>
  <c r="K51" i="12"/>
  <c r="V50" i="12"/>
  <c r="AG50" i="12" s="1"/>
  <c r="X50" i="12"/>
  <c r="Z50" i="12" s="1"/>
  <c r="K50" i="12"/>
  <c r="V49" i="12"/>
  <c r="W49" i="12" s="1"/>
  <c r="X49" i="12"/>
  <c r="Z49" i="12" s="1"/>
  <c r="K49" i="12"/>
  <c r="V48" i="12"/>
  <c r="AG48" i="12" s="1"/>
  <c r="X48" i="12"/>
  <c r="Z48" i="12" s="1"/>
  <c r="K48" i="12"/>
  <c r="V47" i="12"/>
  <c r="AG47" i="12" s="1"/>
  <c r="X47" i="12"/>
  <c r="Z47" i="12" s="1"/>
  <c r="K47" i="12"/>
  <c r="V46" i="12"/>
  <c r="AG46" i="12" s="1"/>
  <c r="X46" i="12"/>
  <c r="Z46" i="12" s="1"/>
  <c r="K46" i="12"/>
  <c r="V45" i="12"/>
  <c r="W45" i="12" s="1"/>
  <c r="X45" i="12"/>
  <c r="Z45" i="12" s="1"/>
  <c r="K45" i="12"/>
  <c r="V44" i="12"/>
  <c r="X44" i="12"/>
  <c r="Z44" i="12" s="1"/>
  <c r="K44" i="12"/>
  <c r="V43" i="12"/>
  <c r="AG43" i="12" s="1"/>
  <c r="X43" i="12"/>
  <c r="Z43" i="12" s="1"/>
  <c r="K43" i="12"/>
  <c r="V42" i="12"/>
  <c r="AG42" i="12" s="1"/>
  <c r="X42" i="12"/>
  <c r="Z42" i="12" s="1"/>
  <c r="K42" i="12"/>
  <c r="V41" i="12"/>
  <c r="W41" i="12" s="1"/>
  <c r="X41" i="12"/>
  <c r="Z41" i="12" s="1"/>
  <c r="K41" i="12"/>
  <c r="V40" i="12"/>
  <c r="AG40" i="12" s="1"/>
  <c r="X40" i="12"/>
  <c r="Z40" i="12" s="1"/>
  <c r="K40" i="12"/>
  <c r="V39" i="12"/>
  <c r="AG39" i="12" s="1"/>
  <c r="X39" i="12"/>
  <c r="Z39" i="12" s="1"/>
  <c r="K39" i="12"/>
  <c r="V38" i="12"/>
  <c r="AG38" i="12" s="1"/>
  <c r="X38" i="12"/>
  <c r="Z38" i="12" s="1"/>
  <c r="K38" i="12"/>
  <c r="V37" i="12"/>
  <c r="W37" i="12" s="1"/>
  <c r="X37" i="12"/>
  <c r="Z37" i="12" s="1"/>
  <c r="K37" i="12"/>
  <c r="V36" i="12"/>
  <c r="X36" i="12"/>
  <c r="Z36" i="12" s="1"/>
  <c r="K36" i="12"/>
  <c r="V35" i="12"/>
  <c r="AG35" i="12" s="1"/>
  <c r="X35" i="12"/>
  <c r="Z35" i="12" s="1"/>
  <c r="K35" i="12"/>
  <c r="X34" i="12"/>
  <c r="Z34" i="12" s="1"/>
  <c r="V34" i="12"/>
  <c r="AG34" i="12" s="1"/>
  <c r="K34" i="12"/>
  <c r="V33" i="12"/>
  <c r="AG33" i="12" s="1"/>
  <c r="X33" i="12"/>
  <c r="Z33" i="12" s="1"/>
  <c r="K33" i="12"/>
  <c r="V32" i="12"/>
  <c r="X32" i="12"/>
  <c r="Z32" i="12" s="1"/>
  <c r="K32" i="12"/>
  <c r="V31" i="12"/>
  <c r="AG31" i="12" s="1"/>
  <c r="X31" i="12"/>
  <c r="Z31" i="12" s="1"/>
  <c r="K31" i="12"/>
  <c r="X30" i="12"/>
  <c r="Z30" i="12" s="1"/>
  <c r="V30" i="12"/>
  <c r="AG30" i="12" s="1"/>
  <c r="K30" i="12"/>
  <c r="V29" i="12"/>
  <c r="X29" i="12"/>
  <c r="Z29" i="12" s="1"/>
  <c r="K29" i="12"/>
  <c r="X28" i="12"/>
  <c r="Z28" i="12" s="1"/>
  <c r="V28" i="12"/>
  <c r="AG28" i="12" s="1"/>
  <c r="K28" i="12"/>
  <c r="V27" i="12"/>
  <c r="AG27" i="12" s="1"/>
  <c r="X27" i="12"/>
  <c r="Z27" i="12" s="1"/>
  <c r="K27" i="12"/>
  <c r="X26" i="12"/>
  <c r="Z26" i="12" s="1"/>
  <c r="V26" i="12"/>
  <c r="AG26" i="12" s="1"/>
  <c r="K26" i="12"/>
  <c r="V25" i="12"/>
  <c r="W25" i="12" s="1"/>
  <c r="X25" i="12"/>
  <c r="Z25" i="12" s="1"/>
  <c r="K25" i="12"/>
  <c r="X24" i="12"/>
  <c r="Z24" i="12" s="1"/>
  <c r="V24" i="12"/>
  <c r="K24" i="12"/>
  <c r="V23" i="12"/>
  <c r="W23" i="12" s="1"/>
  <c r="X23" i="12"/>
  <c r="Z23" i="12" s="1"/>
  <c r="K23" i="12"/>
  <c r="X22" i="12"/>
  <c r="Z22" i="12" s="1"/>
  <c r="V22" i="12"/>
  <c r="AG22" i="12" s="1"/>
  <c r="K22" i="12"/>
  <c r="V21" i="12"/>
  <c r="X21" i="12"/>
  <c r="Z21" i="12" s="1"/>
  <c r="K21" i="12"/>
  <c r="X20" i="12"/>
  <c r="Z20" i="12" s="1"/>
  <c r="V20" i="12"/>
  <c r="AG20" i="12" s="1"/>
  <c r="K20" i="12"/>
  <c r="V19" i="12"/>
  <c r="AG19" i="12" s="1"/>
  <c r="X19" i="12"/>
  <c r="Z19" i="12" s="1"/>
  <c r="K19" i="12"/>
  <c r="X18" i="12"/>
  <c r="Z18" i="12" s="1"/>
  <c r="V18" i="12"/>
  <c r="AG18" i="12" s="1"/>
  <c r="K18" i="12"/>
  <c r="V17" i="12"/>
  <c r="W17" i="12" s="1"/>
  <c r="X17" i="12"/>
  <c r="Z17" i="12" s="1"/>
  <c r="K17" i="12"/>
  <c r="X16" i="12"/>
  <c r="Z16" i="12" s="1"/>
  <c r="V16" i="12"/>
  <c r="K16" i="12"/>
  <c r="V15" i="12"/>
  <c r="X15" i="12"/>
  <c r="Z15" i="12" s="1"/>
  <c r="K15" i="12"/>
  <c r="X14" i="12"/>
  <c r="Z14" i="12" s="1"/>
  <c r="V14" i="12"/>
  <c r="AG14" i="12" s="1"/>
  <c r="K14" i="12"/>
  <c r="V13" i="12"/>
  <c r="X13" i="12"/>
  <c r="Z13" i="12" s="1"/>
  <c r="K13" i="12"/>
  <c r="X12" i="12"/>
  <c r="Z12" i="12" s="1"/>
  <c r="V12" i="12"/>
  <c r="AG12" i="12" s="1"/>
  <c r="K12" i="12"/>
  <c r="V11" i="12"/>
  <c r="AG11" i="12" s="1"/>
  <c r="X11" i="12"/>
  <c r="Z11" i="12" s="1"/>
  <c r="K11" i="12"/>
  <c r="X10" i="12"/>
  <c r="Z10" i="12" s="1"/>
  <c r="W10" i="12"/>
  <c r="V10" i="12"/>
  <c r="AG10" i="12" s="1"/>
  <c r="K10" i="12"/>
  <c r="V9" i="12"/>
  <c r="W9" i="12" s="1"/>
  <c r="X9" i="12"/>
  <c r="Z9" i="12" s="1"/>
  <c r="K9" i="12"/>
  <c r="X8" i="12"/>
  <c r="Z8" i="12" s="1"/>
  <c r="V8" i="12"/>
  <c r="K8" i="12"/>
  <c r="V7" i="12"/>
  <c r="W7" i="12" s="1"/>
  <c r="X7" i="12"/>
  <c r="Z7" i="12" s="1"/>
  <c r="K7" i="12"/>
  <c r="X6" i="12"/>
  <c r="Z6" i="12" s="1"/>
  <c r="V6" i="12"/>
  <c r="AG6" i="12" s="1"/>
  <c r="K6" i="12"/>
  <c r="V5" i="12"/>
  <c r="X5" i="12"/>
  <c r="Z5" i="12" s="1"/>
  <c r="K5" i="12"/>
  <c r="X4" i="12"/>
  <c r="Z4" i="12" s="1"/>
  <c r="V4" i="12"/>
  <c r="AG4" i="12" s="1"/>
  <c r="K4" i="12"/>
  <c r="V3" i="12"/>
  <c r="AG3" i="12" s="1"/>
  <c r="X3" i="12"/>
  <c r="Z3" i="12" s="1"/>
  <c r="K3" i="12"/>
  <c r="AH2" i="12"/>
  <c r="X2" i="12"/>
  <c r="Z2" i="12" s="1"/>
  <c r="V2" i="12"/>
  <c r="AG2" i="12" s="1"/>
  <c r="K2" i="12"/>
  <c r="AL267" i="11"/>
  <c r="AI267" i="11"/>
  <c r="AH267" i="11"/>
  <c r="AK267" i="11" s="1"/>
  <c r="AL266" i="11"/>
  <c r="AN266" i="11" s="1"/>
  <c r="AI266" i="11"/>
  <c r="AH266" i="11"/>
  <c r="AK266" i="11" s="1"/>
  <c r="AL265" i="11"/>
  <c r="AM265" i="11" s="1"/>
  <c r="AP265" i="11" s="1"/>
  <c r="AI265" i="11"/>
  <c r="AH265" i="11"/>
  <c r="AK265" i="11" s="1"/>
  <c r="AL264" i="11"/>
  <c r="AI264" i="11"/>
  <c r="AH264" i="11"/>
  <c r="AK264" i="11" s="1"/>
  <c r="AL263" i="11"/>
  <c r="AI263" i="11"/>
  <c r="AH263" i="11"/>
  <c r="AK263" i="11" s="1"/>
  <c r="AL262" i="11"/>
  <c r="AN262" i="11" s="1"/>
  <c r="AI262" i="11"/>
  <c r="AH262" i="11"/>
  <c r="AK262" i="11" s="1"/>
  <c r="AL261" i="11"/>
  <c r="AN261" i="11" s="1"/>
  <c r="AI261" i="11"/>
  <c r="AH261" i="11"/>
  <c r="AK261" i="11" s="1"/>
  <c r="AL260" i="11"/>
  <c r="AN260" i="11" s="1"/>
  <c r="AI260" i="11"/>
  <c r="AH260" i="11"/>
  <c r="AK260" i="11" s="1"/>
  <c r="AL259" i="11"/>
  <c r="AN259" i="11" s="1"/>
  <c r="AI259" i="11"/>
  <c r="AH259" i="11"/>
  <c r="AK259" i="11" s="1"/>
  <c r="AL258" i="11"/>
  <c r="AN258" i="11" s="1"/>
  <c r="AI258" i="11"/>
  <c r="AH258" i="11"/>
  <c r="AL257" i="11"/>
  <c r="AN257" i="11" s="1"/>
  <c r="AI257" i="11"/>
  <c r="AH257" i="11"/>
  <c r="AL256" i="11"/>
  <c r="AN256" i="11" s="1"/>
  <c r="AI256" i="11"/>
  <c r="AH256" i="11"/>
  <c r="AL255" i="11"/>
  <c r="AN255" i="11" s="1"/>
  <c r="AI255" i="11"/>
  <c r="AH255" i="11"/>
  <c r="AL254" i="11"/>
  <c r="AN254" i="11" s="1"/>
  <c r="AI254" i="11"/>
  <c r="AH254" i="11"/>
  <c r="AL253" i="11"/>
  <c r="AN253" i="11" s="1"/>
  <c r="AI253" i="11"/>
  <c r="AH253" i="11"/>
  <c r="AL252" i="11"/>
  <c r="AN252" i="11" s="1"/>
  <c r="AI252" i="11"/>
  <c r="AH252" i="11"/>
  <c r="AL251" i="11"/>
  <c r="AN251" i="11" s="1"/>
  <c r="AI251" i="11"/>
  <c r="AH251" i="11"/>
  <c r="AL250" i="11"/>
  <c r="AN250" i="11" s="1"/>
  <c r="AI250" i="11"/>
  <c r="AH250" i="11"/>
  <c r="AL249" i="11"/>
  <c r="AN249" i="11" s="1"/>
  <c r="AI249" i="11"/>
  <c r="AH249" i="11"/>
  <c r="AL248" i="11"/>
  <c r="AN248" i="11" s="1"/>
  <c r="AI248" i="11"/>
  <c r="AH248" i="11"/>
  <c r="AL247" i="11"/>
  <c r="AN247" i="11" s="1"/>
  <c r="AI247" i="11"/>
  <c r="AH247" i="11"/>
  <c r="AL246" i="11"/>
  <c r="AN246" i="11" s="1"/>
  <c r="AI246" i="11"/>
  <c r="AH246" i="11"/>
  <c r="AL245" i="11"/>
  <c r="AN245" i="11" s="1"/>
  <c r="AI245" i="11"/>
  <c r="AH245" i="11"/>
  <c r="AL244" i="11"/>
  <c r="AN244" i="11" s="1"/>
  <c r="AI244" i="11"/>
  <c r="AH244" i="11"/>
  <c r="AL243" i="11"/>
  <c r="AN243" i="11" s="1"/>
  <c r="AI243" i="11"/>
  <c r="AH243" i="11"/>
  <c r="AL242" i="11"/>
  <c r="AN242" i="11" s="1"/>
  <c r="AH242" i="11"/>
  <c r="AL241" i="11"/>
  <c r="AN241" i="11" s="1"/>
  <c r="AH241" i="11"/>
  <c r="AL240" i="11"/>
  <c r="AN240" i="11" s="1"/>
  <c r="AH240" i="11"/>
  <c r="AL239" i="11"/>
  <c r="AN239" i="11" s="1"/>
  <c r="AI239" i="11"/>
  <c r="AH239" i="11"/>
  <c r="AL238" i="11"/>
  <c r="AN238" i="11" s="1"/>
  <c r="AI238" i="11"/>
  <c r="AH238" i="11"/>
  <c r="AL237" i="11"/>
  <c r="AN237" i="11" s="1"/>
  <c r="AI237" i="11"/>
  <c r="AH237" i="11"/>
  <c r="AL236" i="11"/>
  <c r="AN236" i="11" s="1"/>
  <c r="AI236" i="11"/>
  <c r="AH236" i="11"/>
  <c r="AL235" i="11"/>
  <c r="AN235" i="11" s="1"/>
  <c r="AI235" i="11"/>
  <c r="AH235" i="11"/>
  <c r="AL234" i="11"/>
  <c r="AN234" i="11" s="1"/>
  <c r="AI234" i="11"/>
  <c r="AH234" i="11"/>
  <c r="AL233" i="11"/>
  <c r="AN233" i="11" s="1"/>
  <c r="AI233" i="11"/>
  <c r="AH233" i="11"/>
  <c r="AL232" i="11"/>
  <c r="AN232" i="11" s="1"/>
  <c r="AI232" i="11"/>
  <c r="AH232" i="11"/>
  <c r="AL231" i="11"/>
  <c r="AN231" i="11" s="1"/>
  <c r="AI231" i="11"/>
  <c r="AH231" i="11"/>
  <c r="AL230" i="11"/>
  <c r="AN230" i="11" s="1"/>
  <c r="AI230" i="11"/>
  <c r="AH230" i="11"/>
  <c r="AL229" i="11"/>
  <c r="AN229" i="11" s="1"/>
  <c r="AI229" i="11"/>
  <c r="AH229" i="11"/>
  <c r="AL228" i="11"/>
  <c r="AN228" i="11" s="1"/>
  <c r="AI228" i="11"/>
  <c r="AH228" i="11"/>
  <c r="AL227" i="11"/>
  <c r="AN227" i="11" s="1"/>
  <c r="AI227" i="11"/>
  <c r="AH227" i="11"/>
  <c r="AL226" i="11"/>
  <c r="AN226" i="11" s="1"/>
  <c r="AI226" i="11"/>
  <c r="AH226" i="11"/>
  <c r="AL225" i="11"/>
  <c r="AN225" i="11" s="1"/>
  <c r="AI225" i="11"/>
  <c r="AH225" i="11"/>
  <c r="AL224" i="11"/>
  <c r="AN224" i="11" s="1"/>
  <c r="AI224" i="11"/>
  <c r="AH224" i="11"/>
  <c r="AL223" i="11"/>
  <c r="AN223" i="11" s="1"/>
  <c r="AI223" i="11"/>
  <c r="AH223" i="11"/>
  <c r="AL222" i="11"/>
  <c r="AN222" i="11" s="1"/>
  <c r="AI222" i="11"/>
  <c r="AH222" i="11"/>
  <c r="AL221" i="11"/>
  <c r="AN221" i="11" s="1"/>
  <c r="AI221" i="11"/>
  <c r="AH221" i="11"/>
  <c r="AL220" i="11"/>
  <c r="AN220" i="11" s="1"/>
  <c r="AI220" i="11"/>
  <c r="AH220" i="11"/>
  <c r="AL219" i="11"/>
  <c r="AN219" i="11" s="1"/>
  <c r="AI219" i="11"/>
  <c r="AH219" i="11"/>
  <c r="AL218" i="11"/>
  <c r="AN218" i="11" s="1"/>
  <c r="AI218" i="11"/>
  <c r="AH218" i="11"/>
  <c r="AL217" i="11"/>
  <c r="AN217" i="11" s="1"/>
  <c r="AI217" i="11"/>
  <c r="AH217" i="11"/>
  <c r="AL216" i="11"/>
  <c r="AN216" i="11" s="1"/>
  <c r="AI216" i="11"/>
  <c r="AH216" i="11"/>
  <c r="AL215" i="11"/>
  <c r="AN215" i="11" s="1"/>
  <c r="AI215" i="11"/>
  <c r="AH215" i="11"/>
  <c r="AL214" i="11"/>
  <c r="AN214" i="11" s="1"/>
  <c r="AI214" i="11"/>
  <c r="AH214" i="11"/>
  <c r="AL213" i="11"/>
  <c r="AN213" i="11" s="1"/>
  <c r="AI213" i="11"/>
  <c r="AH213" i="11"/>
  <c r="AL212" i="11"/>
  <c r="AN212" i="11" s="1"/>
  <c r="AI212" i="11"/>
  <c r="AH212" i="11"/>
  <c r="AL211" i="11"/>
  <c r="AN211" i="11" s="1"/>
  <c r="AI211" i="11"/>
  <c r="AH211" i="11"/>
  <c r="AL210" i="11"/>
  <c r="AN210" i="11" s="1"/>
  <c r="AI210" i="11"/>
  <c r="AH210" i="11"/>
  <c r="AL209" i="11"/>
  <c r="AN209" i="11" s="1"/>
  <c r="AI209" i="11"/>
  <c r="AH209" i="11"/>
  <c r="AL208" i="11"/>
  <c r="AN208" i="11" s="1"/>
  <c r="AI208" i="11"/>
  <c r="AH208" i="11"/>
  <c r="AL207" i="11"/>
  <c r="AN207" i="11" s="1"/>
  <c r="AI207" i="11"/>
  <c r="AH207" i="11"/>
  <c r="AB207" i="11"/>
  <c r="AL206" i="11"/>
  <c r="AN206" i="11" s="1"/>
  <c r="AI206" i="11"/>
  <c r="AH206" i="11"/>
  <c r="AK206" i="11" s="1"/>
  <c r="AP205" i="11"/>
  <c r="AN205" i="11"/>
  <c r="AI205" i="11"/>
  <c r="AH205" i="11"/>
  <c r="AK205" i="11" s="1"/>
  <c r="AL204" i="11"/>
  <c r="AI204" i="11"/>
  <c r="AH204" i="11"/>
  <c r="AL203" i="11"/>
  <c r="AI203" i="11"/>
  <c r="AH203" i="11"/>
  <c r="AK203" i="11" s="1"/>
  <c r="AH200" i="11"/>
  <c r="V200" i="11"/>
  <c r="W200" i="11" s="1"/>
  <c r="X200" i="11"/>
  <c r="Z200" i="11" s="1"/>
  <c r="K200" i="11"/>
  <c r="AH199" i="11"/>
  <c r="V199" i="11"/>
  <c r="W199" i="11" s="1"/>
  <c r="X199" i="11"/>
  <c r="Z199" i="11" s="1"/>
  <c r="AH198" i="11"/>
  <c r="V198" i="11"/>
  <c r="W198" i="11" s="1"/>
  <c r="X198" i="11"/>
  <c r="Z198" i="11" s="1"/>
  <c r="AH197" i="11"/>
  <c r="V197" i="11"/>
  <c r="W197" i="11" s="1"/>
  <c r="X197" i="11"/>
  <c r="Z197" i="11" s="1"/>
  <c r="AH196" i="11"/>
  <c r="V196" i="11"/>
  <c r="W196" i="11" s="1"/>
  <c r="X196" i="11"/>
  <c r="Z196" i="11" s="1"/>
  <c r="AH195" i="11"/>
  <c r="V195" i="11"/>
  <c r="W195" i="11" s="1"/>
  <c r="X195" i="11"/>
  <c r="Z195" i="11" s="1"/>
  <c r="AH194" i="11"/>
  <c r="V194" i="11"/>
  <c r="W194" i="11" s="1"/>
  <c r="X194" i="11"/>
  <c r="Z194" i="11" s="1"/>
  <c r="AH193" i="11"/>
  <c r="V193" i="11"/>
  <c r="W193" i="11" s="1"/>
  <c r="X193" i="11"/>
  <c r="Z193" i="11" s="1"/>
  <c r="AH192" i="11"/>
  <c r="V192" i="11"/>
  <c r="W192" i="11" s="1"/>
  <c r="X192" i="11"/>
  <c r="Z192" i="11" s="1"/>
  <c r="AH191" i="11"/>
  <c r="V191" i="11"/>
  <c r="W191" i="11" s="1"/>
  <c r="X191" i="11"/>
  <c r="Z191" i="11" s="1"/>
  <c r="AH190" i="11"/>
  <c r="V190" i="11"/>
  <c r="W190" i="11" s="1"/>
  <c r="X190" i="11"/>
  <c r="Z190" i="11" s="1"/>
  <c r="AH189" i="11"/>
  <c r="V189" i="11"/>
  <c r="W189" i="11" s="1"/>
  <c r="X189" i="11"/>
  <c r="Z189" i="11" s="1"/>
  <c r="AH188" i="11"/>
  <c r="V188" i="11"/>
  <c r="W188" i="11" s="1"/>
  <c r="X188" i="11"/>
  <c r="Z188" i="11" s="1"/>
  <c r="AH187" i="11"/>
  <c r="V187" i="11"/>
  <c r="W187" i="11" s="1"/>
  <c r="X187" i="11"/>
  <c r="Z187" i="11" s="1"/>
  <c r="AH186" i="11"/>
  <c r="V186" i="11"/>
  <c r="W186" i="11" s="1"/>
  <c r="X186" i="11"/>
  <c r="Z186" i="11" s="1"/>
  <c r="AH185" i="11"/>
  <c r="V185" i="11"/>
  <c r="W185" i="11" s="1"/>
  <c r="X185" i="11"/>
  <c r="Z185" i="11" s="1"/>
  <c r="AH184" i="11"/>
  <c r="V184" i="11"/>
  <c r="W184" i="11" s="1"/>
  <c r="X184" i="11"/>
  <c r="Z184" i="11" s="1"/>
  <c r="AH183" i="11"/>
  <c r="V183" i="11"/>
  <c r="W183" i="11" s="1"/>
  <c r="X183" i="11"/>
  <c r="Z183" i="11" s="1"/>
  <c r="AH182" i="11"/>
  <c r="V182" i="11"/>
  <c r="W182" i="11" s="1"/>
  <c r="X182" i="11"/>
  <c r="Z182" i="11" s="1"/>
  <c r="AH181" i="11"/>
  <c r="V181" i="11"/>
  <c r="W181" i="11" s="1"/>
  <c r="X181" i="11"/>
  <c r="Z181" i="11" s="1"/>
  <c r="AH180" i="11"/>
  <c r="V180" i="11"/>
  <c r="W180" i="11" s="1"/>
  <c r="X180" i="11"/>
  <c r="Z180" i="11" s="1"/>
  <c r="AH179" i="11"/>
  <c r="V179" i="11"/>
  <c r="W179" i="11" s="1"/>
  <c r="X179" i="11"/>
  <c r="Z179" i="11" s="1"/>
  <c r="AH178" i="11"/>
  <c r="V178" i="11"/>
  <c r="W178" i="11" s="1"/>
  <c r="X178" i="11"/>
  <c r="Z178" i="11" s="1"/>
  <c r="AH177" i="11"/>
  <c r="V177" i="11"/>
  <c r="W177" i="11" s="1"/>
  <c r="X177" i="11"/>
  <c r="Z177" i="11" s="1"/>
  <c r="AH176" i="11"/>
  <c r="V176" i="11"/>
  <c r="W176" i="11" s="1"/>
  <c r="X176" i="11"/>
  <c r="Z176" i="11" s="1"/>
  <c r="AH175" i="11"/>
  <c r="V175" i="11"/>
  <c r="W175" i="11" s="1"/>
  <c r="X175" i="11"/>
  <c r="Z175" i="11" s="1"/>
  <c r="AH174" i="11"/>
  <c r="V174" i="11"/>
  <c r="W174" i="11" s="1"/>
  <c r="X174" i="11"/>
  <c r="Z174" i="11" s="1"/>
  <c r="AH173" i="11"/>
  <c r="V173" i="11"/>
  <c r="W173" i="11" s="1"/>
  <c r="X173" i="11"/>
  <c r="Z173" i="11" s="1"/>
  <c r="AH172" i="11"/>
  <c r="V172" i="11"/>
  <c r="W172" i="11" s="1"/>
  <c r="X172" i="11"/>
  <c r="Z172" i="11" s="1"/>
  <c r="AH171" i="11"/>
  <c r="X171" i="11"/>
  <c r="Z171" i="11" s="1"/>
  <c r="V171" i="11"/>
  <c r="W171" i="11" s="1"/>
  <c r="AH170" i="11"/>
  <c r="X170" i="11"/>
  <c r="Z170" i="11" s="1"/>
  <c r="V170" i="11"/>
  <c r="W170" i="11" s="1"/>
  <c r="AH169" i="11"/>
  <c r="X169" i="11"/>
  <c r="Z169" i="11" s="1"/>
  <c r="V169" i="11"/>
  <c r="W169" i="11" s="1"/>
  <c r="AH168" i="11"/>
  <c r="X168" i="11"/>
  <c r="Z168" i="11" s="1"/>
  <c r="V168" i="11"/>
  <c r="W168" i="11" s="1"/>
  <c r="AH167" i="11"/>
  <c r="X167" i="11"/>
  <c r="Z167" i="11" s="1"/>
  <c r="V167" i="11"/>
  <c r="W167" i="11" s="1"/>
  <c r="AH166" i="11"/>
  <c r="X166" i="11"/>
  <c r="Z166" i="11" s="1"/>
  <c r="V166" i="11"/>
  <c r="W166" i="11" s="1"/>
  <c r="AH165" i="11"/>
  <c r="V165" i="11"/>
  <c r="W165" i="11" s="1"/>
  <c r="X165" i="11"/>
  <c r="Z165" i="11" s="1"/>
  <c r="AH164" i="11"/>
  <c r="V164" i="11"/>
  <c r="W164" i="11" s="1"/>
  <c r="X164" i="11"/>
  <c r="Z164" i="11" s="1"/>
  <c r="AH163" i="11"/>
  <c r="V163" i="11"/>
  <c r="W163" i="11" s="1"/>
  <c r="X163" i="11"/>
  <c r="Z163" i="11" s="1"/>
  <c r="AH162" i="11"/>
  <c r="V162" i="11"/>
  <c r="W162" i="11" s="1"/>
  <c r="X162" i="11"/>
  <c r="Z162" i="11" s="1"/>
  <c r="AH161" i="11"/>
  <c r="V161" i="11"/>
  <c r="W161" i="11" s="1"/>
  <c r="X161" i="11"/>
  <c r="Z161" i="11" s="1"/>
  <c r="AH160" i="11"/>
  <c r="V160" i="11"/>
  <c r="W160" i="11" s="1"/>
  <c r="X160" i="11"/>
  <c r="Z160" i="11" s="1"/>
  <c r="AH159" i="11"/>
  <c r="V159" i="11"/>
  <c r="W159" i="11" s="1"/>
  <c r="X159" i="11"/>
  <c r="Z159" i="11" s="1"/>
  <c r="AH158" i="11"/>
  <c r="V158" i="11"/>
  <c r="W158" i="11" s="1"/>
  <c r="X158" i="11"/>
  <c r="Z158" i="11" s="1"/>
  <c r="AH157" i="11"/>
  <c r="V157" i="11"/>
  <c r="W157" i="11" s="1"/>
  <c r="X157" i="11"/>
  <c r="Z157" i="11" s="1"/>
  <c r="AH156" i="11"/>
  <c r="V156" i="11"/>
  <c r="W156" i="11" s="1"/>
  <c r="X156" i="11"/>
  <c r="Z156" i="11" s="1"/>
  <c r="AH155" i="11"/>
  <c r="V155" i="11"/>
  <c r="W155" i="11" s="1"/>
  <c r="X155" i="11"/>
  <c r="Z155" i="11" s="1"/>
  <c r="AH154" i="11"/>
  <c r="V154" i="11"/>
  <c r="W154" i="11" s="1"/>
  <c r="X154" i="11"/>
  <c r="Z154" i="11" s="1"/>
  <c r="AH153" i="11"/>
  <c r="V153" i="11"/>
  <c r="W153" i="11" s="1"/>
  <c r="X153" i="11"/>
  <c r="Z153" i="11" s="1"/>
  <c r="AH152" i="11"/>
  <c r="V152" i="11"/>
  <c r="W152" i="11" s="1"/>
  <c r="X152" i="11"/>
  <c r="Z152" i="11" s="1"/>
  <c r="AH151" i="11"/>
  <c r="V151" i="11"/>
  <c r="W151" i="11" s="1"/>
  <c r="X151" i="11"/>
  <c r="Z151" i="11" s="1"/>
  <c r="AH150" i="11"/>
  <c r="V150" i="11"/>
  <c r="W150" i="11" s="1"/>
  <c r="X150" i="11"/>
  <c r="Z150" i="11" s="1"/>
  <c r="AH149" i="11"/>
  <c r="V149" i="11"/>
  <c r="W149" i="11" s="1"/>
  <c r="X149" i="11"/>
  <c r="Z149" i="11" s="1"/>
  <c r="AH148" i="11"/>
  <c r="V148" i="11"/>
  <c r="W148" i="11" s="1"/>
  <c r="X148" i="11"/>
  <c r="Z148" i="11" s="1"/>
  <c r="AH147" i="11"/>
  <c r="V147" i="11"/>
  <c r="W147" i="11" s="1"/>
  <c r="X147" i="11"/>
  <c r="Z147" i="11" s="1"/>
  <c r="AH146" i="11"/>
  <c r="V146" i="11"/>
  <c r="W146" i="11" s="1"/>
  <c r="X146" i="11"/>
  <c r="Z146" i="11" s="1"/>
  <c r="AH145" i="11"/>
  <c r="V145" i="11"/>
  <c r="W145" i="11" s="1"/>
  <c r="X145" i="11"/>
  <c r="Z145" i="11" s="1"/>
  <c r="AH144" i="11"/>
  <c r="V144" i="11"/>
  <c r="W144" i="11" s="1"/>
  <c r="X144" i="11"/>
  <c r="Z144" i="11" s="1"/>
  <c r="AH143" i="11"/>
  <c r="V143" i="11"/>
  <c r="W143" i="11" s="1"/>
  <c r="X143" i="11"/>
  <c r="Z143" i="11" s="1"/>
  <c r="AH142" i="11"/>
  <c r="V142" i="11"/>
  <c r="W142" i="11" s="1"/>
  <c r="X142" i="11"/>
  <c r="Z142" i="11" s="1"/>
  <c r="AH141" i="11"/>
  <c r="V141" i="11"/>
  <c r="W141" i="11" s="1"/>
  <c r="X141" i="11"/>
  <c r="Z141" i="11" s="1"/>
  <c r="AH140" i="11"/>
  <c r="V140" i="11"/>
  <c r="W140" i="11" s="1"/>
  <c r="X140" i="11"/>
  <c r="Z140" i="11" s="1"/>
  <c r="AH139" i="11"/>
  <c r="V139" i="11"/>
  <c r="W139" i="11" s="1"/>
  <c r="X139" i="11"/>
  <c r="Z139" i="11" s="1"/>
  <c r="AH138" i="11"/>
  <c r="V138" i="11"/>
  <c r="W138" i="11" s="1"/>
  <c r="X138" i="11"/>
  <c r="Z138" i="11" s="1"/>
  <c r="AH137" i="11"/>
  <c r="V137" i="11"/>
  <c r="W137" i="11" s="1"/>
  <c r="X137" i="11"/>
  <c r="Z137" i="11" s="1"/>
  <c r="AH136" i="11"/>
  <c r="V136" i="11"/>
  <c r="W136" i="11" s="1"/>
  <c r="X136" i="11"/>
  <c r="Z136" i="11" s="1"/>
  <c r="AH135" i="11"/>
  <c r="V135" i="11"/>
  <c r="W135" i="11" s="1"/>
  <c r="X135" i="11"/>
  <c r="Z135" i="11" s="1"/>
  <c r="AH134" i="11"/>
  <c r="V134" i="11"/>
  <c r="W134" i="11" s="1"/>
  <c r="X134" i="11"/>
  <c r="Z134" i="11" s="1"/>
  <c r="AH133" i="11"/>
  <c r="V133" i="11"/>
  <c r="W133" i="11" s="1"/>
  <c r="X133" i="11"/>
  <c r="Z133" i="11" s="1"/>
  <c r="AH132" i="11"/>
  <c r="V132" i="11"/>
  <c r="W132" i="11" s="1"/>
  <c r="X132" i="11"/>
  <c r="Z132" i="11" s="1"/>
  <c r="AH131" i="11"/>
  <c r="V131" i="11"/>
  <c r="W131" i="11" s="1"/>
  <c r="X131" i="11"/>
  <c r="Z131" i="11" s="1"/>
  <c r="AH130" i="11"/>
  <c r="V130" i="11"/>
  <c r="W130" i="11" s="1"/>
  <c r="X130" i="11"/>
  <c r="Z130" i="11" s="1"/>
  <c r="AH129" i="11"/>
  <c r="V129" i="11"/>
  <c r="W129" i="11" s="1"/>
  <c r="X129" i="11"/>
  <c r="Z129" i="11" s="1"/>
  <c r="AH128" i="11"/>
  <c r="V128" i="11"/>
  <c r="W128" i="11" s="1"/>
  <c r="X128" i="11"/>
  <c r="Z128" i="11" s="1"/>
  <c r="AH127" i="11"/>
  <c r="V127" i="11"/>
  <c r="W127" i="11" s="1"/>
  <c r="X127" i="11"/>
  <c r="Z127" i="11" s="1"/>
  <c r="AH126" i="11"/>
  <c r="V126" i="11"/>
  <c r="W126" i="11" s="1"/>
  <c r="X126" i="11"/>
  <c r="Z126" i="11" s="1"/>
  <c r="AH125" i="11"/>
  <c r="V125" i="11"/>
  <c r="W125" i="11" s="1"/>
  <c r="X125" i="11"/>
  <c r="Z125" i="11" s="1"/>
  <c r="AH124" i="11"/>
  <c r="V124" i="11"/>
  <c r="W124" i="11" s="1"/>
  <c r="X124" i="11"/>
  <c r="Z124" i="11" s="1"/>
  <c r="AH123" i="11"/>
  <c r="V123" i="11"/>
  <c r="W123" i="11" s="1"/>
  <c r="X123" i="11"/>
  <c r="Z123" i="11" s="1"/>
  <c r="AH122" i="11"/>
  <c r="V122" i="11"/>
  <c r="W122" i="11" s="1"/>
  <c r="X122" i="11"/>
  <c r="Z122" i="11" s="1"/>
  <c r="AH121" i="11"/>
  <c r="V121" i="11"/>
  <c r="W121" i="11" s="1"/>
  <c r="X121" i="11"/>
  <c r="Z121" i="11" s="1"/>
  <c r="AH120" i="11"/>
  <c r="V120" i="11"/>
  <c r="W120" i="11" s="1"/>
  <c r="X120" i="11"/>
  <c r="Z120" i="11" s="1"/>
  <c r="AH119" i="11"/>
  <c r="V119" i="11"/>
  <c r="W119" i="11" s="1"/>
  <c r="X119" i="11"/>
  <c r="Z119" i="11" s="1"/>
  <c r="AH118" i="11"/>
  <c r="V118" i="11"/>
  <c r="W118" i="11" s="1"/>
  <c r="X118" i="11"/>
  <c r="Z118" i="11" s="1"/>
  <c r="AH117" i="11"/>
  <c r="V117" i="11"/>
  <c r="W117" i="11" s="1"/>
  <c r="X117" i="11"/>
  <c r="Z117" i="11" s="1"/>
  <c r="AH116" i="11"/>
  <c r="V116" i="11"/>
  <c r="W116" i="11" s="1"/>
  <c r="X116" i="11"/>
  <c r="Z116" i="11" s="1"/>
  <c r="AH115" i="11"/>
  <c r="V115" i="11"/>
  <c r="W115" i="11" s="1"/>
  <c r="X115" i="11"/>
  <c r="Z115" i="11" s="1"/>
  <c r="AH114" i="11"/>
  <c r="V114" i="11"/>
  <c r="W114" i="11" s="1"/>
  <c r="X114" i="11"/>
  <c r="Z114" i="11" s="1"/>
  <c r="AH113" i="11"/>
  <c r="V113" i="11"/>
  <c r="W113" i="11" s="1"/>
  <c r="X113" i="11"/>
  <c r="Z113" i="11" s="1"/>
  <c r="AH112" i="11"/>
  <c r="V112" i="11"/>
  <c r="W112" i="11" s="1"/>
  <c r="X112" i="11"/>
  <c r="Z112" i="11" s="1"/>
  <c r="AH111" i="11"/>
  <c r="V111" i="11"/>
  <c r="W111" i="11" s="1"/>
  <c r="X111" i="11"/>
  <c r="Z111" i="11" s="1"/>
  <c r="AH110" i="11"/>
  <c r="V110" i="11"/>
  <c r="W110" i="11" s="1"/>
  <c r="X110" i="11"/>
  <c r="Z110" i="11" s="1"/>
  <c r="AH109" i="11"/>
  <c r="V109" i="11"/>
  <c r="W109" i="11" s="1"/>
  <c r="X109" i="11"/>
  <c r="Z109" i="11" s="1"/>
  <c r="AH108" i="11"/>
  <c r="V108" i="11"/>
  <c r="W108" i="11" s="1"/>
  <c r="X108" i="11"/>
  <c r="Z108" i="11" s="1"/>
  <c r="AH107" i="11"/>
  <c r="V107" i="11"/>
  <c r="W107" i="11" s="1"/>
  <c r="X107" i="11"/>
  <c r="Z107" i="11" s="1"/>
  <c r="AH106" i="11"/>
  <c r="V106" i="11"/>
  <c r="W106" i="11" s="1"/>
  <c r="X106" i="11"/>
  <c r="Z106" i="11" s="1"/>
  <c r="AH105" i="11"/>
  <c r="V105" i="11"/>
  <c r="W105" i="11" s="1"/>
  <c r="X105" i="11"/>
  <c r="Z105" i="11" s="1"/>
  <c r="AH104" i="11"/>
  <c r="V104" i="11"/>
  <c r="W104" i="11" s="1"/>
  <c r="X104" i="11"/>
  <c r="Z104" i="11" s="1"/>
  <c r="AH103" i="11"/>
  <c r="V103" i="11"/>
  <c r="W103" i="11" s="1"/>
  <c r="X103" i="11"/>
  <c r="Z103" i="11" s="1"/>
  <c r="AH102" i="11"/>
  <c r="V102" i="11"/>
  <c r="W102" i="11" s="1"/>
  <c r="X102" i="11"/>
  <c r="Z102" i="11" s="1"/>
  <c r="AH101" i="11"/>
  <c r="V101" i="11"/>
  <c r="W101" i="11" s="1"/>
  <c r="X101" i="11"/>
  <c r="Z101" i="11" s="1"/>
  <c r="AH100" i="11"/>
  <c r="V100" i="11"/>
  <c r="W100" i="11" s="1"/>
  <c r="X100" i="11"/>
  <c r="Z100" i="11" s="1"/>
  <c r="AH99" i="11"/>
  <c r="V99" i="11"/>
  <c r="W99" i="11" s="1"/>
  <c r="X99" i="11"/>
  <c r="Z99" i="11" s="1"/>
  <c r="AH98" i="11"/>
  <c r="V98" i="11"/>
  <c r="W98" i="11" s="1"/>
  <c r="X98" i="11"/>
  <c r="Z98" i="11" s="1"/>
  <c r="AH97" i="11"/>
  <c r="V97" i="11"/>
  <c r="W97" i="11" s="1"/>
  <c r="X97" i="11"/>
  <c r="Z97" i="11" s="1"/>
  <c r="AH96" i="11"/>
  <c r="V96" i="11"/>
  <c r="W96" i="11" s="1"/>
  <c r="X96" i="11"/>
  <c r="Z96" i="11" s="1"/>
  <c r="AH95" i="11"/>
  <c r="V95" i="11"/>
  <c r="W95" i="11" s="1"/>
  <c r="X95" i="11"/>
  <c r="Z95" i="11" s="1"/>
  <c r="AH94" i="11"/>
  <c r="V94" i="11"/>
  <c r="W94" i="11" s="1"/>
  <c r="X94" i="11"/>
  <c r="Z94" i="11" s="1"/>
  <c r="AH93" i="11"/>
  <c r="V93" i="11"/>
  <c r="W93" i="11" s="1"/>
  <c r="X93" i="11"/>
  <c r="Z93" i="11" s="1"/>
  <c r="AH92" i="11"/>
  <c r="V92" i="11"/>
  <c r="W92" i="11" s="1"/>
  <c r="X92" i="11"/>
  <c r="Z92" i="11" s="1"/>
  <c r="AH91" i="11"/>
  <c r="V91" i="11"/>
  <c r="W91" i="11" s="1"/>
  <c r="X91" i="11"/>
  <c r="Z91" i="11" s="1"/>
  <c r="AH90" i="11"/>
  <c r="V90" i="11"/>
  <c r="W90" i="11" s="1"/>
  <c r="X90" i="11"/>
  <c r="Z90" i="11" s="1"/>
  <c r="AH89" i="11"/>
  <c r="V89" i="11"/>
  <c r="W89" i="11" s="1"/>
  <c r="X89" i="11"/>
  <c r="Z89" i="11" s="1"/>
  <c r="AH88" i="11"/>
  <c r="V88" i="11"/>
  <c r="W88" i="11" s="1"/>
  <c r="X88" i="11"/>
  <c r="Z88" i="11" s="1"/>
  <c r="AH87" i="11"/>
  <c r="V87" i="11"/>
  <c r="W87" i="11" s="1"/>
  <c r="X87" i="11"/>
  <c r="Z87" i="11" s="1"/>
  <c r="K87" i="11"/>
  <c r="AH86" i="11"/>
  <c r="X86" i="11"/>
  <c r="Z86" i="11" s="1"/>
  <c r="V86" i="11"/>
  <c r="AG86" i="11" s="1"/>
  <c r="K86" i="11"/>
  <c r="AH85" i="11"/>
  <c r="X85" i="11"/>
  <c r="Z85" i="11" s="1"/>
  <c r="V85" i="11"/>
  <c r="W85" i="11" s="1"/>
  <c r="K85" i="11"/>
  <c r="AH84" i="11"/>
  <c r="X84" i="11"/>
  <c r="Z84" i="11" s="1"/>
  <c r="V84" i="11"/>
  <c r="W84" i="11" s="1"/>
  <c r="K84" i="11"/>
  <c r="AH83" i="11"/>
  <c r="V83" i="11"/>
  <c r="W83" i="11" s="1"/>
  <c r="X83" i="11"/>
  <c r="Z83" i="11" s="1"/>
  <c r="K83" i="11"/>
  <c r="AH82" i="11"/>
  <c r="X82" i="11"/>
  <c r="Z82" i="11" s="1"/>
  <c r="V82" i="11"/>
  <c r="AG82" i="11" s="1"/>
  <c r="K82" i="11"/>
  <c r="AH81" i="11"/>
  <c r="V81" i="11"/>
  <c r="X81" i="11"/>
  <c r="Z81" i="11" s="1"/>
  <c r="K81" i="11"/>
  <c r="AH80" i="11"/>
  <c r="X80" i="11"/>
  <c r="Z80" i="11" s="1"/>
  <c r="V80" i="11"/>
  <c r="W80" i="11" s="1"/>
  <c r="K80" i="11"/>
  <c r="AH79" i="11"/>
  <c r="V79" i="11"/>
  <c r="W79" i="11" s="1"/>
  <c r="X79" i="11"/>
  <c r="Z79" i="11" s="1"/>
  <c r="K79" i="11"/>
  <c r="AH78" i="11"/>
  <c r="X78" i="11"/>
  <c r="Z78" i="11" s="1"/>
  <c r="V78" i="11"/>
  <c r="AG78" i="11" s="1"/>
  <c r="K78" i="11"/>
  <c r="AH77" i="11"/>
  <c r="V77" i="11"/>
  <c r="W77" i="11" s="1"/>
  <c r="X77" i="11"/>
  <c r="Z77" i="11" s="1"/>
  <c r="K77" i="11"/>
  <c r="AH76" i="11"/>
  <c r="X76" i="11"/>
  <c r="Z76" i="11" s="1"/>
  <c r="V76" i="11"/>
  <c r="W76" i="11" s="1"/>
  <c r="K76" i="11"/>
  <c r="AH75" i="11"/>
  <c r="V75" i="11"/>
  <c r="W75" i="11" s="1"/>
  <c r="X75" i="11"/>
  <c r="Z75" i="11" s="1"/>
  <c r="K75" i="11"/>
  <c r="AH74" i="11"/>
  <c r="X74" i="11"/>
  <c r="Z74" i="11" s="1"/>
  <c r="V74" i="11"/>
  <c r="AG74" i="11" s="1"/>
  <c r="K74" i="11"/>
  <c r="AH73" i="11"/>
  <c r="AG73" i="11"/>
  <c r="V73" i="11"/>
  <c r="W73" i="11" s="1"/>
  <c r="X73" i="11"/>
  <c r="Z73" i="11" s="1"/>
  <c r="K73" i="11"/>
  <c r="AH72" i="11"/>
  <c r="X72" i="11"/>
  <c r="Z72" i="11" s="1"/>
  <c r="V72" i="11"/>
  <c r="W72" i="11" s="1"/>
  <c r="K72" i="11"/>
  <c r="AH71" i="11"/>
  <c r="V71" i="11"/>
  <c r="W71" i="11" s="1"/>
  <c r="X71" i="11"/>
  <c r="Z71" i="11" s="1"/>
  <c r="K71" i="11"/>
  <c r="AH70" i="11"/>
  <c r="X70" i="11"/>
  <c r="Z70" i="11" s="1"/>
  <c r="V70" i="11"/>
  <c r="AG70" i="11" s="1"/>
  <c r="K70" i="11"/>
  <c r="AH69" i="11"/>
  <c r="V69" i="11"/>
  <c r="W69" i="11" s="1"/>
  <c r="X69" i="11"/>
  <c r="Z69" i="11" s="1"/>
  <c r="K69" i="11"/>
  <c r="AH68" i="11"/>
  <c r="X68" i="11"/>
  <c r="Z68" i="11" s="1"/>
  <c r="V68" i="11"/>
  <c r="W68" i="11" s="1"/>
  <c r="K68" i="11"/>
  <c r="AH67" i="11"/>
  <c r="V67" i="11"/>
  <c r="W67" i="11" s="1"/>
  <c r="X67" i="11"/>
  <c r="Z67" i="11" s="1"/>
  <c r="K67" i="11"/>
  <c r="AH66" i="11"/>
  <c r="X66" i="11"/>
  <c r="Z66" i="11" s="1"/>
  <c r="V66" i="11"/>
  <c r="AG66" i="11" s="1"/>
  <c r="K66" i="11"/>
  <c r="AH65" i="11"/>
  <c r="V65" i="11"/>
  <c r="W65" i="11" s="1"/>
  <c r="X65" i="11"/>
  <c r="Z65" i="11" s="1"/>
  <c r="K65" i="11"/>
  <c r="AH64" i="11"/>
  <c r="X64" i="11"/>
  <c r="Z64" i="11" s="1"/>
  <c r="V64" i="11"/>
  <c r="W64" i="11" s="1"/>
  <c r="K64" i="11"/>
  <c r="AH63" i="11"/>
  <c r="V63" i="11"/>
  <c r="W63" i="11" s="1"/>
  <c r="X63" i="11"/>
  <c r="Z63" i="11" s="1"/>
  <c r="K63" i="11"/>
  <c r="AH62" i="11"/>
  <c r="X62" i="11"/>
  <c r="Z62" i="11" s="1"/>
  <c r="V62" i="11"/>
  <c r="AG62" i="11" s="1"/>
  <c r="K62" i="11"/>
  <c r="AH61" i="11"/>
  <c r="V61" i="11"/>
  <c r="W61" i="11" s="1"/>
  <c r="X61" i="11"/>
  <c r="Z61" i="11" s="1"/>
  <c r="K61" i="11"/>
  <c r="AH60" i="11"/>
  <c r="X60" i="11"/>
  <c r="Z60" i="11" s="1"/>
  <c r="V60" i="11"/>
  <c r="W60" i="11" s="1"/>
  <c r="K60" i="11"/>
  <c r="AH59" i="11"/>
  <c r="V59" i="11"/>
  <c r="W59" i="11" s="1"/>
  <c r="X59" i="11"/>
  <c r="Z59" i="11" s="1"/>
  <c r="K59" i="11"/>
  <c r="AH58" i="11"/>
  <c r="X58" i="11"/>
  <c r="Z58" i="11" s="1"/>
  <c r="V58" i="11"/>
  <c r="AG58" i="11" s="1"/>
  <c r="K58" i="11"/>
  <c r="AH57" i="11"/>
  <c r="V57" i="11"/>
  <c r="W57" i="11" s="1"/>
  <c r="X57" i="11"/>
  <c r="Z57" i="11" s="1"/>
  <c r="K57" i="11"/>
  <c r="AH56" i="11"/>
  <c r="X56" i="11"/>
  <c r="Z56" i="11" s="1"/>
  <c r="V56" i="11"/>
  <c r="W56" i="11" s="1"/>
  <c r="K56" i="11"/>
  <c r="AH55" i="11"/>
  <c r="X55" i="11"/>
  <c r="Z55" i="11" s="1"/>
  <c r="V55" i="11"/>
  <c r="W55" i="11" s="1"/>
  <c r="K55" i="11"/>
  <c r="AH54" i="11"/>
  <c r="X54" i="11"/>
  <c r="Z54" i="11" s="1"/>
  <c r="V54" i="11"/>
  <c r="AG54" i="11" s="1"/>
  <c r="K54" i="11"/>
  <c r="AH53" i="11"/>
  <c r="V53" i="11"/>
  <c r="W53" i="11" s="1"/>
  <c r="X53" i="11"/>
  <c r="Z53" i="11" s="1"/>
  <c r="K53" i="11"/>
  <c r="AH52" i="11"/>
  <c r="X52" i="11"/>
  <c r="Z52" i="11" s="1"/>
  <c r="V52" i="11"/>
  <c r="W52" i="11" s="1"/>
  <c r="K52" i="11"/>
  <c r="AH51" i="11"/>
  <c r="X51" i="11"/>
  <c r="Z51" i="11" s="1"/>
  <c r="V51" i="11"/>
  <c r="W51" i="11" s="1"/>
  <c r="K51" i="11"/>
  <c r="AH50" i="11"/>
  <c r="X50" i="11"/>
  <c r="Z50" i="11" s="1"/>
  <c r="V50" i="11"/>
  <c r="AG50" i="11" s="1"/>
  <c r="K50" i="11"/>
  <c r="AH49" i="11"/>
  <c r="V49" i="11"/>
  <c r="X49" i="11"/>
  <c r="Z49" i="11" s="1"/>
  <c r="K49" i="11"/>
  <c r="AH48" i="11"/>
  <c r="X48" i="11"/>
  <c r="Z48" i="11" s="1"/>
  <c r="V48" i="11"/>
  <c r="W48" i="11" s="1"/>
  <c r="K48" i="11"/>
  <c r="AH47" i="11"/>
  <c r="AG47" i="11"/>
  <c r="X47" i="11"/>
  <c r="Z47" i="11" s="1"/>
  <c r="V47" i="11"/>
  <c r="W47" i="11" s="1"/>
  <c r="K47" i="11"/>
  <c r="AH46" i="11"/>
  <c r="X46" i="11"/>
  <c r="Z46" i="11" s="1"/>
  <c r="V46" i="11"/>
  <c r="AG46" i="11" s="1"/>
  <c r="K46" i="11"/>
  <c r="AH45" i="11"/>
  <c r="V45" i="11"/>
  <c r="W45" i="11" s="1"/>
  <c r="X45" i="11"/>
  <c r="Z45" i="11" s="1"/>
  <c r="K45" i="11"/>
  <c r="AH44" i="11"/>
  <c r="X44" i="11"/>
  <c r="Z44" i="11" s="1"/>
  <c r="V44" i="11"/>
  <c r="W44" i="11" s="1"/>
  <c r="K44" i="11"/>
  <c r="AH43" i="11"/>
  <c r="X43" i="11"/>
  <c r="Z43" i="11" s="1"/>
  <c r="V43" i="11"/>
  <c r="W43" i="11" s="1"/>
  <c r="K43" i="11"/>
  <c r="AH42" i="11"/>
  <c r="X42" i="11"/>
  <c r="Z42" i="11" s="1"/>
  <c r="V42" i="11"/>
  <c r="AG42" i="11" s="1"/>
  <c r="K42" i="11"/>
  <c r="AH41" i="11"/>
  <c r="V41" i="11"/>
  <c r="W41" i="11" s="1"/>
  <c r="X41" i="11"/>
  <c r="Z41" i="11" s="1"/>
  <c r="K41" i="11"/>
  <c r="AH40" i="11"/>
  <c r="X40" i="11"/>
  <c r="Z40" i="11" s="1"/>
  <c r="V40" i="11"/>
  <c r="W40" i="11" s="1"/>
  <c r="K40" i="11"/>
  <c r="AH39" i="11"/>
  <c r="X39" i="11"/>
  <c r="Z39" i="11" s="1"/>
  <c r="V39" i="11"/>
  <c r="AG39" i="11" s="1"/>
  <c r="K39" i="11"/>
  <c r="AH38" i="11"/>
  <c r="X38" i="11"/>
  <c r="Z38" i="11" s="1"/>
  <c r="V38" i="11"/>
  <c r="W38" i="11" s="1"/>
  <c r="K38" i="11"/>
  <c r="AH37" i="11"/>
  <c r="X37" i="11"/>
  <c r="Z37" i="11" s="1"/>
  <c r="V37" i="11"/>
  <c r="AG37" i="11" s="1"/>
  <c r="K37" i="11"/>
  <c r="AH36" i="11"/>
  <c r="X36" i="11"/>
  <c r="Z36" i="11" s="1"/>
  <c r="V36" i="11"/>
  <c r="W36" i="11" s="1"/>
  <c r="K36" i="11"/>
  <c r="AH35" i="11"/>
  <c r="X35" i="11"/>
  <c r="Z35" i="11" s="1"/>
  <c r="V35" i="11"/>
  <c r="AG35" i="11" s="1"/>
  <c r="K35" i="11"/>
  <c r="AH34" i="11"/>
  <c r="X34" i="11"/>
  <c r="Z34" i="11" s="1"/>
  <c r="V34" i="11"/>
  <c r="W34" i="11" s="1"/>
  <c r="K34" i="11"/>
  <c r="AH33" i="11"/>
  <c r="X33" i="11"/>
  <c r="Z33" i="11" s="1"/>
  <c r="V33" i="11"/>
  <c r="AG33" i="11" s="1"/>
  <c r="K33" i="11"/>
  <c r="AH32" i="11"/>
  <c r="X32" i="11"/>
  <c r="Z32" i="11" s="1"/>
  <c r="V32" i="11"/>
  <c r="W32" i="11" s="1"/>
  <c r="K32" i="11"/>
  <c r="AH31" i="11"/>
  <c r="X31" i="11"/>
  <c r="Z31" i="11" s="1"/>
  <c r="V31" i="11"/>
  <c r="AG31" i="11" s="1"/>
  <c r="K31" i="11"/>
  <c r="AH30" i="11"/>
  <c r="X30" i="11"/>
  <c r="Z30" i="11" s="1"/>
  <c r="V30" i="11"/>
  <c r="W30" i="11" s="1"/>
  <c r="K30" i="11"/>
  <c r="AH29" i="11"/>
  <c r="X29" i="11"/>
  <c r="Z29" i="11" s="1"/>
  <c r="V29" i="11"/>
  <c r="AG29" i="11" s="1"/>
  <c r="K29" i="11"/>
  <c r="AH28" i="11"/>
  <c r="X28" i="11"/>
  <c r="Z28" i="11" s="1"/>
  <c r="V28" i="11"/>
  <c r="W28" i="11" s="1"/>
  <c r="K28" i="11"/>
  <c r="AH27" i="11"/>
  <c r="X27" i="11"/>
  <c r="Z27" i="11" s="1"/>
  <c r="V27" i="11"/>
  <c r="AG27" i="11" s="1"/>
  <c r="K27" i="11"/>
  <c r="AH26" i="11"/>
  <c r="X26" i="11"/>
  <c r="Z26" i="11" s="1"/>
  <c r="V26" i="11"/>
  <c r="W26" i="11" s="1"/>
  <c r="K26" i="11"/>
  <c r="AH25" i="11"/>
  <c r="X25" i="11"/>
  <c r="Z25" i="11" s="1"/>
  <c r="V25" i="11"/>
  <c r="AG25" i="11" s="1"/>
  <c r="K25" i="11"/>
  <c r="AH24" i="11"/>
  <c r="X24" i="11"/>
  <c r="Z24" i="11" s="1"/>
  <c r="V24" i="11"/>
  <c r="W24" i="11" s="1"/>
  <c r="K24" i="11"/>
  <c r="AH23" i="11"/>
  <c r="X23" i="11"/>
  <c r="Z23" i="11" s="1"/>
  <c r="V23" i="11"/>
  <c r="AG23" i="11" s="1"/>
  <c r="K23" i="11"/>
  <c r="AH22" i="11"/>
  <c r="X22" i="11"/>
  <c r="Z22" i="11" s="1"/>
  <c r="V22" i="11"/>
  <c r="W22" i="11" s="1"/>
  <c r="K22" i="11"/>
  <c r="AH21" i="11"/>
  <c r="X21" i="11"/>
  <c r="Z21" i="11" s="1"/>
  <c r="V21" i="11"/>
  <c r="AG21" i="11" s="1"/>
  <c r="K21" i="11"/>
  <c r="AH20" i="11"/>
  <c r="X20" i="11"/>
  <c r="Z20" i="11" s="1"/>
  <c r="V20" i="11"/>
  <c r="W20" i="11" s="1"/>
  <c r="K20" i="11"/>
  <c r="AH19" i="11"/>
  <c r="X19" i="11"/>
  <c r="Z19" i="11" s="1"/>
  <c r="V19" i="11"/>
  <c r="AG19" i="11" s="1"/>
  <c r="K19" i="11"/>
  <c r="AH18" i="11"/>
  <c r="X18" i="11"/>
  <c r="Z18" i="11" s="1"/>
  <c r="V18" i="11"/>
  <c r="W18" i="11" s="1"/>
  <c r="K18" i="11"/>
  <c r="AH17" i="11"/>
  <c r="X17" i="11"/>
  <c r="Z17" i="11" s="1"/>
  <c r="V17" i="11"/>
  <c r="AG17" i="11" s="1"/>
  <c r="K17" i="11"/>
  <c r="AH16" i="11"/>
  <c r="X16" i="11"/>
  <c r="Z16" i="11" s="1"/>
  <c r="V16" i="11"/>
  <c r="W16" i="11" s="1"/>
  <c r="K16" i="11"/>
  <c r="AH15" i="11"/>
  <c r="X15" i="11"/>
  <c r="Z15" i="11" s="1"/>
  <c r="V15" i="11"/>
  <c r="AG15" i="11" s="1"/>
  <c r="K15" i="11"/>
  <c r="AH14" i="11"/>
  <c r="X14" i="11"/>
  <c r="Z14" i="11" s="1"/>
  <c r="V14" i="11"/>
  <c r="W14" i="11" s="1"/>
  <c r="K14" i="11"/>
  <c r="AH13" i="11"/>
  <c r="X13" i="11"/>
  <c r="Z13" i="11" s="1"/>
  <c r="V13" i="11"/>
  <c r="AG13" i="11" s="1"/>
  <c r="K13" i="11"/>
  <c r="AH12" i="11"/>
  <c r="X12" i="11"/>
  <c r="Z12" i="11" s="1"/>
  <c r="V12" i="11"/>
  <c r="W12" i="11" s="1"/>
  <c r="K12" i="11"/>
  <c r="AH11" i="11"/>
  <c r="X11" i="11"/>
  <c r="Z11" i="11" s="1"/>
  <c r="V11" i="11"/>
  <c r="AG11" i="11" s="1"/>
  <c r="K11" i="11"/>
  <c r="AH10" i="11"/>
  <c r="X10" i="11"/>
  <c r="Z10" i="11" s="1"/>
  <c r="V10" i="11"/>
  <c r="W10" i="11" s="1"/>
  <c r="K10" i="11"/>
  <c r="AH9" i="11"/>
  <c r="X9" i="11"/>
  <c r="Z9" i="11" s="1"/>
  <c r="V9" i="11"/>
  <c r="AG9" i="11" s="1"/>
  <c r="K9" i="11"/>
  <c r="AH8" i="11"/>
  <c r="X8" i="11"/>
  <c r="Z8" i="11" s="1"/>
  <c r="V8" i="11"/>
  <c r="W8" i="11" s="1"/>
  <c r="K8" i="11"/>
  <c r="AH7" i="11"/>
  <c r="X7" i="11"/>
  <c r="Z7" i="11" s="1"/>
  <c r="V7" i="11"/>
  <c r="AG7" i="11" s="1"/>
  <c r="K7" i="11"/>
  <c r="AH6" i="11"/>
  <c r="X6" i="11"/>
  <c r="Z6" i="11" s="1"/>
  <c r="V6" i="11"/>
  <c r="W6" i="11" s="1"/>
  <c r="K6" i="11"/>
  <c r="AH5" i="11"/>
  <c r="X5" i="11"/>
  <c r="Z5" i="11" s="1"/>
  <c r="V5" i="11"/>
  <c r="AG5" i="11" s="1"/>
  <c r="K5" i="11"/>
  <c r="AH4" i="11"/>
  <c r="X4" i="11"/>
  <c r="Z4" i="11" s="1"/>
  <c r="V4" i="11"/>
  <c r="W4" i="11" s="1"/>
  <c r="K4" i="11"/>
  <c r="AH3" i="11"/>
  <c r="X3" i="11"/>
  <c r="Z3" i="11" s="1"/>
  <c r="V3" i="11"/>
  <c r="AG3" i="11" s="1"/>
  <c r="AH2" i="11"/>
  <c r="X2" i="11"/>
  <c r="Z2" i="11" s="1"/>
  <c r="V2" i="11"/>
  <c r="W2" i="11" s="1"/>
  <c r="K2" i="11"/>
  <c r="AL267" i="10"/>
  <c r="AI267" i="10"/>
  <c r="AH267" i="10"/>
  <c r="AK267" i="10" s="1"/>
  <c r="AL266" i="10"/>
  <c r="AN266" i="10" s="1"/>
  <c r="AI266" i="10"/>
  <c r="AH266" i="10"/>
  <c r="AK266" i="10" s="1"/>
  <c r="AL265" i="10"/>
  <c r="AM265" i="10" s="1"/>
  <c r="AP265" i="10" s="1"/>
  <c r="AI265" i="10"/>
  <c r="AH265" i="10"/>
  <c r="AK265" i="10" s="1"/>
  <c r="AL264" i="10"/>
  <c r="AN264" i="10" s="1"/>
  <c r="AI264" i="10"/>
  <c r="AH264" i="10"/>
  <c r="AK264" i="10" s="1"/>
  <c r="AL263" i="10"/>
  <c r="AN263" i="10" s="1"/>
  <c r="AI263" i="10"/>
  <c r="AH263" i="10"/>
  <c r="AK263" i="10" s="1"/>
  <c r="AL262" i="10"/>
  <c r="AN262" i="10" s="1"/>
  <c r="AI262" i="10"/>
  <c r="AH262" i="10"/>
  <c r="AK262" i="10" s="1"/>
  <c r="AL261" i="10"/>
  <c r="AN261" i="10" s="1"/>
  <c r="AI261" i="10"/>
  <c r="AH261" i="10"/>
  <c r="AK261" i="10" s="1"/>
  <c r="AL260" i="10"/>
  <c r="AN260" i="10" s="1"/>
  <c r="AI260" i="10"/>
  <c r="AH260" i="10"/>
  <c r="AL259" i="10"/>
  <c r="AN259" i="10" s="1"/>
  <c r="AI259" i="10"/>
  <c r="AH259" i="10"/>
  <c r="AL258" i="10"/>
  <c r="AN258" i="10" s="1"/>
  <c r="AI258" i="10"/>
  <c r="AH258" i="10"/>
  <c r="AL257" i="10"/>
  <c r="AN257" i="10" s="1"/>
  <c r="AI257" i="10"/>
  <c r="AH257" i="10"/>
  <c r="AL256" i="10"/>
  <c r="AN256" i="10" s="1"/>
  <c r="AI256" i="10"/>
  <c r="AH256" i="10"/>
  <c r="AL255" i="10"/>
  <c r="AN255" i="10" s="1"/>
  <c r="AI255" i="10"/>
  <c r="AH255" i="10"/>
  <c r="AL254" i="10"/>
  <c r="AN254" i="10" s="1"/>
  <c r="AI254" i="10"/>
  <c r="AH254" i="10"/>
  <c r="AL253" i="10"/>
  <c r="AN253" i="10" s="1"/>
  <c r="AI253" i="10"/>
  <c r="AH253" i="10"/>
  <c r="AL252" i="10"/>
  <c r="AN252" i="10" s="1"/>
  <c r="AI252" i="10"/>
  <c r="AH252" i="10"/>
  <c r="AL251" i="10"/>
  <c r="AN251" i="10" s="1"/>
  <c r="AI251" i="10"/>
  <c r="AH251" i="10"/>
  <c r="AL250" i="10"/>
  <c r="AN250" i="10" s="1"/>
  <c r="AI250" i="10"/>
  <c r="AH250" i="10"/>
  <c r="AL249" i="10"/>
  <c r="AN249" i="10" s="1"/>
  <c r="AI249" i="10"/>
  <c r="AH249" i="10"/>
  <c r="AL248" i="10"/>
  <c r="AN248" i="10" s="1"/>
  <c r="AI248" i="10"/>
  <c r="AH248" i="10"/>
  <c r="AL247" i="10"/>
  <c r="AN247" i="10" s="1"/>
  <c r="AI247" i="10"/>
  <c r="AH247" i="10"/>
  <c r="AL246" i="10"/>
  <c r="AN246" i="10" s="1"/>
  <c r="AI246" i="10"/>
  <c r="AH246" i="10"/>
  <c r="AL245" i="10"/>
  <c r="AN245" i="10" s="1"/>
  <c r="AI245" i="10"/>
  <c r="AH245" i="10"/>
  <c r="AL244" i="10"/>
  <c r="AN244" i="10" s="1"/>
  <c r="AI244" i="10"/>
  <c r="AH244" i="10"/>
  <c r="AL243" i="10"/>
  <c r="AN243" i="10" s="1"/>
  <c r="AI243" i="10"/>
  <c r="AH243" i="10"/>
  <c r="AL242" i="10"/>
  <c r="AN242" i="10" s="1"/>
  <c r="AH242" i="10"/>
  <c r="AL241" i="10"/>
  <c r="AN241" i="10" s="1"/>
  <c r="AH241" i="10"/>
  <c r="AL240" i="10"/>
  <c r="AN240" i="10" s="1"/>
  <c r="AH240" i="10"/>
  <c r="AL239" i="10"/>
  <c r="AN239" i="10" s="1"/>
  <c r="AI239" i="10"/>
  <c r="AH239" i="10"/>
  <c r="AL238" i="10"/>
  <c r="AN238" i="10" s="1"/>
  <c r="AI238" i="10"/>
  <c r="AH238" i="10"/>
  <c r="AL237" i="10"/>
  <c r="AN237" i="10" s="1"/>
  <c r="AI237" i="10"/>
  <c r="AH237" i="10"/>
  <c r="AL236" i="10"/>
  <c r="AN236" i="10" s="1"/>
  <c r="AI236" i="10"/>
  <c r="AH236" i="10"/>
  <c r="AL235" i="10"/>
  <c r="AN235" i="10" s="1"/>
  <c r="AI235" i="10"/>
  <c r="AH235" i="10"/>
  <c r="AL234" i="10"/>
  <c r="AN234" i="10" s="1"/>
  <c r="AI234" i="10"/>
  <c r="AH234" i="10"/>
  <c r="AL233" i="10"/>
  <c r="AN233" i="10" s="1"/>
  <c r="AI233" i="10"/>
  <c r="AH233" i="10"/>
  <c r="AL232" i="10"/>
  <c r="AN232" i="10" s="1"/>
  <c r="AI232" i="10"/>
  <c r="AH232" i="10"/>
  <c r="AL231" i="10"/>
  <c r="AN231" i="10" s="1"/>
  <c r="AI231" i="10"/>
  <c r="AH231" i="10"/>
  <c r="AL230" i="10"/>
  <c r="AN230" i="10" s="1"/>
  <c r="AI230" i="10"/>
  <c r="AH230" i="10"/>
  <c r="AL229" i="10"/>
  <c r="AN229" i="10" s="1"/>
  <c r="AI229" i="10"/>
  <c r="AH229" i="10"/>
  <c r="AL228" i="10"/>
  <c r="AN228" i="10" s="1"/>
  <c r="AI228" i="10"/>
  <c r="AH228" i="10"/>
  <c r="AL227" i="10"/>
  <c r="AN227" i="10" s="1"/>
  <c r="AI227" i="10"/>
  <c r="AH227" i="10"/>
  <c r="AL226" i="10"/>
  <c r="AN226" i="10" s="1"/>
  <c r="AI226" i="10"/>
  <c r="AH226" i="10"/>
  <c r="AL225" i="10"/>
  <c r="AN225" i="10" s="1"/>
  <c r="AI225" i="10"/>
  <c r="AH225" i="10"/>
  <c r="AL224" i="10"/>
  <c r="AN224" i="10" s="1"/>
  <c r="AI224" i="10"/>
  <c r="AH224" i="10"/>
  <c r="AL223" i="10"/>
  <c r="AN223" i="10" s="1"/>
  <c r="AI223" i="10"/>
  <c r="AH223" i="10"/>
  <c r="AK223" i="10" s="1"/>
  <c r="AL222" i="10"/>
  <c r="AN222" i="10" s="1"/>
  <c r="AI222" i="10"/>
  <c r="AH222" i="10"/>
  <c r="AK222" i="10" s="1"/>
  <c r="AL221" i="10"/>
  <c r="AN221" i="10" s="1"/>
  <c r="AI221" i="10"/>
  <c r="AH221" i="10"/>
  <c r="AK221" i="10" s="1"/>
  <c r="AL220" i="10"/>
  <c r="AN220" i="10" s="1"/>
  <c r="AI220" i="10"/>
  <c r="AH220" i="10"/>
  <c r="AL219" i="10"/>
  <c r="AN219" i="10" s="1"/>
  <c r="AI219" i="10"/>
  <c r="AH219" i="10"/>
  <c r="AK219" i="10" s="1"/>
  <c r="AL218" i="10"/>
  <c r="AN218" i="10" s="1"/>
  <c r="AI218" i="10"/>
  <c r="AH218" i="10"/>
  <c r="AK218" i="10" s="1"/>
  <c r="AL217" i="10"/>
  <c r="AN217" i="10" s="1"/>
  <c r="AI217" i="10"/>
  <c r="AH217" i="10"/>
  <c r="AK217" i="10" s="1"/>
  <c r="AL216" i="10"/>
  <c r="AN216" i="10" s="1"/>
  <c r="AI216" i="10"/>
  <c r="AH216" i="10"/>
  <c r="AK216" i="10" s="1"/>
  <c r="AL215" i="10"/>
  <c r="AN215" i="10" s="1"/>
  <c r="AI215" i="10"/>
  <c r="AH215" i="10"/>
  <c r="AK215" i="10" s="1"/>
  <c r="AL214" i="10"/>
  <c r="AN214" i="10" s="1"/>
  <c r="AI214" i="10"/>
  <c r="AH214" i="10"/>
  <c r="AK214" i="10" s="1"/>
  <c r="AL213" i="10"/>
  <c r="AN213" i="10" s="1"/>
  <c r="AI213" i="10"/>
  <c r="AH213" i="10"/>
  <c r="AK213" i="10" s="1"/>
  <c r="AL212" i="10"/>
  <c r="AN212" i="10" s="1"/>
  <c r="AI212" i="10"/>
  <c r="AH212" i="10"/>
  <c r="AK212" i="10" s="1"/>
  <c r="AL211" i="10"/>
  <c r="AN211" i="10" s="1"/>
  <c r="AI211" i="10"/>
  <c r="AH211" i="10"/>
  <c r="AK211" i="10" s="1"/>
  <c r="AL210" i="10"/>
  <c r="AN210" i="10" s="1"/>
  <c r="AI210" i="10"/>
  <c r="AH210" i="10"/>
  <c r="AK210" i="10" s="1"/>
  <c r="AL209" i="10"/>
  <c r="AN209" i="10" s="1"/>
  <c r="AI209" i="10"/>
  <c r="AH209" i="10"/>
  <c r="AK209" i="10" s="1"/>
  <c r="AL208" i="10"/>
  <c r="AN208" i="10" s="1"/>
  <c r="AI208" i="10"/>
  <c r="AH208" i="10"/>
  <c r="AK208" i="10" s="1"/>
  <c r="AL207" i="10"/>
  <c r="AN207" i="10" s="1"/>
  <c r="AI207" i="10"/>
  <c r="AH207" i="10"/>
  <c r="AK207" i="10" s="1"/>
  <c r="AB207" i="10"/>
  <c r="AL206" i="10"/>
  <c r="AN206" i="10" s="1"/>
  <c r="AI206" i="10"/>
  <c r="AH206" i="10"/>
  <c r="AP205" i="10"/>
  <c r="AN205" i="10"/>
  <c r="AI205" i="10"/>
  <c r="AH205" i="10"/>
  <c r="AK205" i="10" s="1"/>
  <c r="AL204" i="10"/>
  <c r="AN204" i="10" s="1"/>
  <c r="AI204" i="10"/>
  <c r="AH204" i="10"/>
  <c r="AK204" i="10" s="1"/>
  <c r="AL203" i="10"/>
  <c r="AN203" i="10" s="1"/>
  <c r="AI203" i="10"/>
  <c r="AH203" i="10"/>
  <c r="AK203" i="10" s="1"/>
  <c r="AH200" i="10"/>
  <c r="V200" i="10"/>
  <c r="X200" i="10"/>
  <c r="Z200" i="10" s="1"/>
  <c r="K200" i="10"/>
  <c r="AH199" i="10"/>
  <c r="V199" i="10"/>
  <c r="W199" i="10" s="1"/>
  <c r="X199" i="10"/>
  <c r="Z199" i="10" s="1"/>
  <c r="AH198" i="10"/>
  <c r="V198" i="10"/>
  <c r="W198" i="10" s="1"/>
  <c r="X198" i="10"/>
  <c r="Z198" i="10" s="1"/>
  <c r="AH197" i="10"/>
  <c r="V197" i="10"/>
  <c r="W197" i="10" s="1"/>
  <c r="X197" i="10"/>
  <c r="Z197" i="10" s="1"/>
  <c r="AH196" i="10"/>
  <c r="V196" i="10"/>
  <c r="W196" i="10" s="1"/>
  <c r="X196" i="10"/>
  <c r="Z196" i="10" s="1"/>
  <c r="AH195" i="10"/>
  <c r="V195" i="10"/>
  <c r="W195" i="10" s="1"/>
  <c r="X195" i="10"/>
  <c r="Z195" i="10" s="1"/>
  <c r="AH194" i="10"/>
  <c r="V194" i="10"/>
  <c r="W194" i="10" s="1"/>
  <c r="X194" i="10"/>
  <c r="Z194" i="10" s="1"/>
  <c r="AH193" i="10"/>
  <c r="V193" i="10"/>
  <c r="W193" i="10" s="1"/>
  <c r="X193" i="10"/>
  <c r="Z193" i="10" s="1"/>
  <c r="AH192" i="10"/>
  <c r="V192" i="10"/>
  <c r="W192" i="10" s="1"/>
  <c r="X192" i="10"/>
  <c r="Z192" i="10" s="1"/>
  <c r="AH191" i="10"/>
  <c r="V191" i="10"/>
  <c r="W191" i="10" s="1"/>
  <c r="X191" i="10"/>
  <c r="Z191" i="10" s="1"/>
  <c r="AH190" i="10"/>
  <c r="V190" i="10"/>
  <c r="W190" i="10" s="1"/>
  <c r="X190" i="10"/>
  <c r="Z190" i="10" s="1"/>
  <c r="AH189" i="10"/>
  <c r="V189" i="10"/>
  <c r="W189" i="10" s="1"/>
  <c r="X189" i="10"/>
  <c r="Z189" i="10" s="1"/>
  <c r="AH188" i="10"/>
  <c r="V188" i="10"/>
  <c r="W188" i="10" s="1"/>
  <c r="X188" i="10"/>
  <c r="Z188" i="10" s="1"/>
  <c r="AH187" i="10"/>
  <c r="V187" i="10"/>
  <c r="W187" i="10" s="1"/>
  <c r="X187" i="10"/>
  <c r="Z187" i="10" s="1"/>
  <c r="AH186" i="10"/>
  <c r="V186" i="10"/>
  <c r="W186" i="10" s="1"/>
  <c r="X186" i="10"/>
  <c r="Z186" i="10" s="1"/>
  <c r="AH185" i="10"/>
  <c r="V185" i="10"/>
  <c r="W185" i="10" s="1"/>
  <c r="X185" i="10"/>
  <c r="Z185" i="10" s="1"/>
  <c r="AH184" i="10"/>
  <c r="V184" i="10"/>
  <c r="W184" i="10" s="1"/>
  <c r="X184" i="10"/>
  <c r="Z184" i="10" s="1"/>
  <c r="AH183" i="10"/>
  <c r="V183" i="10"/>
  <c r="W183" i="10" s="1"/>
  <c r="X183" i="10"/>
  <c r="Z183" i="10" s="1"/>
  <c r="AH182" i="10"/>
  <c r="V182" i="10"/>
  <c r="W182" i="10" s="1"/>
  <c r="X182" i="10"/>
  <c r="Z182" i="10" s="1"/>
  <c r="AH181" i="10"/>
  <c r="V181" i="10"/>
  <c r="W181" i="10" s="1"/>
  <c r="X181" i="10"/>
  <c r="Z181" i="10" s="1"/>
  <c r="AH180" i="10"/>
  <c r="V180" i="10"/>
  <c r="W180" i="10" s="1"/>
  <c r="X180" i="10"/>
  <c r="Z180" i="10" s="1"/>
  <c r="AH179" i="10"/>
  <c r="V179" i="10"/>
  <c r="W179" i="10" s="1"/>
  <c r="X179" i="10"/>
  <c r="Z179" i="10" s="1"/>
  <c r="AH178" i="10"/>
  <c r="V178" i="10"/>
  <c r="W178" i="10" s="1"/>
  <c r="X178" i="10"/>
  <c r="Z178" i="10" s="1"/>
  <c r="AH177" i="10"/>
  <c r="V177" i="10"/>
  <c r="W177" i="10" s="1"/>
  <c r="X177" i="10"/>
  <c r="Z177" i="10" s="1"/>
  <c r="AH176" i="10"/>
  <c r="V176" i="10"/>
  <c r="W176" i="10" s="1"/>
  <c r="X176" i="10"/>
  <c r="Z176" i="10" s="1"/>
  <c r="AH175" i="10"/>
  <c r="V175" i="10"/>
  <c r="W175" i="10" s="1"/>
  <c r="X175" i="10"/>
  <c r="Z175" i="10" s="1"/>
  <c r="AH174" i="10"/>
  <c r="V174" i="10"/>
  <c r="W174" i="10" s="1"/>
  <c r="X174" i="10"/>
  <c r="Z174" i="10" s="1"/>
  <c r="AH173" i="10"/>
  <c r="V173" i="10"/>
  <c r="W173" i="10" s="1"/>
  <c r="X173" i="10"/>
  <c r="Z173" i="10" s="1"/>
  <c r="AH172" i="10"/>
  <c r="V172" i="10"/>
  <c r="W172" i="10" s="1"/>
  <c r="X172" i="10"/>
  <c r="Z172" i="10" s="1"/>
  <c r="AH171" i="10"/>
  <c r="V171" i="10"/>
  <c r="W171" i="10" s="1"/>
  <c r="X171" i="10"/>
  <c r="Z171" i="10" s="1"/>
  <c r="AH170" i="10"/>
  <c r="V170" i="10"/>
  <c r="W170" i="10" s="1"/>
  <c r="X170" i="10"/>
  <c r="Z170" i="10" s="1"/>
  <c r="AH169" i="10"/>
  <c r="V169" i="10"/>
  <c r="W169" i="10" s="1"/>
  <c r="X169" i="10"/>
  <c r="Z169" i="10" s="1"/>
  <c r="AH168" i="10"/>
  <c r="V168" i="10"/>
  <c r="W168" i="10" s="1"/>
  <c r="X168" i="10"/>
  <c r="Z168" i="10" s="1"/>
  <c r="AH167" i="10"/>
  <c r="V167" i="10"/>
  <c r="W167" i="10" s="1"/>
  <c r="X167" i="10"/>
  <c r="Z167" i="10" s="1"/>
  <c r="AH166" i="10"/>
  <c r="V166" i="10"/>
  <c r="W166" i="10" s="1"/>
  <c r="X166" i="10"/>
  <c r="Z166" i="10" s="1"/>
  <c r="AH165" i="10"/>
  <c r="V165" i="10"/>
  <c r="W165" i="10" s="1"/>
  <c r="X165" i="10"/>
  <c r="Z165" i="10" s="1"/>
  <c r="AH164" i="10"/>
  <c r="V164" i="10"/>
  <c r="W164" i="10" s="1"/>
  <c r="X164" i="10"/>
  <c r="Z164" i="10" s="1"/>
  <c r="AH163" i="10"/>
  <c r="V163" i="10"/>
  <c r="W163" i="10" s="1"/>
  <c r="X163" i="10"/>
  <c r="Z163" i="10" s="1"/>
  <c r="AH162" i="10"/>
  <c r="V162" i="10"/>
  <c r="W162" i="10" s="1"/>
  <c r="X162" i="10"/>
  <c r="Z162" i="10" s="1"/>
  <c r="AH161" i="10"/>
  <c r="V161" i="10"/>
  <c r="W161" i="10" s="1"/>
  <c r="X161" i="10"/>
  <c r="Z161" i="10" s="1"/>
  <c r="AH160" i="10"/>
  <c r="V160" i="10"/>
  <c r="W160" i="10" s="1"/>
  <c r="X160" i="10"/>
  <c r="Z160" i="10" s="1"/>
  <c r="AH159" i="10"/>
  <c r="V159" i="10"/>
  <c r="W159" i="10" s="1"/>
  <c r="X159" i="10"/>
  <c r="Z159" i="10" s="1"/>
  <c r="AH158" i="10"/>
  <c r="V158" i="10"/>
  <c r="W158" i="10" s="1"/>
  <c r="X158" i="10"/>
  <c r="Z158" i="10" s="1"/>
  <c r="AH157" i="10"/>
  <c r="V157" i="10"/>
  <c r="W157" i="10" s="1"/>
  <c r="X157" i="10"/>
  <c r="Z157" i="10" s="1"/>
  <c r="AH156" i="10"/>
  <c r="V156" i="10"/>
  <c r="W156" i="10" s="1"/>
  <c r="X156" i="10"/>
  <c r="Z156" i="10" s="1"/>
  <c r="AH155" i="10"/>
  <c r="V155" i="10"/>
  <c r="W155" i="10" s="1"/>
  <c r="X155" i="10"/>
  <c r="Z155" i="10" s="1"/>
  <c r="AH154" i="10"/>
  <c r="V154" i="10"/>
  <c r="W154" i="10" s="1"/>
  <c r="X154" i="10"/>
  <c r="Z154" i="10" s="1"/>
  <c r="AH153" i="10"/>
  <c r="V153" i="10"/>
  <c r="W153" i="10" s="1"/>
  <c r="X153" i="10"/>
  <c r="Z153" i="10" s="1"/>
  <c r="AH152" i="10"/>
  <c r="V152" i="10"/>
  <c r="W152" i="10" s="1"/>
  <c r="X152" i="10"/>
  <c r="Z152" i="10" s="1"/>
  <c r="AH151" i="10"/>
  <c r="V151" i="10"/>
  <c r="W151" i="10" s="1"/>
  <c r="X151" i="10"/>
  <c r="Z151" i="10" s="1"/>
  <c r="AH150" i="10"/>
  <c r="V150" i="10"/>
  <c r="W150" i="10" s="1"/>
  <c r="X150" i="10"/>
  <c r="Z150" i="10" s="1"/>
  <c r="AH149" i="10"/>
  <c r="V149" i="10"/>
  <c r="W149" i="10" s="1"/>
  <c r="X149" i="10"/>
  <c r="Z149" i="10" s="1"/>
  <c r="AH148" i="10"/>
  <c r="V148" i="10"/>
  <c r="W148" i="10" s="1"/>
  <c r="X148" i="10"/>
  <c r="Z148" i="10" s="1"/>
  <c r="AH147" i="10"/>
  <c r="V147" i="10"/>
  <c r="W147" i="10" s="1"/>
  <c r="X147" i="10"/>
  <c r="Z147" i="10" s="1"/>
  <c r="AH146" i="10"/>
  <c r="V146" i="10"/>
  <c r="W146" i="10" s="1"/>
  <c r="X146" i="10"/>
  <c r="Z146" i="10" s="1"/>
  <c r="AH145" i="10"/>
  <c r="V145" i="10"/>
  <c r="W145" i="10" s="1"/>
  <c r="X145" i="10"/>
  <c r="Z145" i="10" s="1"/>
  <c r="AH144" i="10"/>
  <c r="V144" i="10"/>
  <c r="W144" i="10" s="1"/>
  <c r="X144" i="10"/>
  <c r="Z144" i="10" s="1"/>
  <c r="AH143" i="10"/>
  <c r="V143" i="10"/>
  <c r="W143" i="10" s="1"/>
  <c r="X143" i="10"/>
  <c r="Z143" i="10" s="1"/>
  <c r="AH142" i="10"/>
  <c r="V142" i="10"/>
  <c r="W142" i="10" s="1"/>
  <c r="X142" i="10"/>
  <c r="Z142" i="10" s="1"/>
  <c r="AH141" i="10"/>
  <c r="V141" i="10"/>
  <c r="W141" i="10" s="1"/>
  <c r="X141" i="10"/>
  <c r="Z141" i="10" s="1"/>
  <c r="AH140" i="10"/>
  <c r="V140" i="10"/>
  <c r="W140" i="10" s="1"/>
  <c r="X140" i="10"/>
  <c r="Z140" i="10" s="1"/>
  <c r="AH139" i="10"/>
  <c r="V139" i="10"/>
  <c r="W139" i="10" s="1"/>
  <c r="X139" i="10"/>
  <c r="Z139" i="10" s="1"/>
  <c r="AH138" i="10"/>
  <c r="V138" i="10"/>
  <c r="W138" i="10" s="1"/>
  <c r="X138" i="10"/>
  <c r="Z138" i="10" s="1"/>
  <c r="AH137" i="10"/>
  <c r="V137" i="10"/>
  <c r="W137" i="10" s="1"/>
  <c r="X137" i="10"/>
  <c r="Z137" i="10" s="1"/>
  <c r="AH136" i="10"/>
  <c r="V136" i="10"/>
  <c r="W136" i="10" s="1"/>
  <c r="X136" i="10"/>
  <c r="Z136" i="10" s="1"/>
  <c r="AH135" i="10"/>
  <c r="V135" i="10"/>
  <c r="W135" i="10" s="1"/>
  <c r="X135" i="10"/>
  <c r="Z135" i="10" s="1"/>
  <c r="AH134" i="10"/>
  <c r="V134" i="10"/>
  <c r="W134" i="10" s="1"/>
  <c r="X134" i="10"/>
  <c r="Z134" i="10" s="1"/>
  <c r="AH133" i="10"/>
  <c r="V133" i="10"/>
  <c r="W133" i="10" s="1"/>
  <c r="X133" i="10"/>
  <c r="Z133" i="10" s="1"/>
  <c r="AH132" i="10"/>
  <c r="V132" i="10"/>
  <c r="W132" i="10" s="1"/>
  <c r="X132" i="10"/>
  <c r="Z132" i="10" s="1"/>
  <c r="AH131" i="10"/>
  <c r="V131" i="10"/>
  <c r="W131" i="10" s="1"/>
  <c r="X131" i="10"/>
  <c r="Z131" i="10" s="1"/>
  <c r="AH130" i="10"/>
  <c r="V130" i="10"/>
  <c r="W130" i="10" s="1"/>
  <c r="X130" i="10"/>
  <c r="Z130" i="10" s="1"/>
  <c r="AH129" i="10"/>
  <c r="V129" i="10"/>
  <c r="W129" i="10" s="1"/>
  <c r="X129" i="10"/>
  <c r="Z129" i="10" s="1"/>
  <c r="AH128" i="10"/>
  <c r="V128" i="10"/>
  <c r="W128" i="10" s="1"/>
  <c r="X128" i="10"/>
  <c r="Z128" i="10" s="1"/>
  <c r="AH127" i="10"/>
  <c r="V127" i="10"/>
  <c r="W127" i="10" s="1"/>
  <c r="X127" i="10"/>
  <c r="Z127" i="10" s="1"/>
  <c r="AH126" i="10"/>
  <c r="V126" i="10"/>
  <c r="W126" i="10" s="1"/>
  <c r="X126" i="10"/>
  <c r="Z126" i="10" s="1"/>
  <c r="AH125" i="10"/>
  <c r="V125" i="10"/>
  <c r="W125" i="10" s="1"/>
  <c r="X125" i="10"/>
  <c r="Z125" i="10" s="1"/>
  <c r="AH124" i="10"/>
  <c r="V124" i="10"/>
  <c r="W124" i="10" s="1"/>
  <c r="X124" i="10"/>
  <c r="Z124" i="10" s="1"/>
  <c r="AH123" i="10"/>
  <c r="V123" i="10"/>
  <c r="W123" i="10" s="1"/>
  <c r="X123" i="10"/>
  <c r="Z123" i="10" s="1"/>
  <c r="AH122" i="10"/>
  <c r="V122" i="10"/>
  <c r="W122" i="10" s="1"/>
  <c r="X122" i="10"/>
  <c r="Z122" i="10" s="1"/>
  <c r="AH121" i="10"/>
  <c r="V121" i="10"/>
  <c r="W121" i="10" s="1"/>
  <c r="X121" i="10"/>
  <c r="Z121" i="10" s="1"/>
  <c r="AH120" i="10"/>
  <c r="V120" i="10"/>
  <c r="W120" i="10" s="1"/>
  <c r="X120" i="10"/>
  <c r="Z120" i="10" s="1"/>
  <c r="AH119" i="10"/>
  <c r="V119" i="10"/>
  <c r="W119" i="10" s="1"/>
  <c r="X119" i="10"/>
  <c r="Z119" i="10" s="1"/>
  <c r="AH118" i="10"/>
  <c r="V118" i="10"/>
  <c r="W118" i="10" s="1"/>
  <c r="X118" i="10"/>
  <c r="Z118" i="10" s="1"/>
  <c r="AH117" i="10"/>
  <c r="V117" i="10"/>
  <c r="W117" i="10" s="1"/>
  <c r="X117" i="10"/>
  <c r="Z117" i="10" s="1"/>
  <c r="AH116" i="10"/>
  <c r="V116" i="10"/>
  <c r="W116" i="10" s="1"/>
  <c r="X116" i="10"/>
  <c r="Z116" i="10" s="1"/>
  <c r="AH115" i="10"/>
  <c r="V115" i="10"/>
  <c r="W115" i="10" s="1"/>
  <c r="X115" i="10"/>
  <c r="Z115" i="10" s="1"/>
  <c r="AH114" i="10"/>
  <c r="V114" i="10"/>
  <c r="W114" i="10" s="1"/>
  <c r="X114" i="10"/>
  <c r="Z114" i="10" s="1"/>
  <c r="AH113" i="10"/>
  <c r="V113" i="10"/>
  <c r="W113" i="10" s="1"/>
  <c r="X113" i="10"/>
  <c r="Z113" i="10" s="1"/>
  <c r="AH112" i="10"/>
  <c r="V112" i="10"/>
  <c r="W112" i="10" s="1"/>
  <c r="X112" i="10"/>
  <c r="Z112" i="10" s="1"/>
  <c r="AH111" i="10"/>
  <c r="V111" i="10"/>
  <c r="W111" i="10" s="1"/>
  <c r="X111" i="10"/>
  <c r="Z111" i="10" s="1"/>
  <c r="AH110" i="10"/>
  <c r="V110" i="10"/>
  <c r="W110" i="10" s="1"/>
  <c r="X110" i="10"/>
  <c r="Z110" i="10" s="1"/>
  <c r="AH109" i="10"/>
  <c r="V109" i="10"/>
  <c r="W109" i="10" s="1"/>
  <c r="X109" i="10"/>
  <c r="Z109" i="10" s="1"/>
  <c r="AH108" i="10"/>
  <c r="V108" i="10"/>
  <c r="W108" i="10" s="1"/>
  <c r="X108" i="10"/>
  <c r="Z108" i="10" s="1"/>
  <c r="AH107" i="10"/>
  <c r="V107" i="10"/>
  <c r="W107" i="10" s="1"/>
  <c r="X107" i="10"/>
  <c r="Z107" i="10" s="1"/>
  <c r="AH106" i="10"/>
  <c r="V106" i="10"/>
  <c r="W106" i="10" s="1"/>
  <c r="X106" i="10"/>
  <c r="Z106" i="10" s="1"/>
  <c r="AH105" i="10"/>
  <c r="V105" i="10"/>
  <c r="W105" i="10" s="1"/>
  <c r="X105" i="10"/>
  <c r="Z105" i="10" s="1"/>
  <c r="AH104" i="10"/>
  <c r="V104" i="10"/>
  <c r="W104" i="10" s="1"/>
  <c r="X104" i="10"/>
  <c r="Z104" i="10" s="1"/>
  <c r="AH103" i="10"/>
  <c r="V103" i="10"/>
  <c r="W103" i="10" s="1"/>
  <c r="X103" i="10"/>
  <c r="Z103" i="10" s="1"/>
  <c r="AH102" i="10"/>
  <c r="V102" i="10"/>
  <c r="W102" i="10" s="1"/>
  <c r="X102" i="10"/>
  <c r="Z102" i="10" s="1"/>
  <c r="AH101" i="10"/>
  <c r="V101" i="10"/>
  <c r="W101" i="10" s="1"/>
  <c r="X101" i="10"/>
  <c r="Z101" i="10" s="1"/>
  <c r="AH100" i="10"/>
  <c r="V100" i="10"/>
  <c r="W100" i="10" s="1"/>
  <c r="X100" i="10"/>
  <c r="Z100" i="10" s="1"/>
  <c r="AH99" i="10"/>
  <c r="V99" i="10"/>
  <c r="W99" i="10" s="1"/>
  <c r="X99" i="10"/>
  <c r="Z99" i="10" s="1"/>
  <c r="AH98" i="10"/>
  <c r="V98" i="10"/>
  <c r="W98" i="10" s="1"/>
  <c r="X98" i="10"/>
  <c r="Z98" i="10" s="1"/>
  <c r="AH97" i="10"/>
  <c r="V97" i="10"/>
  <c r="W97" i="10" s="1"/>
  <c r="X97" i="10"/>
  <c r="Z97" i="10" s="1"/>
  <c r="AH96" i="10"/>
  <c r="V96" i="10"/>
  <c r="W96" i="10" s="1"/>
  <c r="X96" i="10"/>
  <c r="Z96" i="10" s="1"/>
  <c r="AH95" i="10"/>
  <c r="V95" i="10"/>
  <c r="W95" i="10" s="1"/>
  <c r="X95" i="10"/>
  <c r="Z95" i="10" s="1"/>
  <c r="AH94" i="10"/>
  <c r="V94" i="10"/>
  <c r="W94" i="10" s="1"/>
  <c r="X94" i="10"/>
  <c r="Z94" i="10" s="1"/>
  <c r="AH93" i="10"/>
  <c r="V93" i="10"/>
  <c r="W93" i="10" s="1"/>
  <c r="X93" i="10"/>
  <c r="Z93" i="10" s="1"/>
  <c r="AH92" i="10"/>
  <c r="V92" i="10"/>
  <c r="W92" i="10" s="1"/>
  <c r="X92" i="10"/>
  <c r="Z92" i="10" s="1"/>
  <c r="AH91" i="10"/>
  <c r="V91" i="10"/>
  <c r="W91" i="10" s="1"/>
  <c r="X91" i="10"/>
  <c r="Z91" i="10" s="1"/>
  <c r="AH90" i="10"/>
  <c r="V90" i="10"/>
  <c r="W90" i="10" s="1"/>
  <c r="X90" i="10"/>
  <c r="Z90" i="10" s="1"/>
  <c r="AH89" i="10"/>
  <c r="V89" i="10"/>
  <c r="W89" i="10" s="1"/>
  <c r="X89" i="10"/>
  <c r="Z89" i="10" s="1"/>
  <c r="AH88" i="10"/>
  <c r="V88" i="10"/>
  <c r="W88" i="10" s="1"/>
  <c r="X88" i="10"/>
  <c r="Z88" i="10" s="1"/>
  <c r="AH87" i="10"/>
  <c r="X87" i="10"/>
  <c r="Z87" i="10" s="1"/>
  <c r="V87" i="10"/>
  <c r="W87" i="10" s="1"/>
  <c r="K87" i="10"/>
  <c r="AH86" i="10"/>
  <c r="X86" i="10"/>
  <c r="Z86" i="10" s="1"/>
  <c r="V86" i="10"/>
  <c r="W86" i="10" s="1"/>
  <c r="K86" i="10"/>
  <c r="AH85" i="10"/>
  <c r="X85" i="10"/>
  <c r="Z85" i="10" s="1"/>
  <c r="V85" i="10"/>
  <c r="W85" i="10" s="1"/>
  <c r="K85" i="10"/>
  <c r="AH84" i="10"/>
  <c r="X84" i="10"/>
  <c r="Z84" i="10" s="1"/>
  <c r="V84" i="10"/>
  <c r="W84" i="10" s="1"/>
  <c r="K84" i="10"/>
  <c r="AH83" i="10"/>
  <c r="X83" i="10"/>
  <c r="Z83" i="10" s="1"/>
  <c r="V83" i="10"/>
  <c r="W83" i="10" s="1"/>
  <c r="K83" i="10"/>
  <c r="AH82" i="10"/>
  <c r="X82" i="10"/>
  <c r="Z82" i="10" s="1"/>
  <c r="V82" i="10"/>
  <c r="W82" i="10" s="1"/>
  <c r="K82" i="10"/>
  <c r="AH81" i="10"/>
  <c r="X81" i="10"/>
  <c r="Z81" i="10" s="1"/>
  <c r="V81" i="10"/>
  <c r="W81" i="10" s="1"/>
  <c r="K81" i="10"/>
  <c r="AH80" i="10"/>
  <c r="X80" i="10"/>
  <c r="Z80" i="10" s="1"/>
  <c r="V80" i="10"/>
  <c r="W80" i="10" s="1"/>
  <c r="K80" i="10"/>
  <c r="AH79" i="10"/>
  <c r="X79" i="10"/>
  <c r="Z79" i="10" s="1"/>
  <c r="V79" i="10"/>
  <c r="W79" i="10" s="1"/>
  <c r="K79" i="10"/>
  <c r="AH78" i="10"/>
  <c r="X78" i="10"/>
  <c r="Z78" i="10" s="1"/>
  <c r="V78" i="10"/>
  <c r="W78" i="10" s="1"/>
  <c r="K78" i="10"/>
  <c r="AH77" i="10"/>
  <c r="V77" i="10"/>
  <c r="W77" i="10" s="1"/>
  <c r="X77" i="10"/>
  <c r="Z77" i="10" s="1"/>
  <c r="K77" i="10"/>
  <c r="AH76" i="10"/>
  <c r="AG76" i="10"/>
  <c r="X76" i="10"/>
  <c r="Z76" i="10" s="1"/>
  <c r="V76" i="10"/>
  <c r="W76" i="10" s="1"/>
  <c r="K76" i="10"/>
  <c r="AH75" i="10"/>
  <c r="X75" i="10"/>
  <c r="Z75" i="10" s="1"/>
  <c r="V75" i="10"/>
  <c r="W75" i="10" s="1"/>
  <c r="K75" i="10"/>
  <c r="AH74" i="10"/>
  <c r="X74" i="10"/>
  <c r="Z74" i="10" s="1"/>
  <c r="V74" i="10"/>
  <c r="K74" i="10"/>
  <c r="AH73" i="10"/>
  <c r="V73" i="10"/>
  <c r="X73" i="10"/>
  <c r="Z73" i="10" s="1"/>
  <c r="K73" i="10"/>
  <c r="AH72" i="10"/>
  <c r="X72" i="10"/>
  <c r="Z72" i="10" s="1"/>
  <c r="V72" i="10"/>
  <c r="W72" i="10" s="1"/>
  <c r="K72" i="10"/>
  <c r="AH71" i="10"/>
  <c r="V71" i="10"/>
  <c r="W71" i="10" s="1"/>
  <c r="X71" i="10"/>
  <c r="Z71" i="10" s="1"/>
  <c r="K71" i="10"/>
  <c r="AH70" i="10"/>
  <c r="X70" i="10"/>
  <c r="Z70" i="10" s="1"/>
  <c r="V70" i="10"/>
  <c r="AG70" i="10" s="1"/>
  <c r="K70" i="10"/>
  <c r="AH69" i="10"/>
  <c r="V69" i="10"/>
  <c r="W69" i="10" s="1"/>
  <c r="X69" i="10"/>
  <c r="Z69" i="10" s="1"/>
  <c r="K69" i="10"/>
  <c r="AH68" i="10"/>
  <c r="V68" i="10"/>
  <c r="AG68" i="10" s="1"/>
  <c r="X68" i="10"/>
  <c r="Z68" i="10" s="1"/>
  <c r="K68" i="10"/>
  <c r="AH67" i="10"/>
  <c r="V67" i="10"/>
  <c r="AG67" i="10" s="1"/>
  <c r="X67" i="10"/>
  <c r="Z67" i="10" s="1"/>
  <c r="K67" i="10"/>
  <c r="AH66" i="10"/>
  <c r="V66" i="10"/>
  <c r="AG66" i="10" s="1"/>
  <c r="X66" i="10"/>
  <c r="Z66" i="10" s="1"/>
  <c r="K66" i="10"/>
  <c r="AH65" i="10"/>
  <c r="V65" i="10"/>
  <c r="AG65" i="10" s="1"/>
  <c r="X65" i="10"/>
  <c r="Z65" i="10" s="1"/>
  <c r="K65" i="10"/>
  <c r="AH64" i="10"/>
  <c r="V64" i="10"/>
  <c r="AG64" i="10" s="1"/>
  <c r="X64" i="10"/>
  <c r="Z64" i="10" s="1"/>
  <c r="K64" i="10"/>
  <c r="AH63" i="10"/>
  <c r="V63" i="10"/>
  <c r="AG63" i="10" s="1"/>
  <c r="X63" i="10"/>
  <c r="Z63" i="10" s="1"/>
  <c r="K63" i="10"/>
  <c r="AH62" i="10"/>
  <c r="V62" i="10"/>
  <c r="AG62" i="10" s="1"/>
  <c r="X62" i="10"/>
  <c r="Z62" i="10" s="1"/>
  <c r="K62" i="10"/>
  <c r="AH61" i="10"/>
  <c r="V61" i="10"/>
  <c r="AG61" i="10" s="1"/>
  <c r="X61" i="10"/>
  <c r="Z61" i="10" s="1"/>
  <c r="K61" i="10"/>
  <c r="AH60" i="10"/>
  <c r="V60" i="10"/>
  <c r="X60" i="10"/>
  <c r="Z60" i="10" s="1"/>
  <c r="K60" i="10"/>
  <c r="AH59" i="10"/>
  <c r="V59" i="10"/>
  <c r="AG59" i="10" s="1"/>
  <c r="X59" i="10"/>
  <c r="Z59" i="10" s="1"/>
  <c r="K59" i="10"/>
  <c r="AH58" i="10"/>
  <c r="V58" i="10"/>
  <c r="AG58" i="10" s="1"/>
  <c r="X58" i="10"/>
  <c r="Z58" i="10" s="1"/>
  <c r="K58" i="10"/>
  <c r="AH57" i="10"/>
  <c r="V57" i="10"/>
  <c r="AG57" i="10" s="1"/>
  <c r="X57" i="10"/>
  <c r="Z57" i="10" s="1"/>
  <c r="K57" i="10"/>
  <c r="AH56" i="10"/>
  <c r="W56" i="10"/>
  <c r="V56" i="10"/>
  <c r="AG56" i="10" s="1"/>
  <c r="X56" i="10"/>
  <c r="Z56" i="10" s="1"/>
  <c r="K56" i="10"/>
  <c r="AH55" i="10"/>
  <c r="V55" i="10"/>
  <c r="AG55" i="10" s="1"/>
  <c r="X55" i="10"/>
  <c r="Z55" i="10" s="1"/>
  <c r="K55" i="10"/>
  <c r="AH54" i="10"/>
  <c r="V54" i="10"/>
  <c r="AG54" i="10" s="1"/>
  <c r="X54" i="10"/>
  <c r="Z54" i="10" s="1"/>
  <c r="K54" i="10"/>
  <c r="AH53" i="10"/>
  <c r="V53" i="10"/>
  <c r="AG53" i="10" s="1"/>
  <c r="X53" i="10"/>
  <c r="Z53" i="10" s="1"/>
  <c r="K53" i="10"/>
  <c r="AH52" i="10"/>
  <c r="V52" i="10"/>
  <c r="AG52" i="10" s="1"/>
  <c r="X52" i="10"/>
  <c r="Z52" i="10" s="1"/>
  <c r="K52" i="10"/>
  <c r="AH51" i="10"/>
  <c r="V51" i="10"/>
  <c r="AG51" i="10" s="1"/>
  <c r="X51" i="10"/>
  <c r="Z51" i="10" s="1"/>
  <c r="K51" i="10"/>
  <c r="AH50" i="10"/>
  <c r="V50" i="10"/>
  <c r="AG50" i="10" s="1"/>
  <c r="X50" i="10"/>
  <c r="Z50" i="10" s="1"/>
  <c r="K50" i="10"/>
  <c r="AH49" i="10"/>
  <c r="V49" i="10"/>
  <c r="AG49" i="10" s="1"/>
  <c r="X49" i="10"/>
  <c r="Z49" i="10" s="1"/>
  <c r="K49" i="10"/>
  <c r="AH48" i="10"/>
  <c r="V48" i="10"/>
  <c r="AG48" i="10" s="1"/>
  <c r="X48" i="10"/>
  <c r="Z48" i="10" s="1"/>
  <c r="K48" i="10"/>
  <c r="AH47" i="10"/>
  <c r="V47" i="10"/>
  <c r="AG47" i="10" s="1"/>
  <c r="X47" i="10"/>
  <c r="Z47" i="10" s="1"/>
  <c r="K47" i="10"/>
  <c r="AH46" i="10"/>
  <c r="V46" i="10"/>
  <c r="AG46" i="10" s="1"/>
  <c r="X46" i="10"/>
  <c r="Z46" i="10" s="1"/>
  <c r="K46" i="10"/>
  <c r="AH45" i="10"/>
  <c r="V45" i="10"/>
  <c r="AG45" i="10" s="1"/>
  <c r="X45" i="10"/>
  <c r="Z45" i="10" s="1"/>
  <c r="K45" i="10"/>
  <c r="AH44" i="10"/>
  <c r="V44" i="10"/>
  <c r="X44" i="10"/>
  <c r="Z44" i="10" s="1"/>
  <c r="K44" i="10"/>
  <c r="AH43" i="10"/>
  <c r="V43" i="10"/>
  <c r="AG43" i="10" s="1"/>
  <c r="X43" i="10"/>
  <c r="Z43" i="10" s="1"/>
  <c r="K43" i="10"/>
  <c r="AH42" i="10"/>
  <c r="V42" i="10"/>
  <c r="AG42" i="10" s="1"/>
  <c r="X42" i="10"/>
  <c r="Z42" i="10" s="1"/>
  <c r="K42" i="10"/>
  <c r="AH41" i="10"/>
  <c r="V41" i="10"/>
  <c r="AG41" i="10" s="1"/>
  <c r="X41" i="10"/>
  <c r="Z41" i="10" s="1"/>
  <c r="K41" i="10"/>
  <c r="AH40" i="10"/>
  <c r="W40" i="10"/>
  <c r="V40" i="10"/>
  <c r="AG40" i="10" s="1"/>
  <c r="X40" i="10"/>
  <c r="Z40" i="10" s="1"/>
  <c r="K40" i="10"/>
  <c r="AH39" i="10"/>
  <c r="V39" i="10"/>
  <c r="AG39" i="10" s="1"/>
  <c r="X39" i="10"/>
  <c r="Z39" i="10" s="1"/>
  <c r="K39" i="10"/>
  <c r="AH38" i="10"/>
  <c r="V38" i="10"/>
  <c r="AG38" i="10" s="1"/>
  <c r="X38" i="10"/>
  <c r="Z38" i="10" s="1"/>
  <c r="K38" i="10"/>
  <c r="AH37" i="10"/>
  <c r="V37" i="10"/>
  <c r="AG37" i="10" s="1"/>
  <c r="X37" i="10"/>
  <c r="Z37" i="10" s="1"/>
  <c r="K37" i="10"/>
  <c r="AH36" i="10"/>
  <c r="V36" i="10"/>
  <c r="AG36" i="10" s="1"/>
  <c r="X36" i="10"/>
  <c r="Z36" i="10" s="1"/>
  <c r="K36" i="10"/>
  <c r="AH35" i="10"/>
  <c r="V35" i="10"/>
  <c r="AG35" i="10" s="1"/>
  <c r="X35" i="10"/>
  <c r="Z35" i="10" s="1"/>
  <c r="K35" i="10"/>
  <c r="AH34" i="10"/>
  <c r="V34" i="10"/>
  <c r="AG34" i="10" s="1"/>
  <c r="X34" i="10"/>
  <c r="Z34" i="10" s="1"/>
  <c r="K34" i="10"/>
  <c r="AH33" i="10"/>
  <c r="V33" i="10"/>
  <c r="AG33" i="10" s="1"/>
  <c r="X33" i="10"/>
  <c r="Z33" i="10" s="1"/>
  <c r="K33" i="10"/>
  <c r="AH32" i="10"/>
  <c r="V32" i="10"/>
  <c r="AG32" i="10" s="1"/>
  <c r="X32" i="10"/>
  <c r="Z32" i="10" s="1"/>
  <c r="K32" i="10"/>
  <c r="AH31" i="10"/>
  <c r="V31" i="10"/>
  <c r="AG31" i="10" s="1"/>
  <c r="X31" i="10"/>
  <c r="Z31" i="10" s="1"/>
  <c r="K31" i="10"/>
  <c r="AH30" i="10"/>
  <c r="V30" i="10"/>
  <c r="AG30" i="10" s="1"/>
  <c r="X30" i="10"/>
  <c r="Z30" i="10" s="1"/>
  <c r="K30" i="10"/>
  <c r="AH29" i="10"/>
  <c r="V29" i="10"/>
  <c r="AG29" i="10" s="1"/>
  <c r="X29" i="10"/>
  <c r="Z29" i="10" s="1"/>
  <c r="K29" i="10"/>
  <c r="AH28" i="10"/>
  <c r="V28" i="10"/>
  <c r="X28" i="10"/>
  <c r="Z28" i="10" s="1"/>
  <c r="K28" i="10"/>
  <c r="AH27" i="10"/>
  <c r="V27" i="10"/>
  <c r="AG27" i="10" s="1"/>
  <c r="X27" i="10"/>
  <c r="Z27" i="10" s="1"/>
  <c r="K27" i="10"/>
  <c r="AH26" i="10"/>
  <c r="V26" i="10"/>
  <c r="AG26" i="10" s="1"/>
  <c r="X26" i="10"/>
  <c r="Z26" i="10" s="1"/>
  <c r="K26" i="10"/>
  <c r="AH25" i="10"/>
  <c r="V25" i="10"/>
  <c r="AG25" i="10" s="1"/>
  <c r="X25" i="10"/>
  <c r="Z25" i="10" s="1"/>
  <c r="K25" i="10"/>
  <c r="AH24" i="10"/>
  <c r="V24" i="10"/>
  <c r="AG24" i="10" s="1"/>
  <c r="X24" i="10"/>
  <c r="Z24" i="10" s="1"/>
  <c r="K24" i="10"/>
  <c r="AH23" i="10"/>
  <c r="V23" i="10"/>
  <c r="AG23" i="10" s="1"/>
  <c r="X23" i="10"/>
  <c r="Z23" i="10" s="1"/>
  <c r="K23" i="10"/>
  <c r="AH22" i="10"/>
  <c r="V22" i="10"/>
  <c r="AG22" i="10" s="1"/>
  <c r="X22" i="10"/>
  <c r="Z22" i="10" s="1"/>
  <c r="K22" i="10"/>
  <c r="AH21" i="10"/>
  <c r="V21" i="10"/>
  <c r="AG21" i="10" s="1"/>
  <c r="X21" i="10"/>
  <c r="Z21" i="10" s="1"/>
  <c r="K21" i="10"/>
  <c r="AH20" i="10"/>
  <c r="W20" i="10"/>
  <c r="V20" i="10"/>
  <c r="AG20" i="10" s="1"/>
  <c r="X20" i="10"/>
  <c r="Z20" i="10" s="1"/>
  <c r="K20" i="10"/>
  <c r="AH19" i="10"/>
  <c r="V19" i="10"/>
  <c r="AG19" i="10" s="1"/>
  <c r="X19" i="10"/>
  <c r="Z19" i="10" s="1"/>
  <c r="K19" i="10"/>
  <c r="AH18" i="10"/>
  <c r="V18" i="10"/>
  <c r="W18" i="10" s="1"/>
  <c r="X18" i="10"/>
  <c r="Z18" i="10" s="1"/>
  <c r="K18" i="10"/>
  <c r="AH17" i="10"/>
  <c r="V17" i="10"/>
  <c r="AG17" i="10" s="1"/>
  <c r="X17" i="10"/>
  <c r="Z17" i="10" s="1"/>
  <c r="K17" i="10"/>
  <c r="AH16" i="10"/>
  <c r="V16" i="10"/>
  <c r="AG16" i="10" s="1"/>
  <c r="X16" i="10"/>
  <c r="Z16" i="10" s="1"/>
  <c r="K16" i="10"/>
  <c r="AH15" i="10"/>
  <c r="V15" i="10"/>
  <c r="AG15" i="10" s="1"/>
  <c r="X15" i="10"/>
  <c r="Z15" i="10" s="1"/>
  <c r="K15" i="10"/>
  <c r="AH14" i="10"/>
  <c r="V14" i="10"/>
  <c r="AG14" i="10" s="1"/>
  <c r="X14" i="10"/>
  <c r="Z14" i="10" s="1"/>
  <c r="K14" i="10"/>
  <c r="AH13" i="10"/>
  <c r="V13" i="10"/>
  <c r="AG13" i="10" s="1"/>
  <c r="X13" i="10"/>
  <c r="Z13" i="10" s="1"/>
  <c r="K13" i="10"/>
  <c r="AH12" i="10"/>
  <c r="V12" i="10"/>
  <c r="AG12" i="10" s="1"/>
  <c r="X12" i="10"/>
  <c r="Z12" i="10" s="1"/>
  <c r="K12" i="10"/>
  <c r="AH11" i="10"/>
  <c r="V11" i="10"/>
  <c r="AG11" i="10" s="1"/>
  <c r="X11" i="10"/>
  <c r="Z11" i="10" s="1"/>
  <c r="K11" i="10"/>
  <c r="AH10" i="10"/>
  <c r="V10" i="10"/>
  <c r="AG10" i="10" s="1"/>
  <c r="X10" i="10"/>
  <c r="Z10" i="10" s="1"/>
  <c r="K10" i="10"/>
  <c r="AH9" i="10"/>
  <c r="V9" i="10"/>
  <c r="AG9" i="10" s="1"/>
  <c r="X9" i="10"/>
  <c r="Z9" i="10" s="1"/>
  <c r="K9" i="10"/>
  <c r="AH8" i="10"/>
  <c r="V8" i="10"/>
  <c r="AG8" i="10" s="1"/>
  <c r="X8" i="10"/>
  <c r="Z8" i="10" s="1"/>
  <c r="K8" i="10"/>
  <c r="AH7" i="10"/>
  <c r="V7" i="10"/>
  <c r="AG7" i="10" s="1"/>
  <c r="X7" i="10"/>
  <c r="Z7" i="10" s="1"/>
  <c r="K7" i="10"/>
  <c r="AH6" i="10"/>
  <c r="V6" i="10"/>
  <c r="AG6" i="10" s="1"/>
  <c r="X6" i="10"/>
  <c r="Z6" i="10" s="1"/>
  <c r="K6" i="10"/>
  <c r="AH5" i="10"/>
  <c r="V5" i="10"/>
  <c r="AG5" i="10" s="1"/>
  <c r="X5" i="10"/>
  <c r="Z5" i="10" s="1"/>
  <c r="AH4" i="10"/>
  <c r="V4" i="10"/>
  <c r="AG4" i="10" s="1"/>
  <c r="X4" i="10"/>
  <c r="Z4" i="10" s="1"/>
  <c r="K4" i="10"/>
  <c r="AH3" i="10"/>
  <c r="V3" i="10"/>
  <c r="AG3" i="10" s="1"/>
  <c r="X3" i="10"/>
  <c r="Z3" i="10" s="1"/>
  <c r="K3" i="10"/>
  <c r="AH2" i="10"/>
  <c r="V2" i="10"/>
  <c r="AG2" i="10" s="1"/>
  <c r="X2" i="10"/>
  <c r="Z2" i="10" s="1"/>
  <c r="K2" i="10"/>
  <c r="AL267" i="9"/>
  <c r="AN267" i="9" s="1"/>
  <c r="AI267" i="9"/>
  <c r="AH267" i="9"/>
  <c r="AK267" i="9" s="1"/>
  <c r="AL266" i="9"/>
  <c r="AI266" i="9"/>
  <c r="AH266" i="9"/>
  <c r="AK266" i="9" s="1"/>
  <c r="AL265" i="9"/>
  <c r="AM265" i="9" s="1"/>
  <c r="AP265" i="9" s="1"/>
  <c r="AI265" i="9"/>
  <c r="AH265" i="9"/>
  <c r="AK265" i="9" s="1"/>
  <c r="AL264" i="9"/>
  <c r="AN264" i="9" s="1"/>
  <c r="AI264" i="9"/>
  <c r="AH264" i="9"/>
  <c r="AK264" i="9" s="1"/>
  <c r="AL263" i="9"/>
  <c r="AN263" i="9" s="1"/>
  <c r="AI263" i="9"/>
  <c r="AH263" i="9"/>
  <c r="AK263" i="9" s="1"/>
  <c r="AL262" i="9"/>
  <c r="AN262" i="9" s="1"/>
  <c r="AI262" i="9"/>
  <c r="AH262" i="9"/>
  <c r="AK262" i="9" s="1"/>
  <c r="AL261" i="9"/>
  <c r="AN261" i="9" s="1"/>
  <c r="AI261" i="9"/>
  <c r="AH261" i="9"/>
  <c r="AK261" i="9" s="1"/>
  <c r="AL260" i="9"/>
  <c r="AN260" i="9" s="1"/>
  <c r="AI260" i="9"/>
  <c r="AH260" i="9"/>
  <c r="AK260" i="9" s="1"/>
  <c r="AL259" i="9"/>
  <c r="AN259" i="9" s="1"/>
  <c r="AI259" i="9"/>
  <c r="AH259" i="9"/>
  <c r="AK259" i="9" s="1"/>
  <c r="AL258" i="9"/>
  <c r="AN258" i="9" s="1"/>
  <c r="AI258" i="9"/>
  <c r="AH258" i="9"/>
  <c r="AK258" i="9" s="1"/>
  <c r="AL257" i="9"/>
  <c r="AN257" i="9" s="1"/>
  <c r="AI257" i="9"/>
  <c r="AH257" i="9"/>
  <c r="AK257" i="9" s="1"/>
  <c r="AL256" i="9"/>
  <c r="AN256" i="9" s="1"/>
  <c r="AI256" i="9"/>
  <c r="AH256" i="9"/>
  <c r="AK256" i="9" s="1"/>
  <c r="AL255" i="9"/>
  <c r="AN255" i="9" s="1"/>
  <c r="AI255" i="9"/>
  <c r="AH255" i="9"/>
  <c r="AK255" i="9" s="1"/>
  <c r="AL254" i="9"/>
  <c r="AN254" i="9" s="1"/>
  <c r="AI254" i="9"/>
  <c r="AH254" i="9"/>
  <c r="AK254" i="9" s="1"/>
  <c r="AL253" i="9"/>
  <c r="AN253" i="9" s="1"/>
  <c r="AI253" i="9"/>
  <c r="AH253" i="9"/>
  <c r="AK253" i="9" s="1"/>
  <c r="AL252" i="9"/>
  <c r="AN252" i="9" s="1"/>
  <c r="AI252" i="9"/>
  <c r="AH252" i="9"/>
  <c r="AK252" i="9" s="1"/>
  <c r="AL251" i="9"/>
  <c r="AN251" i="9" s="1"/>
  <c r="AI251" i="9"/>
  <c r="AH251" i="9"/>
  <c r="AK251" i="9" s="1"/>
  <c r="AL250" i="9"/>
  <c r="AN250" i="9" s="1"/>
  <c r="AI250" i="9"/>
  <c r="AH250" i="9"/>
  <c r="AK250" i="9" s="1"/>
  <c r="AL249" i="9"/>
  <c r="AN249" i="9" s="1"/>
  <c r="AI249" i="9"/>
  <c r="AH249" i="9"/>
  <c r="AK249" i="9" s="1"/>
  <c r="AL248" i="9"/>
  <c r="AN248" i="9" s="1"/>
  <c r="AI248" i="9"/>
  <c r="AH248" i="9"/>
  <c r="AK248" i="9" s="1"/>
  <c r="AL247" i="9"/>
  <c r="AN247" i="9" s="1"/>
  <c r="AI247" i="9"/>
  <c r="AH247" i="9"/>
  <c r="AK247" i="9" s="1"/>
  <c r="AL246" i="9"/>
  <c r="AN246" i="9" s="1"/>
  <c r="AI246" i="9"/>
  <c r="AH246" i="9"/>
  <c r="AK246" i="9" s="1"/>
  <c r="AL245" i="9"/>
  <c r="AN245" i="9" s="1"/>
  <c r="AI245" i="9"/>
  <c r="AH245" i="9"/>
  <c r="AK245" i="9" s="1"/>
  <c r="AL244" i="9"/>
  <c r="AN244" i="9" s="1"/>
  <c r="AI244" i="9"/>
  <c r="AH244" i="9"/>
  <c r="AK244" i="9" s="1"/>
  <c r="AL243" i="9"/>
  <c r="AN243" i="9" s="1"/>
  <c r="AI243" i="9"/>
  <c r="AH243" i="9"/>
  <c r="AK243" i="9" s="1"/>
  <c r="AL242" i="9"/>
  <c r="AN242" i="9" s="1"/>
  <c r="AH242" i="9"/>
  <c r="AK242" i="9" s="1"/>
  <c r="AL241" i="9"/>
  <c r="AN241" i="9" s="1"/>
  <c r="AH241" i="9"/>
  <c r="AK241" i="9" s="1"/>
  <c r="AL240" i="9"/>
  <c r="AN240" i="9" s="1"/>
  <c r="AH240" i="9"/>
  <c r="AK240" i="9" s="1"/>
  <c r="AL239" i="9"/>
  <c r="AN239" i="9" s="1"/>
  <c r="AI239" i="9"/>
  <c r="AH239" i="9"/>
  <c r="AK239" i="9" s="1"/>
  <c r="AL238" i="9"/>
  <c r="AN238" i="9" s="1"/>
  <c r="AI238" i="9"/>
  <c r="AH238" i="9"/>
  <c r="AK238" i="9" s="1"/>
  <c r="AL237" i="9"/>
  <c r="AN237" i="9" s="1"/>
  <c r="AI237" i="9"/>
  <c r="AH237" i="9"/>
  <c r="AK237" i="9" s="1"/>
  <c r="AL236" i="9"/>
  <c r="AN236" i="9" s="1"/>
  <c r="AI236" i="9"/>
  <c r="AH236" i="9"/>
  <c r="AK236" i="9" s="1"/>
  <c r="AL235" i="9"/>
  <c r="AN235" i="9" s="1"/>
  <c r="AI235" i="9"/>
  <c r="AH235" i="9"/>
  <c r="AK235" i="9" s="1"/>
  <c r="AL234" i="9"/>
  <c r="AN234" i="9" s="1"/>
  <c r="AI234" i="9"/>
  <c r="AH234" i="9"/>
  <c r="AK234" i="9" s="1"/>
  <c r="AL233" i="9"/>
  <c r="AN233" i="9" s="1"/>
  <c r="AI233" i="9"/>
  <c r="AH233" i="9"/>
  <c r="AK233" i="9" s="1"/>
  <c r="AL232" i="9"/>
  <c r="AN232" i="9" s="1"/>
  <c r="AI232" i="9"/>
  <c r="AH232" i="9"/>
  <c r="AK232" i="9" s="1"/>
  <c r="AL231" i="9"/>
  <c r="AN231" i="9" s="1"/>
  <c r="AI231" i="9"/>
  <c r="AH231" i="9"/>
  <c r="AK231" i="9" s="1"/>
  <c r="AL230" i="9"/>
  <c r="AN230" i="9" s="1"/>
  <c r="AI230" i="9"/>
  <c r="AH230" i="9"/>
  <c r="AK230" i="9" s="1"/>
  <c r="AL229" i="9"/>
  <c r="AN229" i="9" s="1"/>
  <c r="AI229" i="9"/>
  <c r="AH229" i="9"/>
  <c r="AK229" i="9" s="1"/>
  <c r="AL228" i="9"/>
  <c r="AN228" i="9" s="1"/>
  <c r="AI228" i="9"/>
  <c r="AH228" i="9"/>
  <c r="AK228" i="9" s="1"/>
  <c r="AL227" i="9"/>
  <c r="AN227" i="9" s="1"/>
  <c r="AI227" i="9"/>
  <c r="AH227" i="9"/>
  <c r="AK227" i="9" s="1"/>
  <c r="AL226" i="9"/>
  <c r="AN226" i="9" s="1"/>
  <c r="AI226" i="9"/>
  <c r="AH226" i="9"/>
  <c r="AK226" i="9" s="1"/>
  <c r="AL225" i="9"/>
  <c r="AN225" i="9" s="1"/>
  <c r="AI225" i="9"/>
  <c r="AH225" i="9"/>
  <c r="AK225" i="9" s="1"/>
  <c r="AL224" i="9"/>
  <c r="AN224" i="9" s="1"/>
  <c r="AI224" i="9"/>
  <c r="AH224" i="9"/>
  <c r="AK224" i="9" s="1"/>
  <c r="AL223" i="9"/>
  <c r="AN223" i="9" s="1"/>
  <c r="AI223" i="9"/>
  <c r="AH223" i="9"/>
  <c r="AK223" i="9" s="1"/>
  <c r="AL222" i="9"/>
  <c r="AN222" i="9" s="1"/>
  <c r="AI222" i="9"/>
  <c r="AH222" i="9"/>
  <c r="AK222" i="9" s="1"/>
  <c r="AL221" i="9"/>
  <c r="AN221" i="9" s="1"/>
  <c r="AI221" i="9"/>
  <c r="AH221" i="9"/>
  <c r="AK221" i="9" s="1"/>
  <c r="AL220" i="9"/>
  <c r="AN220" i="9" s="1"/>
  <c r="AI220" i="9"/>
  <c r="AH220" i="9"/>
  <c r="AK220" i="9" s="1"/>
  <c r="AL219" i="9"/>
  <c r="AN219" i="9" s="1"/>
  <c r="AI219" i="9"/>
  <c r="AH219" i="9"/>
  <c r="AK219" i="9" s="1"/>
  <c r="AL218" i="9"/>
  <c r="AN218" i="9" s="1"/>
  <c r="AI218" i="9"/>
  <c r="AH218" i="9"/>
  <c r="AK218" i="9" s="1"/>
  <c r="AL217" i="9"/>
  <c r="AN217" i="9" s="1"/>
  <c r="AI217" i="9"/>
  <c r="AH217" i="9"/>
  <c r="AK217" i="9" s="1"/>
  <c r="AL216" i="9"/>
  <c r="AN216" i="9" s="1"/>
  <c r="AI216" i="9"/>
  <c r="AH216" i="9"/>
  <c r="AK216" i="9" s="1"/>
  <c r="AL215" i="9"/>
  <c r="AN215" i="9" s="1"/>
  <c r="AI215" i="9"/>
  <c r="AH215" i="9"/>
  <c r="AK215" i="9" s="1"/>
  <c r="AL214" i="9"/>
  <c r="AN214" i="9" s="1"/>
  <c r="AI214" i="9"/>
  <c r="AH214" i="9"/>
  <c r="AK214" i="9" s="1"/>
  <c r="AL213" i="9"/>
  <c r="AN213" i="9" s="1"/>
  <c r="AI213" i="9"/>
  <c r="AH213" i="9"/>
  <c r="AK213" i="9" s="1"/>
  <c r="AL212" i="9"/>
  <c r="AN212" i="9" s="1"/>
  <c r="AI212" i="9"/>
  <c r="AH212" i="9"/>
  <c r="AK212" i="9" s="1"/>
  <c r="AL211" i="9"/>
  <c r="AN211" i="9" s="1"/>
  <c r="AI211" i="9"/>
  <c r="AH211" i="9"/>
  <c r="AK211" i="9" s="1"/>
  <c r="AL210" i="9"/>
  <c r="AN210" i="9" s="1"/>
  <c r="AI210" i="9"/>
  <c r="AH210" i="9"/>
  <c r="AK210" i="9" s="1"/>
  <c r="AL209" i="9"/>
  <c r="AN209" i="9" s="1"/>
  <c r="AI209" i="9"/>
  <c r="AH209" i="9"/>
  <c r="AK209" i="9" s="1"/>
  <c r="AL208" i="9"/>
  <c r="AN208" i="9" s="1"/>
  <c r="AI208" i="9"/>
  <c r="AH208" i="9"/>
  <c r="AK208" i="9" s="1"/>
  <c r="AL207" i="9"/>
  <c r="AN207" i="9" s="1"/>
  <c r="AI207" i="9"/>
  <c r="AH207" i="9"/>
  <c r="AK207" i="9" s="1"/>
  <c r="AB207" i="9"/>
  <c r="AL206" i="9"/>
  <c r="AN206" i="9" s="1"/>
  <c r="AI206" i="9"/>
  <c r="AH206" i="9"/>
  <c r="AK206" i="9" s="1"/>
  <c r="AP205" i="9"/>
  <c r="AN205" i="9"/>
  <c r="AI205" i="9"/>
  <c r="AH205" i="9"/>
  <c r="AL204" i="9"/>
  <c r="AN204" i="9" s="1"/>
  <c r="AI204" i="9"/>
  <c r="AH204" i="9"/>
  <c r="AL203" i="9"/>
  <c r="AN203" i="9" s="1"/>
  <c r="AI203" i="9"/>
  <c r="AH203" i="9"/>
  <c r="V200" i="9"/>
  <c r="AG200" i="9" s="1"/>
  <c r="X200" i="9"/>
  <c r="Z200" i="9" s="1"/>
  <c r="K200" i="9"/>
  <c r="X199" i="9"/>
  <c r="Z199" i="9" s="1"/>
  <c r="V199" i="9"/>
  <c r="W199" i="9" s="1"/>
  <c r="V198" i="9"/>
  <c r="W198" i="9" s="1"/>
  <c r="X198" i="9"/>
  <c r="Z198" i="9" s="1"/>
  <c r="V197" i="9"/>
  <c r="W197" i="9" s="1"/>
  <c r="X197" i="9"/>
  <c r="Z197" i="9" s="1"/>
  <c r="V196" i="9"/>
  <c r="W196" i="9" s="1"/>
  <c r="X196" i="9"/>
  <c r="Z196" i="9" s="1"/>
  <c r="V195" i="9"/>
  <c r="W195" i="9" s="1"/>
  <c r="X195" i="9"/>
  <c r="Z195" i="9" s="1"/>
  <c r="W194" i="9"/>
  <c r="V194" i="9"/>
  <c r="X194" i="9"/>
  <c r="Z194" i="9" s="1"/>
  <c r="V193" i="9"/>
  <c r="W193" i="9" s="1"/>
  <c r="X193" i="9"/>
  <c r="Z193" i="9" s="1"/>
  <c r="V192" i="9"/>
  <c r="W192" i="9" s="1"/>
  <c r="X192" i="9"/>
  <c r="Z192" i="9" s="1"/>
  <c r="V191" i="9"/>
  <c r="W191" i="9" s="1"/>
  <c r="X191" i="9"/>
  <c r="Z191" i="9" s="1"/>
  <c r="W190" i="9"/>
  <c r="V190" i="9"/>
  <c r="X190" i="9"/>
  <c r="Z190" i="9" s="1"/>
  <c r="V189" i="9"/>
  <c r="W189" i="9" s="1"/>
  <c r="X189" i="9"/>
  <c r="Z189" i="9" s="1"/>
  <c r="V188" i="9"/>
  <c r="W188" i="9" s="1"/>
  <c r="X188" i="9"/>
  <c r="Z188" i="9" s="1"/>
  <c r="V187" i="9"/>
  <c r="W187" i="9" s="1"/>
  <c r="X187" i="9"/>
  <c r="Z187" i="9" s="1"/>
  <c r="V186" i="9"/>
  <c r="W186" i="9" s="1"/>
  <c r="X186" i="9"/>
  <c r="Z186" i="9" s="1"/>
  <c r="V185" i="9"/>
  <c r="W185" i="9" s="1"/>
  <c r="X185" i="9"/>
  <c r="Z185" i="9" s="1"/>
  <c r="V184" i="9"/>
  <c r="W184" i="9" s="1"/>
  <c r="X184" i="9"/>
  <c r="Z184" i="9" s="1"/>
  <c r="V183" i="9"/>
  <c r="W183" i="9" s="1"/>
  <c r="X183" i="9"/>
  <c r="Z183" i="9" s="1"/>
  <c r="V182" i="9"/>
  <c r="W182" i="9" s="1"/>
  <c r="X182" i="9"/>
  <c r="Z182" i="9" s="1"/>
  <c r="V181" i="9"/>
  <c r="W181" i="9" s="1"/>
  <c r="X181" i="9"/>
  <c r="Z181" i="9" s="1"/>
  <c r="V180" i="9"/>
  <c r="W180" i="9" s="1"/>
  <c r="X180" i="9"/>
  <c r="Z180" i="9" s="1"/>
  <c r="V179" i="9"/>
  <c r="W179" i="9" s="1"/>
  <c r="X179" i="9"/>
  <c r="Z179" i="9" s="1"/>
  <c r="W178" i="9"/>
  <c r="V178" i="9"/>
  <c r="X178" i="9"/>
  <c r="Z178" i="9" s="1"/>
  <c r="V177" i="9"/>
  <c r="W177" i="9" s="1"/>
  <c r="X177" i="9"/>
  <c r="Z177" i="9" s="1"/>
  <c r="V176" i="9"/>
  <c r="W176" i="9" s="1"/>
  <c r="X176" i="9"/>
  <c r="Z176" i="9" s="1"/>
  <c r="V175" i="9"/>
  <c r="W175" i="9" s="1"/>
  <c r="X175" i="9"/>
  <c r="Z175" i="9" s="1"/>
  <c r="W174" i="9"/>
  <c r="V174" i="9"/>
  <c r="X174" i="9"/>
  <c r="Z174" i="9" s="1"/>
  <c r="V173" i="9"/>
  <c r="W173" i="9" s="1"/>
  <c r="X173" i="9"/>
  <c r="Z173" i="9" s="1"/>
  <c r="V172" i="9"/>
  <c r="W172" i="9" s="1"/>
  <c r="X172" i="9"/>
  <c r="Z172" i="9" s="1"/>
  <c r="V171" i="9"/>
  <c r="W171" i="9" s="1"/>
  <c r="X171" i="9"/>
  <c r="Z171" i="9" s="1"/>
  <c r="V170" i="9"/>
  <c r="W170" i="9" s="1"/>
  <c r="X170" i="9"/>
  <c r="Z170" i="9" s="1"/>
  <c r="V169" i="9"/>
  <c r="W169" i="9" s="1"/>
  <c r="X169" i="9"/>
  <c r="Z169" i="9" s="1"/>
  <c r="V168" i="9"/>
  <c r="W168" i="9" s="1"/>
  <c r="X168" i="9"/>
  <c r="Z168" i="9" s="1"/>
  <c r="V167" i="9"/>
  <c r="W167" i="9" s="1"/>
  <c r="X167" i="9"/>
  <c r="Z167" i="9" s="1"/>
  <c r="V166" i="9"/>
  <c r="W166" i="9" s="1"/>
  <c r="X166" i="9"/>
  <c r="Z166" i="9" s="1"/>
  <c r="V165" i="9"/>
  <c r="W165" i="9" s="1"/>
  <c r="X165" i="9"/>
  <c r="Z165" i="9" s="1"/>
  <c r="V164" i="9"/>
  <c r="W164" i="9" s="1"/>
  <c r="X164" i="9"/>
  <c r="Z164" i="9" s="1"/>
  <c r="V163" i="9"/>
  <c r="W163" i="9" s="1"/>
  <c r="X163" i="9"/>
  <c r="Z163" i="9" s="1"/>
  <c r="W162" i="9"/>
  <c r="V162" i="9"/>
  <c r="X162" i="9"/>
  <c r="Z162" i="9" s="1"/>
  <c r="V161" i="9"/>
  <c r="W161" i="9" s="1"/>
  <c r="X161" i="9"/>
  <c r="Z161" i="9" s="1"/>
  <c r="V160" i="9"/>
  <c r="W160" i="9" s="1"/>
  <c r="X160" i="9"/>
  <c r="Z160" i="9" s="1"/>
  <c r="V159" i="9"/>
  <c r="W159" i="9" s="1"/>
  <c r="X159" i="9"/>
  <c r="Z159" i="9" s="1"/>
  <c r="V158" i="9"/>
  <c r="W158" i="9" s="1"/>
  <c r="X158" i="9"/>
  <c r="Z158" i="9" s="1"/>
  <c r="V157" i="9"/>
  <c r="W157" i="9" s="1"/>
  <c r="X157" i="9"/>
  <c r="Z157" i="9" s="1"/>
  <c r="V156" i="9"/>
  <c r="W156" i="9" s="1"/>
  <c r="X156" i="9"/>
  <c r="Z156" i="9" s="1"/>
  <c r="V155" i="9"/>
  <c r="W155" i="9" s="1"/>
  <c r="X155" i="9"/>
  <c r="Z155" i="9" s="1"/>
  <c r="V154" i="9"/>
  <c r="W154" i="9" s="1"/>
  <c r="X154" i="9"/>
  <c r="Z154" i="9" s="1"/>
  <c r="V153" i="9"/>
  <c r="W153" i="9" s="1"/>
  <c r="X153" i="9"/>
  <c r="Z153" i="9" s="1"/>
  <c r="V152" i="9"/>
  <c r="W152" i="9" s="1"/>
  <c r="X152" i="9"/>
  <c r="Z152" i="9" s="1"/>
  <c r="V151" i="9"/>
  <c r="W151" i="9" s="1"/>
  <c r="X151" i="9"/>
  <c r="Z151" i="9" s="1"/>
  <c r="V150" i="9"/>
  <c r="W150" i="9" s="1"/>
  <c r="X150" i="9"/>
  <c r="Z150" i="9" s="1"/>
  <c r="V149" i="9"/>
  <c r="W149" i="9" s="1"/>
  <c r="X149" i="9"/>
  <c r="Z149" i="9" s="1"/>
  <c r="V148" i="9"/>
  <c r="W148" i="9" s="1"/>
  <c r="X148" i="9"/>
  <c r="Z148" i="9" s="1"/>
  <c r="V147" i="9"/>
  <c r="W147" i="9" s="1"/>
  <c r="X147" i="9"/>
  <c r="Z147" i="9" s="1"/>
  <c r="W146" i="9"/>
  <c r="V146" i="9"/>
  <c r="X146" i="9"/>
  <c r="Z146" i="9" s="1"/>
  <c r="V145" i="9"/>
  <c r="W145" i="9" s="1"/>
  <c r="X145" i="9"/>
  <c r="Z145" i="9" s="1"/>
  <c r="V144" i="9"/>
  <c r="W144" i="9" s="1"/>
  <c r="X144" i="9"/>
  <c r="Z144" i="9" s="1"/>
  <c r="V143" i="9"/>
  <c r="W143" i="9" s="1"/>
  <c r="X143" i="9"/>
  <c r="Z143" i="9" s="1"/>
  <c r="V142" i="9"/>
  <c r="W142" i="9" s="1"/>
  <c r="X142" i="9"/>
  <c r="Z142" i="9" s="1"/>
  <c r="V141" i="9"/>
  <c r="W141" i="9" s="1"/>
  <c r="X141" i="9"/>
  <c r="Z141" i="9" s="1"/>
  <c r="V140" i="9"/>
  <c r="W140" i="9" s="1"/>
  <c r="X140" i="9"/>
  <c r="Z140" i="9" s="1"/>
  <c r="V139" i="9"/>
  <c r="W139" i="9" s="1"/>
  <c r="X139" i="9"/>
  <c r="Z139" i="9" s="1"/>
  <c r="V138" i="9"/>
  <c r="W138" i="9" s="1"/>
  <c r="X138" i="9"/>
  <c r="Z138" i="9" s="1"/>
  <c r="V137" i="9"/>
  <c r="W137" i="9" s="1"/>
  <c r="X137" i="9"/>
  <c r="Z137" i="9" s="1"/>
  <c r="V136" i="9"/>
  <c r="W136" i="9" s="1"/>
  <c r="X136" i="9"/>
  <c r="Z136" i="9" s="1"/>
  <c r="V135" i="9"/>
  <c r="W135" i="9" s="1"/>
  <c r="X135" i="9"/>
  <c r="Z135" i="9" s="1"/>
  <c r="V134" i="9"/>
  <c r="W134" i="9" s="1"/>
  <c r="X134" i="9"/>
  <c r="Z134" i="9" s="1"/>
  <c r="V133" i="9"/>
  <c r="W133" i="9" s="1"/>
  <c r="X133" i="9"/>
  <c r="Z133" i="9" s="1"/>
  <c r="V132" i="9"/>
  <c r="W132" i="9" s="1"/>
  <c r="X132" i="9"/>
  <c r="Z132" i="9" s="1"/>
  <c r="V131" i="9"/>
  <c r="W131" i="9" s="1"/>
  <c r="X131" i="9"/>
  <c r="Z131" i="9" s="1"/>
  <c r="W130" i="9"/>
  <c r="V130" i="9"/>
  <c r="X130" i="9"/>
  <c r="Z130" i="9" s="1"/>
  <c r="V129" i="9"/>
  <c r="W129" i="9" s="1"/>
  <c r="X129" i="9"/>
  <c r="Z129" i="9" s="1"/>
  <c r="V128" i="9"/>
  <c r="W128" i="9" s="1"/>
  <c r="X128" i="9"/>
  <c r="Z128" i="9" s="1"/>
  <c r="V127" i="9"/>
  <c r="W127" i="9" s="1"/>
  <c r="X127" i="9"/>
  <c r="Z127" i="9" s="1"/>
  <c r="V126" i="9"/>
  <c r="W126" i="9" s="1"/>
  <c r="X126" i="9"/>
  <c r="Z126" i="9" s="1"/>
  <c r="V125" i="9"/>
  <c r="W125" i="9" s="1"/>
  <c r="X125" i="9"/>
  <c r="Z125" i="9" s="1"/>
  <c r="V124" i="9"/>
  <c r="W124" i="9" s="1"/>
  <c r="X124" i="9"/>
  <c r="Z124" i="9" s="1"/>
  <c r="V123" i="9"/>
  <c r="W123" i="9" s="1"/>
  <c r="X123" i="9"/>
  <c r="Z123" i="9" s="1"/>
  <c r="V122" i="9"/>
  <c r="W122" i="9" s="1"/>
  <c r="X122" i="9"/>
  <c r="Z122" i="9" s="1"/>
  <c r="V121" i="9"/>
  <c r="W121" i="9" s="1"/>
  <c r="X121" i="9"/>
  <c r="Z121" i="9" s="1"/>
  <c r="V120" i="9"/>
  <c r="W120" i="9" s="1"/>
  <c r="X120" i="9"/>
  <c r="Z120" i="9" s="1"/>
  <c r="V119" i="9"/>
  <c r="W119" i="9" s="1"/>
  <c r="X119" i="9"/>
  <c r="Z119" i="9" s="1"/>
  <c r="V118" i="9"/>
  <c r="W118" i="9" s="1"/>
  <c r="X118" i="9"/>
  <c r="Z118" i="9" s="1"/>
  <c r="V117" i="9"/>
  <c r="W117" i="9" s="1"/>
  <c r="X117" i="9"/>
  <c r="Z117" i="9" s="1"/>
  <c r="V116" i="9"/>
  <c r="W116" i="9" s="1"/>
  <c r="X116" i="9"/>
  <c r="Z116" i="9" s="1"/>
  <c r="V115" i="9"/>
  <c r="W115" i="9" s="1"/>
  <c r="X115" i="9"/>
  <c r="Z115" i="9" s="1"/>
  <c r="W114" i="9"/>
  <c r="V114" i="9"/>
  <c r="X114" i="9"/>
  <c r="Z114" i="9" s="1"/>
  <c r="V113" i="9"/>
  <c r="W113" i="9" s="1"/>
  <c r="X113" i="9"/>
  <c r="Z113" i="9" s="1"/>
  <c r="V112" i="9"/>
  <c r="W112" i="9" s="1"/>
  <c r="X112" i="9"/>
  <c r="Z112" i="9" s="1"/>
  <c r="V111" i="9"/>
  <c r="W111" i="9" s="1"/>
  <c r="X111" i="9"/>
  <c r="Z111" i="9" s="1"/>
  <c r="V110" i="9"/>
  <c r="W110" i="9" s="1"/>
  <c r="X110" i="9"/>
  <c r="Z110" i="9" s="1"/>
  <c r="V109" i="9"/>
  <c r="W109" i="9" s="1"/>
  <c r="X109" i="9"/>
  <c r="Z109" i="9" s="1"/>
  <c r="V108" i="9"/>
  <c r="W108" i="9" s="1"/>
  <c r="X108" i="9"/>
  <c r="Z108" i="9" s="1"/>
  <c r="V107" i="9"/>
  <c r="W107" i="9" s="1"/>
  <c r="X107" i="9"/>
  <c r="Z107" i="9" s="1"/>
  <c r="V106" i="9"/>
  <c r="W106" i="9" s="1"/>
  <c r="X106" i="9"/>
  <c r="Z106" i="9" s="1"/>
  <c r="V105" i="9"/>
  <c r="W105" i="9" s="1"/>
  <c r="X105" i="9"/>
  <c r="Z105" i="9" s="1"/>
  <c r="V104" i="9"/>
  <c r="W104" i="9" s="1"/>
  <c r="X104" i="9"/>
  <c r="Z104" i="9" s="1"/>
  <c r="V103" i="9"/>
  <c r="W103" i="9" s="1"/>
  <c r="X103" i="9"/>
  <c r="Z103" i="9" s="1"/>
  <c r="V102" i="9"/>
  <c r="W102" i="9" s="1"/>
  <c r="X102" i="9"/>
  <c r="Z102" i="9" s="1"/>
  <c r="V101" i="9"/>
  <c r="W101" i="9" s="1"/>
  <c r="X101" i="9"/>
  <c r="Z101" i="9" s="1"/>
  <c r="V100" i="9"/>
  <c r="W100" i="9" s="1"/>
  <c r="X100" i="9"/>
  <c r="Z100" i="9" s="1"/>
  <c r="V99" i="9"/>
  <c r="W99" i="9" s="1"/>
  <c r="X99" i="9"/>
  <c r="Z99" i="9" s="1"/>
  <c r="W98" i="9"/>
  <c r="V98" i="9"/>
  <c r="X98" i="9"/>
  <c r="Z98" i="9" s="1"/>
  <c r="V97" i="9"/>
  <c r="W97" i="9" s="1"/>
  <c r="X97" i="9"/>
  <c r="Z97" i="9" s="1"/>
  <c r="V96" i="9"/>
  <c r="W96" i="9" s="1"/>
  <c r="X96" i="9"/>
  <c r="Z96" i="9" s="1"/>
  <c r="V95" i="9"/>
  <c r="W95" i="9" s="1"/>
  <c r="X95" i="9"/>
  <c r="Z95" i="9" s="1"/>
  <c r="X94" i="9"/>
  <c r="Z94" i="9" s="1"/>
  <c r="V94" i="9"/>
  <c r="W94" i="9" s="1"/>
  <c r="X93" i="9"/>
  <c r="Z93" i="9" s="1"/>
  <c r="V93" i="9"/>
  <c r="W93" i="9" s="1"/>
  <c r="X92" i="9"/>
  <c r="Z92" i="9" s="1"/>
  <c r="V92" i="9"/>
  <c r="W92" i="9" s="1"/>
  <c r="X91" i="9"/>
  <c r="Z91" i="9" s="1"/>
  <c r="W91" i="9"/>
  <c r="V91" i="9"/>
  <c r="X90" i="9"/>
  <c r="Z90" i="9" s="1"/>
  <c r="V90" i="9"/>
  <c r="W90" i="9" s="1"/>
  <c r="X89" i="9"/>
  <c r="Z89" i="9" s="1"/>
  <c r="V89" i="9"/>
  <c r="W89" i="9" s="1"/>
  <c r="X88" i="9"/>
  <c r="Z88" i="9" s="1"/>
  <c r="V88" i="9"/>
  <c r="W88" i="9" s="1"/>
  <c r="V87" i="9"/>
  <c r="W87" i="9" s="1"/>
  <c r="X87" i="9"/>
  <c r="Z87" i="9" s="1"/>
  <c r="K87" i="9"/>
  <c r="AG86" i="9"/>
  <c r="X86" i="9"/>
  <c r="Z86" i="9" s="1"/>
  <c r="V86" i="9"/>
  <c r="W86" i="9" s="1"/>
  <c r="K86" i="9"/>
  <c r="V85" i="9"/>
  <c r="W85" i="9" s="1"/>
  <c r="X85" i="9"/>
  <c r="Z85" i="9" s="1"/>
  <c r="K85" i="9"/>
  <c r="X84" i="9"/>
  <c r="Z84" i="9" s="1"/>
  <c r="V84" i="9"/>
  <c r="AG84" i="9" s="1"/>
  <c r="K84" i="9"/>
  <c r="X83" i="9"/>
  <c r="Z83" i="9" s="1"/>
  <c r="V83" i="9"/>
  <c r="W83" i="9" s="1"/>
  <c r="K83" i="9"/>
  <c r="X82" i="9"/>
  <c r="Z82" i="9" s="1"/>
  <c r="V82" i="9"/>
  <c r="W82" i="9" s="1"/>
  <c r="K82" i="9"/>
  <c r="V81" i="9"/>
  <c r="W81" i="9" s="1"/>
  <c r="X81" i="9"/>
  <c r="Z81" i="9" s="1"/>
  <c r="K81" i="9"/>
  <c r="X80" i="9"/>
  <c r="Z80" i="9" s="1"/>
  <c r="V80" i="9"/>
  <c r="AG80" i="9" s="1"/>
  <c r="K80" i="9"/>
  <c r="X79" i="9"/>
  <c r="Z79" i="9" s="1"/>
  <c r="V79" i="9"/>
  <c r="W79" i="9" s="1"/>
  <c r="K79" i="9"/>
  <c r="X78" i="9"/>
  <c r="Z78" i="9" s="1"/>
  <c r="V78" i="9"/>
  <c r="W78" i="9" s="1"/>
  <c r="K78" i="9"/>
  <c r="V77" i="9"/>
  <c r="W77" i="9" s="1"/>
  <c r="X77" i="9"/>
  <c r="Z77" i="9" s="1"/>
  <c r="K77" i="9"/>
  <c r="X76" i="9"/>
  <c r="Z76" i="9" s="1"/>
  <c r="V76" i="9"/>
  <c r="AG76" i="9" s="1"/>
  <c r="K76" i="9"/>
  <c r="X75" i="9"/>
  <c r="Z75" i="9" s="1"/>
  <c r="V75" i="9"/>
  <c r="W75" i="9" s="1"/>
  <c r="K75" i="9"/>
  <c r="X74" i="9"/>
  <c r="Z74" i="9" s="1"/>
  <c r="V74" i="9"/>
  <c r="W74" i="9" s="1"/>
  <c r="K74" i="9"/>
  <c r="V73" i="9"/>
  <c r="W73" i="9" s="1"/>
  <c r="X73" i="9"/>
  <c r="Z73" i="9" s="1"/>
  <c r="K73" i="9"/>
  <c r="X72" i="9"/>
  <c r="Z72" i="9" s="1"/>
  <c r="V72" i="9"/>
  <c r="AG72" i="9" s="1"/>
  <c r="K72" i="9"/>
  <c r="V71" i="9"/>
  <c r="W71" i="9" s="1"/>
  <c r="X71" i="9"/>
  <c r="Z71" i="9" s="1"/>
  <c r="K71" i="9"/>
  <c r="X70" i="9"/>
  <c r="Z70" i="9" s="1"/>
  <c r="V70" i="9"/>
  <c r="AG70" i="9" s="1"/>
  <c r="K70" i="9"/>
  <c r="V69" i="9"/>
  <c r="W69" i="9" s="1"/>
  <c r="X69" i="9"/>
  <c r="Z69" i="9" s="1"/>
  <c r="K69" i="9"/>
  <c r="X68" i="9"/>
  <c r="Z68" i="9" s="1"/>
  <c r="V68" i="9"/>
  <c r="AG68" i="9" s="1"/>
  <c r="K68" i="9"/>
  <c r="V67" i="9"/>
  <c r="W67" i="9" s="1"/>
  <c r="X67" i="9"/>
  <c r="Z67" i="9" s="1"/>
  <c r="K67" i="9"/>
  <c r="X66" i="9"/>
  <c r="Z66" i="9" s="1"/>
  <c r="V66" i="9"/>
  <c r="AG66" i="9" s="1"/>
  <c r="K66" i="9"/>
  <c r="V65" i="9"/>
  <c r="W65" i="9" s="1"/>
  <c r="X65" i="9"/>
  <c r="Z65" i="9" s="1"/>
  <c r="K65" i="9"/>
  <c r="X64" i="9"/>
  <c r="Z64" i="9" s="1"/>
  <c r="V64" i="9"/>
  <c r="AG64" i="9" s="1"/>
  <c r="K64" i="9"/>
  <c r="V63" i="9"/>
  <c r="W63" i="9" s="1"/>
  <c r="X63" i="9"/>
  <c r="Z63" i="9" s="1"/>
  <c r="K63" i="9"/>
  <c r="X62" i="9"/>
  <c r="Z62" i="9" s="1"/>
  <c r="V62" i="9"/>
  <c r="AG62" i="9" s="1"/>
  <c r="K62" i="9"/>
  <c r="V61" i="9"/>
  <c r="W61" i="9" s="1"/>
  <c r="X61" i="9"/>
  <c r="Z61" i="9" s="1"/>
  <c r="K61" i="9"/>
  <c r="X60" i="9"/>
  <c r="Z60" i="9" s="1"/>
  <c r="V60" i="9"/>
  <c r="AG60" i="9" s="1"/>
  <c r="K60" i="9"/>
  <c r="V59" i="9"/>
  <c r="W59" i="9" s="1"/>
  <c r="X59" i="9"/>
  <c r="Z59" i="9" s="1"/>
  <c r="K59" i="9"/>
  <c r="X58" i="9"/>
  <c r="Z58" i="9" s="1"/>
  <c r="V58" i="9"/>
  <c r="AG58" i="9" s="1"/>
  <c r="K58" i="9"/>
  <c r="V57" i="9"/>
  <c r="W57" i="9" s="1"/>
  <c r="X57" i="9"/>
  <c r="Z57" i="9" s="1"/>
  <c r="K57" i="9"/>
  <c r="X56" i="9"/>
  <c r="Z56" i="9" s="1"/>
  <c r="V56" i="9"/>
  <c r="AG56" i="9" s="1"/>
  <c r="K56" i="9"/>
  <c r="V55" i="9"/>
  <c r="W55" i="9" s="1"/>
  <c r="X55" i="9"/>
  <c r="Z55" i="9" s="1"/>
  <c r="K55" i="9"/>
  <c r="X54" i="9"/>
  <c r="Z54" i="9" s="1"/>
  <c r="V54" i="9"/>
  <c r="K54" i="9"/>
  <c r="V53" i="9"/>
  <c r="W53" i="9" s="1"/>
  <c r="X53" i="9"/>
  <c r="Z53" i="9" s="1"/>
  <c r="K53" i="9"/>
  <c r="X52" i="9"/>
  <c r="Z52" i="9" s="1"/>
  <c r="V52" i="9"/>
  <c r="AG52" i="9" s="1"/>
  <c r="K52" i="9"/>
  <c r="V51" i="9"/>
  <c r="W51" i="9" s="1"/>
  <c r="X51" i="9"/>
  <c r="Z51" i="9" s="1"/>
  <c r="K51" i="9"/>
  <c r="X50" i="9"/>
  <c r="Z50" i="9" s="1"/>
  <c r="V50" i="9"/>
  <c r="AG50" i="9" s="1"/>
  <c r="K50" i="9"/>
  <c r="V49" i="9"/>
  <c r="W49" i="9" s="1"/>
  <c r="X49" i="9"/>
  <c r="Z49" i="9" s="1"/>
  <c r="K49" i="9"/>
  <c r="X48" i="9"/>
  <c r="Z48" i="9" s="1"/>
  <c r="V48" i="9"/>
  <c r="AG48" i="9" s="1"/>
  <c r="K48" i="9"/>
  <c r="V47" i="9"/>
  <c r="W47" i="9" s="1"/>
  <c r="X47" i="9"/>
  <c r="Z47" i="9" s="1"/>
  <c r="K47" i="9"/>
  <c r="X46" i="9"/>
  <c r="Z46" i="9" s="1"/>
  <c r="W46" i="9"/>
  <c r="V46" i="9"/>
  <c r="AG46" i="9" s="1"/>
  <c r="K46" i="9"/>
  <c r="V45" i="9"/>
  <c r="W45" i="9" s="1"/>
  <c r="X45" i="9"/>
  <c r="Z45" i="9" s="1"/>
  <c r="K45" i="9"/>
  <c r="X44" i="9"/>
  <c r="Z44" i="9" s="1"/>
  <c r="V44" i="9"/>
  <c r="AG44" i="9" s="1"/>
  <c r="K44" i="9"/>
  <c r="V43" i="9"/>
  <c r="W43" i="9" s="1"/>
  <c r="X43" i="9"/>
  <c r="Z43" i="9" s="1"/>
  <c r="K43" i="9"/>
  <c r="X42" i="9"/>
  <c r="Z42" i="9" s="1"/>
  <c r="V42" i="9"/>
  <c r="AG42" i="9" s="1"/>
  <c r="K42" i="9"/>
  <c r="V41" i="9"/>
  <c r="W41" i="9" s="1"/>
  <c r="X41" i="9"/>
  <c r="Z41" i="9" s="1"/>
  <c r="K41" i="9"/>
  <c r="X40" i="9"/>
  <c r="Z40" i="9" s="1"/>
  <c r="V40" i="9"/>
  <c r="AG40" i="9" s="1"/>
  <c r="K40" i="9"/>
  <c r="V39" i="9"/>
  <c r="W39" i="9" s="1"/>
  <c r="X39" i="9"/>
  <c r="Z39" i="9" s="1"/>
  <c r="K39" i="9"/>
  <c r="X38" i="9"/>
  <c r="Z38" i="9" s="1"/>
  <c r="V38" i="9"/>
  <c r="AG38" i="9" s="1"/>
  <c r="K38" i="9"/>
  <c r="V37" i="9"/>
  <c r="AG37" i="9" s="1"/>
  <c r="X37" i="9"/>
  <c r="Z37" i="9" s="1"/>
  <c r="K37" i="9"/>
  <c r="V36" i="9"/>
  <c r="AG36" i="9" s="1"/>
  <c r="X36" i="9"/>
  <c r="Z36" i="9" s="1"/>
  <c r="K36" i="9"/>
  <c r="V35" i="9"/>
  <c r="AG35" i="9" s="1"/>
  <c r="X35" i="9"/>
  <c r="Z35" i="9" s="1"/>
  <c r="K35" i="9"/>
  <c r="V34" i="9"/>
  <c r="AG34" i="9" s="1"/>
  <c r="X34" i="9"/>
  <c r="Z34" i="9" s="1"/>
  <c r="K34" i="9"/>
  <c r="V33" i="9"/>
  <c r="AG33" i="9" s="1"/>
  <c r="X33" i="9"/>
  <c r="Z33" i="9" s="1"/>
  <c r="K33" i="9"/>
  <c r="V32" i="9"/>
  <c r="AG32" i="9" s="1"/>
  <c r="X32" i="9"/>
  <c r="Z32" i="9" s="1"/>
  <c r="K32" i="9"/>
  <c r="V31" i="9"/>
  <c r="AG31" i="9" s="1"/>
  <c r="X31" i="9"/>
  <c r="Z31" i="9" s="1"/>
  <c r="K31" i="9"/>
  <c r="V30" i="9"/>
  <c r="AG30" i="9" s="1"/>
  <c r="X30" i="9"/>
  <c r="Z30" i="9" s="1"/>
  <c r="K30" i="9"/>
  <c r="V29" i="9"/>
  <c r="AG29" i="9" s="1"/>
  <c r="X29" i="9"/>
  <c r="Z29" i="9" s="1"/>
  <c r="K29" i="9"/>
  <c r="X28" i="9"/>
  <c r="Z28" i="9" s="1"/>
  <c r="V28" i="9"/>
  <c r="AG28" i="9" s="1"/>
  <c r="K28" i="9"/>
  <c r="V27" i="9"/>
  <c r="W27" i="9" s="1"/>
  <c r="X27" i="9"/>
  <c r="Z27" i="9" s="1"/>
  <c r="K27" i="9"/>
  <c r="V26" i="9"/>
  <c r="AG26" i="9" s="1"/>
  <c r="X26" i="9"/>
  <c r="Z26" i="9" s="1"/>
  <c r="K26" i="9"/>
  <c r="V25" i="9"/>
  <c r="AG25" i="9" s="1"/>
  <c r="X25" i="9"/>
  <c r="Z25" i="9" s="1"/>
  <c r="K25" i="9"/>
  <c r="X24" i="9"/>
  <c r="Z24" i="9" s="1"/>
  <c r="V24" i="9"/>
  <c r="AG24" i="9" s="1"/>
  <c r="K24" i="9"/>
  <c r="V23" i="9"/>
  <c r="W23" i="9" s="1"/>
  <c r="X23" i="9"/>
  <c r="Z23" i="9" s="1"/>
  <c r="K23" i="9"/>
  <c r="W22" i="9"/>
  <c r="V22" i="9"/>
  <c r="AG22" i="9" s="1"/>
  <c r="X22" i="9"/>
  <c r="Z22" i="9" s="1"/>
  <c r="K22" i="9"/>
  <c r="V21" i="9"/>
  <c r="AG21" i="9" s="1"/>
  <c r="X21" i="9"/>
  <c r="Z21" i="9" s="1"/>
  <c r="K21" i="9"/>
  <c r="X20" i="9"/>
  <c r="Z20" i="9" s="1"/>
  <c r="W20" i="9"/>
  <c r="V20" i="9"/>
  <c r="AG20" i="9" s="1"/>
  <c r="K20" i="9"/>
  <c r="V19" i="9"/>
  <c r="W19" i="9" s="1"/>
  <c r="X19" i="9"/>
  <c r="Z19" i="9" s="1"/>
  <c r="K19" i="9"/>
  <c r="V18" i="9"/>
  <c r="AG18" i="9" s="1"/>
  <c r="X18" i="9"/>
  <c r="Z18" i="9" s="1"/>
  <c r="K18" i="9"/>
  <c r="V17" i="9"/>
  <c r="AG17" i="9" s="1"/>
  <c r="X17" i="9"/>
  <c r="Z17" i="9" s="1"/>
  <c r="K17" i="9"/>
  <c r="X16" i="9"/>
  <c r="Z16" i="9" s="1"/>
  <c r="V16" i="9"/>
  <c r="AG16" i="9" s="1"/>
  <c r="K16" i="9"/>
  <c r="V15" i="9"/>
  <c r="W15" i="9" s="1"/>
  <c r="X15" i="9"/>
  <c r="Z15" i="9" s="1"/>
  <c r="K15" i="9"/>
  <c r="V14" i="9"/>
  <c r="AG14" i="9" s="1"/>
  <c r="X14" i="9"/>
  <c r="Z14" i="9" s="1"/>
  <c r="K14" i="9"/>
  <c r="V13" i="9"/>
  <c r="AG13" i="9" s="1"/>
  <c r="X13" i="9"/>
  <c r="Z13" i="9" s="1"/>
  <c r="K13" i="9"/>
  <c r="X12" i="9"/>
  <c r="Z12" i="9" s="1"/>
  <c r="V12" i="9"/>
  <c r="AG12" i="9" s="1"/>
  <c r="K12" i="9"/>
  <c r="V11" i="9"/>
  <c r="W11" i="9" s="1"/>
  <c r="X11" i="9"/>
  <c r="Z11" i="9" s="1"/>
  <c r="K11" i="9"/>
  <c r="V10" i="9"/>
  <c r="AG10" i="9" s="1"/>
  <c r="X10" i="9"/>
  <c r="Z10" i="9" s="1"/>
  <c r="K10" i="9"/>
  <c r="V9" i="9"/>
  <c r="AG9" i="9" s="1"/>
  <c r="X9" i="9"/>
  <c r="Z9" i="9" s="1"/>
  <c r="K9" i="9"/>
  <c r="X8" i="9"/>
  <c r="Z8" i="9" s="1"/>
  <c r="V8" i="9"/>
  <c r="AG8" i="9" s="1"/>
  <c r="K8" i="9"/>
  <c r="V7" i="9"/>
  <c r="W7" i="9" s="1"/>
  <c r="X7" i="9"/>
  <c r="Z7" i="9" s="1"/>
  <c r="K7" i="9"/>
  <c r="V6" i="9"/>
  <c r="AG6" i="9" s="1"/>
  <c r="X6" i="9"/>
  <c r="Z6" i="9" s="1"/>
  <c r="K6" i="9"/>
  <c r="V5" i="9"/>
  <c r="AG5" i="9" s="1"/>
  <c r="X5" i="9"/>
  <c r="Z5" i="9" s="1"/>
  <c r="K5" i="9"/>
  <c r="X4" i="9"/>
  <c r="Z4" i="9" s="1"/>
  <c r="V4" i="9"/>
  <c r="AG4" i="9" s="1"/>
  <c r="K4" i="9"/>
  <c r="V3" i="9"/>
  <c r="AG3" i="9" s="1"/>
  <c r="X3" i="9"/>
  <c r="Z3" i="9" s="1"/>
  <c r="K3" i="9"/>
  <c r="AH2" i="9"/>
  <c r="X2" i="9"/>
  <c r="Z2" i="9" s="1"/>
  <c r="V2" i="9"/>
  <c r="AG2" i="9" s="1"/>
  <c r="K2" i="9"/>
  <c r="AL267" i="8"/>
  <c r="AN267" i="8" s="1"/>
  <c r="AI267" i="8"/>
  <c r="AH267" i="8"/>
  <c r="AK267" i="8" s="1"/>
  <c r="AL266" i="8"/>
  <c r="AI266" i="8"/>
  <c r="AH266" i="8"/>
  <c r="AK266" i="8" s="1"/>
  <c r="AL265" i="8"/>
  <c r="AM265" i="8" s="1"/>
  <c r="AP265" i="8" s="1"/>
  <c r="AI265" i="8"/>
  <c r="AH265" i="8"/>
  <c r="AK265" i="8" s="1"/>
  <c r="AL264" i="8"/>
  <c r="AI264" i="8"/>
  <c r="AH264" i="8"/>
  <c r="AK264" i="8" s="1"/>
  <c r="AL263" i="8"/>
  <c r="AN263" i="8" s="1"/>
  <c r="AI263" i="8"/>
  <c r="AH263" i="8"/>
  <c r="AK263" i="8" s="1"/>
  <c r="AL262" i="8"/>
  <c r="AN262" i="8" s="1"/>
  <c r="AI262" i="8"/>
  <c r="AH262" i="8"/>
  <c r="AK262" i="8" s="1"/>
  <c r="AL261" i="8"/>
  <c r="AI261" i="8"/>
  <c r="AH261" i="8"/>
  <c r="AK261" i="8" s="1"/>
  <c r="AL260" i="8"/>
  <c r="AN260" i="8" s="1"/>
  <c r="AI260" i="8"/>
  <c r="AH260" i="8"/>
  <c r="AL259" i="8"/>
  <c r="AN259" i="8" s="1"/>
  <c r="AI259" i="8"/>
  <c r="AH259" i="8"/>
  <c r="AK259" i="8" s="1"/>
  <c r="AL258" i="8"/>
  <c r="AN258" i="8" s="1"/>
  <c r="AI258" i="8"/>
  <c r="AH258" i="8"/>
  <c r="AK258" i="8" s="1"/>
  <c r="AL257" i="8"/>
  <c r="AN257" i="8" s="1"/>
  <c r="AI257" i="8"/>
  <c r="AH257" i="8"/>
  <c r="AK257" i="8" s="1"/>
  <c r="AL256" i="8"/>
  <c r="AI256" i="8"/>
  <c r="AH256" i="8"/>
  <c r="AK256" i="8" s="1"/>
  <c r="AL255" i="8"/>
  <c r="AN255" i="8" s="1"/>
  <c r="AI255" i="8"/>
  <c r="AH255" i="8"/>
  <c r="AK255" i="8" s="1"/>
  <c r="AL254" i="8"/>
  <c r="AN254" i="8" s="1"/>
  <c r="AI254" i="8"/>
  <c r="AH254" i="8"/>
  <c r="AK254" i="8" s="1"/>
  <c r="AL253" i="8"/>
  <c r="AN253" i="8" s="1"/>
  <c r="AI253" i="8"/>
  <c r="AH253" i="8"/>
  <c r="AK253" i="8" s="1"/>
  <c r="AL252" i="8"/>
  <c r="AI252" i="8"/>
  <c r="AH252" i="8"/>
  <c r="AK252" i="8" s="1"/>
  <c r="AL251" i="8"/>
  <c r="AN251" i="8" s="1"/>
  <c r="AI251" i="8"/>
  <c r="AH251" i="8"/>
  <c r="AK251" i="8" s="1"/>
  <c r="AL250" i="8"/>
  <c r="AN250" i="8" s="1"/>
  <c r="AI250" i="8"/>
  <c r="AH250" i="8"/>
  <c r="AK250" i="8" s="1"/>
  <c r="AL249" i="8"/>
  <c r="AN249" i="8" s="1"/>
  <c r="AI249" i="8"/>
  <c r="AH249" i="8"/>
  <c r="AK249" i="8" s="1"/>
  <c r="AL248" i="8"/>
  <c r="AI248" i="8"/>
  <c r="AH248" i="8"/>
  <c r="AK248" i="8" s="1"/>
  <c r="AL247" i="8"/>
  <c r="AN247" i="8" s="1"/>
  <c r="AI247" i="8"/>
  <c r="AH247" i="8"/>
  <c r="AK247" i="8" s="1"/>
  <c r="AL246" i="8"/>
  <c r="AN246" i="8" s="1"/>
  <c r="AI246" i="8"/>
  <c r="AH246" i="8"/>
  <c r="AK246" i="8" s="1"/>
  <c r="AL245" i="8"/>
  <c r="AN245" i="8" s="1"/>
  <c r="AI245" i="8"/>
  <c r="AH245" i="8"/>
  <c r="AK245" i="8" s="1"/>
  <c r="AL244" i="8"/>
  <c r="AI244" i="8"/>
  <c r="AH244" i="8"/>
  <c r="AK244" i="8" s="1"/>
  <c r="AL243" i="8"/>
  <c r="AN243" i="8" s="1"/>
  <c r="AI243" i="8"/>
  <c r="AH243" i="8"/>
  <c r="AK243" i="8" s="1"/>
  <c r="AL242" i="8"/>
  <c r="AN242" i="8" s="1"/>
  <c r="AH242" i="8"/>
  <c r="AK242" i="8" s="1"/>
  <c r="AL241" i="8"/>
  <c r="AN241" i="8" s="1"/>
  <c r="AH241" i="8"/>
  <c r="AK241" i="8" s="1"/>
  <c r="AL240" i="8"/>
  <c r="AH240" i="8"/>
  <c r="AK240" i="8" s="1"/>
  <c r="AL239" i="8"/>
  <c r="AN239" i="8" s="1"/>
  <c r="AI239" i="8"/>
  <c r="AH239" i="8"/>
  <c r="AK239" i="8" s="1"/>
  <c r="AL238" i="8"/>
  <c r="AI238" i="8"/>
  <c r="AH238" i="8"/>
  <c r="AK238" i="8" s="1"/>
  <c r="AL237" i="8"/>
  <c r="AN237" i="8" s="1"/>
  <c r="AI237" i="8"/>
  <c r="AH237" i="8"/>
  <c r="AK237" i="8" s="1"/>
  <c r="AL236" i="8"/>
  <c r="AN236" i="8" s="1"/>
  <c r="AI236" i="8"/>
  <c r="AH236" i="8"/>
  <c r="AK236" i="8" s="1"/>
  <c r="AL235" i="8"/>
  <c r="AN235" i="8" s="1"/>
  <c r="AI235" i="8"/>
  <c r="AH235" i="8"/>
  <c r="AK235" i="8" s="1"/>
  <c r="AL234" i="8"/>
  <c r="AN234" i="8" s="1"/>
  <c r="AI234" i="8"/>
  <c r="AH234" i="8"/>
  <c r="AK234" i="8" s="1"/>
  <c r="AL233" i="8"/>
  <c r="AN233" i="8" s="1"/>
  <c r="AI233" i="8"/>
  <c r="AH233" i="8"/>
  <c r="AK233" i="8" s="1"/>
  <c r="AL232" i="8"/>
  <c r="AI232" i="8"/>
  <c r="AH232" i="8"/>
  <c r="AK232" i="8" s="1"/>
  <c r="AL231" i="8"/>
  <c r="AN231" i="8" s="1"/>
  <c r="AI231" i="8"/>
  <c r="AH231" i="8"/>
  <c r="AK231" i="8" s="1"/>
  <c r="AL230" i="8"/>
  <c r="AI230" i="8"/>
  <c r="AH230" i="8"/>
  <c r="AK230" i="8" s="1"/>
  <c r="AL229" i="8"/>
  <c r="AN229" i="8" s="1"/>
  <c r="AI229" i="8"/>
  <c r="AH229" i="8"/>
  <c r="AK229" i="8" s="1"/>
  <c r="AL228" i="8"/>
  <c r="AN228" i="8" s="1"/>
  <c r="AI228" i="8"/>
  <c r="AH228" i="8"/>
  <c r="AK228" i="8" s="1"/>
  <c r="AL227" i="8"/>
  <c r="AN227" i="8" s="1"/>
  <c r="AI227" i="8"/>
  <c r="AH227" i="8"/>
  <c r="AK227" i="8" s="1"/>
  <c r="AL226" i="8"/>
  <c r="AN226" i="8" s="1"/>
  <c r="AI226" i="8"/>
  <c r="AH226" i="8"/>
  <c r="AK226" i="8" s="1"/>
  <c r="AL225" i="8"/>
  <c r="AN225" i="8" s="1"/>
  <c r="AI225" i="8"/>
  <c r="AH225" i="8"/>
  <c r="AK225" i="8" s="1"/>
  <c r="AL224" i="8"/>
  <c r="AI224" i="8"/>
  <c r="AH224" i="8"/>
  <c r="AK224" i="8" s="1"/>
  <c r="AL223" i="8"/>
  <c r="AN223" i="8" s="1"/>
  <c r="AI223" i="8"/>
  <c r="AH223" i="8"/>
  <c r="AK223" i="8" s="1"/>
  <c r="AL222" i="8"/>
  <c r="AN222" i="8" s="1"/>
  <c r="AI222" i="8"/>
  <c r="AH222" i="8"/>
  <c r="AK222" i="8" s="1"/>
  <c r="AL221" i="8"/>
  <c r="AN221" i="8" s="1"/>
  <c r="AI221" i="8"/>
  <c r="AH221" i="8"/>
  <c r="AK221" i="8" s="1"/>
  <c r="AL220" i="8"/>
  <c r="AN220" i="8" s="1"/>
  <c r="AI220" i="8"/>
  <c r="AH220" i="8"/>
  <c r="AK220" i="8" s="1"/>
  <c r="AL219" i="8"/>
  <c r="AN219" i="8" s="1"/>
  <c r="AI219" i="8"/>
  <c r="AH219" i="8"/>
  <c r="AL218" i="8"/>
  <c r="AN218" i="8" s="1"/>
  <c r="AI218" i="8"/>
  <c r="AH218" i="8"/>
  <c r="AK218" i="8" s="1"/>
  <c r="AL217" i="8"/>
  <c r="AN217" i="8" s="1"/>
  <c r="AI217" i="8"/>
  <c r="AH217" i="8"/>
  <c r="AK217" i="8" s="1"/>
  <c r="AL216" i="8"/>
  <c r="AN216" i="8" s="1"/>
  <c r="AI216" i="8"/>
  <c r="AH216" i="8"/>
  <c r="AK216" i="8" s="1"/>
  <c r="AL215" i="8"/>
  <c r="AN215" i="8" s="1"/>
  <c r="AI215" i="8"/>
  <c r="AH215" i="8"/>
  <c r="AL214" i="8"/>
  <c r="AN214" i="8" s="1"/>
  <c r="AI214" i="8"/>
  <c r="AH214" i="8"/>
  <c r="AK214" i="8" s="1"/>
  <c r="AL213" i="8"/>
  <c r="AN213" i="8" s="1"/>
  <c r="AI213" i="8"/>
  <c r="AH213" i="8"/>
  <c r="AK213" i="8" s="1"/>
  <c r="AL212" i="8"/>
  <c r="AN212" i="8" s="1"/>
  <c r="AI212" i="8"/>
  <c r="AH212" i="8"/>
  <c r="AK212" i="8" s="1"/>
  <c r="AL211" i="8"/>
  <c r="AN211" i="8" s="1"/>
  <c r="AI211" i="8"/>
  <c r="AH211" i="8"/>
  <c r="AL210" i="8"/>
  <c r="AN210" i="8" s="1"/>
  <c r="AI210" i="8"/>
  <c r="AH210" i="8"/>
  <c r="AK210" i="8" s="1"/>
  <c r="AL209" i="8"/>
  <c r="AN209" i="8" s="1"/>
  <c r="AI209" i="8"/>
  <c r="AH209" i="8"/>
  <c r="AK209" i="8" s="1"/>
  <c r="AL208" i="8"/>
  <c r="AN208" i="8" s="1"/>
  <c r="AI208" i="8"/>
  <c r="AH208" i="8"/>
  <c r="AK208" i="8" s="1"/>
  <c r="AL207" i="8"/>
  <c r="AN207" i="8" s="1"/>
  <c r="AI207" i="8"/>
  <c r="AH207" i="8"/>
  <c r="AB207" i="8"/>
  <c r="AL206" i="8"/>
  <c r="AN206" i="8" s="1"/>
  <c r="AI206" i="8"/>
  <c r="AH206" i="8"/>
  <c r="AK206" i="8" s="1"/>
  <c r="AP205" i="8"/>
  <c r="AN205" i="8"/>
  <c r="AI205" i="8"/>
  <c r="AH205" i="8"/>
  <c r="AL204" i="8"/>
  <c r="AN204" i="8" s="1"/>
  <c r="AI204" i="8"/>
  <c r="AH204" i="8"/>
  <c r="AK204" i="8" s="1"/>
  <c r="AL203" i="8"/>
  <c r="AI203" i="8"/>
  <c r="AH203" i="8"/>
  <c r="AK203" i="8" s="1"/>
  <c r="AH200" i="8"/>
  <c r="X200" i="8"/>
  <c r="Z200" i="8" s="1"/>
  <c r="V200" i="8"/>
  <c r="K200" i="8"/>
  <c r="AH199" i="8"/>
  <c r="X199" i="8"/>
  <c r="Z199" i="8" s="1"/>
  <c r="V199" i="8"/>
  <c r="W199" i="8" s="1"/>
  <c r="AH198" i="8"/>
  <c r="X198" i="8"/>
  <c r="Z198" i="8" s="1"/>
  <c r="V198" i="8"/>
  <c r="W198" i="8" s="1"/>
  <c r="AH197" i="8"/>
  <c r="X197" i="8"/>
  <c r="Z197" i="8" s="1"/>
  <c r="V197" i="8"/>
  <c r="W197" i="8" s="1"/>
  <c r="AH196" i="8"/>
  <c r="X196" i="8"/>
  <c r="Z196" i="8" s="1"/>
  <c r="V196" i="8"/>
  <c r="W196" i="8" s="1"/>
  <c r="AH195" i="8"/>
  <c r="X195" i="8"/>
  <c r="Z195" i="8" s="1"/>
  <c r="V195" i="8"/>
  <c r="W195" i="8" s="1"/>
  <c r="AH194" i="8"/>
  <c r="X194" i="8"/>
  <c r="Z194" i="8" s="1"/>
  <c r="V194" i="8"/>
  <c r="W194" i="8" s="1"/>
  <c r="AH193" i="8"/>
  <c r="X193" i="8"/>
  <c r="Z193" i="8" s="1"/>
  <c r="V193" i="8"/>
  <c r="W193" i="8" s="1"/>
  <c r="AH192" i="8"/>
  <c r="X192" i="8"/>
  <c r="Z192" i="8" s="1"/>
  <c r="V192" i="8"/>
  <c r="W192" i="8" s="1"/>
  <c r="AH191" i="8"/>
  <c r="X191" i="8"/>
  <c r="Z191" i="8" s="1"/>
  <c r="V191" i="8"/>
  <c r="W191" i="8" s="1"/>
  <c r="AH190" i="8"/>
  <c r="X190" i="8"/>
  <c r="Z190" i="8" s="1"/>
  <c r="V190" i="8"/>
  <c r="W190" i="8" s="1"/>
  <c r="AH189" i="8"/>
  <c r="X189" i="8"/>
  <c r="Z189" i="8" s="1"/>
  <c r="V189" i="8"/>
  <c r="W189" i="8" s="1"/>
  <c r="AH188" i="8"/>
  <c r="X188" i="8"/>
  <c r="Z188" i="8" s="1"/>
  <c r="V188" i="8"/>
  <c r="W188" i="8" s="1"/>
  <c r="AH187" i="8"/>
  <c r="X187" i="8"/>
  <c r="Z187" i="8" s="1"/>
  <c r="V187" i="8"/>
  <c r="W187" i="8" s="1"/>
  <c r="AH186" i="8"/>
  <c r="X186" i="8"/>
  <c r="Z186" i="8" s="1"/>
  <c r="V186" i="8"/>
  <c r="W186" i="8" s="1"/>
  <c r="AH185" i="8"/>
  <c r="X185" i="8"/>
  <c r="Z185" i="8" s="1"/>
  <c r="V185" i="8"/>
  <c r="W185" i="8" s="1"/>
  <c r="AH184" i="8"/>
  <c r="X184" i="8"/>
  <c r="Z184" i="8" s="1"/>
  <c r="V184" i="8"/>
  <c r="W184" i="8" s="1"/>
  <c r="AH183" i="8"/>
  <c r="X183" i="8"/>
  <c r="Z183" i="8" s="1"/>
  <c r="V183" i="8"/>
  <c r="W183" i="8" s="1"/>
  <c r="AH182" i="8"/>
  <c r="X182" i="8"/>
  <c r="Z182" i="8" s="1"/>
  <c r="V182" i="8"/>
  <c r="W182" i="8" s="1"/>
  <c r="AH181" i="8"/>
  <c r="X181" i="8"/>
  <c r="Z181" i="8" s="1"/>
  <c r="V181" i="8"/>
  <c r="W181" i="8" s="1"/>
  <c r="AH180" i="8"/>
  <c r="X180" i="8"/>
  <c r="Z180" i="8" s="1"/>
  <c r="V180" i="8"/>
  <c r="W180" i="8" s="1"/>
  <c r="AH179" i="8"/>
  <c r="X179" i="8"/>
  <c r="Z179" i="8" s="1"/>
  <c r="V179" i="8"/>
  <c r="W179" i="8" s="1"/>
  <c r="AH178" i="8"/>
  <c r="X178" i="8"/>
  <c r="Z178" i="8" s="1"/>
  <c r="V178" i="8"/>
  <c r="W178" i="8" s="1"/>
  <c r="AH177" i="8"/>
  <c r="X177" i="8"/>
  <c r="Z177" i="8" s="1"/>
  <c r="V177" i="8"/>
  <c r="W177" i="8" s="1"/>
  <c r="AH176" i="8"/>
  <c r="X176" i="8"/>
  <c r="Z176" i="8" s="1"/>
  <c r="V176" i="8"/>
  <c r="W176" i="8" s="1"/>
  <c r="AH175" i="8"/>
  <c r="X175" i="8"/>
  <c r="Z175" i="8" s="1"/>
  <c r="V175" i="8"/>
  <c r="W175" i="8" s="1"/>
  <c r="AH174" i="8"/>
  <c r="X174" i="8"/>
  <c r="Z174" i="8" s="1"/>
  <c r="V174" i="8"/>
  <c r="W174" i="8" s="1"/>
  <c r="AH173" i="8"/>
  <c r="X173" i="8"/>
  <c r="Z173" i="8" s="1"/>
  <c r="V173" i="8"/>
  <c r="W173" i="8" s="1"/>
  <c r="AH172" i="8"/>
  <c r="X172" i="8"/>
  <c r="Z172" i="8" s="1"/>
  <c r="V172" i="8"/>
  <c r="W172" i="8" s="1"/>
  <c r="AH171" i="8"/>
  <c r="V171" i="8"/>
  <c r="W171" i="8" s="1"/>
  <c r="X171" i="8"/>
  <c r="Z171" i="8" s="1"/>
  <c r="AH170" i="8"/>
  <c r="X170" i="8"/>
  <c r="Z170" i="8" s="1"/>
  <c r="V170" i="8"/>
  <c r="W170" i="8" s="1"/>
  <c r="AH169" i="8"/>
  <c r="X169" i="8"/>
  <c r="Z169" i="8" s="1"/>
  <c r="V169" i="8"/>
  <c r="W169" i="8" s="1"/>
  <c r="AH168" i="8"/>
  <c r="X168" i="8"/>
  <c r="Z168" i="8" s="1"/>
  <c r="V168" i="8"/>
  <c r="W168" i="8" s="1"/>
  <c r="AH167" i="8"/>
  <c r="X167" i="8"/>
  <c r="Z167" i="8" s="1"/>
  <c r="V167" i="8"/>
  <c r="W167" i="8" s="1"/>
  <c r="AH166" i="8"/>
  <c r="X166" i="8"/>
  <c r="Z166" i="8" s="1"/>
  <c r="V166" i="8"/>
  <c r="W166" i="8" s="1"/>
  <c r="AH165" i="8"/>
  <c r="X165" i="8"/>
  <c r="Z165" i="8" s="1"/>
  <c r="V165" i="8"/>
  <c r="W165" i="8" s="1"/>
  <c r="AH164" i="8"/>
  <c r="X164" i="8"/>
  <c r="Z164" i="8" s="1"/>
  <c r="V164" i="8"/>
  <c r="W164" i="8" s="1"/>
  <c r="AH163" i="8"/>
  <c r="X163" i="8"/>
  <c r="Z163" i="8" s="1"/>
  <c r="V163" i="8"/>
  <c r="W163" i="8" s="1"/>
  <c r="AH162" i="8"/>
  <c r="X162" i="8"/>
  <c r="Z162" i="8" s="1"/>
  <c r="V162" i="8"/>
  <c r="W162" i="8" s="1"/>
  <c r="AH161" i="8"/>
  <c r="X161" i="8"/>
  <c r="Z161" i="8" s="1"/>
  <c r="V161" i="8"/>
  <c r="W161" i="8" s="1"/>
  <c r="AH160" i="8"/>
  <c r="X160" i="8"/>
  <c r="Z160" i="8" s="1"/>
  <c r="V160" i="8"/>
  <c r="W160" i="8" s="1"/>
  <c r="AH159" i="8"/>
  <c r="X159" i="8"/>
  <c r="Z159" i="8" s="1"/>
  <c r="V159" i="8"/>
  <c r="W159" i="8" s="1"/>
  <c r="AH158" i="8"/>
  <c r="X158" i="8"/>
  <c r="Z158" i="8" s="1"/>
  <c r="V158" i="8"/>
  <c r="W158" i="8" s="1"/>
  <c r="AH157" i="8"/>
  <c r="X157" i="8"/>
  <c r="Z157" i="8" s="1"/>
  <c r="V157" i="8"/>
  <c r="W157" i="8" s="1"/>
  <c r="AH156" i="8"/>
  <c r="X156" i="8"/>
  <c r="Z156" i="8" s="1"/>
  <c r="V156" i="8"/>
  <c r="W156" i="8" s="1"/>
  <c r="AH155" i="8"/>
  <c r="X155" i="8"/>
  <c r="Z155" i="8" s="1"/>
  <c r="V155" i="8"/>
  <c r="W155" i="8" s="1"/>
  <c r="AH154" i="8"/>
  <c r="X154" i="8"/>
  <c r="Z154" i="8" s="1"/>
  <c r="V154" i="8"/>
  <c r="W154" i="8" s="1"/>
  <c r="AH153" i="8"/>
  <c r="X153" i="8"/>
  <c r="Z153" i="8" s="1"/>
  <c r="V153" i="8"/>
  <c r="W153" i="8" s="1"/>
  <c r="AH152" i="8"/>
  <c r="X152" i="8"/>
  <c r="Z152" i="8" s="1"/>
  <c r="V152" i="8"/>
  <c r="W152" i="8" s="1"/>
  <c r="AH151" i="8"/>
  <c r="X151" i="8"/>
  <c r="Z151" i="8" s="1"/>
  <c r="V151" i="8"/>
  <c r="W151" i="8" s="1"/>
  <c r="AH150" i="8"/>
  <c r="X150" i="8"/>
  <c r="Z150" i="8" s="1"/>
  <c r="V150" i="8"/>
  <c r="W150" i="8" s="1"/>
  <c r="AH149" i="8"/>
  <c r="X149" i="8"/>
  <c r="Z149" i="8" s="1"/>
  <c r="V149" i="8"/>
  <c r="W149" i="8" s="1"/>
  <c r="AH148" i="8"/>
  <c r="X148" i="8"/>
  <c r="Z148" i="8" s="1"/>
  <c r="V148" i="8"/>
  <c r="W148" i="8" s="1"/>
  <c r="AH147" i="8"/>
  <c r="X147" i="8"/>
  <c r="Z147" i="8" s="1"/>
  <c r="V147" i="8"/>
  <c r="W147" i="8" s="1"/>
  <c r="AH146" i="8"/>
  <c r="X146" i="8"/>
  <c r="Z146" i="8" s="1"/>
  <c r="V146" i="8"/>
  <c r="W146" i="8" s="1"/>
  <c r="AH145" i="8"/>
  <c r="X145" i="8"/>
  <c r="Z145" i="8" s="1"/>
  <c r="V145" i="8"/>
  <c r="W145" i="8" s="1"/>
  <c r="AH144" i="8"/>
  <c r="X144" i="8"/>
  <c r="Z144" i="8" s="1"/>
  <c r="V144" i="8"/>
  <c r="W144" i="8" s="1"/>
  <c r="AH143" i="8"/>
  <c r="X143" i="8"/>
  <c r="Z143" i="8" s="1"/>
  <c r="V143" i="8"/>
  <c r="W143" i="8" s="1"/>
  <c r="AH142" i="8"/>
  <c r="X142" i="8"/>
  <c r="Z142" i="8" s="1"/>
  <c r="V142" i="8"/>
  <c r="W142" i="8" s="1"/>
  <c r="AH141" i="8"/>
  <c r="X141" i="8"/>
  <c r="Z141" i="8" s="1"/>
  <c r="V141" i="8"/>
  <c r="W141" i="8" s="1"/>
  <c r="AH140" i="8"/>
  <c r="X140" i="8"/>
  <c r="Z140" i="8" s="1"/>
  <c r="V140" i="8"/>
  <c r="W140" i="8" s="1"/>
  <c r="AH139" i="8"/>
  <c r="X139" i="8"/>
  <c r="Z139" i="8" s="1"/>
  <c r="V139" i="8"/>
  <c r="W139" i="8" s="1"/>
  <c r="AH138" i="8"/>
  <c r="X138" i="8"/>
  <c r="Z138" i="8" s="1"/>
  <c r="V138" i="8"/>
  <c r="W138" i="8" s="1"/>
  <c r="AH137" i="8"/>
  <c r="X137" i="8"/>
  <c r="Z137" i="8" s="1"/>
  <c r="V137" i="8"/>
  <c r="W137" i="8" s="1"/>
  <c r="AH136" i="8"/>
  <c r="X136" i="8"/>
  <c r="Z136" i="8" s="1"/>
  <c r="V136" i="8"/>
  <c r="W136" i="8" s="1"/>
  <c r="AH135" i="8"/>
  <c r="X135" i="8"/>
  <c r="Z135" i="8" s="1"/>
  <c r="V135" i="8"/>
  <c r="W135" i="8" s="1"/>
  <c r="AH134" i="8"/>
  <c r="X134" i="8"/>
  <c r="Z134" i="8" s="1"/>
  <c r="V134" i="8"/>
  <c r="W134" i="8" s="1"/>
  <c r="AH133" i="8"/>
  <c r="X133" i="8"/>
  <c r="Z133" i="8" s="1"/>
  <c r="V133" i="8"/>
  <c r="W133" i="8" s="1"/>
  <c r="AH132" i="8"/>
  <c r="X132" i="8"/>
  <c r="Z132" i="8" s="1"/>
  <c r="V132" i="8"/>
  <c r="W132" i="8" s="1"/>
  <c r="AH131" i="8"/>
  <c r="X131" i="8"/>
  <c r="Z131" i="8" s="1"/>
  <c r="V131" i="8"/>
  <c r="W131" i="8" s="1"/>
  <c r="AH130" i="8"/>
  <c r="X130" i="8"/>
  <c r="Z130" i="8" s="1"/>
  <c r="V130" i="8"/>
  <c r="W130" i="8" s="1"/>
  <c r="AH129" i="8"/>
  <c r="X129" i="8"/>
  <c r="Z129" i="8" s="1"/>
  <c r="V129" i="8"/>
  <c r="W129" i="8" s="1"/>
  <c r="AH128" i="8"/>
  <c r="X128" i="8"/>
  <c r="Z128" i="8" s="1"/>
  <c r="V128" i="8"/>
  <c r="W128" i="8" s="1"/>
  <c r="AH127" i="8"/>
  <c r="X127" i="8"/>
  <c r="Z127" i="8" s="1"/>
  <c r="V127" i="8"/>
  <c r="W127" i="8" s="1"/>
  <c r="AH126" i="8"/>
  <c r="X126" i="8"/>
  <c r="Z126" i="8" s="1"/>
  <c r="V126" i="8"/>
  <c r="W126" i="8" s="1"/>
  <c r="AH125" i="8"/>
  <c r="X125" i="8"/>
  <c r="Z125" i="8" s="1"/>
  <c r="V125" i="8"/>
  <c r="W125" i="8" s="1"/>
  <c r="AH124" i="8"/>
  <c r="X124" i="8"/>
  <c r="Z124" i="8" s="1"/>
  <c r="V124" i="8"/>
  <c r="W124" i="8" s="1"/>
  <c r="AH123" i="8"/>
  <c r="X123" i="8"/>
  <c r="Z123" i="8" s="1"/>
  <c r="V123" i="8"/>
  <c r="W123" i="8" s="1"/>
  <c r="AH122" i="8"/>
  <c r="X122" i="8"/>
  <c r="Z122" i="8" s="1"/>
  <c r="V122" i="8"/>
  <c r="W122" i="8" s="1"/>
  <c r="AH121" i="8"/>
  <c r="X121" i="8"/>
  <c r="Z121" i="8" s="1"/>
  <c r="V121" i="8"/>
  <c r="W121" i="8" s="1"/>
  <c r="AH120" i="8"/>
  <c r="X120" i="8"/>
  <c r="Z120" i="8" s="1"/>
  <c r="V120" i="8"/>
  <c r="W120" i="8" s="1"/>
  <c r="AH119" i="8"/>
  <c r="X119" i="8"/>
  <c r="Z119" i="8" s="1"/>
  <c r="V119" i="8"/>
  <c r="W119" i="8" s="1"/>
  <c r="AH118" i="8"/>
  <c r="X118" i="8"/>
  <c r="Z118" i="8" s="1"/>
  <c r="V118" i="8"/>
  <c r="W118" i="8" s="1"/>
  <c r="AH117" i="8"/>
  <c r="X117" i="8"/>
  <c r="Z117" i="8" s="1"/>
  <c r="V117" i="8"/>
  <c r="W117" i="8" s="1"/>
  <c r="AH116" i="8"/>
  <c r="X116" i="8"/>
  <c r="Z116" i="8" s="1"/>
  <c r="V116" i="8"/>
  <c r="W116" i="8" s="1"/>
  <c r="AH115" i="8"/>
  <c r="X115" i="8"/>
  <c r="Z115" i="8" s="1"/>
  <c r="V115" i="8"/>
  <c r="W115" i="8" s="1"/>
  <c r="AH114" i="8"/>
  <c r="X114" i="8"/>
  <c r="Z114" i="8" s="1"/>
  <c r="V114" i="8"/>
  <c r="W114" i="8" s="1"/>
  <c r="AH113" i="8"/>
  <c r="X113" i="8"/>
  <c r="Z113" i="8" s="1"/>
  <c r="V113" i="8"/>
  <c r="W113" i="8" s="1"/>
  <c r="AH112" i="8"/>
  <c r="X112" i="8"/>
  <c r="Z112" i="8" s="1"/>
  <c r="V112" i="8"/>
  <c r="W112" i="8" s="1"/>
  <c r="AH111" i="8"/>
  <c r="X111" i="8"/>
  <c r="Z111" i="8" s="1"/>
  <c r="V111" i="8"/>
  <c r="W111" i="8" s="1"/>
  <c r="AH110" i="8"/>
  <c r="X110" i="8"/>
  <c r="Z110" i="8" s="1"/>
  <c r="V110" i="8"/>
  <c r="W110" i="8" s="1"/>
  <c r="AH109" i="8"/>
  <c r="X109" i="8"/>
  <c r="Z109" i="8" s="1"/>
  <c r="V109" i="8"/>
  <c r="W109" i="8" s="1"/>
  <c r="AH108" i="8"/>
  <c r="X108" i="8"/>
  <c r="Z108" i="8" s="1"/>
  <c r="V108" i="8"/>
  <c r="W108" i="8" s="1"/>
  <c r="AH107" i="8"/>
  <c r="X107" i="8"/>
  <c r="Z107" i="8" s="1"/>
  <c r="V107" i="8"/>
  <c r="W107" i="8" s="1"/>
  <c r="AH106" i="8"/>
  <c r="X106" i="8"/>
  <c r="Z106" i="8" s="1"/>
  <c r="V106" i="8"/>
  <c r="W106" i="8" s="1"/>
  <c r="AH105" i="8"/>
  <c r="X105" i="8"/>
  <c r="Z105" i="8" s="1"/>
  <c r="V105" i="8"/>
  <c r="W105" i="8" s="1"/>
  <c r="AH104" i="8"/>
  <c r="X104" i="8"/>
  <c r="Z104" i="8" s="1"/>
  <c r="V104" i="8"/>
  <c r="W104" i="8" s="1"/>
  <c r="AH103" i="8"/>
  <c r="X103" i="8"/>
  <c r="Z103" i="8" s="1"/>
  <c r="V103" i="8"/>
  <c r="W103" i="8" s="1"/>
  <c r="AH102" i="8"/>
  <c r="X102" i="8"/>
  <c r="Z102" i="8" s="1"/>
  <c r="V102" i="8"/>
  <c r="W102" i="8" s="1"/>
  <c r="AH101" i="8"/>
  <c r="X101" i="8"/>
  <c r="Z101" i="8" s="1"/>
  <c r="V101" i="8"/>
  <c r="W101" i="8" s="1"/>
  <c r="AH100" i="8"/>
  <c r="X100" i="8"/>
  <c r="Z100" i="8" s="1"/>
  <c r="V100" i="8"/>
  <c r="W100" i="8" s="1"/>
  <c r="AH99" i="8"/>
  <c r="X99" i="8"/>
  <c r="Z99" i="8" s="1"/>
  <c r="V99" i="8"/>
  <c r="W99" i="8" s="1"/>
  <c r="AH98" i="8"/>
  <c r="X98" i="8"/>
  <c r="Z98" i="8" s="1"/>
  <c r="V98" i="8"/>
  <c r="W98" i="8" s="1"/>
  <c r="AH97" i="8"/>
  <c r="X97" i="8"/>
  <c r="Z97" i="8" s="1"/>
  <c r="V97" i="8"/>
  <c r="W97" i="8" s="1"/>
  <c r="AH96" i="8"/>
  <c r="X96" i="8"/>
  <c r="Z96" i="8" s="1"/>
  <c r="V96" i="8"/>
  <c r="W96" i="8" s="1"/>
  <c r="AH95" i="8"/>
  <c r="X95" i="8"/>
  <c r="Z95" i="8" s="1"/>
  <c r="V95" i="8"/>
  <c r="W95" i="8" s="1"/>
  <c r="AH94" i="8"/>
  <c r="X94" i="8"/>
  <c r="Z94" i="8" s="1"/>
  <c r="V94" i="8"/>
  <c r="W94" i="8" s="1"/>
  <c r="AH93" i="8"/>
  <c r="X93" i="8"/>
  <c r="Z93" i="8" s="1"/>
  <c r="V93" i="8"/>
  <c r="W93" i="8" s="1"/>
  <c r="AH92" i="8"/>
  <c r="X92" i="8"/>
  <c r="Z92" i="8" s="1"/>
  <c r="V92" i="8"/>
  <c r="W92" i="8" s="1"/>
  <c r="AH91" i="8"/>
  <c r="X91" i="8"/>
  <c r="Z91" i="8" s="1"/>
  <c r="V91" i="8"/>
  <c r="W91" i="8" s="1"/>
  <c r="AH90" i="8"/>
  <c r="X90" i="8"/>
  <c r="Z90" i="8" s="1"/>
  <c r="V90" i="8"/>
  <c r="W90" i="8" s="1"/>
  <c r="AH89" i="8"/>
  <c r="X89" i="8"/>
  <c r="Z89" i="8" s="1"/>
  <c r="V89" i="8"/>
  <c r="W89" i="8" s="1"/>
  <c r="AH88" i="8"/>
  <c r="X88" i="8"/>
  <c r="Z88" i="8" s="1"/>
  <c r="V88" i="8"/>
  <c r="W88" i="8" s="1"/>
  <c r="AH87" i="8"/>
  <c r="X87" i="8"/>
  <c r="Z87" i="8" s="1"/>
  <c r="V87" i="8"/>
  <c r="W87" i="8" s="1"/>
  <c r="K87" i="8"/>
  <c r="AH86" i="8"/>
  <c r="X86" i="8"/>
  <c r="Z86" i="8" s="1"/>
  <c r="V86" i="8"/>
  <c r="W86" i="8" s="1"/>
  <c r="K86" i="8"/>
  <c r="AH85" i="8"/>
  <c r="X85" i="8"/>
  <c r="Z85" i="8" s="1"/>
  <c r="V85" i="8"/>
  <c r="W85" i="8" s="1"/>
  <c r="K85" i="8"/>
  <c r="AH84" i="8"/>
  <c r="X84" i="8"/>
  <c r="Z84" i="8" s="1"/>
  <c r="V84" i="8"/>
  <c r="W84" i="8" s="1"/>
  <c r="K84" i="8"/>
  <c r="AH83" i="8"/>
  <c r="X83" i="8"/>
  <c r="Z83" i="8" s="1"/>
  <c r="V83" i="8"/>
  <c r="W83" i="8" s="1"/>
  <c r="K83" i="8"/>
  <c r="AH82" i="8"/>
  <c r="X82" i="8"/>
  <c r="Z82" i="8" s="1"/>
  <c r="V82" i="8"/>
  <c r="W82" i="8" s="1"/>
  <c r="K82" i="8"/>
  <c r="AH81" i="8"/>
  <c r="X81" i="8"/>
  <c r="Z81" i="8" s="1"/>
  <c r="V81" i="8"/>
  <c r="W81" i="8" s="1"/>
  <c r="K81" i="8"/>
  <c r="AH80" i="8"/>
  <c r="X80" i="8"/>
  <c r="Z80" i="8" s="1"/>
  <c r="V80" i="8"/>
  <c r="W80" i="8" s="1"/>
  <c r="K80" i="8"/>
  <c r="AH79" i="8"/>
  <c r="V79" i="8"/>
  <c r="W79" i="8" s="1"/>
  <c r="X79" i="8"/>
  <c r="Z79" i="8" s="1"/>
  <c r="K79" i="8"/>
  <c r="AH78" i="8"/>
  <c r="X78" i="8"/>
  <c r="Z78" i="8" s="1"/>
  <c r="V78" i="8"/>
  <c r="AG78" i="8" s="1"/>
  <c r="K78" i="8"/>
  <c r="AH77" i="8"/>
  <c r="V77" i="8"/>
  <c r="W77" i="8" s="1"/>
  <c r="X77" i="8"/>
  <c r="Z77" i="8" s="1"/>
  <c r="K77" i="8"/>
  <c r="AH76" i="8"/>
  <c r="X76" i="8"/>
  <c r="Z76" i="8" s="1"/>
  <c r="V76" i="8"/>
  <c r="AG76" i="8" s="1"/>
  <c r="K76" i="8"/>
  <c r="AH75" i="8"/>
  <c r="V75" i="8"/>
  <c r="W75" i="8" s="1"/>
  <c r="X75" i="8"/>
  <c r="Z75" i="8" s="1"/>
  <c r="K75" i="8"/>
  <c r="AH74" i="8"/>
  <c r="X74" i="8"/>
  <c r="Z74" i="8" s="1"/>
  <c r="W74" i="8"/>
  <c r="V74" i="8"/>
  <c r="AG74" i="8" s="1"/>
  <c r="K74" i="8"/>
  <c r="AH73" i="8"/>
  <c r="V73" i="8"/>
  <c r="W73" i="8" s="1"/>
  <c r="X73" i="8"/>
  <c r="Z73" i="8" s="1"/>
  <c r="K73" i="8"/>
  <c r="AH72" i="8"/>
  <c r="X72" i="8"/>
  <c r="Z72" i="8" s="1"/>
  <c r="V72" i="8"/>
  <c r="K72" i="8"/>
  <c r="AH71" i="8"/>
  <c r="V71" i="8"/>
  <c r="W71" i="8" s="1"/>
  <c r="X71" i="8"/>
  <c r="Z71" i="8" s="1"/>
  <c r="K71" i="8"/>
  <c r="AH70" i="8"/>
  <c r="X70" i="8"/>
  <c r="Z70" i="8" s="1"/>
  <c r="V70" i="8"/>
  <c r="AG70" i="8" s="1"/>
  <c r="K70" i="8"/>
  <c r="AH69" i="8"/>
  <c r="V69" i="8"/>
  <c r="W69" i="8" s="1"/>
  <c r="X69" i="8"/>
  <c r="Z69" i="8" s="1"/>
  <c r="K69" i="8"/>
  <c r="AH68" i="8"/>
  <c r="X68" i="8"/>
  <c r="Z68" i="8" s="1"/>
  <c r="V68" i="8"/>
  <c r="AG68" i="8" s="1"/>
  <c r="K68" i="8"/>
  <c r="AH67" i="8"/>
  <c r="V67" i="8"/>
  <c r="W67" i="8" s="1"/>
  <c r="X67" i="8"/>
  <c r="Z67" i="8" s="1"/>
  <c r="K67" i="8"/>
  <c r="AH66" i="8"/>
  <c r="X66" i="8"/>
  <c r="Z66" i="8" s="1"/>
  <c r="V66" i="8"/>
  <c r="AG66" i="8" s="1"/>
  <c r="K66" i="8"/>
  <c r="AH65" i="8"/>
  <c r="V65" i="8"/>
  <c r="W65" i="8" s="1"/>
  <c r="X65" i="8"/>
  <c r="Z65" i="8" s="1"/>
  <c r="K65" i="8"/>
  <c r="AH64" i="8"/>
  <c r="X64" i="8"/>
  <c r="Z64" i="8" s="1"/>
  <c r="V64" i="8"/>
  <c r="AG64" i="8" s="1"/>
  <c r="K64" i="8"/>
  <c r="AH63" i="8"/>
  <c r="V63" i="8"/>
  <c r="W63" i="8" s="1"/>
  <c r="X63" i="8"/>
  <c r="Z63" i="8" s="1"/>
  <c r="K63" i="8"/>
  <c r="AH62" i="8"/>
  <c r="X62" i="8"/>
  <c r="Z62" i="8" s="1"/>
  <c r="V62" i="8"/>
  <c r="AG62" i="8" s="1"/>
  <c r="K62" i="8"/>
  <c r="AH61" i="8"/>
  <c r="V61" i="8"/>
  <c r="W61" i="8" s="1"/>
  <c r="X61" i="8"/>
  <c r="Z61" i="8" s="1"/>
  <c r="K61" i="8"/>
  <c r="AH60" i="8"/>
  <c r="X60" i="8"/>
  <c r="Z60" i="8" s="1"/>
  <c r="V60" i="8"/>
  <c r="W60" i="8" s="1"/>
  <c r="K60" i="8"/>
  <c r="AH59" i="8"/>
  <c r="X59" i="8"/>
  <c r="Z59" i="8" s="1"/>
  <c r="V59" i="8"/>
  <c r="W59" i="8" s="1"/>
  <c r="K59" i="8"/>
  <c r="AH58" i="8"/>
  <c r="X58" i="8"/>
  <c r="Z58" i="8" s="1"/>
  <c r="V58" i="8"/>
  <c r="AG58" i="8" s="1"/>
  <c r="K58" i="8"/>
  <c r="AH57" i="8"/>
  <c r="X57" i="8"/>
  <c r="Z57" i="8" s="1"/>
  <c r="V57" i="8"/>
  <c r="W57" i="8" s="1"/>
  <c r="K57" i="8"/>
  <c r="AH56" i="8"/>
  <c r="X56" i="8"/>
  <c r="Z56" i="8" s="1"/>
  <c r="V56" i="8"/>
  <c r="AG56" i="8" s="1"/>
  <c r="K56" i="8"/>
  <c r="AH55" i="8"/>
  <c r="V55" i="8"/>
  <c r="W55" i="8" s="1"/>
  <c r="X55" i="8"/>
  <c r="Z55" i="8" s="1"/>
  <c r="K55" i="8"/>
  <c r="AH54" i="8"/>
  <c r="X54" i="8"/>
  <c r="Z54" i="8" s="1"/>
  <c r="V54" i="8"/>
  <c r="W54" i="8" s="1"/>
  <c r="K54" i="8"/>
  <c r="AH53" i="8"/>
  <c r="V53" i="8"/>
  <c r="W53" i="8" s="1"/>
  <c r="X53" i="8"/>
  <c r="Z53" i="8" s="1"/>
  <c r="K53" i="8"/>
  <c r="AH52" i="8"/>
  <c r="X52" i="8"/>
  <c r="Z52" i="8" s="1"/>
  <c r="V52" i="8"/>
  <c r="W52" i="8" s="1"/>
  <c r="K52" i="8"/>
  <c r="AH51" i="8"/>
  <c r="X51" i="8"/>
  <c r="Z51" i="8" s="1"/>
  <c r="V51" i="8"/>
  <c r="W51" i="8" s="1"/>
  <c r="K51" i="8"/>
  <c r="AH50" i="8"/>
  <c r="X50" i="8"/>
  <c r="Z50" i="8" s="1"/>
  <c r="V50" i="8"/>
  <c r="K50" i="8"/>
  <c r="AH49" i="8"/>
  <c r="X49" i="8"/>
  <c r="Z49" i="8" s="1"/>
  <c r="V49" i="8"/>
  <c r="W49" i="8" s="1"/>
  <c r="K49" i="8"/>
  <c r="AH48" i="8"/>
  <c r="X48" i="8"/>
  <c r="Z48" i="8" s="1"/>
  <c r="V48" i="8"/>
  <c r="AG48" i="8" s="1"/>
  <c r="K48" i="8"/>
  <c r="AH47" i="8"/>
  <c r="V47" i="8"/>
  <c r="W47" i="8" s="1"/>
  <c r="X47" i="8"/>
  <c r="Z47" i="8" s="1"/>
  <c r="K47" i="8"/>
  <c r="AH46" i="8"/>
  <c r="X46" i="8"/>
  <c r="Z46" i="8" s="1"/>
  <c r="V46" i="8"/>
  <c r="W46" i="8" s="1"/>
  <c r="K46" i="8"/>
  <c r="AH45" i="8"/>
  <c r="V45" i="8"/>
  <c r="W45" i="8" s="1"/>
  <c r="X45" i="8"/>
  <c r="Z45" i="8" s="1"/>
  <c r="K45" i="8"/>
  <c r="AH44" i="8"/>
  <c r="X44" i="8"/>
  <c r="Z44" i="8" s="1"/>
  <c r="V44" i="8"/>
  <c r="W44" i="8" s="1"/>
  <c r="K44" i="8"/>
  <c r="AH43" i="8"/>
  <c r="X43" i="8"/>
  <c r="Z43" i="8" s="1"/>
  <c r="V43" i="8"/>
  <c r="W43" i="8" s="1"/>
  <c r="K43" i="8"/>
  <c r="AH42" i="8"/>
  <c r="AG42" i="8"/>
  <c r="X42" i="8"/>
  <c r="Z42" i="8" s="1"/>
  <c r="W42" i="8"/>
  <c r="V42" i="8"/>
  <c r="K42" i="8"/>
  <c r="AH41" i="8"/>
  <c r="X41" i="8"/>
  <c r="Z41" i="8" s="1"/>
  <c r="V41" i="8"/>
  <c r="W41" i="8" s="1"/>
  <c r="K41" i="8"/>
  <c r="AH40" i="8"/>
  <c r="X40" i="8"/>
  <c r="Z40" i="8" s="1"/>
  <c r="V40" i="8"/>
  <c r="AG40" i="8" s="1"/>
  <c r="K40" i="8"/>
  <c r="AH39" i="8"/>
  <c r="V39" i="8"/>
  <c r="W39" i="8" s="1"/>
  <c r="X39" i="8"/>
  <c r="Z39" i="8" s="1"/>
  <c r="K39" i="8"/>
  <c r="AH38" i="8"/>
  <c r="X38" i="8"/>
  <c r="Z38" i="8" s="1"/>
  <c r="V38" i="8"/>
  <c r="W38" i="8" s="1"/>
  <c r="K38" i="8"/>
  <c r="AH37" i="8"/>
  <c r="V37" i="8"/>
  <c r="W37" i="8" s="1"/>
  <c r="X37" i="8"/>
  <c r="Z37" i="8" s="1"/>
  <c r="K37" i="8"/>
  <c r="AH36" i="8"/>
  <c r="X36" i="8"/>
  <c r="Z36" i="8" s="1"/>
  <c r="V36" i="8"/>
  <c r="W36" i="8" s="1"/>
  <c r="K36" i="8"/>
  <c r="AH35" i="8"/>
  <c r="X35" i="8"/>
  <c r="Z35" i="8" s="1"/>
  <c r="V35" i="8"/>
  <c r="W35" i="8" s="1"/>
  <c r="K35" i="8"/>
  <c r="AH34" i="8"/>
  <c r="X34" i="8"/>
  <c r="Z34" i="8" s="1"/>
  <c r="V34" i="8"/>
  <c r="K34" i="8"/>
  <c r="AH33" i="8"/>
  <c r="X33" i="8"/>
  <c r="Z33" i="8" s="1"/>
  <c r="V33" i="8"/>
  <c r="W33" i="8" s="1"/>
  <c r="K33" i="8"/>
  <c r="AH32" i="8"/>
  <c r="X32" i="8"/>
  <c r="Z32" i="8" s="1"/>
  <c r="V32" i="8"/>
  <c r="AG32" i="8" s="1"/>
  <c r="K32" i="8"/>
  <c r="AH31" i="8"/>
  <c r="V31" i="8"/>
  <c r="W31" i="8" s="1"/>
  <c r="X31" i="8"/>
  <c r="Z31" i="8" s="1"/>
  <c r="K31" i="8"/>
  <c r="AH30" i="8"/>
  <c r="X30" i="8"/>
  <c r="Z30" i="8" s="1"/>
  <c r="V30" i="8"/>
  <c r="K30" i="8"/>
  <c r="AH29" i="8"/>
  <c r="V29" i="8"/>
  <c r="W29" i="8" s="1"/>
  <c r="X29" i="8"/>
  <c r="Z29" i="8" s="1"/>
  <c r="K29" i="8"/>
  <c r="AH28" i="8"/>
  <c r="X28" i="8"/>
  <c r="Z28" i="8" s="1"/>
  <c r="V28" i="8"/>
  <c r="W28" i="8" s="1"/>
  <c r="K28" i="8"/>
  <c r="AH27" i="8"/>
  <c r="X27" i="8"/>
  <c r="Z27" i="8" s="1"/>
  <c r="V27" i="8"/>
  <c r="W27" i="8" s="1"/>
  <c r="K27" i="8"/>
  <c r="AH26" i="8"/>
  <c r="V26" i="8"/>
  <c r="W26" i="8" s="1"/>
  <c r="X26" i="8"/>
  <c r="Z26" i="8" s="1"/>
  <c r="K26" i="8"/>
  <c r="AH25" i="8"/>
  <c r="X25" i="8"/>
  <c r="Z25" i="8" s="1"/>
  <c r="V25" i="8"/>
  <c r="AG25" i="8" s="1"/>
  <c r="K25" i="8"/>
  <c r="AH24" i="8"/>
  <c r="V24" i="8"/>
  <c r="AG24" i="8" s="1"/>
  <c r="X24" i="8"/>
  <c r="Z24" i="8" s="1"/>
  <c r="K24" i="8"/>
  <c r="AH23" i="8"/>
  <c r="X23" i="8"/>
  <c r="Z23" i="8" s="1"/>
  <c r="V23" i="8"/>
  <c r="AG23" i="8" s="1"/>
  <c r="K23" i="8"/>
  <c r="AH22" i="8"/>
  <c r="V22" i="8"/>
  <c r="X22" i="8"/>
  <c r="Z22" i="8" s="1"/>
  <c r="K22" i="8"/>
  <c r="AH21" i="8"/>
  <c r="V21" i="8"/>
  <c r="AG21" i="8" s="1"/>
  <c r="X21" i="8"/>
  <c r="Z21" i="8" s="1"/>
  <c r="K21" i="8"/>
  <c r="AH20" i="8"/>
  <c r="V20" i="8"/>
  <c r="AG20" i="8" s="1"/>
  <c r="X20" i="8"/>
  <c r="Z20" i="8" s="1"/>
  <c r="K20" i="8"/>
  <c r="AH19" i="8"/>
  <c r="V19" i="8"/>
  <c r="AG19" i="8" s="1"/>
  <c r="X19" i="8"/>
  <c r="Z19" i="8" s="1"/>
  <c r="K19" i="8"/>
  <c r="AH18" i="8"/>
  <c r="V18" i="8"/>
  <c r="X18" i="8"/>
  <c r="Z18" i="8" s="1"/>
  <c r="K18" i="8"/>
  <c r="AH17" i="8"/>
  <c r="V17" i="8"/>
  <c r="AG17" i="8" s="1"/>
  <c r="X17" i="8"/>
  <c r="Z17" i="8" s="1"/>
  <c r="K17" i="8"/>
  <c r="AH16" i="8"/>
  <c r="AG16" i="8"/>
  <c r="AH15" i="8"/>
  <c r="AG15" i="8"/>
  <c r="AH14" i="8"/>
  <c r="V14" i="8"/>
  <c r="AG14" i="8" s="1"/>
  <c r="X14" i="8"/>
  <c r="Z14" i="8" s="1"/>
  <c r="K14" i="8"/>
  <c r="AH13" i="8"/>
  <c r="V13" i="8"/>
  <c r="AG13" i="8" s="1"/>
  <c r="X13" i="8"/>
  <c r="Z13" i="8" s="1"/>
  <c r="K13" i="8"/>
  <c r="AH12" i="8"/>
  <c r="V12" i="8"/>
  <c r="AG12" i="8" s="1"/>
  <c r="X12" i="8"/>
  <c r="Z12" i="8" s="1"/>
  <c r="K12" i="8"/>
  <c r="AH11" i="8"/>
  <c r="V11" i="8"/>
  <c r="AG11" i="8" s="1"/>
  <c r="X11" i="8"/>
  <c r="Z11" i="8" s="1"/>
  <c r="K11" i="8"/>
  <c r="AH10" i="8"/>
  <c r="V10" i="8"/>
  <c r="AG10" i="8" s="1"/>
  <c r="X10" i="8"/>
  <c r="Z10" i="8" s="1"/>
  <c r="K10" i="8"/>
  <c r="AH9" i="8"/>
  <c r="V9" i="8"/>
  <c r="AG9" i="8" s="1"/>
  <c r="X9" i="8"/>
  <c r="Z9" i="8" s="1"/>
  <c r="K9" i="8"/>
  <c r="AH8" i="8"/>
  <c r="V8" i="8"/>
  <c r="AG8" i="8" s="1"/>
  <c r="X8" i="8"/>
  <c r="Z8" i="8" s="1"/>
  <c r="K8" i="8"/>
  <c r="AH7" i="8"/>
  <c r="V7" i="8"/>
  <c r="AG7" i="8" s="1"/>
  <c r="X7" i="8"/>
  <c r="Z7" i="8" s="1"/>
  <c r="K7" i="8"/>
  <c r="AH6" i="8"/>
  <c r="V6" i="8"/>
  <c r="AG6" i="8" s="1"/>
  <c r="X6" i="8"/>
  <c r="Z6" i="8" s="1"/>
  <c r="K6" i="8"/>
  <c r="AH5" i="8"/>
  <c r="V5" i="8"/>
  <c r="AG5" i="8" s="1"/>
  <c r="X5" i="8"/>
  <c r="Z5" i="8" s="1"/>
  <c r="K5" i="8"/>
  <c r="AH4" i="8"/>
  <c r="V4" i="8"/>
  <c r="AG4" i="8" s="1"/>
  <c r="X4" i="8"/>
  <c r="Z4" i="8" s="1"/>
  <c r="K4" i="8"/>
  <c r="AH3" i="8"/>
  <c r="W3" i="8"/>
  <c r="V3" i="8"/>
  <c r="AG3" i="8" s="1"/>
  <c r="X3" i="8"/>
  <c r="Z3" i="8" s="1"/>
  <c r="K3" i="8"/>
  <c r="AH2" i="8"/>
  <c r="V2" i="8"/>
  <c r="AG2" i="8" s="1"/>
  <c r="X2" i="8"/>
  <c r="Z2" i="8" s="1"/>
  <c r="K2" i="8"/>
  <c r="AL267" i="7"/>
  <c r="AI267" i="7"/>
  <c r="AH267" i="7"/>
  <c r="AK267" i="7" s="1"/>
  <c r="AL266" i="7"/>
  <c r="AN266" i="7" s="1"/>
  <c r="AI266" i="7"/>
  <c r="AH266" i="7"/>
  <c r="AK266" i="7" s="1"/>
  <c r="AL265" i="7"/>
  <c r="AM265" i="7" s="1"/>
  <c r="AP265" i="7" s="1"/>
  <c r="AI265" i="7"/>
  <c r="AH265" i="7"/>
  <c r="AK265" i="7" s="1"/>
  <c r="AL264" i="7"/>
  <c r="AN264" i="7" s="1"/>
  <c r="AI264" i="7"/>
  <c r="AH264" i="7"/>
  <c r="AK264" i="7" s="1"/>
  <c r="AL263" i="7"/>
  <c r="AN263" i="7" s="1"/>
  <c r="AI263" i="7"/>
  <c r="AH263" i="7"/>
  <c r="AK263" i="7" s="1"/>
  <c r="AL262" i="7"/>
  <c r="AN262" i="7" s="1"/>
  <c r="AI262" i="7"/>
  <c r="AH262" i="7"/>
  <c r="AK262" i="7" s="1"/>
  <c r="AL261" i="7"/>
  <c r="AN261" i="7" s="1"/>
  <c r="AI261" i="7"/>
  <c r="AH261" i="7"/>
  <c r="AK261" i="7" s="1"/>
  <c r="AL260" i="7"/>
  <c r="AN260" i="7" s="1"/>
  <c r="AI260" i="7"/>
  <c r="AH260" i="7"/>
  <c r="AK260" i="7" s="1"/>
  <c r="AL259" i="7"/>
  <c r="AN259" i="7" s="1"/>
  <c r="AI259" i="7"/>
  <c r="AH259" i="7"/>
  <c r="AL258" i="7"/>
  <c r="AN258" i="7" s="1"/>
  <c r="AI258" i="7"/>
  <c r="AH258" i="7"/>
  <c r="AL257" i="7"/>
  <c r="AN257" i="7" s="1"/>
  <c r="AI257" i="7"/>
  <c r="AH257" i="7"/>
  <c r="AL256" i="7"/>
  <c r="AN256" i="7" s="1"/>
  <c r="AI256" i="7"/>
  <c r="AH256" i="7"/>
  <c r="AL255" i="7"/>
  <c r="AN255" i="7" s="1"/>
  <c r="AI255" i="7"/>
  <c r="AH255" i="7"/>
  <c r="AL254" i="7"/>
  <c r="AN254" i="7" s="1"/>
  <c r="AI254" i="7"/>
  <c r="AH254" i="7"/>
  <c r="AL253" i="7"/>
  <c r="AN253" i="7" s="1"/>
  <c r="AI253" i="7"/>
  <c r="AH253" i="7"/>
  <c r="AL252" i="7"/>
  <c r="AN252" i="7" s="1"/>
  <c r="AI252" i="7"/>
  <c r="AH252" i="7"/>
  <c r="AL251" i="7"/>
  <c r="AN251" i="7" s="1"/>
  <c r="AI251" i="7"/>
  <c r="AH251" i="7"/>
  <c r="AL250" i="7"/>
  <c r="AN250" i="7" s="1"/>
  <c r="AI250" i="7"/>
  <c r="AH250" i="7"/>
  <c r="AL249" i="7"/>
  <c r="AN249" i="7" s="1"/>
  <c r="AI249" i="7"/>
  <c r="AH249" i="7"/>
  <c r="AL248" i="7"/>
  <c r="AN248" i="7" s="1"/>
  <c r="AI248" i="7"/>
  <c r="AH248" i="7"/>
  <c r="AL247" i="7"/>
  <c r="AN247" i="7" s="1"/>
  <c r="AI247" i="7"/>
  <c r="AH247" i="7"/>
  <c r="AL246" i="7"/>
  <c r="AN246" i="7" s="1"/>
  <c r="AI246" i="7"/>
  <c r="AH246" i="7"/>
  <c r="AL245" i="7"/>
  <c r="AN245" i="7" s="1"/>
  <c r="AI245" i="7"/>
  <c r="AH245" i="7"/>
  <c r="AL244" i="7"/>
  <c r="AN244" i="7" s="1"/>
  <c r="AI244" i="7"/>
  <c r="AH244" i="7"/>
  <c r="AL243" i="7"/>
  <c r="AN243" i="7" s="1"/>
  <c r="AI243" i="7"/>
  <c r="AH243" i="7"/>
  <c r="AL242" i="7"/>
  <c r="AN242" i="7" s="1"/>
  <c r="AH242" i="7"/>
  <c r="AL241" i="7"/>
  <c r="AN241" i="7" s="1"/>
  <c r="AH241" i="7"/>
  <c r="AL240" i="7"/>
  <c r="AN240" i="7" s="1"/>
  <c r="AH240" i="7"/>
  <c r="AL239" i="7"/>
  <c r="AN239" i="7" s="1"/>
  <c r="AI239" i="7"/>
  <c r="AH239" i="7"/>
  <c r="AL238" i="7"/>
  <c r="AN238" i="7" s="1"/>
  <c r="AI238" i="7"/>
  <c r="AH238" i="7"/>
  <c r="AL237" i="7"/>
  <c r="AN237" i="7" s="1"/>
  <c r="AI237" i="7"/>
  <c r="AH237" i="7"/>
  <c r="AL236" i="7"/>
  <c r="AN236" i="7" s="1"/>
  <c r="AI236" i="7"/>
  <c r="AH236" i="7"/>
  <c r="AL235" i="7"/>
  <c r="AN235" i="7" s="1"/>
  <c r="AI235" i="7"/>
  <c r="AH235" i="7"/>
  <c r="AL234" i="7"/>
  <c r="AN234" i="7" s="1"/>
  <c r="AI234" i="7"/>
  <c r="AH234" i="7"/>
  <c r="AL233" i="7"/>
  <c r="AN233" i="7" s="1"/>
  <c r="AI233" i="7"/>
  <c r="AH233" i="7"/>
  <c r="AL232" i="7"/>
  <c r="AN232" i="7" s="1"/>
  <c r="AI232" i="7"/>
  <c r="AH232" i="7"/>
  <c r="AL231" i="7"/>
  <c r="AN231" i="7" s="1"/>
  <c r="AI231" i="7"/>
  <c r="AH231" i="7"/>
  <c r="AL230" i="7"/>
  <c r="AN230" i="7" s="1"/>
  <c r="AI230" i="7"/>
  <c r="AH230" i="7"/>
  <c r="AL229" i="7"/>
  <c r="AN229" i="7" s="1"/>
  <c r="AI229" i="7"/>
  <c r="AH229" i="7"/>
  <c r="AL228" i="7"/>
  <c r="AN228" i="7" s="1"/>
  <c r="AI228" i="7"/>
  <c r="AH228" i="7"/>
  <c r="AL227" i="7"/>
  <c r="AN227" i="7" s="1"/>
  <c r="AI227" i="7"/>
  <c r="AH227" i="7"/>
  <c r="AL226" i="7"/>
  <c r="AN226" i="7" s="1"/>
  <c r="AI226" i="7"/>
  <c r="AH226" i="7"/>
  <c r="AL225" i="7"/>
  <c r="AN225" i="7" s="1"/>
  <c r="AI225" i="7"/>
  <c r="AH225" i="7"/>
  <c r="AL224" i="7"/>
  <c r="AN224" i="7" s="1"/>
  <c r="AI224" i="7"/>
  <c r="AH224" i="7"/>
  <c r="AL223" i="7"/>
  <c r="AN223" i="7" s="1"/>
  <c r="AI223" i="7"/>
  <c r="AH223" i="7"/>
  <c r="AL222" i="7"/>
  <c r="AN222" i="7" s="1"/>
  <c r="AI222" i="7"/>
  <c r="AH222" i="7"/>
  <c r="AL221" i="7"/>
  <c r="AN221" i="7" s="1"/>
  <c r="AI221" i="7"/>
  <c r="AH221" i="7"/>
  <c r="AL220" i="7"/>
  <c r="AN220" i="7" s="1"/>
  <c r="AI220" i="7"/>
  <c r="AH220" i="7"/>
  <c r="AL219" i="7"/>
  <c r="AN219" i="7" s="1"/>
  <c r="AI219" i="7"/>
  <c r="AH219" i="7"/>
  <c r="AL218" i="7"/>
  <c r="AN218" i="7" s="1"/>
  <c r="AI218" i="7"/>
  <c r="AH218" i="7"/>
  <c r="AL217" i="7"/>
  <c r="AN217" i="7" s="1"/>
  <c r="AI217" i="7"/>
  <c r="AH217" i="7"/>
  <c r="AL216" i="7"/>
  <c r="AN216" i="7" s="1"/>
  <c r="AI216" i="7"/>
  <c r="AH216" i="7"/>
  <c r="AL215" i="7"/>
  <c r="AN215" i="7" s="1"/>
  <c r="AI215" i="7"/>
  <c r="AH215" i="7"/>
  <c r="AL214" i="7"/>
  <c r="AN214" i="7" s="1"/>
  <c r="AI214" i="7"/>
  <c r="AH214" i="7"/>
  <c r="AL213" i="7"/>
  <c r="AN213" i="7" s="1"/>
  <c r="AI213" i="7"/>
  <c r="AH213" i="7"/>
  <c r="AL212" i="7"/>
  <c r="AN212" i="7" s="1"/>
  <c r="AI212" i="7"/>
  <c r="AH212" i="7"/>
  <c r="AL211" i="7"/>
  <c r="AN211" i="7" s="1"/>
  <c r="AI211" i="7"/>
  <c r="AH211" i="7"/>
  <c r="AL210" i="7"/>
  <c r="AN210" i="7" s="1"/>
  <c r="AI210" i="7"/>
  <c r="AH210" i="7"/>
  <c r="AL209" i="7"/>
  <c r="AN209" i="7" s="1"/>
  <c r="AI209" i="7"/>
  <c r="AH209" i="7"/>
  <c r="AL208" i="7"/>
  <c r="AN208" i="7" s="1"/>
  <c r="AI208" i="7"/>
  <c r="AH208" i="7"/>
  <c r="AL207" i="7"/>
  <c r="AN207" i="7" s="1"/>
  <c r="AI207" i="7"/>
  <c r="AH207" i="7"/>
  <c r="AB207" i="7"/>
  <c r="AL206" i="7"/>
  <c r="AN206" i="7" s="1"/>
  <c r="AI206" i="7"/>
  <c r="AH206" i="7"/>
  <c r="AK206" i="7" s="1"/>
  <c r="AP205" i="7"/>
  <c r="AN205" i="7"/>
  <c r="AI205" i="7"/>
  <c r="AH205" i="7"/>
  <c r="AK205" i="7" s="1"/>
  <c r="AL204" i="7"/>
  <c r="AI204" i="7"/>
  <c r="AH204" i="7"/>
  <c r="AK204" i="7" s="1"/>
  <c r="AL203" i="7"/>
  <c r="AI203" i="7"/>
  <c r="AH203" i="7"/>
  <c r="AK203" i="7" s="1"/>
  <c r="V200" i="7"/>
  <c r="W200" i="7" s="1"/>
  <c r="X200" i="7"/>
  <c r="Z200" i="7" s="1"/>
  <c r="K200" i="7"/>
  <c r="V199" i="7"/>
  <c r="W199" i="7" s="1"/>
  <c r="X199" i="7"/>
  <c r="Z199" i="7" s="1"/>
  <c r="V198" i="7"/>
  <c r="W198" i="7" s="1"/>
  <c r="X198" i="7"/>
  <c r="Z198" i="7" s="1"/>
  <c r="V197" i="7"/>
  <c r="W197" i="7" s="1"/>
  <c r="X197" i="7"/>
  <c r="Z197" i="7" s="1"/>
  <c r="V196" i="7"/>
  <c r="W196" i="7" s="1"/>
  <c r="X196" i="7"/>
  <c r="Z196" i="7" s="1"/>
  <c r="W195" i="7"/>
  <c r="V195" i="7"/>
  <c r="X195" i="7"/>
  <c r="Z195" i="7" s="1"/>
  <c r="V194" i="7"/>
  <c r="W194" i="7" s="1"/>
  <c r="X194" i="7"/>
  <c r="Z194" i="7" s="1"/>
  <c r="V193" i="7"/>
  <c r="W193" i="7" s="1"/>
  <c r="X193" i="7"/>
  <c r="Z193" i="7" s="1"/>
  <c r="V192" i="7"/>
  <c r="W192" i="7" s="1"/>
  <c r="X192" i="7"/>
  <c r="Z192" i="7" s="1"/>
  <c r="V191" i="7"/>
  <c r="W191" i="7" s="1"/>
  <c r="X191" i="7"/>
  <c r="Z191" i="7" s="1"/>
  <c r="V190" i="7"/>
  <c r="W190" i="7" s="1"/>
  <c r="X190" i="7"/>
  <c r="Z190" i="7" s="1"/>
  <c r="V189" i="7"/>
  <c r="W189" i="7" s="1"/>
  <c r="X189" i="7"/>
  <c r="Z189" i="7" s="1"/>
  <c r="V188" i="7"/>
  <c r="W188" i="7" s="1"/>
  <c r="X188" i="7"/>
  <c r="Z188" i="7" s="1"/>
  <c r="V187" i="7"/>
  <c r="W187" i="7" s="1"/>
  <c r="X187" i="7"/>
  <c r="Z187" i="7" s="1"/>
  <c r="V186" i="7"/>
  <c r="W186" i="7" s="1"/>
  <c r="X186" i="7"/>
  <c r="Z186" i="7" s="1"/>
  <c r="V185" i="7"/>
  <c r="W185" i="7" s="1"/>
  <c r="X185" i="7"/>
  <c r="Z185" i="7" s="1"/>
  <c r="V184" i="7"/>
  <c r="W184" i="7" s="1"/>
  <c r="X184" i="7"/>
  <c r="Z184" i="7" s="1"/>
  <c r="W183" i="7"/>
  <c r="V183" i="7"/>
  <c r="X183" i="7"/>
  <c r="Z183" i="7" s="1"/>
  <c r="V182" i="7"/>
  <c r="W182" i="7" s="1"/>
  <c r="X182" i="7"/>
  <c r="Z182" i="7" s="1"/>
  <c r="V181" i="7"/>
  <c r="W181" i="7" s="1"/>
  <c r="X181" i="7"/>
  <c r="Z181" i="7" s="1"/>
  <c r="V180" i="7"/>
  <c r="W180" i="7" s="1"/>
  <c r="X180" i="7"/>
  <c r="Z180" i="7" s="1"/>
  <c r="W179" i="7"/>
  <c r="V179" i="7"/>
  <c r="X179" i="7"/>
  <c r="Z179" i="7" s="1"/>
  <c r="V178" i="7"/>
  <c r="W178" i="7" s="1"/>
  <c r="X178" i="7"/>
  <c r="Z178" i="7" s="1"/>
  <c r="V177" i="7"/>
  <c r="W177" i="7" s="1"/>
  <c r="X177" i="7"/>
  <c r="Z177" i="7" s="1"/>
  <c r="V176" i="7"/>
  <c r="W176" i="7" s="1"/>
  <c r="X176" i="7"/>
  <c r="Z176" i="7" s="1"/>
  <c r="V175" i="7"/>
  <c r="W175" i="7" s="1"/>
  <c r="X175" i="7"/>
  <c r="Z175" i="7" s="1"/>
  <c r="V174" i="7"/>
  <c r="W174" i="7" s="1"/>
  <c r="X174" i="7"/>
  <c r="Z174" i="7" s="1"/>
  <c r="V173" i="7"/>
  <c r="W173" i="7" s="1"/>
  <c r="X173" i="7"/>
  <c r="Z173" i="7" s="1"/>
  <c r="V172" i="7"/>
  <c r="W172" i="7" s="1"/>
  <c r="X172" i="7"/>
  <c r="Z172" i="7" s="1"/>
  <c r="V171" i="7"/>
  <c r="W171" i="7" s="1"/>
  <c r="X171" i="7"/>
  <c r="Z171" i="7" s="1"/>
  <c r="V170" i="7"/>
  <c r="W170" i="7" s="1"/>
  <c r="X170" i="7"/>
  <c r="Z170" i="7" s="1"/>
  <c r="V169" i="7"/>
  <c r="W169" i="7" s="1"/>
  <c r="X169" i="7"/>
  <c r="Z169" i="7" s="1"/>
  <c r="V168" i="7"/>
  <c r="W168" i="7" s="1"/>
  <c r="X168" i="7"/>
  <c r="Z168" i="7" s="1"/>
  <c r="W167" i="7"/>
  <c r="V167" i="7"/>
  <c r="X167" i="7"/>
  <c r="Z167" i="7" s="1"/>
  <c r="V166" i="7"/>
  <c r="W166" i="7" s="1"/>
  <c r="X166" i="7"/>
  <c r="Z166" i="7" s="1"/>
  <c r="V165" i="7"/>
  <c r="W165" i="7" s="1"/>
  <c r="X165" i="7"/>
  <c r="Z165" i="7" s="1"/>
  <c r="V164" i="7"/>
  <c r="W164" i="7" s="1"/>
  <c r="X164" i="7"/>
  <c r="Z164" i="7" s="1"/>
  <c r="W163" i="7"/>
  <c r="V163" i="7"/>
  <c r="X163" i="7"/>
  <c r="Z163" i="7" s="1"/>
  <c r="V162" i="7"/>
  <c r="W162" i="7" s="1"/>
  <c r="X162" i="7"/>
  <c r="Z162" i="7" s="1"/>
  <c r="V161" i="7"/>
  <c r="W161" i="7" s="1"/>
  <c r="X161" i="7"/>
  <c r="Z161" i="7" s="1"/>
  <c r="V160" i="7"/>
  <c r="W160" i="7" s="1"/>
  <c r="X160" i="7"/>
  <c r="Z160" i="7" s="1"/>
  <c r="V159" i="7"/>
  <c r="W159" i="7" s="1"/>
  <c r="X159" i="7"/>
  <c r="Z159" i="7" s="1"/>
  <c r="V158" i="7"/>
  <c r="W158" i="7" s="1"/>
  <c r="X158" i="7"/>
  <c r="Z158" i="7" s="1"/>
  <c r="X157" i="7"/>
  <c r="Z157" i="7" s="1"/>
  <c r="V157" i="7"/>
  <c r="W157" i="7" s="1"/>
  <c r="X156" i="7"/>
  <c r="Z156" i="7" s="1"/>
  <c r="V156" i="7"/>
  <c r="W156" i="7" s="1"/>
  <c r="X155" i="7"/>
  <c r="Z155" i="7" s="1"/>
  <c r="W155" i="7"/>
  <c r="V155" i="7"/>
  <c r="X154" i="7"/>
  <c r="Z154" i="7" s="1"/>
  <c r="V154" i="7"/>
  <c r="W154" i="7" s="1"/>
  <c r="X153" i="7"/>
  <c r="Z153" i="7" s="1"/>
  <c r="V153" i="7"/>
  <c r="W153" i="7" s="1"/>
  <c r="X152" i="7"/>
  <c r="Z152" i="7" s="1"/>
  <c r="V152" i="7"/>
  <c r="W152" i="7" s="1"/>
  <c r="X151" i="7"/>
  <c r="Z151" i="7" s="1"/>
  <c r="W151" i="7"/>
  <c r="V151" i="7"/>
  <c r="X150" i="7"/>
  <c r="Z150" i="7" s="1"/>
  <c r="V150" i="7"/>
  <c r="W150" i="7" s="1"/>
  <c r="X149" i="7"/>
  <c r="Z149" i="7" s="1"/>
  <c r="V149" i="7"/>
  <c r="W149" i="7" s="1"/>
  <c r="X148" i="7"/>
  <c r="Z148" i="7" s="1"/>
  <c r="V148" i="7"/>
  <c r="W148" i="7" s="1"/>
  <c r="X147" i="7"/>
  <c r="Z147" i="7" s="1"/>
  <c r="V147" i="7"/>
  <c r="W147" i="7" s="1"/>
  <c r="X146" i="7"/>
  <c r="Z146" i="7" s="1"/>
  <c r="V146" i="7"/>
  <c r="W146" i="7" s="1"/>
  <c r="X145" i="7"/>
  <c r="Z145" i="7" s="1"/>
  <c r="V145" i="7"/>
  <c r="W145" i="7" s="1"/>
  <c r="X144" i="7"/>
  <c r="Z144" i="7" s="1"/>
  <c r="V144" i="7"/>
  <c r="W144" i="7" s="1"/>
  <c r="X143" i="7"/>
  <c r="Z143" i="7" s="1"/>
  <c r="V143" i="7"/>
  <c r="W143" i="7" s="1"/>
  <c r="X142" i="7"/>
  <c r="Z142" i="7" s="1"/>
  <c r="V142" i="7"/>
  <c r="W142" i="7" s="1"/>
  <c r="X141" i="7"/>
  <c r="Z141" i="7" s="1"/>
  <c r="V141" i="7"/>
  <c r="W141" i="7" s="1"/>
  <c r="X140" i="7"/>
  <c r="Z140" i="7" s="1"/>
  <c r="V140" i="7"/>
  <c r="W140" i="7" s="1"/>
  <c r="X139" i="7"/>
  <c r="Z139" i="7" s="1"/>
  <c r="W139" i="7"/>
  <c r="V139" i="7"/>
  <c r="X138" i="7"/>
  <c r="Z138" i="7" s="1"/>
  <c r="V138" i="7"/>
  <c r="W138" i="7" s="1"/>
  <c r="X137" i="7"/>
  <c r="Z137" i="7" s="1"/>
  <c r="V137" i="7"/>
  <c r="W137" i="7" s="1"/>
  <c r="X136" i="7"/>
  <c r="Z136" i="7" s="1"/>
  <c r="V136" i="7"/>
  <c r="W136" i="7" s="1"/>
  <c r="X135" i="7"/>
  <c r="Z135" i="7" s="1"/>
  <c r="W135" i="7"/>
  <c r="V135" i="7"/>
  <c r="X134" i="7"/>
  <c r="Z134" i="7" s="1"/>
  <c r="V134" i="7"/>
  <c r="W134" i="7" s="1"/>
  <c r="X133" i="7"/>
  <c r="Z133" i="7" s="1"/>
  <c r="V133" i="7"/>
  <c r="W133" i="7" s="1"/>
  <c r="X132" i="7"/>
  <c r="Z132" i="7" s="1"/>
  <c r="V132" i="7"/>
  <c r="W132" i="7" s="1"/>
  <c r="X131" i="7"/>
  <c r="Z131" i="7" s="1"/>
  <c r="V131" i="7"/>
  <c r="W131" i="7" s="1"/>
  <c r="X130" i="7"/>
  <c r="Z130" i="7" s="1"/>
  <c r="V130" i="7"/>
  <c r="W130" i="7" s="1"/>
  <c r="X129" i="7"/>
  <c r="Z129" i="7" s="1"/>
  <c r="V129" i="7"/>
  <c r="W129" i="7" s="1"/>
  <c r="X128" i="7"/>
  <c r="Z128" i="7" s="1"/>
  <c r="V128" i="7"/>
  <c r="W128" i="7" s="1"/>
  <c r="X127" i="7"/>
  <c r="Z127" i="7" s="1"/>
  <c r="V127" i="7"/>
  <c r="W127" i="7" s="1"/>
  <c r="X126" i="7"/>
  <c r="Z126" i="7" s="1"/>
  <c r="V126" i="7"/>
  <c r="W126" i="7" s="1"/>
  <c r="X125" i="7"/>
  <c r="Z125" i="7" s="1"/>
  <c r="V125" i="7"/>
  <c r="W125" i="7" s="1"/>
  <c r="X124" i="7"/>
  <c r="Z124" i="7" s="1"/>
  <c r="V124" i="7"/>
  <c r="W124" i="7" s="1"/>
  <c r="X123" i="7"/>
  <c r="Z123" i="7" s="1"/>
  <c r="W123" i="7"/>
  <c r="V123" i="7"/>
  <c r="X122" i="7"/>
  <c r="Z122" i="7" s="1"/>
  <c r="V122" i="7"/>
  <c r="W122" i="7" s="1"/>
  <c r="X121" i="7"/>
  <c r="Z121" i="7" s="1"/>
  <c r="V121" i="7"/>
  <c r="W121" i="7" s="1"/>
  <c r="X120" i="7"/>
  <c r="Z120" i="7" s="1"/>
  <c r="V120" i="7"/>
  <c r="W120" i="7" s="1"/>
  <c r="X119" i="7"/>
  <c r="Z119" i="7" s="1"/>
  <c r="W119" i="7"/>
  <c r="V119" i="7"/>
  <c r="X118" i="7"/>
  <c r="Z118" i="7" s="1"/>
  <c r="V118" i="7"/>
  <c r="W118" i="7" s="1"/>
  <c r="X117" i="7"/>
  <c r="Z117" i="7" s="1"/>
  <c r="V117" i="7"/>
  <c r="W117" i="7" s="1"/>
  <c r="X116" i="7"/>
  <c r="Z116" i="7" s="1"/>
  <c r="V116" i="7"/>
  <c r="W116" i="7" s="1"/>
  <c r="X115" i="7"/>
  <c r="Z115" i="7" s="1"/>
  <c r="V115" i="7"/>
  <c r="W115" i="7" s="1"/>
  <c r="X114" i="7"/>
  <c r="Z114" i="7" s="1"/>
  <c r="V114" i="7"/>
  <c r="W114" i="7" s="1"/>
  <c r="X113" i="7"/>
  <c r="Z113" i="7" s="1"/>
  <c r="V113" i="7"/>
  <c r="W113" i="7" s="1"/>
  <c r="X112" i="7"/>
  <c r="Z112" i="7" s="1"/>
  <c r="V112" i="7"/>
  <c r="W112" i="7" s="1"/>
  <c r="X111" i="7"/>
  <c r="Z111" i="7" s="1"/>
  <c r="V111" i="7"/>
  <c r="W111" i="7" s="1"/>
  <c r="X110" i="7"/>
  <c r="Z110" i="7" s="1"/>
  <c r="V110" i="7"/>
  <c r="W110" i="7" s="1"/>
  <c r="X109" i="7"/>
  <c r="Z109" i="7" s="1"/>
  <c r="V109" i="7"/>
  <c r="W109" i="7" s="1"/>
  <c r="X108" i="7"/>
  <c r="Z108" i="7" s="1"/>
  <c r="V108" i="7"/>
  <c r="W108" i="7" s="1"/>
  <c r="X107" i="7"/>
  <c r="Z107" i="7" s="1"/>
  <c r="W107" i="7"/>
  <c r="V107" i="7"/>
  <c r="X106" i="7"/>
  <c r="Z106" i="7" s="1"/>
  <c r="V106" i="7"/>
  <c r="W106" i="7" s="1"/>
  <c r="X105" i="7"/>
  <c r="Z105" i="7" s="1"/>
  <c r="V105" i="7"/>
  <c r="W105" i="7" s="1"/>
  <c r="X104" i="7"/>
  <c r="Z104" i="7" s="1"/>
  <c r="V104" i="7"/>
  <c r="W104" i="7" s="1"/>
  <c r="X103" i="7"/>
  <c r="Z103" i="7" s="1"/>
  <c r="W103" i="7"/>
  <c r="V103" i="7"/>
  <c r="X102" i="7"/>
  <c r="Z102" i="7" s="1"/>
  <c r="V102" i="7"/>
  <c r="W102" i="7" s="1"/>
  <c r="X101" i="7"/>
  <c r="Z101" i="7" s="1"/>
  <c r="V101" i="7"/>
  <c r="W101" i="7" s="1"/>
  <c r="X100" i="7"/>
  <c r="Z100" i="7" s="1"/>
  <c r="V100" i="7"/>
  <c r="W100" i="7" s="1"/>
  <c r="X99" i="7"/>
  <c r="Z99" i="7" s="1"/>
  <c r="V99" i="7"/>
  <c r="W99" i="7" s="1"/>
  <c r="X98" i="7"/>
  <c r="Z98" i="7" s="1"/>
  <c r="V98" i="7"/>
  <c r="W98" i="7" s="1"/>
  <c r="X97" i="7"/>
  <c r="Z97" i="7" s="1"/>
  <c r="V97" i="7"/>
  <c r="W97" i="7" s="1"/>
  <c r="X96" i="7"/>
  <c r="Z96" i="7" s="1"/>
  <c r="V96" i="7"/>
  <c r="W96" i="7" s="1"/>
  <c r="X95" i="7"/>
  <c r="Z95" i="7" s="1"/>
  <c r="V95" i="7"/>
  <c r="W95" i="7" s="1"/>
  <c r="X94" i="7"/>
  <c r="Z94" i="7" s="1"/>
  <c r="W94" i="7"/>
  <c r="V94" i="7"/>
  <c r="X93" i="7"/>
  <c r="Z93" i="7" s="1"/>
  <c r="V93" i="7"/>
  <c r="W93" i="7" s="1"/>
  <c r="X92" i="7"/>
  <c r="Z92" i="7" s="1"/>
  <c r="V92" i="7"/>
  <c r="W92" i="7" s="1"/>
  <c r="X91" i="7"/>
  <c r="Z91" i="7" s="1"/>
  <c r="V91" i="7"/>
  <c r="W91" i="7" s="1"/>
  <c r="X90" i="7"/>
  <c r="Z90" i="7" s="1"/>
  <c r="V90" i="7"/>
  <c r="W90" i="7" s="1"/>
  <c r="X89" i="7"/>
  <c r="Z89" i="7" s="1"/>
  <c r="V89" i="7"/>
  <c r="W89" i="7" s="1"/>
  <c r="X88" i="7"/>
  <c r="Z88" i="7" s="1"/>
  <c r="V88" i="7"/>
  <c r="W88" i="7" s="1"/>
  <c r="AG87" i="7"/>
  <c r="X87" i="7"/>
  <c r="Z87" i="7" s="1"/>
  <c r="V87" i="7"/>
  <c r="W87" i="7" s="1"/>
  <c r="K87" i="7"/>
  <c r="AG86" i="7"/>
  <c r="X86" i="7"/>
  <c r="Z86" i="7" s="1"/>
  <c r="V86" i="7"/>
  <c r="W86" i="7" s="1"/>
  <c r="K86" i="7"/>
  <c r="V85" i="7"/>
  <c r="W85" i="7" s="1"/>
  <c r="X85" i="7"/>
  <c r="Z85" i="7" s="1"/>
  <c r="K85" i="7"/>
  <c r="X84" i="7"/>
  <c r="Z84" i="7" s="1"/>
  <c r="V84" i="7"/>
  <c r="AG84" i="7" s="1"/>
  <c r="K84" i="7"/>
  <c r="X83" i="7"/>
  <c r="Z83" i="7" s="1"/>
  <c r="V83" i="7"/>
  <c r="W83" i="7" s="1"/>
  <c r="K83" i="7"/>
  <c r="X82" i="7"/>
  <c r="Z82" i="7" s="1"/>
  <c r="V82" i="7"/>
  <c r="W82" i="7" s="1"/>
  <c r="K82" i="7"/>
  <c r="V81" i="7"/>
  <c r="W81" i="7" s="1"/>
  <c r="X81" i="7"/>
  <c r="Z81" i="7" s="1"/>
  <c r="K81" i="7"/>
  <c r="X80" i="7"/>
  <c r="Z80" i="7" s="1"/>
  <c r="V80" i="7"/>
  <c r="AG80" i="7" s="1"/>
  <c r="K80" i="7"/>
  <c r="X79" i="7"/>
  <c r="Z79" i="7" s="1"/>
  <c r="V79" i="7"/>
  <c r="W79" i="7" s="1"/>
  <c r="K79" i="7"/>
  <c r="X78" i="7"/>
  <c r="Z78" i="7" s="1"/>
  <c r="V78" i="7"/>
  <c r="W78" i="7" s="1"/>
  <c r="K78" i="7"/>
  <c r="AG77" i="7"/>
  <c r="V77" i="7"/>
  <c r="W77" i="7" s="1"/>
  <c r="X77" i="7"/>
  <c r="Z77" i="7" s="1"/>
  <c r="K77" i="7"/>
  <c r="X76" i="7"/>
  <c r="Z76" i="7" s="1"/>
  <c r="V76" i="7"/>
  <c r="AG76" i="7" s="1"/>
  <c r="K76" i="7"/>
  <c r="X75" i="7"/>
  <c r="Z75" i="7" s="1"/>
  <c r="V75" i="7"/>
  <c r="W75" i="7" s="1"/>
  <c r="K75" i="7"/>
  <c r="X74" i="7"/>
  <c r="Z74" i="7" s="1"/>
  <c r="V74" i="7"/>
  <c r="W74" i="7" s="1"/>
  <c r="K74" i="7"/>
  <c r="V73" i="7"/>
  <c r="W73" i="7" s="1"/>
  <c r="X73" i="7"/>
  <c r="Z73" i="7" s="1"/>
  <c r="K73" i="7"/>
  <c r="X72" i="7"/>
  <c r="Z72" i="7" s="1"/>
  <c r="V72" i="7"/>
  <c r="AG72" i="7" s="1"/>
  <c r="K72" i="7"/>
  <c r="X71" i="7"/>
  <c r="Z71" i="7" s="1"/>
  <c r="V71" i="7"/>
  <c r="W71" i="7" s="1"/>
  <c r="K71" i="7"/>
  <c r="X70" i="7"/>
  <c r="Z70" i="7" s="1"/>
  <c r="V70" i="7"/>
  <c r="W70" i="7" s="1"/>
  <c r="K70" i="7"/>
  <c r="V69" i="7"/>
  <c r="W69" i="7" s="1"/>
  <c r="X69" i="7"/>
  <c r="Z69" i="7" s="1"/>
  <c r="K69" i="7"/>
  <c r="X68" i="7"/>
  <c r="Z68" i="7" s="1"/>
  <c r="V68" i="7"/>
  <c r="AG68" i="7" s="1"/>
  <c r="K68" i="7"/>
  <c r="AG67" i="7"/>
  <c r="X67" i="7"/>
  <c r="Z67" i="7" s="1"/>
  <c r="V67" i="7"/>
  <c r="W67" i="7" s="1"/>
  <c r="K67" i="7"/>
  <c r="AG66" i="7"/>
  <c r="X66" i="7"/>
  <c r="Z66" i="7" s="1"/>
  <c r="V66" i="7"/>
  <c r="W66" i="7" s="1"/>
  <c r="K66" i="7"/>
  <c r="V65" i="7"/>
  <c r="W65" i="7" s="1"/>
  <c r="X65" i="7"/>
  <c r="Z65" i="7" s="1"/>
  <c r="K65" i="7"/>
  <c r="X64" i="7"/>
  <c r="Z64" i="7" s="1"/>
  <c r="V64" i="7"/>
  <c r="AG64" i="7" s="1"/>
  <c r="K64" i="7"/>
  <c r="X63" i="7"/>
  <c r="Z63" i="7" s="1"/>
  <c r="V63" i="7"/>
  <c r="W63" i="7" s="1"/>
  <c r="K63" i="7"/>
  <c r="X62" i="7"/>
  <c r="Z62" i="7" s="1"/>
  <c r="V62" i="7"/>
  <c r="W62" i="7" s="1"/>
  <c r="K62" i="7"/>
  <c r="V61" i="7"/>
  <c r="W61" i="7" s="1"/>
  <c r="X61" i="7"/>
  <c r="Z61" i="7" s="1"/>
  <c r="K61" i="7"/>
  <c r="X60" i="7"/>
  <c r="Z60" i="7" s="1"/>
  <c r="V60" i="7"/>
  <c r="AG60" i="7" s="1"/>
  <c r="K60" i="7"/>
  <c r="X59" i="7"/>
  <c r="Z59" i="7" s="1"/>
  <c r="V59" i="7"/>
  <c r="W59" i="7" s="1"/>
  <c r="K59" i="7"/>
  <c r="X58" i="7"/>
  <c r="Z58" i="7" s="1"/>
  <c r="V58" i="7"/>
  <c r="W58" i="7" s="1"/>
  <c r="K58" i="7"/>
  <c r="V57" i="7"/>
  <c r="W57" i="7" s="1"/>
  <c r="X57" i="7"/>
  <c r="Z57" i="7" s="1"/>
  <c r="K57" i="7"/>
  <c r="X56" i="7"/>
  <c r="Z56" i="7" s="1"/>
  <c r="V56" i="7"/>
  <c r="AG56" i="7" s="1"/>
  <c r="K56" i="7"/>
  <c r="X55" i="7"/>
  <c r="Z55" i="7" s="1"/>
  <c r="V55" i="7"/>
  <c r="W55" i="7" s="1"/>
  <c r="K55" i="7"/>
  <c r="X54" i="7"/>
  <c r="Z54" i="7" s="1"/>
  <c r="V54" i="7"/>
  <c r="W54" i="7" s="1"/>
  <c r="K54" i="7"/>
  <c r="V53" i="7"/>
  <c r="W53" i="7" s="1"/>
  <c r="X53" i="7"/>
  <c r="Z53" i="7" s="1"/>
  <c r="K53" i="7"/>
  <c r="X52" i="7"/>
  <c r="Z52" i="7" s="1"/>
  <c r="V52" i="7"/>
  <c r="AG52" i="7" s="1"/>
  <c r="K52" i="7"/>
  <c r="X51" i="7"/>
  <c r="Z51" i="7" s="1"/>
  <c r="V51" i="7"/>
  <c r="W51" i="7" s="1"/>
  <c r="K51" i="7"/>
  <c r="X50" i="7"/>
  <c r="Z50" i="7" s="1"/>
  <c r="V50" i="7"/>
  <c r="W50" i="7" s="1"/>
  <c r="K50" i="7"/>
  <c r="V49" i="7"/>
  <c r="W49" i="7" s="1"/>
  <c r="X49" i="7"/>
  <c r="Z49" i="7" s="1"/>
  <c r="K49" i="7"/>
  <c r="X48" i="7"/>
  <c r="Z48" i="7" s="1"/>
  <c r="V48" i="7"/>
  <c r="AG48" i="7" s="1"/>
  <c r="K48" i="7"/>
  <c r="X47" i="7"/>
  <c r="Z47" i="7" s="1"/>
  <c r="V47" i="7"/>
  <c r="W47" i="7" s="1"/>
  <c r="K47" i="7"/>
  <c r="X46" i="7"/>
  <c r="Z46" i="7" s="1"/>
  <c r="V46" i="7"/>
  <c r="W46" i="7" s="1"/>
  <c r="K46" i="7"/>
  <c r="V45" i="7"/>
  <c r="W45" i="7" s="1"/>
  <c r="X45" i="7"/>
  <c r="Z45" i="7" s="1"/>
  <c r="K45" i="7"/>
  <c r="AG44" i="7"/>
  <c r="X43" i="7"/>
  <c r="Z43" i="7" s="1"/>
  <c r="V43" i="7"/>
  <c r="W43" i="7" s="1"/>
  <c r="K43" i="7"/>
  <c r="X42" i="7"/>
  <c r="Z42" i="7" s="1"/>
  <c r="V42" i="7"/>
  <c r="W42" i="7" s="1"/>
  <c r="K42" i="7"/>
  <c r="V41" i="7"/>
  <c r="W41" i="7" s="1"/>
  <c r="X41" i="7"/>
  <c r="Z41" i="7" s="1"/>
  <c r="K41" i="7"/>
  <c r="X40" i="7"/>
  <c r="Z40" i="7" s="1"/>
  <c r="V40" i="7"/>
  <c r="AG40" i="7" s="1"/>
  <c r="K40" i="7"/>
  <c r="V39" i="7"/>
  <c r="W39" i="7" s="1"/>
  <c r="X39" i="7"/>
  <c r="Z39" i="7" s="1"/>
  <c r="K39" i="7"/>
  <c r="X38" i="7"/>
  <c r="Z38" i="7" s="1"/>
  <c r="V38" i="7"/>
  <c r="AG38" i="7" s="1"/>
  <c r="K38" i="7"/>
  <c r="V37" i="7"/>
  <c r="W37" i="7" s="1"/>
  <c r="X37" i="7"/>
  <c r="Z37" i="7" s="1"/>
  <c r="K37" i="7"/>
  <c r="V36" i="7"/>
  <c r="AG36" i="7" s="1"/>
  <c r="X36" i="7"/>
  <c r="Z36" i="7" s="1"/>
  <c r="K36" i="7"/>
  <c r="V35" i="7"/>
  <c r="AG35" i="7" s="1"/>
  <c r="X35" i="7"/>
  <c r="Z35" i="7" s="1"/>
  <c r="K35" i="7"/>
  <c r="V34" i="7"/>
  <c r="AG34" i="7" s="1"/>
  <c r="X34" i="7"/>
  <c r="Z34" i="7" s="1"/>
  <c r="K34" i="7"/>
  <c r="W33" i="7"/>
  <c r="V33" i="7"/>
  <c r="AG33" i="7" s="1"/>
  <c r="X33" i="7"/>
  <c r="Z33" i="7" s="1"/>
  <c r="K33" i="7"/>
  <c r="V32" i="7"/>
  <c r="AG32" i="7" s="1"/>
  <c r="X32" i="7"/>
  <c r="Z32" i="7" s="1"/>
  <c r="K32" i="7"/>
  <c r="V31" i="7"/>
  <c r="AG31" i="7" s="1"/>
  <c r="X31" i="7"/>
  <c r="Z31" i="7" s="1"/>
  <c r="K31" i="7"/>
  <c r="V30" i="7"/>
  <c r="AG30" i="7" s="1"/>
  <c r="X30" i="7"/>
  <c r="Z30" i="7" s="1"/>
  <c r="K30" i="7"/>
  <c r="V29" i="7"/>
  <c r="AG29" i="7" s="1"/>
  <c r="X29" i="7"/>
  <c r="Z29" i="7" s="1"/>
  <c r="K29" i="7"/>
  <c r="V28" i="7"/>
  <c r="AG28" i="7" s="1"/>
  <c r="X28" i="7"/>
  <c r="Z28" i="7" s="1"/>
  <c r="K28" i="7"/>
  <c r="V27" i="7"/>
  <c r="AG27" i="7" s="1"/>
  <c r="X27" i="7"/>
  <c r="Z27" i="7" s="1"/>
  <c r="K27" i="7"/>
  <c r="V26" i="7"/>
  <c r="AG26" i="7" s="1"/>
  <c r="X26" i="7"/>
  <c r="Z26" i="7" s="1"/>
  <c r="K26" i="7"/>
  <c r="V25" i="7"/>
  <c r="AG25" i="7" s="1"/>
  <c r="X25" i="7"/>
  <c r="Z25" i="7" s="1"/>
  <c r="K25" i="7"/>
  <c r="V24" i="7"/>
  <c r="AG24" i="7" s="1"/>
  <c r="X24" i="7"/>
  <c r="Z24" i="7" s="1"/>
  <c r="K24" i="7"/>
  <c r="V23" i="7"/>
  <c r="AG23" i="7" s="1"/>
  <c r="X23" i="7"/>
  <c r="Z23" i="7" s="1"/>
  <c r="K23" i="7"/>
  <c r="V22" i="7"/>
  <c r="AG22" i="7" s="1"/>
  <c r="X22" i="7"/>
  <c r="Z22" i="7" s="1"/>
  <c r="K22" i="7"/>
  <c r="V21" i="7"/>
  <c r="AG21" i="7" s="1"/>
  <c r="X21" i="7"/>
  <c r="Z21" i="7" s="1"/>
  <c r="K21" i="7"/>
  <c r="V20" i="7"/>
  <c r="AG20" i="7" s="1"/>
  <c r="X20" i="7"/>
  <c r="Z20" i="7" s="1"/>
  <c r="K20" i="7"/>
  <c r="V19" i="7"/>
  <c r="AG19" i="7" s="1"/>
  <c r="X19" i="7"/>
  <c r="Z19" i="7" s="1"/>
  <c r="K19" i="7"/>
  <c r="V18" i="7"/>
  <c r="AG18" i="7" s="1"/>
  <c r="X18" i="7"/>
  <c r="Z18" i="7" s="1"/>
  <c r="K18" i="7"/>
  <c r="V17" i="7"/>
  <c r="AG17" i="7" s="1"/>
  <c r="X17" i="7"/>
  <c r="Z17" i="7" s="1"/>
  <c r="K17" i="7"/>
  <c r="V16" i="7"/>
  <c r="AG16" i="7" s="1"/>
  <c r="X16" i="7"/>
  <c r="Z16" i="7" s="1"/>
  <c r="K16" i="7"/>
  <c r="V15" i="7"/>
  <c r="AG15" i="7" s="1"/>
  <c r="X15" i="7"/>
  <c r="Z15" i="7" s="1"/>
  <c r="K15" i="7"/>
  <c r="V14" i="7"/>
  <c r="AG14" i="7" s="1"/>
  <c r="X14" i="7"/>
  <c r="Z14" i="7" s="1"/>
  <c r="K14" i="7"/>
  <c r="V13" i="7"/>
  <c r="AG13" i="7" s="1"/>
  <c r="X13" i="7"/>
  <c r="Z13" i="7" s="1"/>
  <c r="K13" i="7"/>
  <c r="V12" i="7"/>
  <c r="AG12" i="7" s="1"/>
  <c r="X12" i="7"/>
  <c r="Z12" i="7" s="1"/>
  <c r="K12" i="7"/>
  <c r="W11" i="7"/>
  <c r="V11" i="7"/>
  <c r="AG11" i="7" s="1"/>
  <c r="X11" i="7"/>
  <c r="Z11" i="7" s="1"/>
  <c r="K11" i="7"/>
  <c r="W10" i="7"/>
  <c r="V10" i="7"/>
  <c r="AG10" i="7" s="1"/>
  <c r="X10" i="7"/>
  <c r="Z10" i="7" s="1"/>
  <c r="K10" i="7"/>
  <c r="V9" i="7"/>
  <c r="AG9" i="7" s="1"/>
  <c r="X9" i="7"/>
  <c r="Z9" i="7" s="1"/>
  <c r="K9" i="7"/>
  <c r="V8" i="7"/>
  <c r="AG8" i="7" s="1"/>
  <c r="X8" i="7"/>
  <c r="Z8" i="7" s="1"/>
  <c r="K8" i="7"/>
  <c r="V7" i="7"/>
  <c r="AG7" i="7" s="1"/>
  <c r="X7" i="7"/>
  <c r="Z7" i="7" s="1"/>
  <c r="K7" i="7"/>
  <c r="V6" i="7"/>
  <c r="AG6" i="7" s="1"/>
  <c r="X6" i="7"/>
  <c r="Z6" i="7" s="1"/>
  <c r="K6" i="7"/>
  <c r="V5" i="7"/>
  <c r="AG5" i="7" s="1"/>
  <c r="X5" i="7"/>
  <c r="Z5" i="7" s="1"/>
  <c r="K5" i="7"/>
  <c r="V4" i="7"/>
  <c r="AG4" i="7" s="1"/>
  <c r="X4" i="7"/>
  <c r="Z4" i="7" s="1"/>
  <c r="K4" i="7"/>
  <c r="V3" i="7"/>
  <c r="AG3" i="7" s="1"/>
  <c r="X3" i="7"/>
  <c r="Z3" i="7" s="1"/>
  <c r="K3" i="7"/>
  <c r="AH2" i="7"/>
  <c r="V2" i="7"/>
  <c r="AG2" i="7" s="1"/>
  <c r="X2" i="7"/>
  <c r="Z2" i="7" s="1"/>
  <c r="K2" i="7"/>
  <c r="AL267" i="6"/>
  <c r="AN267" i="6" s="1"/>
  <c r="AI267" i="6"/>
  <c r="AH267" i="6"/>
  <c r="AK267" i="6" s="1"/>
  <c r="AL266" i="6"/>
  <c r="AI266" i="6"/>
  <c r="AH266" i="6"/>
  <c r="AK266" i="6" s="1"/>
  <c r="AL265" i="6"/>
  <c r="AM265" i="6" s="1"/>
  <c r="AP265" i="6" s="1"/>
  <c r="AI265" i="6"/>
  <c r="AH265" i="6"/>
  <c r="AK265" i="6" s="1"/>
  <c r="AL264" i="6"/>
  <c r="AN264" i="6" s="1"/>
  <c r="AI264" i="6"/>
  <c r="AH264" i="6"/>
  <c r="AK264" i="6" s="1"/>
  <c r="AL263" i="6"/>
  <c r="AN263" i="6" s="1"/>
  <c r="AI263" i="6"/>
  <c r="AH263" i="6"/>
  <c r="AK263" i="6" s="1"/>
  <c r="AL262" i="6"/>
  <c r="AN262" i="6" s="1"/>
  <c r="AI262" i="6"/>
  <c r="AH262" i="6"/>
  <c r="AK262" i="6" s="1"/>
  <c r="AL261" i="6"/>
  <c r="AN261" i="6" s="1"/>
  <c r="AI261" i="6"/>
  <c r="AH261" i="6"/>
  <c r="AK261" i="6" s="1"/>
  <c r="AL260" i="6"/>
  <c r="AN260" i="6" s="1"/>
  <c r="AI260" i="6"/>
  <c r="AH260" i="6"/>
  <c r="AK260" i="6" s="1"/>
  <c r="AL259" i="6"/>
  <c r="AN259" i="6" s="1"/>
  <c r="AI259" i="6"/>
  <c r="AH259" i="6"/>
  <c r="AK259" i="6" s="1"/>
  <c r="AL258" i="6"/>
  <c r="AN258" i="6" s="1"/>
  <c r="AI258" i="6"/>
  <c r="AH258" i="6"/>
  <c r="AK258" i="6" s="1"/>
  <c r="AL257" i="6"/>
  <c r="AN257" i="6" s="1"/>
  <c r="AI257" i="6"/>
  <c r="AH257" i="6"/>
  <c r="AK257" i="6" s="1"/>
  <c r="AL256" i="6"/>
  <c r="AN256" i="6" s="1"/>
  <c r="AI256" i="6"/>
  <c r="AH256" i="6"/>
  <c r="AK256" i="6" s="1"/>
  <c r="AL255" i="6"/>
  <c r="AN255" i="6" s="1"/>
  <c r="AI255" i="6"/>
  <c r="AH255" i="6"/>
  <c r="AK255" i="6" s="1"/>
  <c r="AL254" i="6"/>
  <c r="AN254" i="6" s="1"/>
  <c r="AI254" i="6"/>
  <c r="AH254" i="6"/>
  <c r="AK254" i="6" s="1"/>
  <c r="AL253" i="6"/>
  <c r="AN253" i="6" s="1"/>
  <c r="AI253" i="6"/>
  <c r="AH253" i="6"/>
  <c r="AK253" i="6" s="1"/>
  <c r="AL252" i="6"/>
  <c r="AN252" i="6" s="1"/>
  <c r="AI252" i="6"/>
  <c r="AH252" i="6"/>
  <c r="AK252" i="6" s="1"/>
  <c r="AL251" i="6"/>
  <c r="AN251" i="6" s="1"/>
  <c r="AI251" i="6"/>
  <c r="AH251" i="6"/>
  <c r="AK251" i="6" s="1"/>
  <c r="AL250" i="6"/>
  <c r="AN250" i="6" s="1"/>
  <c r="AI250" i="6"/>
  <c r="AH250" i="6"/>
  <c r="AK250" i="6" s="1"/>
  <c r="AL249" i="6"/>
  <c r="AN249" i="6" s="1"/>
  <c r="AI249" i="6"/>
  <c r="AH249" i="6"/>
  <c r="AK249" i="6" s="1"/>
  <c r="AL248" i="6"/>
  <c r="AI248" i="6"/>
  <c r="AH248" i="6"/>
  <c r="AK248" i="6" s="1"/>
  <c r="AL247" i="6"/>
  <c r="AN247" i="6" s="1"/>
  <c r="AI247" i="6"/>
  <c r="AH247" i="6"/>
  <c r="AK247" i="6" s="1"/>
  <c r="AL246" i="6"/>
  <c r="AN246" i="6" s="1"/>
  <c r="AI246" i="6"/>
  <c r="AH246" i="6"/>
  <c r="AK246" i="6" s="1"/>
  <c r="AL245" i="6"/>
  <c r="AN245" i="6" s="1"/>
  <c r="AI245" i="6"/>
  <c r="AH245" i="6"/>
  <c r="AK245" i="6" s="1"/>
  <c r="AL244" i="6"/>
  <c r="AI244" i="6"/>
  <c r="AH244" i="6"/>
  <c r="AK244" i="6" s="1"/>
  <c r="AL243" i="6"/>
  <c r="AN243" i="6" s="1"/>
  <c r="AI243" i="6"/>
  <c r="AH243" i="6"/>
  <c r="AK243" i="6" s="1"/>
  <c r="AL242" i="6"/>
  <c r="AN242" i="6" s="1"/>
  <c r="AH242" i="6"/>
  <c r="AK242" i="6" s="1"/>
  <c r="AL241" i="6"/>
  <c r="AN241" i="6" s="1"/>
  <c r="AH241" i="6"/>
  <c r="AK241" i="6" s="1"/>
  <c r="AL240" i="6"/>
  <c r="AH240" i="6"/>
  <c r="AK240" i="6" s="1"/>
  <c r="AL239" i="6"/>
  <c r="AN239" i="6" s="1"/>
  <c r="AI239" i="6"/>
  <c r="AH239" i="6"/>
  <c r="AK239" i="6" s="1"/>
  <c r="AL238" i="6"/>
  <c r="AN238" i="6" s="1"/>
  <c r="AI238" i="6"/>
  <c r="AH238" i="6"/>
  <c r="AK238" i="6" s="1"/>
  <c r="AL237" i="6"/>
  <c r="AN237" i="6" s="1"/>
  <c r="AI237" i="6"/>
  <c r="AH237" i="6"/>
  <c r="AK237" i="6" s="1"/>
  <c r="AL236" i="6"/>
  <c r="AI236" i="6"/>
  <c r="AH236" i="6"/>
  <c r="AK236" i="6" s="1"/>
  <c r="AL235" i="6"/>
  <c r="AN235" i="6" s="1"/>
  <c r="AI235" i="6"/>
  <c r="AH235" i="6"/>
  <c r="AK235" i="6" s="1"/>
  <c r="AL234" i="6"/>
  <c r="AN234" i="6" s="1"/>
  <c r="AI234" i="6"/>
  <c r="AH234" i="6"/>
  <c r="AK234" i="6" s="1"/>
  <c r="AL233" i="6"/>
  <c r="AN233" i="6" s="1"/>
  <c r="AI233" i="6"/>
  <c r="AH233" i="6"/>
  <c r="AK233" i="6" s="1"/>
  <c r="AL232" i="6"/>
  <c r="AI232" i="6"/>
  <c r="AH232" i="6"/>
  <c r="AK232" i="6" s="1"/>
  <c r="AL231" i="6"/>
  <c r="AN231" i="6" s="1"/>
  <c r="AI231" i="6"/>
  <c r="AH231" i="6"/>
  <c r="AK231" i="6" s="1"/>
  <c r="AL230" i="6"/>
  <c r="AN230" i="6" s="1"/>
  <c r="AI230" i="6"/>
  <c r="AH230" i="6"/>
  <c r="AK230" i="6" s="1"/>
  <c r="AL229" i="6"/>
  <c r="AN229" i="6" s="1"/>
  <c r="AI229" i="6"/>
  <c r="AH229" i="6"/>
  <c r="AK229" i="6" s="1"/>
  <c r="AL228" i="6"/>
  <c r="AI228" i="6"/>
  <c r="AH228" i="6"/>
  <c r="AK228" i="6" s="1"/>
  <c r="AL227" i="6"/>
  <c r="AN227" i="6" s="1"/>
  <c r="AI227" i="6"/>
  <c r="AH227" i="6"/>
  <c r="AK227" i="6" s="1"/>
  <c r="AL226" i="6"/>
  <c r="AN226" i="6" s="1"/>
  <c r="AI226" i="6"/>
  <c r="AH226" i="6"/>
  <c r="AK226" i="6" s="1"/>
  <c r="AL225" i="6"/>
  <c r="AN225" i="6" s="1"/>
  <c r="AI225" i="6"/>
  <c r="AH225" i="6"/>
  <c r="AK225" i="6" s="1"/>
  <c r="AL224" i="6"/>
  <c r="AI224" i="6"/>
  <c r="AH224" i="6"/>
  <c r="AK224" i="6" s="1"/>
  <c r="AL223" i="6"/>
  <c r="AN223" i="6" s="1"/>
  <c r="AI223" i="6"/>
  <c r="AH223" i="6"/>
  <c r="AK223" i="6" s="1"/>
  <c r="AL222" i="6"/>
  <c r="AN222" i="6" s="1"/>
  <c r="AI222" i="6"/>
  <c r="AH222" i="6"/>
  <c r="AK222" i="6" s="1"/>
  <c r="AL221" i="6"/>
  <c r="AN221" i="6" s="1"/>
  <c r="AI221" i="6"/>
  <c r="AH221" i="6"/>
  <c r="AK221" i="6" s="1"/>
  <c r="AL220" i="6"/>
  <c r="AN220" i="6" s="1"/>
  <c r="AI220" i="6"/>
  <c r="AH220" i="6"/>
  <c r="AK220" i="6" s="1"/>
  <c r="AL219" i="6"/>
  <c r="AN219" i="6" s="1"/>
  <c r="AI219" i="6"/>
  <c r="AH219" i="6"/>
  <c r="AK219" i="6" s="1"/>
  <c r="AL218" i="6"/>
  <c r="AN218" i="6" s="1"/>
  <c r="AI218" i="6"/>
  <c r="AH218" i="6"/>
  <c r="AK218" i="6" s="1"/>
  <c r="AL217" i="6"/>
  <c r="AN217" i="6" s="1"/>
  <c r="AI217" i="6"/>
  <c r="AH217" i="6"/>
  <c r="AK217" i="6" s="1"/>
  <c r="AL216" i="6"/>
  <c r="AN216" i="6" s="1"/>
  <c r="AI216" i="6"/>
  <c r="AH216" i="6"/>
  <c r="AK216" i="6" s="1"/>
  <c r="AL215" i="6"/>
  <c r="AN215" i="6" s="1"/>
  <c r="AI215" i="6"/>
  <c r="AH215" i="6"/>
  <c r="AK215" i="6" s="1"/>
  <c r="AL214" i="6"/>
  <c r="AN214" i="6" s="1"/>
  <c r="AI214" i="6"/>
  <c r="AH214" i="6"/>
  <c r="AK214" i="6" s="1"/>
  <c r="AL213" i="6"/>
  <c r="AN213" i="6" s="1"/>
  <c r="AI213" i="6"/>
  <c r="AH213" i="6"/>
  <c r="AK213" i="6" s="1"/>
  <c r="AL212" i="6"/>
  <c r="AN212" i="6" s="1"/>
  <c r="AI212" i="6"/>
  <c r="AH212" i="6"/>
  <c r="AK212" i="6" s="1"/>
  <c r="AL211" i="6"/>
  <c r="AN211" i="6" s="1"/>
  <c r="AI211" i="6"/>
  <c r="AH211" i="6"/>
  <c r="AK211" i="6" s="1"/>
  <c r="AL210" i="6"/>
  <c r="AN210" i="6" s="1"/>
  <c r="AI210" i="6"/>
  <c r="AH210" i="6"/>
  <c r="AK210" i="6" s="1"/>
  <c r="AL209" i="6"/>
  <c r="AN209" i="6" s="1"/>
  <c r="AI209" i="6"/>
  <c r="AH209" i="6"/>
  <c r="AK209" i="6" s="1"/>
  <c r="AL208" i="6"/>
  <c r="AN208" i="6" s="1"/>
  <c r="AI208" i="6"/>
  <c r="AH208" i="6"/>
  <c r="AK208" i="6" s="1"/>
  <c r="AL207" i="6"/>
  <c r="AN207" i="6" s="1"/>
  <c r="AI207" i="6"/>
  <c r="AH207" i="6"/>
  <c r="AK207" i="6" s="1"/>
  <c r="AB207" i="6"/>
  <c r="AL206" i="6"/>
  <c r="AN206" i="6" s="1"/>
  <c r="AI206" i="6"/>
  <c r="AH206" i="6"/>
  <c r="AK206" i="6" s="1"/>
  <c r="AP205" i="6"/>
  <c r="AN205" i="6"/>
  <c r="AI205" i="6"/>
  <c r="AH205" i="6"/>
  <c r="AL204" i="6"/>
  <c r="AN204" i="6" s="1"/>
  <c r="AI204" i="6"/>
  <c r="AH204" i="6"/>
  <c r="AL203" i="6"/>
  <c r="AN203" i="6" s="1"/>
  <c r="AI203" i="6"/>
  <c r="AH203" i="6"/>
  <c r="V200" i="6"/>
  <c r="AG200" i="6" s="1"/>
  <c r="X200" i="6"/>
  <c r="Z200" i="6" s="1"/>
  <c r="K200" i="6"/>
  <c r="V199" i="6"/>
  <c r="W199" i="6" s="1"/>
  <c r="X199" i="6"/>
  <c r="Z199" i="6" s="1"/>
  <c r="V198" i="6"/>
  <c r="W198" i="6" s="1"/>
  <c r="X198" i="6"/>
  <c r="Z198" i="6" s="1"/>
  <c r="V197" i="6"/>
  <c r="W197" i="6" s="1"/>
  <c r="X197" i="6"/>
  <c r="Z197" i="6" s="1"/>
  <c r="V196" i="6"/>
  <c r="W196" i="6" s="1"/>
  <c r="X196" i="6"/>
  <c r="Z196" i="6" s="1"/>
  <c r="V195" i="6"/>
  <c r="W195" i="6" s="1"/>
  <c r="X195" i="6"/>
  <c r="Z195" i="6" s="1"/>
  <c r="V194" i="6"/>
  <c r="W194" i="6" s="1"/>
  <c r="X194" i="6"/>
  <c r="Z194" i="6" s="1"/>
  <c r="V193" i="6"/>
  <c r="W193" i="6" s="1"/>
  <c r="X193" i="6"/>
  <c r="Z193" i="6" s="1"/>
  <c r="V192" i="6"/>
  <c r="W192" i="6" s="1"/>
  <c r="X192" i="6"/>
  <c r="Z192" i="6" s="1"/>
  <c r="V191" i="6"/>
  <c r="W191" i="6" s="1"/>
  <c r="X191" i="6"/>
  <c r="Z191" i="6" s="1"/>
  <c r="V190" i="6"/>
  <c r="W190" i="6" s="1"/>
  <c r="X190" i="6"/>
  <c r="Z190" i="6" s="1"/>
  <c r="V189" i="6"/>
  <c r="W189" i="6" s="1"/>
  <c r="X189" i="6"/>
  <c r="Z189" i="6" s="1"/>
  <c r="V188" i="6"/>
  <c r="W188" i="6" s="1"/>
  <c r="X188" i="6"/>
  <c r="Z188" i="6" s="1"/>
  <c r="V187" i="6"/>
  <c r="W187" i="6" s="1"/>
  <c r="X187" i="6"/>
  <c r="Z187" i="6" s="1"/>
  <c r="V186" i="6"/>
  <c r="W186" i="6" s="1"/>
  <c r="X186" i="6"/>
  <c r="Z186" i="6" s="1"/>
  <c r="V185" i="6"/>
  <c r="W185" i="6" s="1"/>
  <c r="X185" i="6"/>
  <c r="Z185" i="6" s="1"/>
  <c r="X184" i="6"/>
  <c r="Z184" i="6" s="1"/>
  <c r="V184" i="6"/>
  <c r="W184" i="6" s="1"/>
  <c r="X183" i="6"/>
  <c r="Z183" i="6" s="1"/>
  <c r="V183" i="6"/>
  <c r="W183" i="6" s="1"/>
  <c r="X182" i="6"/>
  <c r="Z182" i="6" s="1"/>
  <c r="V182" i="6"/>
  <c r="W182" i="6" s="1"/>
  <c r="X181" i="6"/>
  <c r="Z181" i="6" s="1"/>
  <c r="V181" i="6"/>
  <c r="W181" i="6" s="1"/>
  <c r="X180" i="6"/>
  <c r="Z180" i="6" s="1"/>
  <c r="V180" i="6"/>
  <c r="W180" i="6" s="1"/>
  <c r="X179" i="6"/>
  <c r="Z179" i="6" s="1"/>
  <c r="V179" i="6"/>
  <c r="W179" i="6" s="1"/>
  <c r="X178" i="6"/>
  <c r="Z178" i="6" s="1"/>
  <c r="V178" i="6"/>
  <c r="W178" i="6" s="1"/>
  <c r="X177" i="6"/>
  <c r="Z177" i="6" s="1"/>
  <c r="V177" i="6"/>
  <c r="W177" i="6" s="1"/>
  <c r="X176" i="6"/>
  <c r="Z176" i="6" s="1"/>
  <c r="V176" i="6"/>
  <c r="W176" i="6" s="1"/>
  <c r="V175" i="6"/>
  <c r="W175" i="6" s="1"/>
  <c r="X175" i="6"/>
  <c r="Z175" i="6" s="1"/>
  <c r="V174" i="6"/>
  <c r="W174" i="6" s="1"/>
  <c r="X174" i="6"/>
  <c r="Z174" i="6" s="1"/>
  <c r="V173" i="6"/>
  <c r="W173" i="6" s="1"/>
  <c r="X173" i="6"/>
  <c r="Z173" i="6" s="1"/>
  <c r="V172" i="6"/>
  <c r="W172" i="6" s="1"/>
  <c r="X172" i="6"/>
  <c r="Z172" i="6" s="1"/>
  <c r="V171" i="6"/>
  <c r="W171" i="6" s="1"/>
  <c r="X171" i="6"/>
  <c r="Z171" i="6" s="1"/>
  <c r="V170" i="6"/>
  <c r="W170" i="6" s="1"/>
  <c r="X170" i="6"/>
  <c r="Z170" i="6" s="1"/>
  <c r="W169" i="6"/>
  <c r="V169" i="6"/>
  <c r="X169" i="6"/>
  <c r="Z169" i="6" s="1"/>
  <c r="V168" i="6"/>
  <c r="W168" i="6" s="1"/>
  <c r="X168" i="6"/>
  <c r="Z168" i="6" s="1"/>
  <c r="V167" i="6"/>
  <c r="W167" i="6" s="1"/>
  <c r="X167" i="6"/>
  <c r="Z167" i="6" s="1"/>
  <c r="X166" i="6"/>
  <c r="Z166" i="6" s="1"/>
  <c r="V166" i="6"/>
  <c r="W166" i="6" s="1"/>
  <c r="X165" i="6"/>
  <c r="Z165" i="6" s="1"/>
  <c r="V165" i="6"/>
  <c r="W165" i="6" s="1"/>
  <c r="X164" i="6"/>
  <c r="Z164" i="6" s="1"/>
  <c r="V164" i="6"/>
  <c r="W164" i="6" s="1"/>
  <c r="X163" i="6"/>
  <c r="Z163" i="6" s="1"/>
  <c r="V163" i="6"/>
  <c r="W163" i="6" s="1"/>
  <c r="X162" i="6"/>
  <c r="Z162" i="6" s="1"/>
  <c r="V162" i="6"/>
  <c r="W162" i="6" s="1"/>
  <c r="X161" i="6"/>
  <c r="Z161" i="6" s="1"/>
  <c r="V161" i="6"/>
  <c r="W161" i="6" s="1"/>
  <c r="X160" i="6"/>
  <c r="Z160" i="6" s="1"/>
  <c r="V160" i="6"/>
  <c r="W160" i="6" s="1"/>
  <c r="X159" i="6"/>
  <c r="Z159" i="6" s="1"/>
  <c r="V159" i="6"/>
  <c r="W159" i="6" s="1"/>
  <c r="X158" i="6"/>
  <c r="Z158" i="6" s="1"/>
  <c r="V158" i="6"/>
  <c r="W158" i="6" s="1"/>
  <c r="X157" i="6"/>
  <c r="Z157" i="6" s="1"/>
  <c r="V157" i="6"/>
  <c r="W157" i="6" s="1"/>
  <c r="X156" i="6"/>
  <c r="Z156" i="6" s="1"/>
  <c r="V156" i="6"/>
  <c r="W156" i="6" s="1"/>
  <c r="X155" i="6"/>
  <c r="Z155" i="6" s="1"/>
  <c r="V155" i="6"/>
  <c r="W155" i="6" s="1"/>
  <c r="X154" i="6"/>
  <c r="Z154" i="6" s="1"/>
  <c r="V154" i="6"/>
  <c r="W154" i="6" s="1"/>
  <c r="X153" i="6"/>
  <c r="Z153" i="6" s="1"/>
  <c r="V153" i="6"/>
  <c r="W153" i="6" s="1"/>
  <c r="X152" i="6"/>
  <c r="Z152" i="6" s="1"/>
  <c r="V152" i="6"/>
  <c r="W152" i="6" s="1"/>
  <c r="X151" i="6"/>
  <c r="Z151" i="6" s="1"/>
  <c r="V151" i="6"/>
  <c r="W151" i="6" s="1"/>
  <c r="X150" i="6"/>
  <c r="Z150" i="6" s="1"/>
  <c r="V150" i="6"/>
  <c r="W150" i="6" s="1"/>
  <c r="X149" i="6"/>
  <c r="Z149" i="6" s="1"/>
  <c r="V149" i="6"/>
  <c r="W149" i="6" s="1"/>
  <c r="X148" i="6"/>
  <c r="Z148" i="6" s="1"/>
  <c r="V148" i="6"/>
  <c r="W148" i="6" s="1"/>
  <c r="X147" i="6"/>
  <c r="Z147" i="6" s="1"/>
  <c r="V147" i="6"/>
  <c r="W147" i="6" s="1"/>
  <c r="X146" i="6"/>
  <c r="Z146" i="6" s="1"/>
  <c r="V146" i="6"/>
  <c r="W146" i="6" s="1"/>
  <c r="X145" i="6"/>
  <c r="Z145" i="6" s="1"/>
  <c r="V145" i="6"/>
  <c r="W145" i="6" s="1"/>
  <c r="X144" i="6"/>
  <c r="Z144" i="6" s="1"/>
  <c r="V144" i="6"/>
  <c r="W144" i="6" s="1"/>
  <c r="X143" i="6"/>
  <c r="Z143" i="6" s="1"/>
  <c r="W143" i="6"/>
  <c r="V143" i="6"/>
  <c r="X142" i="6"/>
  <c r="Z142" i="6" s="1"/>
  <c r="V142" i="6"/>
  <c r="W142" i="6" s="1"/>
  <c r="X141" i="6"/>
  <c r="Z141" i="6" s="1"/>
  <c r="V141" i="6"/>
  <c r="W141" i="6" s="1"/>
  <c r="X140" i="6"/>
  <c r="Z140" i="6" s="1"/>
  <c r="V140" i="6"/>
  <c r="W140" i="6" s="1"/>
  <c r="X139" i="6"/>
  <c r="Z139" i="6" s="1"/>
  <c r="V139" i="6"/>
  <c r="W139" i="6" s="1"/>
  <c r="X138" i="6"/>
  <c r="Z138" i="6" s="1"/>
  <c r="W138" i="6"/>
  <c r="V138" i="6"/>
  <c r="X137" i="6"/>
  <c r="Z137" i="6" s="1"/>
  <c r="V137" i="6"/>
  <c r="W137" i="6" s="1"/>
  <c r="X136" i="6"/>
  <c r="Z136" i="6" s="1"/>
  <c r="V136" i="6"/>
  <c r="W136" i="6" s="1"/>
  <c r="X135" i="6"/>
  <c r="Z135" i="6" s="1"/>
  <c r="V135" i="6"/>
  <c r="W135" i="6" s="1"/>
  <c r="X134" i="6"/>
  <c r="Z134" i="6" s="1"/>
  <c r="V134" i="6"/>
  <c r="W134" i="6" s="1"/>
  <c r="X133" i="6"/>
  <c r="Z133" i="6" s="1"/>
  <c r="V133" i="6"/>
  <c r="W133" i="6" s="1"/>
  <c r="X132" i="6"/>
  <c r="Z132" i="6" s="1"/>
  <c r="V132" i="6"/>
  <c r="W132" i="6" s="1"/>
  <c r="X131" i="6"/>
  <c r="Z131" i="6" s="1"/>
  <c r="W131" i="6"/>
  <c r="V131" i="6"/>
  <c r="X130" i="6"/>
  <c r="Z130" i="6" s="1"/>
  <c r="V130" i="6"/>
  <c r="W130" i="6" s="1"/>
  <c r="X129" i="6"/>
  <c r="Z129" i="6" s="1"/>
  <c r="V129" i="6"/>
  <c r="W129" i="6" s="1"/>
  <c r="X128" i="6"/>
  <c r="Z128" i="6" s="1"/>
  <c r="V128" i="6"/>
  <c r="W128" i="6" s="1"/>
  <c r="X127" i="6"/>
  <c r="Z127" i="6" s="1"/>
  <c r="V127" i="6"/>
  <c r="W127" i="6" s="1"/>
  <c r="X126" i="6"/>
  <c r="Z126" i="6" s="1"/>
  <c r="V126" i="6"/>
  <c r="W126" i="6" s="1"/>
  <c r="X125" i="6"/>
  <c r="Z125" i="6" s="1"/>
  <c r="V125" i="6"/>
  <c r="W125" i="6" s="1"/>
  <c r="X124" i="6"/>
  <c r="Z124" i="6" s="1"/>
  <c r="V124" i="6"/>
  <c r="W124" i="6" s="1"/>
  <c r="X123" i="6"/>
  <c r="Z123" i="6" s="1"/>
  <c r="V123" i="6"/>
  <c r="W123" i="6" s="1"/>
  <c r="X122" i="6"/>
  <c r="Z122" i="6" s="1"/>
  <c r="V122" i="6"/>
  <c r="W122" i="6" s="1"/>
  <c r="X121" i="6"/>
  <c r="Z121" i="6" s="1"/>
  <c r="V121" i="6"/>
  <c r="W121" i="6" s="1"/>
  <c r="X120" i="6"/>
  <c r="Z120" i="6" s="1"/>
  <c r="V120" i="6"/>
  <c r="W120" i="6" s="1"/>
  <c r="X119" i="6"/>
  <c r="Z119" i="6" s="1"/>
  <c r="V119" i="6"/>
  <c r="W119" i="6" s="1"/>
  <c r="X118" i="6"/>
  <c r="Z118" i="6" s="1"/>
  <c r="V118" i="6"/>
  <c r="W118" i="6" s="1"/>
  <c r="X117" i="6"/>
  <c r="Z117" i="6" s="1"/>
  <c r="V117" i="6"/>
  <c r="W117" i="6" s="1"/>
  <c r="X116" i="6"/>
  <c r="Z116" i="6" s="1"/>
  <c r="V116" i="6"/>
  <c r="W116" i="6" s="1"/>
  <c r="X115" i="6"/>
  <c r="Z115" i="6" s="1"/>
  <c r="W115" i="6"/>
  <c r="V115" i="6"/>
  <c r="X114" i="6"/>
  <c r="Z114" i="6" s="1"/>
  <c r="V114" i="6"/>
  <c r="W114" i="6" s="1"/>
  <c r="X113" i="6"/>
  <c r="Z113" i="6" s="1"/>
  <c r="V113" i="6"/>
  <c r="W113" i="6" s="1"/>
  <c r="X112" i="6"/>
  <c r="Z112" i="6" s="1"/>
  <c r="V112" i="6"/>
  <c r="W112" i="6" s="1"/>
  <c r="X111" i="6"/>
  <c r="Z111" i="6" s="1"/>
  <c r="V111" i="6"/>
  <c r="W111" i="6" s="1"/>
  <c r="X110" i="6"/>
  <c r="Z110" i="6" s="1"/>
  <c r="W110" i="6"/>
  <c r="V110" i="6"/>
  <c r="X109" i="6"/>
  <c r="Z109" i="6" s="1"/>
  <c r="V109" i="6"/>
  <c r="W109" i="6" s="1"/>
  <c r="X108" i="6"/>
  <c r="Z108" i="6" s="1"/>
  <c r="V108" i="6"/>
  <c r="W108" i="6" s="1"/>
  <c r="X107" i="6"/>
  <c r="Z107" i="6" s="1"/>
  <c r="V107" i="6"/>
  <c r="W107" i="6" s="1"/>
  <c r="X106" i="6"/>
  <c r="Z106" i="6" s="1"/>
  <c r="V106" i="6"/>
  <c r="W106" i="6" s="1"/>
  <c r="X105" i="6"/>
  <c r="Z105" i="6" s="1"/>
  <c r="V105" i="6"/>
  <c r="W105" i="6" s="1"/>
  <c r="X104" i="6"/>
  <c r="Z104" i="6" s="1"/>
  <c r="V104" i="6"/>
  <c r="W104" i="6" s="1"/>
  <c r="X103" i="6"/>
  <c r="Z103" i="6" s="1"/>
  <c r="V103" i="6"/>
  <c r="W103" i="6" s="1"/>
  <c r="X102" i="6"/>
  <c r="Z102" i="6" s="1"/>
  <c r="V102" i="6"/>
  <c r="W102" i="6" s="1"/>
  <c r="X101" i="6"/>
  <c r="Z101" i="6" s="1"/>
  <c r="V101" i="6"/>
  <c r="W101" i="6" s="1"/>
  <c r="X100" i="6"/>
  <c r="Z100" i="6" s="1"/>
  <c r="V100" i="6"/>
  <c r="W100" i="6" s="1"/>
  <c r="X99" i="6"/>
  <c r="Z99" i="6" s="1"/>
  <c r="V99" i="6"/>
  <c r="W99" i="6" s="1"/>
  <c r="X98" i="6"/>
  <c r="Z98" i="6" s="1"/>
  <c r="W98" i="6"/>
  <c r="V98" i="6"/>
  <c r="X97" i="6"/>
  <c r="Z97" i="6" s="1"/>
  <c r="V97" i="6"/>
  <c r="W97" i="6" s="1"/>
  <c r="X96" i="6"/>
  <c r="Z96" i="6" s="1"/>
  <c r="V96" i="6"/>
  <c r="W96" i="6" s="1"/>
  <c r="X95" i="6"/>
  <c r="Z95" i="6" s="1"/>
  <c r="V95" i="6"/>
  <c r="W95" i="6" s="1"/>
  <c r="X94" i="6"/>
  <c r="Z94" i="6" s="1"/>
  <c r="V94" i="6"/>
  <c r="W94" i="6" s="1"/>
  <c r="X93" i="6"/>
  <c r="Z93" i="6" s="1"/>
  <c r="V93" i="6"/>
  <c r="W93" i="6" s="1"/>
  <c r="X92" i="6"/>
  <c r="Z92" i="6" s="1"/>
  <c r="V92" i="6"/>
  <c r="W92" i="6" s="1"/>
  <c r="X91" i="6"/>
  <c r="Z91" i="6" s="1"/>
  <c r="V91" i="6"/>
  <c r="W91" i="6" s="1"/>
  <c r="V90" i="6"/>
  <c r="W90" i="6" s="1"/>
  <c r="X90" i="6"/>
  <c r="Z90" i="6" s="1"/>
  <c r="V89" i="6"/>
  <c r="W89" i="6" s="1"/>
  <c r="X89" i="6"/>
  <c r="Z89" i="6" s="1"/>
  <c r="V88" i="6"/>
  <c r="W88" i="6" s="1"/>
  <c r="X88" i="6"/>
  <c r="Z88" i="6" s="1"/>
  <c r="V87" i="6"/>
  <c r="X87" i="6"/>
  <c r="Z87" i="6" s="1"/>
  <c r="K87" i="6"/>
  <c r="AG86" i="6"/>
  <c r="X86" i="6"/>
  <c r="Z86" i="6" s="1"/>
  <c r="V86" i="6"/>
  <c r="W86" i="6" s="1"/>
  <c r="K86" i="6"/>
  <c r="V85" i="6"/>
  <c r="X85" i="6"/>
  <c r="Z85" i="6" s="1"/>
  <c r="K85" i="6"/>
  <c r="X84" i="6"/>
  <c r="Z84" i="6" s="1"/>
  <c r="V84" i="6"/>
  <c r="AG84" i="6" s="1"/>
  <c r="K84" i="6"/>
  <c r="V83" i="6"/>
  <c r="W83" i="6" s="1"/>
  <c r="X83" i="6"/>
  <c r="Z83" i="6" s="1"/>
  <c r="K83" i="6"/>
  <c r="X82" i="6"/>
  <c r="Z82" i="6" s="1"/>
  <c r="V82" i="6"/>
  <c r="W82" i="6" s="1"/>
  <c r="K82" i="6"/>
  <c r="V81" i="6"/>
  <c r="W81" i="6" s="1"/>
  <c r="X81" i="6"/>
  <c r="Z81" i="6" s="1"/>
  <c r="K81" i="6"/>
  <c r="X80" i="6"/>
  <c r="Z80" i="6" s="1"/>
  <c r="V80" i="6"/>
  <c r="AG80" i="6" s="1"/>
  <c r="K80" i="6"/>
  <c r="AG79" i="6"/>
  <c r="X79" i="6"/>
  <c r="Z79" i="6" s="1"/>
  <c r="V79" i="6"/>
  <c r="W79" i="6" s="1"/>
  <c r="K79" i="6"/>
  <c r="X78" i="6"/>
  <c r="Z78" i="6" s="1"/>
  <c r="V78" i="6"/>
  <c r="W78" i="6" s="1"/>
  <c r="K78" i="6"/>
  <c r="V77" i="6"/>
  <c r="W77" i="6" s="1"/>
  <c r="X77" i="6"/>
  <c r="Z77" i="6" s="1"/>
  <c r="K77" i="6"/>
  <c r="X76" i="6"/>
  <c r="Z76" i="6" s="1"/>
  <c r="V76" i="6"/>
  <c r="AG76" i="6" s="1"/>
  <c r="K76" i="6"/>
  <c r="X75" i="6"/>
  <c r="Z75" i="6" s="1"/>
  <c r="V75" i="6"/>
  <c r="W75" i="6" s="1"/>
  <c r="K75" i="6"/>
  <c r="X74" i="6"/>
  <c r="Z74" i="6" s="1"/>
  <c r="V74" i="6"/>
  <c r="W74" i="6" s="1"/>
  <c r="K74" i="6"/>
  <c r="X73" i="6"/>
  <c r="Z73" i="6" s="1"/>
  <c r="V73" i="6"/>
  <c r="W73" i="6" s="1"/>
  <c r="K73" i="6"/>
  <c r="V72" i="6"/>
  <c r="AG72" i="6" s="1"/>
  <c r="X72" i="6"/>
  <c r="Z72" i="6" s="1"/>
  <c r="K72" i="6"/>
  <c r="V71" i="6"/>
  <c r="W71" i="6" s="1"/>
  <c r="X71" i="6"/>
  <c r="Z71" i="6" s="1"/>
  <c r="K71" i="6"/>
  <c r="V70" i="6"/>
  <c r="AG70" i="6" s="1"/>
  <c r="X70" i="6"/>
  <c r="Z70" i="6" s="1"/>
  <c r="K70" i="6"/>
  <c r="V69" i="6"/>
  <c r="AG69" i="6" s="1"/>
  <c r="X69" i="6"/>
  <c r="Z69" i="6" s="1"/>
  <c r="K69" i="6"/>
  <c r="V68" i="6"/>
  <c r="AG68" i="6" s="1"/>
  <c r="X68" i="6"/>
  <c r="Z68" i="6" s="1"/>
  <c r="K68" i="6"/>
  <c r="V67" i="6"/>
  <c r="W67" i="6" s="1"/>
  <c r="X67" i="6"/>
  <c r="Z67" i="6" s="1"/>
  <c r="K67" i="6"/>
  <c r="V66" i="6"/>
  <c r="AG66" i="6" s="1"/>
  <c r="X66" i="6"/>
  <c r="Z66" i="6" s="1"/>
  <c r="K66" i="6"/>
  <c r="V65" i="6"/>
  <c r="AG65" i="6" s="1"/>
  <c r="X65" i="6"/>
  <c r="Z65" i="6" s="1"/>
  <c r="K65" i="6"/>
  <c r="V64" i="6"/>
  <c r="X64" i="6"/>
  <c r="Z64" i="6" s="1"/>
  <c r="K64" i="6"/>
  <c r="V63" i="6"/>
  <c r="W63" i="6" s="1"/>
  <c r="X63" i="6"/>
  <c r="Z63" i="6" s="1"/>
  <c r="K63" i="6"/>
  <c r="V62" i="6"/>
  <c r="AG62" i="6" s="1"/>
  <c r="X62" i="6"/>
  <c r="Z62" i="6" s="1"/>
  <c r="K62" i="6"/>
  <c r="V61" i="6"/>
  <c r="AG61" i="6" s="1"/>
  <c r="X61" i="6"/>
  <c r="Z61" i="6" s="1"/>
  <c r="K61" i="6"/>
  <c r="V60" i="6"/>
  <c r="AG60" i="6" s="1"/>
  <c r="X60" i="6"/>
  <c r="Z60" i="6" s="1"/>
  <c r="K60" i="6"/>
  <c r="V59" i="6"/>
  <c r="W59" i="6" s="1"/>
  <c r="X59" i="6"/>
  <c r="Z59" i="6" s="1"/>
  <c r="K59" i="6"/>
  <c r="V58" i="6"/>
  <c r="AG58" i="6" s="1"/>
  <c r="X58" i="6"/>
  <c r="Z58" i="6" s="1"/>
  <c r="K58" i="6"/>
  <c r="V57" i="6"/>
  <c r="AG57" i="6" s="1"/>
  <c r="X57" i="6"/>
  <c r="Z57" i="6" s="1"/>
  <c r="K57" i="6"/>
  <c r="W56" i="6"/>
  <c r="V56" i="6"/>
  <c r="AG56" i="6" s="1"/>
  <c r="X56" i="6"/>
  <c r="Z56" i="6" s="1"/>
  <c r="K56" i="6"/>
  <c r="V55" i="6"/>
  <c r="W55" i="6" s="1"/>
  <c r="X55" i="6"/>
  <c r="Z55" i="6" s="1"/>
  <c r="K55" i="6"/>
  <c r="V54" i="6"/>
  <c r="AG54" i="6" s="1"/>
  <c r="X54" i="6"/>
  <c r="Z54" i="6" s="1"/>
  <c r="K54" i="6"/>
  <c r="V53" i="6"/>
  <c r="AG53" i="6" s="1"/>
  <c r="X53" i="6"/>
  <c r="Z53" i="6" s="1"/>
  <c r="K53" i="6"/>
  <c r="V52" i="6"/>
  <c r="AG52" i="6" s="1"/>
  <c r="X52" i="6"/>
  <c r="Z52" i="6" s="1"/>
  <c r="K52" i="6"/>
  <c r="V51" i="6"/>
  <c r="W51" i="6" s="1"/>
  <c r="X51" i="6"/>
  <c r="Z51" i="6" s="1"/>
  <c r="K51" i="6"/>
  <c r="V50" i="6"/>
  <c r="AG50" i="6" s="1"/>
  <c r="X50" i="6"/>
  <c r="Z50" i="6" s="1"/>
  <c r="K50" i="6"/>
  <c r="V49" i="6"/>
  <c r="AG49" i="6" s="1"/>
  <c r="X49" i="6"/>
  <c r="Z49" i="6" s="1"/>
  <c r="K49" i="6"/>
  <c r="W48" i="6"/>
  <c r="V48" i="6"/>
  <c r="AG48" i="6" s="1"/>
  <c r="X48" i="6"/>
  <c r="Z48" i="6" s="1"/>
  <c r="K48" i="6"/>
  <c r="V47" i="6"/>
  <c r="W47" i="6" s="1"/>
  <c r="X47" i="6"/>
  <c r="Z47" i="6" s="1"/>
  <c r="K47" i="6"/>
  <c r="V46" i="6"/>
  <c r="AG46" i="6" s="1"/>
  <c r="X46" i="6"/>
  <c r="Z46" i="6" s="1"/>
  <c r="K46" i="6"/>
  <c r="V45" i="6"/>
  <c r="AG45" i="6" s="1"/>
  <c r="X45" i="6"/>
  <c r="Z45" i="6" s="1"/>
  <c r="K45" i="6"/>
  <c r="V44" i="6"/>
  <c r="AG44" i="6" s="1"/>
  <c r="X44" i="6"/>
  <c r="Z44" i="6" s="1"/>
  <c r="K44" i="6"/>
  <c r="V43" i="6"/>
  <c r="W43" i="6" s="1"/>
  <c r="X43" i="6"/>
  <c r="Z43" i="6" s="1"/>
  <c r="K43" i="6"/>
  <c r="V42" i="6"/>
  <c r="AG42" i="6" s="1"/>
  <c r="X42" i="6"/>
  <c r="Z42" i="6" s="1"/>
  <c r="K42" i="6"/>
  <c r="V41" i="6"/>
  <c r="AG41" i="6" s="1"/>
  <c r="X41" i="6"/>
  <c r="Z41" i="6" s="1"/>
  <c r="K41" i="6"/>
  <c r="V40" i="6"/>
  <c r="AG40" i="6" s="1"/>
  <c r="X40" i="6"/>
  <c r="Z40" i="6" s="1"/>
  <c r="K40" i="6"/>
  <c r="V39" i="6"/>
  <c r="W39" i="6" s="1"/>
  <c r="X39" i="6"/>
  <c r="Z39" i="6" s="1"/>
  <c r="K39" i="6"/>
  <c r="V38" i="6"/>
  <c r="AG38" i="6" s="1"/>
  <c r="X38" i="6"/>
  <c r="Z38" i="6" s="1"/>
  <c r="K38" i="6"/>
  <c r="V37" i="6"/>
  <c r="AG37" i="6" s="1"/>
  <c r="X37" i="6"/>
  <c r="Z37" i="6" s="1"/>
  <c r="K37" i="6"/>
  <c r="V36" i="6"/>
  <c r="AG36" i="6" s="1"/>
  <c r="X36" i="6"/>
  <c r="Z36" i="6" s="1"/>
  <c r="K36" i="6"/>
  <c r="V35" i="6"/>
  <c r="W35" i="6" s="1"/>
  <c r="X35" i="6"/>
  <c r="Z35" i="6" s="1"/>
  <c r="K35" i="6"/>
  <c r="V34" i="6"/>
  <c r="AG34" i="6" s="1"/>
  <c r="X34" i="6"/>
  <c r="Z34" i="6" s="1"/>
  <c r="K34" i="6"/>
  <c r="V33" i="6"/>
  <c r="AG33" i="6" s="1"/>
  <c r="X33" i="6"/>
  <c r="Z33" i="6" s="1"/>
  <c r="K33" i="6"/>
  <c r="AG32" i="6"/>
  <c r="V31" i="6"/>
  <c r="W31" i="6" s="1"/>
  <c r="X31" i="6"/>
  <c r="Z31" i="6" s="1"/>
  <c r="K31" i="6"/>
  <c r="V30" i="6"/>
  <c r="AG30" i="6" s="1"/>
  <c r="X30" i="6"/>
  <c r="Z30" i="6" s="1"/>
  <c r="K30" i="6"/>
  <c r="V29" i="6"/>
  <c r="AG29" i="6" s="1"/>
  <c r="X29" i="6"/>
  <c r="Z29" i="6" s="1"/>
  <c r="K29" i="6"/>
  <c r="V28" i="6"/>
  <c r="AG28" i="6" s="1"/>
  <c r="X28" i="6"/>
  <c r="Z28" i="6" s="1"/>
  <c r="K28" i="6"/>
  <c r="V27" i="6"/>
  <c r="W27" i="6" s="1"/>
  <c r="X27" i="6"/>
  <c r="Z27" i="6" s="1"/>
  <c r="K27" i="6"/>
  <c r="V26" i="6"/>
  <c r="AG26" i="6" s="1"/>
  <c r="X26" i="6"/>
  <c r="Z26" i="6" s="1"/>
  <c r="K26" i="6"/>
  <c r="V25" i="6"/>
  <c r="AG25" i="6" s="1"/>
  <c r="X25" i="6"/>
  <c r="Z25" i="6" s="1"/>
  <c r="K25" i="6"/>
  <c r="V24" i="6"/>
  <c r="AG24" i="6" s="1"/>
  <c r="X24" i="6"/>
  <c r="Z24" i="6" s="1"/>
  <c r="K24" i="6"/>
  <c r="V23" i="6"/>
  <c r="W23" i="6" s="1"/>
  <c r="X23" i="6"/>
  <c r="Z23" i="6" s="1"/>
  <c r="K23" i="6"/>
  <c r="V22" i="6"/>
  <c r="AG22" i="6" s="1"/>
  <c r="X22" i="6"/>
  <c r="Z22" i="6" s="1"/>
  <c r="K22" i="6"/>
  <c r="V21" i="6"/>
  <c r="AG21" i="6" s="1"/>
  <c r="X21" i="6"/>
  <c r="Z21" i="6" s="1"/>
  <c r="K21" i="6"/>
  <c r="X20" i="6"/>
  <c r="Z20" i="6" s="1"/>
  <c r="V20" i="6"/>
  <c r="W20" i="6" s="1"/>
  <c r="K20" i="6"/>
  <c r="X19" i="6"/>
  <c r="Z19" i="6" s="1"/>
  <c r="V19" i="6"/>
  <c r="AG19" i="6" s="1"/>
  <c r="K19" i="6"/>
  <c r="X18" i="6"/>
  <c r="Z18" i="6" s="1"/>
  <c r="V18" i="6"/>
  <c r="W18" i="6" s="1"/>
  <c r="K18" i="6"/>
  <c r="X17" i="6"/>
  <c r="Z17" i="6" s="1"/>
  <c r="V17" i="6"/>
  <c r="AG17" i="6" s="1"/>
  <c r="K17" i="6"/>
  <c r="X16" i="6"/>
  <c r="Z16" i="6" s="1"/>
  <c r="V16" i="6"/>
  <c r="W16" i="6" s="1"/>
  <c r="K16" i="6"/>
  <c r="X15" i="6"/>
  <c r="Z15" i="6" s="1"/>
  <c r="V15" i="6"/>
  <c r="AG15" i="6" s="1"/>
  <c r="K15" i="6"/>
  <c r="X14" i="6"/>
  <c r="Z14" i="6" s="1"/>
  <c r="V14" i="6"/>
  <c r="W14" i="6" s="1"/>
  <c r="K14" i="6"/>
  <c r="X13" i="6"/>
  <c r="Z13" i="6" s="1"/>
  <c r="V13" i="6"/>
  <c r="AG13" i="6" s="1"/>
  <c r="K13" i="6"/>
  <c r="X12" i="6"/>
  <c r="Z12" i="6" s="1"/>
  <c r="V12" i="6"/>
  <c r="W12" i="6" s="1"/>
  <c r="K12" i="6"/>
  <c r="X11" i="6"/>
  <c r="Z11" i="6" s="1"/>
  <c r="V11" i="6"/>
  <c r="AG11" i="6" s="1"/>
  <c r="K11" i="6"/>
  <c r="X10" i="6"/>
  <c r="Z10" i="6" s="1"/>
  <c r="V10" i="6"/>
  <c r="W10" i="6" s="1"/>
  <c r="K10" i="6"/>
  <c r="X9" i="6"/>
  <c r="Z9" i="6" s="1"/>
  <c r="V9" i="6"/>
  <c r="AG9" i="6" s="1"/>
  <c r="K9" i="6"/>
  <c r="X8" i="6"/>
  <c r="Z8" i="6" s="1"/>
  <c r="V8" i="6"/>
  <c r="W8" i="6" s="1"/>
  <c r="K8" i="6"/>
  <c r="X7" i="6"/>
  <c r="Z7" i="6" s="1"/>
  <c r="V7" i="6"/>
  <c r="AG7" i="6" s="1"/>
  <c r="K7" i="6"/>
  <c r="X6" i="6"/>
  <c r="Z6" i="6" s="1"/>
  <c r="V6" i="6"/>
  <c r="W6" i="6" s="1"/>
  <c r="K6" i="6"/>
  <c r="X5" i="6"/>
  <c r="Z5" i="6" s="1"/>
  <c r="V5" i="6"/>
  <c r="AG5" i="6" s="1"/>
  <c r="K5" i="6"/>
  <c r="X4" i="6"/>
  <c r="Z4" i="6" s="1"/>
  <c r="V4" i="6"/>
  <c r="W4" i="6" s="1"/>
  <c r="K4" i="6"/>
  <c r="X3" i="6"/>
  <c r="Z3" i="6" s="1"/>
  <c r="V3" i="6"/>
  <c r="AG3" i="6" s="1"/>
  <c r="K3" i="6"/>
  <c r="AH2" i="6"/>
  <c r="X2" i="6"/>
  <c r="Z2" i="6" s="1"/>
  <c r="V2" i="6"/>
  <c r="W2" i="6" s="1"/>
  <c r="K2" i="6"/>
  <c r="AL267" i="5"/>
  <c r="AN267" i="5" s="1"/>
  <c r="AI267" i="5"/>
  <c r="AH267" i="5"/>
  <c r="AK267" i="5" s="1"/>
  <c r="AL266" i="5"/>
  <c r="AI266" i="5"/>
  <c r="AH266" i="5"/>
  <c r="AK266" i="5" s="1"/>
  <c r="AL265" i="5"/>
  <c r="AM265" i="5" s="1"/>
  <c r="AP265" i="5" s="1"/>
  <c r="AI265" i="5"/>
  <c r="AH265" i="5"/>
  <c r="AK265" i="5" s="1"/>
  <c r="AL264" i="5"/>
  <c r="AN264" i="5" s="1"/>
  <c r="AI264" i="5"/>
  <c r="AH264" i="5"/>
  <c r="AK264" i="5" s="1"/>
  <c r="AL263" i="5"/>
  <c r="AN263" i="5" s="1"/>
  <c r="AI263" i="5"/>
  <c r="AH263" i="5"/>
  <c r="AK263" i="5" s="1"/>
  <c r="AL262" i="5"/>
  <c r="AN262" i="5" s="1"/>
  <c r="AI262" i="5"/>
  <c r="AH262" i="5"/>
  <c r="AK262" i="5" s="1"/>
  <c r="AL261" i="5"/>
  <c r="AN261" i="5" s="1"/>
  <c r="AI261" i="5"/>
  <c r="AH261" i="5"/>
  <c r="AK261" i="5" s="1"/>
  <c r="AL260" i="5"/>
  <c r="AN260" i="5" s="1"/>
  <c r="AI260" i="5"/>
  <c r="AH260" i="5"/>
  <c r="AK260" i="5" s="1"/>
  <c r="AL259" i="5"/>
  <c r="AN259" i="5" s="1"/>
  <c r="AI259" i="5"/>
  <c r="AH259" i="5"/>
  <c r="AK259" i="5" s="1"/>
  <c r="AL258" i="5"/>
  <c r="AI258" i="5"/>
  <c r="AH258" i="5"/>
  <c r="AK258" i="5" s="1"/>
  <c r="AL257" i="5"/>
  <c r="AN257" i="5" s="1"/>
  <c r="AI257" i="5"/>
  <c r="AH257" i="5"/>
  <c r="AK257" i="5" s="1"/>
  <c r="AL256" i="5"/>
  <c r="AN256" i="5" s="1"/>
  <c r="AI256" i="5"/>
  <c r="AH256" i="5"/>
  <c r="AK256" i="5" s="1"/>
  <c r="AL255" i="5"/>
  <c r="AN255" i="5" s="1"/>
  <c r="AI255" i="5"/>
  <c r="AH255" i="5"/>
  <c r="AK255" i="5" s="1"/>
  <c r="AL254" i="5"/>
  <c r="AI254" i="5"/>
  <c r="AH254" i="5"/>
  <c r="AK254" i="5" s="1"/>
  <c r="AL253" i="5"/>
  <c r="AN253" i="5" s="1"/>
  <c r="AI253" i="5"/>
  <c r="AH253" i="5"/>
  <c r="AK253" i="5" s="1"/>
  <c r="AL252" i="5"/>
  <c r="AN252" i="5" s="1"/>
  <c r="AI252" i="5"/>
  <c r="AH252" i="5"/>
  <c r="AK252" i="5" s="1"/>
  <c r="AL251" i="5"/>
  <c r="AN251" i="5" s="1"/>
  <c r="AI251" i="5"/>
  <c r="AH251" i="5"/>
  <c r="AK251" i="5" s="1"/>
  <c r="AL250" i="5"/>
  <c r="AI250" i="5"/>
  <c r="AH250" i="5"/>
  <c r="AK250" i="5" s="1"/>
  <c r="AL249" i="5"/>
  <c r="AN249" i="5" s="1"/>
  <c r="AI249" i="5"/>
  <c r="AH249" i="5"/>
  <c r="AK249" i="5" s="1"/>
  <c r="AL248" i="5"/>
  <c r="AN248" i="5" s="1"/>
  <c r="AI248" i="5"/>
  <c r="AH248" i="5"/>
  <c r="AK248" i="5" s="1"/>
  <c r="AL247" i="5"/>
  <c r="AN247" i="5" s="1"/>
  <c r="AI247" i="5"/>
  <c r="AH247" i="5"/>
  <c r="AK247" i="5" s="1"/>
  <c r="AL246" i="5"/>
  <c r="AI246" i="5"/>
  <c r="AH246" i="5"/>
  <c r="AK246" i="5" s="1"/>
  <c r="AL245" i="5"/>
  <c r="AN245" i="5" s="1"/>
  <c r="AI245" i="5"/>
  <c r="AH245" i="5"/>
  <c r="AK245" i="5" s="1"/>
  <c r="AL244" i="5"/>
  <c r="AN244" i="5" s="1"/>
  <c r="AI244" i="5"/>
  <c r="AH244" i="5"/>
  <c r="AK244" i="5" s="1"/>
  <c r="AL243" i="5"/>
  <c r="AN243" i="5" s="1"/>
  <c r="AI243" i="5"/>
  <c r="AH243" i="5"/>
  <c r="AK243" i="5" s="1"/>
  <c r="AL242" i="5"/>
  <c r="AH242" i="5"/>
  <c r="AK242" i="5" s="1"/>
  <c r="AL241" i="5"/>
  <c r="AN241" i="5" s="1"/>
  <c r="AH241" i="5"/>
  <c r="AK241" i="5" s="1"/>
  <c r="AL240" i="5"/>
  <c r="AN240" i="5" s="1"/>
  <c r="AH240" i="5"/>
  <c r="AK240" i="5" s="1"/>
  <c r="AL239" i="5"/>
  <c r="AN239" i="5" s="1"/>
  <c r="AI239" i="5"/>
  <c r="AH239" i="5"/>
  <c r="AK239" i="5" s="1"/>
  <c r="AL238" i="5"/>
  <c r="AI238" i="5"/>
  <c r="AH238" i="5"/>
  <c r="AK238" i="5" s="1"/>
  <c r="AL237" i="5"/>
  <c r="AN237" i="5" s="1"/>
  <c r="AI237" i="5"/>
  <c r="AH237" i="5"/>
  <c r="AK237" i="5" s="1"/>
  <c r="AL236" i="5"/>
  <c r="AN236" i="5" s="1"/>
  <c r="AI236" i="5"/>
  <c r="AH236" i="5"/>
  <c r="AK236" i="5" s="1"/>
  <c r="AL235" i="5"/>
  <c r="AN235" i="5" s="1"/>
  <c r="AI235" i="5"/>
  <c r="AH235" i="5"/>
  <c r="AK235" i="5" s="1"/>
  <c r="AL234" i="5"/>
  <c r="AI234" i="5"/>
  <c r="AH234" i="5"/>
  <c r="AK234" i="5" s="1"/>
  <c r="AL233" i="5"/>
  <c r="AN233" i="5" s="1"/>
  <c r="AI233" i="5"/>
  <c r="AH233" i="5"/>
  <c r="AK233" i="5" s="1"/>
  <c r="AL232" i="5"/>
  <c r="AN232" i="5" s="1"/>
  <c r="AI232" i="5"/>
  <c r="AH232" i="5"/>
  <c r="AK232" i="5" s="1"/>
  <c r="AL231" i="5"/>
  <c r="AN231" i="5" s="1"/>
  <c r="AI231" i="5"/>
  <c r="AH231" i="5"/>
  <c r="AK231" i="5" s="1"/>
  <c r="AL230" i="5"/>
  <c r="AI230" i="5"/>
  <c r="AH230" i="5"/>
  <c r="AK230" i="5" s="1"/>
  <c r="AL229" i="5"/>
  <c r="AN229" i="5" s="1"/>
  <c r="AI229" i="5"/>
  <c r="AH229" i="5"/>
  <c r="AK229" i="5" s="1"/>
  <c r="AL228" i="5"/>
  <c r="AN228" i="5" s="1"/>
  <c r="AI228" i="5"/>
  <c r="AH228" i="5"/>
  <c r="AK228" i="5" s="1"/>
  <c r="AL227" i="5"/>
  <c r="AN227" i="5" s="1"/>
  <c r="AI227" i="5"/>
  <c r="AH227" i="5"/>
  <c r="AK227" i="5" s="1"/>
  <c r="AL226" i="5"/>
  <c r="AI226" i="5"/>
  <c r="AH226" i="5"/>
  <c r="AK226" i="5" s="1"/>
  <c r="AL225" i="5"/>
  <c r="AN225" i="5" s="1"/>
  <c r="AI225" i="5"/>
  <c r="AH225" i="5"/>
  <c r="AK225" i="5" s="1"/>
  <c r="AL224" i="5"/>
  <c r="AN224" i="5" s="1"/>
  <c r="AI224" i="5"/>
  <c r="AH224" i="5"/>
  <c r="AK224" i="5" s="1"/>
  <c r="AL223" i="5"/>
  <c r="AN223" i="5" s="1"/>
  <c r="AI223" i="5"/>
  <c r="AH223" i="5"/>
  <c r="AK223" i="5" s="1"/>
  <c r="AL222" i="5"/>
  <c r="AN222" i="5" s="1"/>
  <c r="AI222" i="5"/>
  <c r="AH222" i="5"/>
  <c r="AK222" i="5" s="1"/>
  <c r="AL221" i="5"/>
  <c r="AN221" i="5" s="1"/>
  <c r="AI221" i="5"/>
  <c r="AH221" i="5"/>
  <c r="AK221" i="5" s="1"/>
  <c r="AL220" i="5"/>
  <c r="AN220" i="5" s="1"/>
  <c r="AI220" i="5"/>
  <c r="AH220" i="5"/>
  <c r="AK220" i="5" s="1"/>
  <c r="AL219" i="5"/>
  <c r="AN219" i="5" s="1"/>
  <c r="AI219" i="5"/>
  <c r="AH219" i="5"/>
  <c r="AK219" i="5" s="1"/>
  <c r="AL218" i="5"/>
  <c r="AN218" i="5" s="1"/>
  <c r="AI218" i="5"/>
  <c r="AH218" i="5"/>
  <c r="AK218" i="5" s="1"/>
  <c r="AL217" i="5"/>
  <c r="AN217" i="5" s="1"/>
  <c r="AI217" i="5"/>
  <c r="AH217" i="5"/>
  <c r="AK217" i="5" s="1"/>
  <c r="AL216" i="5"/>
  <c r="AN216" i="5" s="1"/>
  <c r="AI216" i="5"/>
  <c r="AH216" i="5"/>
  <c r="AK216" i="5" s="1"/>
  <c r="AL215" i="5"/>
  <c r="AN215" i="5" s="1"/>
  <c r="AI215" i="5"/>
  <c r="AH215" i="5"/>
  <c r="AK215" i="5" s="1"/>
  <c r="AL214" i="5"/>
  <c r="AN214" i="5" s="1"/>
  <c r="AI214" i="5"/>
  <c r="AH214" i="5"/>
  <c r="AK214" i="5" s="1"/>
  <c r="AL213" i="5"/>
  <c r="AN213" i="5" s="1"/>
  <c r="AI213" i="5"/>
  <c r="AH213" i="5"/>
  <c r="AK213" i="5" s="1"/>
  <c r="AL212" i="5"/>
  <c r="AN212" i="5" s="1"/>
  <c r="AI212" i="5"/>
  <c r="AH212" i="5"/>
  <c r="AK212" i="5" s="1"/>
  <c r="AL211" i="5"/>
  <c r="AN211" i="5" s="1"/>
  <c r="AI211" i="5"/>
  <c r="AH211" i="5"/>
  <c r="AK211" i="5" s="1"/>
  <c r="AL210" i="5"/>
  <c r="AN210" i="5" s="1"/>
  <c r="AI210" i="5"/>
  <c r="AH210" i="5"/>
  <c r="AK210" i="5" s="1"/>
  <c r="AL209" i="5"/>
  <c r="AN209" i="5" s="1"/>
  <c r="AI209" i="5"/>
  <c r="AH209" i="5"/>
  <c r="AK209" i="5" s="1"/>
  <c r="AL208" i="5"/>
  <c r="AN208" i="5" s="1"/>
  <c r="AI208" i="5"/>
  <c r="AH208" i="5"/>
  <c r="AK208" i="5" s="1"/>
  <c r="AL207" i="5"/>
  <c r="AN207" i="5" s="1"/>
  <c r="AI207" i="5"/>
  <c r="AH207" i="5"/>
  <c r="AK207" i="5" s="1"/>
  <c r="AB207" i="5"/>
  <c r="AL206" i="5"/>
  <c r="AN206" i="5" s="1"/>
  <c r="AI206" i="5"/>
  <c r="AH206" i="5"/>
  <c r="AK206" i="5" s="1"/>
  <c r="AP205" i="5"/>
  <c r="AN205" i="5"/>
  <c r="AI205" i="5"/>
  <c r="AH205" i="5"/>
  <c r="AL204" i="5"/>
  <c r="AN204" i="5" s="1"/>
  <c r="AI204" i="5"/>
  <c r="AH204" i="5"/>
  <c r="AL203" i="5"/>
  <c r="AN203" i="5" s="1"/>
  <c r="AI203" i="5"/>
  <c r="AH203" i="5"/>
  <c r="V200" i="5"/>
  <c r="AG200" i="5" s="1"/>
  <c r="X200" i="5"/>
  <c r="Z200" i="5" s="1"/>
  <c r="K200" i="5"/>
  <c r="V199" i="5"/>
  <c r="W199" i="5" s="1"/>
  <c r="X199" i="5"/>
  <c r="Z199" i="5" s="1"/>
  <c r="V198" i="5"/>
  <c r="W198" i="5" s="1"/>
  <c r="X198" i="5"/>
  <c r="Z198" i="5" s="1"/>
  <c r="V197" i="5"/>
  <c r="W197" i="5" s="1"/>
  <c r="X197" i="5"/>
  <c r="Z197" i="5" s="1"/>
  <c r="V196" i="5"/>
  <c r="W196" i="5" s="1"/>
  <c r="X196" i="5"/>
  <c r="Z196" i="5" s="1"/>
  <c r="V195" i="5"/>
  <c r="W195" i="5" s="1"/>
  <c r="X195" i="5"/>
  <c r="Z195" i="5" s="1"/>
  <c r="V194" i="5"/>
  <c r="W194" i="5" s="1"/>
  <c r="X194" i="5"/>
  <c r="Z194" i="5" s="1"/>
  <c r="V193" i="5"/>
  <c r="W193" i="5" s="1"/>
  <c r="X193" i="5"/>
  <c r="Z193" i="5" s="1"/>
  <c r="V192" i="5"/>
  <c r="W192" i="5" s="1"/>
  <c r="X192" i="5"/>
  <c r="Z192" i="5" s="1"/>
  <c r="V191" i="5"/>
  <c r="W191" i="5" s="1"/>
  <c r="X191" i="5"/>
  <c r="Z191" i="5" s="1"/>
  <c r="V190" i="5"/>
  <c r="W190" i="5" s="1"/>
  <c r="X190" i="5"/>
  <c r="Z190" i="5" s="1"/>
  <c r="V189" i="5"/>
  <c r="W189" i="5" s="1"/>
  <c r="X189" i="5"/>
  <c r="Z189" i="5" s="1"/>
  <c r="V188" i="5"/>
  <c r="W188" i="5" s="1"/>
  <c r="X188" i="5"/>
  <c r="Z188" i="5" s="1"/>
  <c r="V187" i="5"/>
  <c r="W187" i="5" s="1"/>
  <c r="X187" i="5"/>
  <c r="Z187" i="5" s="1"/>
  <c r="V186" i="5"/>
  <c r="W186" i="5" s="1"/>
  <c r="X186" i="5"/>
  <c r="Z186" i="5" s="1"/>
  <c r="V185" i="5"/>
  <c r="W185" i="5" s="1"/>
  <c r="X185" i="5"/>
  <c r="Z185" i="5" s="1"/>
  <c r="V184" i="5"/>
  <c r="W184" i="5" s="1"/>
  <c r="X184" i="5"/>
  <c r="Z184" i="5" s="1"/>
  <c r="W183" i="5"/>
  <c r="V183" i="5"/>
  <c r="X183" i="5"/>
  <c r="Z183" i="5" s="1"/>
  <c r="V182" i="5"/>
  <c r="W182" i="5" s="1"/>
  <c r="X182" i="5"/>
  <c r="Z182" i="5" s="1"/>
  <c r="V181" i="5"/>
  <c r="W181" i="5" s="1"/>
  <c r="X181" i="5"/>
  <c r="Z181" i="5" s="1"/>
  <c r="V180" i="5"/>
  <c r="W180" i="5" s="1"/>
  <c r="X180" i="5"/>
  <c r="Z180" i="5" s="1"/>
  <c r="V179" i="5"/>
  <c r="W179" i="5" s="1"/>
  <c r="X179" i="5"/>
  <c r="Z179" i="5" s="1"/>
  <c r="V178" i="5"/>
  <c r="W178" i="5" s="1"/>
  <c r="X178" i="5"/>
  <c r="Z178" i="5" s="1"/>
  <c r="V177" i="5"/>
  <c r="W177" i="5" s="1"/>
  <c r="X177" i="5"/>
  <c r="Z177" i="5" s="1"/>
  <c r="V176" i="5"/>
  <c r="W176" i="5" s="1"/>
  <c r="X176" i="5"/>
  <c r="Z176" i="5" s="1"/>
  <c r="V175" i="5"/>
  <c r="W175" i="5" s="1"/>
  <c r="X175" i="5"/>
  <c r="Z175" i="5" s="1"/>
  <c r="V174" i="5"/>
  <c r="W174" i="5" s="1"/>
  <c r="X174" i="5"/>
  <c r="Z174" i="5" s="1"/>
  <c r="V173" i="5"/>
  <c r="W173" i="5" s="1"/>
  <c r="X173" i="5"/>
  <c r="Z173" i="5" s="1"/>
  <c r="V172" i="5"/>
  <c r="W172" i="5" s="1"/>
  <c r="X172" i="5"/>
  <c r="Z172" i="5" s="1"/>
  <c r="V171" i="5"/>
  <c r="W171" i="5" s="1"/>
  <c r="X171" i="5"/>
  <c r="Z171" i="5" s="1"/>
  <c r="V170" i="5"/>
  <c r="W170" i="5" s="1"/>
  <c r="X170" i="5"/>
  <c r="Z170" i="5" s="1"/>
  <c r="V169" i="5"/>
  <c r="W169" i="5" s="1"/>
  <c r="X169" i="5"/>
  <c r="Z169" i="5" s="1"/>
  <c r="V168" i="5"/>
  <c r="W168" i="5" s="1"/>
  <c r="X168" i="5"/>
  <c r="Z168" i="5" s="1"/>
  <c r="W167" i="5"/>
  <c r="V167" i="5"/>
  <c r="X167" i="5"/>
  <c r="Z167" i="5" s="1"/>
  <c r="V166" i="5"/>
  <c r="W166" i="5" s="1"/>
  <c r="X166" i="5"/>
  <c r="Z166" i="5" s="1"/>
  <c r="V165" i="5"/>
  <c r="W165" i="5" s="1"/>
  <c r="X165" i="5"/>
  <c r="Z165" i="5" s="1"/>
  <c r="V164" i="5"/>
  <c r="W164" i="5" s="1"/>
  <c r="X164" i="5"/>
  <c r="Z164" i="5" s="1"/>
  <c r="V163" i="5"/>
  <c r="W163" i="5" s="1"/>
  <c r="X163" i="5"/>
  <c r="Z163" i="5" s="1"/>
  <c r="V162" i="5"/>
  <c r="W162" i="5" s="1"/>
  <c r="X162" i="5"/>
  <c r="Z162" i="5" s="1"/>
  <c r="V161" i="5"/>
  <c r="W161" i="5" s="1"/>
  <c r="X161" i="5"/>
  <c r="Z161" i="5" s="1"/>
  <c r="V160" i="5"/>
  <c r="W160" i="5" s="1"/>
  <c r="X160" i="5"/>
  <c r="Z160" i="5" s="1"/>
  <c r="V159" i="5"/>
  <c r="W159" i="5" s="1"/>
  <c r="X159" i="5"/>
  <c r="Z159" i="5" s="1"/>
  <c r="V158" i="5"/>
  <c r="W158" i="5" s="1"/>
  <c r="X158" i="5"/>
  <c r="Z158" i="5" s="1"/>
  <c r="V157" i="5"/>
  <c r="W157" i="5" s="1"/>
  <c r="X157" i="5"/>
  <c r="Z157" i="5" s="1"/>
  <c r="V156" i="5"/>
  <c r="W156" i="5" s="1"/>
  <c r="X156" i="5"/>
  <c r="Z156" i="5" s="1"/>
  <c r="V155" i="5"/>
  <c r="W155" i="5" s="1"/>
  <c r="X155" i="5"/>
  <c r="Z155" i="5" s="1"/>
  <c r="V154" i="5"/>
  <c r="W154" i="5" s="1"/>
  <c r="X154" i="5"/>
  <c r="Z154" i="5" s="1"/>
  <c r="V153" i="5"/>
  <c r="W153" i="5" s="1"/>
  <c r="X153" i="5"/>
  <c r="Z153" i="5" s="1"/>
  <c r="V152" i="5"/>
  <c r="W152" i="5" s="1"/>
  <c r="X152" i="5"/>
  <c r="Z152" i="5" s="1"/>
  <c r="W151" i="5"/>
  <c r="V151" i="5"/>
  <c r="X151" i="5"/>
  <c r="Z151" i="5" s="1"/>
  <c r="V150" i="5"/>
  <c r="W150" i="5" s="1"/>
  <c r="X150" i="5"/>
  <c r="Z150" i="5" s="1"/>
  <c r="V149" i="5"/>
  <c r="W149" i="5" s="1"/>
  <c r="X149" i="5"/>
  <c r="Z149" i="5" s="1"/>
  <c r="V148" i="5"/>
  <c r="W148" i="5" s="1"/>
  <c r="X148" i="5"/>
  <c r="Z148" i="5" s="1"/>
  <c r="V147" i="5"/>
  <c r="W147" i="5" s="1"/>
  <c r="X147" i="5"/>
  <c r="Z147" i="5" s="1"/>
  <c r="V146" i="5"/>
  <c r="W146" i="5" s="1"/>
  <c r="X146" i="5"/>
  <c r="Z146" i="5" s="1"/>
  <c r="V145" i="5"/>
  <c r="W145" i="5" s="1"/>
  <c r="X145" i="5"/>
  <c r="Z145" i="5" s="1"/>
  <c r="V144" i="5"/>
  <c r="W144" i="5" s="1"/>
  <c r="X144" i="5"/>
  <c r="Z144" i="5" s="1"/>
  <c r="V143" i="5"/>
  <c r="W143" i="5" s="1"/>
  <c r="X143" i="5"/>
  <c r="Z143" i="5" s="1"/>
  <c r="V142" i="5"/>
  <c r="W142" i="5" s="1"/>
  <c r="X142" i="5"/>
  <c r="Z142" i="5" s="1"/>
  <c r="V141" i="5"/>
  <c r="W141" i="5" s="1"/>
  <c r="X141" i="5"/>
  <c r="Z141" i="5" s="1"/>
  <c r="V140" i="5"/>
  <c r="W140" i="5" s="1"/>
  <c r="X140" i="5"/>
  <c r="Z140" i="5" s="1"/>
  <c r="V139" i="5"/>
  <c r="W139" i="5" s="1"/>
  <c r="X139" i="5"/>
  <c r="Z139" i="5" s="1"/>
  <c r="V138" i="5"/>
  <c r="W138" i="5" s="1"/>
  <c r="X138" i="5"/>
  <c r="Z138" i="5" s="1"/>
  <c r="V137" i="5"/>
  <c r="W137" i="5" s="1"/>
  <c r="X137" i="5"/>
  <c r="Z137" i="5" s="1"/>
  <c r="V136" i="5"/>
  <c r="W136" i="5" s="1"/>
  <c r="X136" i="5"/>
  <c r="Z136" i="5" s="1"/>
  <c r="W135" i="5"/>
  <c r="V135" i="5"/>
  <c r="X135" i="5"/>
  <c r="Z135" i="5" s="1"/>
  <c r="V134" i="5"/>
  <c r="W134" i="5" s="1"/>
  <c r="X134" i="5"/>
  <c r="Z134" i="5" s="1"/>
  <c r="V133" i="5"/>
  <c r="W133" i="5" s="1"/>
  <c r="X133" i="5"/>
  <c r="Z133" i="5" s="1"/>
  <c r="V132" i="5"/>
  <c r="W132" i="5" s="1"/>
  <c r="X132" i="5"/>
  <c r="Z132" i="5" s="1"/>
  <c r="V131" i="5"/>
  <c r="W131" i="5" s="1"/>
  <c r="X131" i="5"/>
  <c r="Z131" i="5" s="1"/>
  <c r="V130" i="5"/>
  <c r="W130" i="5" s="1"/>
  <c r="X130" i="5"/>
  <c r="Z130" i="5" s="1"/>
  <c r="V129" i="5"/>
  <c r="W129" i="5" s="1"/>
  <c r="X129" i="5"/>
  <c r="Z129" i="5" s="1"/>
  <c r="V128" i="5"/>
  <c r="W128" i="5" s="1"/>
  <c r="X128" i="5"/>
  <c r="Z128" i="5" s="1"/>
  <c r="V127" i="5"/>
  <c r="W127" i="5" s="1"/>
  <c r="X127" i="5"/>
  <c r="Z127" i="5" s="1"/>
  <c r="V126" i="5"/>
  <c r="W126" i="5" s="1"/>
  <c r="X126" i="5"/>
  <c r="Z126" i="5" s="1"/>
  <c r="V125" i="5"/>
  <c r="W125" i="5" s="1"/>
  <c r="X125" i="5"/>
  <c r="Z125" i="5" s="1"/>
  <c r="V124" i="5"/>
  <c r="W124" i="5" s="1"/>
  <c r="X124" i="5"/>
  <c r="Z124" i="5" s="1"/>
  <c r="V123" i="5"/>
  <c r="W123" i="5" s="1"/>
  <c r="X123" i="5"/>
  <c r="Z123" i="5" s="1"/>
  <c r="V122" i="5"/>
  <c r="W122" i="5" s="1"/>
  <c r="X122" i="5"/>
  <c r="Z122" i="5" s="1"/>
  <c r="V121" i="5"/>
  <c r="W121" i="5" s="1"/>
  <c r="X121" i="5"/>
  <c r="Z121" i="5" s="1"/>
  <c r="V120" i="5"/>
  <c r="W120" i="5" s="1"/>
  <c r="X120" i="5"/>
  <c r="Z120" i="5" s="1"/>
  <c r="W119" i="5"/>
  <c r="V119" i="5"/>
  <c r="X119" i="5"/>
  <c r="Z119" i="5" s="1"/>
  <c r="V118" i="5"/>
  <c r="W118" i="5" s="1"/>
  <c r="X118" i="5"/>
  <c r="Z118" i="5" s="1"/>
  <c r="V117" i="5"/>
  <c r="W117" i="5" s="1"/>
  <c r="X117" i="5"/>
  <c r="Z117" i="5" s="1"/>
  <c r="V116" i="5"/>
  <c r="W116" i="5" s="1"/>
  <c r="X116" i="5"/>
  <c r="Z116" i="5" s="1"/>
  <c r="V115" i="5"/>
  <c r="W115" i="5" s="1"/>
  <c r="X115" i="5"/>
  <c r="Z115" i="5" s="1"/>
  <c r="V114" i="5"/>
  <c r="W114" i="5" s="1"/>
  <c r="X114" i="5"/>
  <c r="Z114" i="5" s="1"/>
  <c r="V113" i="5"/>
  <c r="W113" i="5" s="1"/>
  <c r="X113" i="5"/>
  <c r="Z113" i="5" s="1"/>
  <c r="V112" i="5"/>
  <c r="W112" i="5" s="1"/>
  <c r="X112" i="5"/>
  <c r="Z112" i="5" s="1"/>
  <c r="V111" i="5"/>
  <c r="W111" i="5" s="1"/>
  <c r="X111" i="5"/>
  <c r="Z111" i="5" s="1"/>
  <c r="V110" i="5"/>
  <c r="W110" i="5" s="1"/>
  <c r="X110" i="5"/>
  <c r="Z110" i="5" s="1"/>
  <c r="V109" i="5"/>
  <c r="W109" i="5" s="1"/>
  <c r="X109" i="5"/>
  <c r="Z109" i="5" s="1"/>
  <c r="V108" i="5"/>
  <c r="W108" i="5" s="1"/>
  <c r="X108" i="5"/>
  <c r="Z108" i="5" s="1"/>
  <c r="V107" i="5"/>
  <c r="W107" i="5" s="1"/>
  <c r="X107" i="5"/>
  <c r="Z107" i="5" s="1"/>
  <c r="V106" i="5"/>
  <c r="W106" i="5" s="1"/>
  <c r="X106" i="5"/>
  <c r="Z106" i="5" s="1"/>
  <c r="V105" i="5"/>
  <c r="W105" i="5" s="1"/>
  <c r="X105" i="5"/>
  <c r="Z105" i="5" s="1"/>
  <c r="V104" i="5"/>
  <c r="W104" i="5" s="1"/>
  <c r="X104" i="5"/>
  <c r="Z104" i="5" s="1"/>
  <c r="V103" i="5"/>
  <c r="W103" i="5" s="1"/>
  <c r="X103" i="5"/>
  <c r="Z103" i="5" s="1"/>
  <c r="V102" i="5"/>
  <c r="W102" i="5" s="1"/>
  <c r="X102" i="5"/>
  <c r="Z102" i="5" s="1"/>
  <c r="V101" i="5"/>
  <c r="W101" i="5" s="1"/>
  <c r="X101" i="5"/>
  <c r="Z101" i="5" s="1"/>
  <c r="V100" i="5"/>
  <c r="W100" i="5" s="1"/>
  <c r="X100" i="5"/>
  <c r="Z100" i="5" s="1"/>
  <c r="V99" i="5"/>
  <c r="W99" i="5" s="1"/>
  <c r="X99" i="5"/>
  <c r="Z99" i="5" s="1"/>
  <c r="V98" i="5"/>
  <c r="W98" i="5" s="1"/>
  <c r="X98" i="5"/>
  <c r="Z98" i="5" s="1"/>
  <c r="V97" i="5"/>
  <c r="W97" i="5" s="1"/>
  <c r="X97" i="5"/>
  <c r="Z97" i="5" s="1"/>
  <c r="V96" i="5"/>
  <c r="W96" i="5" s="1"/>
  <c r="X96" i="5"/>
  <c r="Z96" i="5" s="1"/>
  <c r="W95" i="5"/>
  <c r="V95" i="5"/>
  <c r="X95" i="5"/>
  <c r="Z95" i="5" s="1"/>
  <c r="V94" i="5"/>
  <c r="W94" i="5" s="1"/>
  <c r="X94" i="5"/>
  <c r="Z94" i="5" s="1"/>
  <c r="V93" i="5"/>
  <c r="W93" i="5" s="1"/>
  <c r="X93" i="5"/>
  <c r="Z93" i="5" s="1"/>
  <c r="V92" i="5"/>
  <c r="W92" i="5" s="1"/>
  <c r="X92" i="5"/>
  <c r="Z92" i="5" s="1"/>
  <c r="W91" i="5"/>
  <c r="V91" i="5"/>
  <c r="X91" i="5"/>
  <c r="Z91" i="5" s="1"/>
  <c r="V90" i="5"/>
  <c r="W90" i="5" s="1"/>
  <c r="X90" i="5"/>
  <c r="Z90" i="5" s="1"/>
  <c r="V89" i="5"/>
  <c r="W89" i="5" s="1"/>
  <c r="X89" i="5"/>
  <c r="Z89" i="5" s="1"/>
  <c r="V88" i="5"/>
  <c r="W88" i="5" s="1"/>
  <c r="X88" i="5"/>
  <c r="Z88" i="5" s="1"/>
  <c r="V87" i="5"/>
  <c r="X87" i="5"/>
  <c r="Z87" i="5" s="1"/>
  <c r="K87" i="5"/>
  <c r="X86" i="5"/>
  <c r="Z86" i="5" s="1"/>
  <c r="V86" i="5"/>
  <c r="AG86" i="5" s="1"/>
  <c r="K86" i="5"/>
  <c r="V85" i="5"/>
  <c r="W85" i="5" s="1"/>
  <c r="X85" i="5"/>
  <c r="Z85" i="5" s="1"/>
  <c r="K85" i="5"/>
  <c r="X84" i="5"/>
  <c r="Z84" i="5" s="1"/>
  <c r="V84" i="5"/>
  <c r="AG84" i="5" s="1"/>
  <c r="K84" i="5"/>
  <c r="X83" i="5"/>
  <c r="Z83" i="5" s="1"/>
  <c r="V83" i="5"/>
  <c r="K83" i="5"/>
  <c r="X82" i="5"/>
  <c r="Z82" i="5" s="1"/>
  <c r="V82" i="5"/>
  <c r="K82" i="5"/>
  <c r="V81" i="5"/>
  <c r="W81" i="5" s="1"/>
  <c r="X81" i="5"/>
  <c r="Z81" i="5" s="1"/>
  <c r="K81" i="5"/>
  <c r="X80" i="5"/>
  <c r="Z80" i="5" s="1"/>
  <c r="V80" i="5"/>
  <c r="AG80" i="5" s="1"/>
  <c r="K80" i="5"/>
  <c r="X79" i="5"/>
  <c r="Z79" i="5" s="1"/>
  <c r="V79" i="5"/>
  <c r="K79" i="5"/>
  <c r="X78" i="5"/>
  <c r="Z78" i="5" s="1"/>
  <c r="V78" i="5"/>
  <c r="AG78" i="5" s="1"/>
  <c r="K78" i="5"/>
  <c r="V77" i="5"/>
  <c r="W77" i="5" s="1"/>
  <c r="X77" i="5"/>
  <c r="Z77" i="5" s="1"/>
  <c r="K77" i="5"/>
  <c r="X76" i="5"/>
  <c r="Z76" i="5" s="1"/>
  <c r="V76" i="5"/>
  <c r="AG76" i="5" s="1"/>
  <c r="K76" i="5"/>
  <c r="X75" i="5"/>
  <c r="Z75" i="5" s="1"/>
  <c r="V75" i="5"/>
  <c r="K75" i="5"/>
  <c r="X74" i="5"/>
  <c r="Z74" i="5" s="1"/>
  <c r="W74" i="5"/>
  <c r="V74" i="5"/>
  <c r="AG74" i="5" s="1"/>
  <c r="K74" i="5"/>
  <c r="V73" i="5"/>
  <c r="W73" i="5" s="1"/>
  <c r="X73" i="5"/>
  <c r="Z73" i="5" s="1"/>
  <c r="K73" i="5"/>
  <c r="X72" i="5"/>
  <c r="Z72" i="5" s="1"/>
  <c r="V72" i="5"/>
  <c r="W72" i="5" s="1"/>
  <c r="K72" i="5"/>
  <c r="X71" i="5"/>
  <c r="Z71" i="5" s="1"/>
  <c r="V71" i="5"/>
  <c r="AG71" i="5" s="1"/>
  <c r="K71" i="5"/>
  <c r="X70" i="5"/>
  <c r="Z70" i="5" s="1"/>
  <c r="V70" i="5"/>
  <c r="W70" i="5" s="1"/>
  <c r="K70" i="5"/>
  <c r="X69" i="5"/>
  <c r="Z69" i="5" s="1"/>
  <c r="V69" i="5"/>
  <c r="AG69" i="5" s="1"/>
  <c r="K69" i="5"/>
  <c r="X68" i="5"/>
  <c r="Z68" i="5" s="1"/>
  <c r="V68" i="5"/>
  <c r="W68" i="5" s="1"/>
  <c r="K68" i="5"/>
  <c r="X67" i="5"/>
  <c r="Z67" i="5" s="1"/>
  <c r="V67" i="5"/>
  <c r="AG67" i="5" s="1"/>
  <c r="K67" i="5"/>
  <c r="X66" i="5"/>
  <c r="Z66" i="5" s="1"/>
  <c r="V66" i="5"/>
  <c r="W66" i="5" s="1"/>
  <c r="K66" i="5"/>
  <c r="X65" i="5"/>
  <c r="Z65" i="5" s="1"/>
  <c r="V65" i="5"/>
  <c r="AG65" i="5" s="1"/>
  <c r="K65" i="5"/>
  <c r="X64" i="5"/>
  <c r="Z64" i="5" s="1"/>
  <c r="V64" i="5"/>
  <c r="W64" i="5" s="1"/>
  <c r="K64" i="5"/>
  <c r="X63" i="5"/>
  <c r="Z63" i="5" s="1"/>
  <c r="V63" i="5"/>
  <c r="AG63" i="5" s="1"/>
  <c r="K63" i="5"/>
  <c r="AG62" i="5"/>
  <c r="X62" i="5"/>
  <c r="Z62" i="5" s="1"/>
  <c r="V62" i="5"/>
  <c r="W62" i="5" s="1"/>
  <c r="K62" i="5"/>
  <c r="X61" i="5"/>
  <c r="Z61" i="5" s="1"/>
  <c r="V61" i="5"/>
  <c r="AG61" i="5" s="1"/>
  <c r="K61" i="5"/>
  <c r="X60" i="5"/>
  <c r="Z60" i="5" s="1"/>
  <c r="V60" i="5"/>
  <c r="W60" i="5" s="1"/>
  <c r="K60" i="5"/>
  <c r="X59" i="5"/>
  <c r="Z59" i="5" s="1"/>
  <c r="V59" i="5"/>
  <c r="AG59" i="5" s="1"/>
  <c r="K59" i="5"/>
  <c r="X58" i="5"/>
  <c r="Z58" i="5" s="1"/>
  <c r="V58" i="5"/>
  <c r="W58" i="5" s="1"/>
  <c r="K58" i="5"/>
  <c r="X57" i="5"/>
  <c r="Z57" i="5" s="1"/>
  <c r="V57" i="5"/>
  <c r="AG57" i="5" s="1"/>
  <c r="K57" i="5"/>
  <c r="X56" i="5"/>
  <c r="Z56" i="5" s="1"/>
  <c r="V56" i="5"/>
  <c r="W56" i="5" s="1"/>
  <c r="K56" i="5"/>
  <c r="X55" i="5"/>
  <c r="Z55" i="5" s="1"/>
  <c r="V55" i="5"/>
  <c r="AG55" i="5" s="1"/>
  <c r="K55" i="5"/>
  <c r="X54" i="5"/>
  <c r="Z54" i="5" s="1"/>
  <c r="V54" i="5"/>
  <c r="W54" i="5" s="1"/>
  <c r="K54" i="5"/>
  <c r="X53" i="5"/>
  <c r="Z53" i="5" s="1"/>
  <c r="V53" i="5"/>
  <c r="AG53" i="5" s="1"/>
  <c r="K53" i="5"/>
  <c r="X52" i="5"/>
  <c r="Z52" i="5" s="1"/>
  <c r="V52" i="5"/>
  <c r="W52" i="5" s="1"/>
  <c r="K52" i="5"/>
  <c r="X51" i="5"/>
  <c r="Z51" i="5" s="1"/>
  <c r="V51" i="5"/>
  <c r="AG51" i="5" s="1"/>
  <c r="K51" i="5"/>
  <c r="X50" i="5"/>
  <c r="Z50" i="5" s="1"/>
  <c r="V50" i="5"/>
  <c r="W50" i="5" s="1"/>
  <c r="K50" i="5"/>
  <c r="X49" i="5"/>
  <c r="Z49" i="5" s="1"/>
  <c r="V49" i="5"/>
  <c r="AG49" i="5" s="1"/>
  <c r="K49" i="5"/>
  <c r="AG48" i="5"/>
  <c r="X48" i="5"/>
  <c r="Z48" i="5" s="1"/>
  <c r="V48" i="5"/>
  <c r="W48" i="5" s="1"/>
  <c r="K48" i="5"/>
  <c r="X47" i="5"/>
  <c r="Z47" i="5" s="1"/>
  <c r="V47" i="5"/>
  <c r="AG47" i="5" s="1"/>
  <c r="K47" i="5"/>
  <c r="X46" i="5"/>
  <c r="Z46" i="5" s="1"/>
  <c r="V46" i="5"/>
  <c r="W46" i="5" s="1"/>
  <c r="K46" i="5"/>
  <c r="X45" i="5"/>
  <c r="Z45" i="5" s="1"/>
  <c r="V45" i="5"/>
  <c r="AG45" i="5" s="1"/>
  <c r="K45" i="5"/>
  <c r="X44" i="5"/>
  <c r="Z44" i="5" s="1"/>
  <c r="V44" i="5"/>
  <c r="W44" i="5" s="1"/>
  <c r="K44" i="5"/>
  <c r="AG43" i="5"/>
  <c r="X42" i="5"/>
  <c r="Z42" i="5" s="1"/>
  <c r="V42" i="5"/>
  <c r="W42" i="5" s="1"/>
  <c r="K42" i="5"/>
  <c r="X41" i="5"/>
  <c r="Z41" i="5" s="1"/>
  <c r="V41" i="5"/>
  <c r="AG41" i="5" s="1"/>
  <c r="K41" i="5"/>
  <c r="X40" i="5"/>
  <c r="Z40" i="5" s="1"/>
  <c r="V40" i="5"/>
  <c r="K40" i="5"/>
  <c r="X39" i="5"/>
  <c r="Z39" i="5" s="1"/>
  <c r="V39" i="5"/>
  <c r="AG39" i="5" s="1"/>
  <c r="K39" i="5"/>
  <c r="X38" i="5"/>
  <c r="Z38" i="5" s="1"/>
  <c r="V38" i="5"/>
  <c r="W38" i="5" s="1"/>
  <c r="K38" i="5"/>
  <c r="X37" i="5"/>
  <c r="Z37" i="5" s="1"/>
  <c r="V37" i="5"/>
  <c r="AG37" i="5" s="1"/>
  <c r="K37" i="5"/>
  <c r="X36" i="5"/>
  <c r="Z36" i="5" s="1"/>
  <c r="V36" i="5"/>
  <c r="W36" i="5" s="1"/>
  <c r="K36" i="5"/>
  <c r="X35" i="5"/>
  <c r="Z35" i="5" s="1"/>
  <c r="V35" i="5"/>
  <c r="AG35" i="5" s="1"/>
  <c r="K35" i="5"/>
  <c r="X34" i="5"/>
  <c r="Z34" i="5" s="1"/>
  <c r="V34" i="5"/>
  <c r="W34" i="5" s="1"/>
  <c r="K34" i="5"/>
  <c r="X33" i="5"/>
  <c r="Z33" i="5" s="1"/>
  <c r="V33" i="5"/>
  <c r="AG33" i="5" s="1"/>
  <c r="K33" i="5"/>
  <c r="X32" i="5"/>
  <c r="Z32" i="5" s="1"/>
  <c r="V32" i="5"/>
  <c r="W32" i="5" s="1"/>
  <c r="K32" i="5"/>
  <c r="X31" i="5"/>
  <c r="Z31" i="5" s="1"/>
  <c r="V31" i="5"/>
  <c r="AG31" i="5" s="1"/>
  <c r="K31" i="5"/>
  <c r="X30" i="5"/>
  <c r="Z30" i="5" s="1"/>
  <c r="V30" i="5"/>
  <c r="W30" i="5" s="1"/>
  <c r="K30" i="5"/>
  <c r="X29" i="5"/>
  <c r="Z29" i="5" s="1"/>
  <c r="V29" i="5"/>
  <c r="AG29" i="5" s="1"/>
  <c r="K29" i="5"/>
  <c r="X28" i="5"/>
  <c r="Z28" i="5" s="1"/>
  <c r="V28" i="5"/>
  <c r="W28" i="5" s="1"/>
  <c r="K28" i="5"/>
  <c r="X27" i="5"/>
  <c r="Z27" i="5" s="1"/>
  <c r="V27" i="5"/>
  <c r="AG27" i="5" s="1"/>
  <c r="K27" i="5"/>
  <c r="X26" i="5"/>
  <c r="Z26" i="5" s="1"/>
  <c r="V26" i="5"/>
  <c r="W26" i="5" s="1"/>
  <c r="K26" i="5"/>
  <c r="X25" i="5"/>
  <c r="Z25" i="5" s="1"/>
  <c r="V25" i="5"/>
  <c r="AG25" i="5" s="1"/>
  <c r="K25" i="5"/>
  <c r="X24" i="5"/>
  <c r="Z24" i="5" s="1"/>
  <c r="V24" i="5"/>
  <c r="W24" i="5" s="1"/>
  <c r="K24" i="5"/>
  <c r="X23" i="5"/>
  <c r="Z23" i="5" s="1"/>
  <c r="V23" i="5"/>
  <c r="AG23" i="5" s="1"/>
  <c r="K23" i="5"/>
  <c r="X22" i="5"/>
  <c r="Z22" i="5" s="1"/>
  <c r="V22" i="5"/>
  <c r="W22" i="5" s="1"/>
  <c r="K22" i="5"/>
  <c r="X21" i="5"/>
  <c r="Z21" i="5" s="1"/>
  <c r="V21" i="5"/>
  <c r="AG21" i="5" s="1"/>
  <c r="K21" i="5"/>
  <c r="X20" i="5"/>
  <c r="Z20" i="5" s="1"/>
  <c r="V20" i="5"/>
  <c r="W20" i="5" s="1"/>
  <c r="K20" i="5"/>
  <c r="X19" i="5"/>
  <c r="Z19" i="5" s="1"/>
  <c r="V19" i="5"/>
  <c r="AG19" i="5" s="1"/>
  <c r="K19" i="5"/>
  <c r="X18" i="5"/>
  <c r="Z18" i="5" s="1"/>
  <c r="V18" i="5"/>
  <c r="W18" i="5" s="1"/>
  <c r="K18" i="5"/>
  <c r="X17" i="5"/>
  <c r="Z17" i="5" s="1"/>
  <c r="V17" i="5"/>
  <c r="W17" i="5" s="1"/>
  <c r="K17" i="5"/>
  <c r="X16" i="5"/>
  <c r="Z16" i="5" s="1"/>
  <c r="V16" i="5"/>
  <c r="W16" i="5" s="1"/>
  <c r="K16" i="5"/>
  <c r="X15" i="5"/>
  <c r="Z15" i="5" s="1"/>
  <c r="V15" i="5"/>
  <c r="W15" i="5" s="1"/>
  <c r="K15" i="5"/>
  <c r="X14" i="5"/>
  <c r="Z14" i="5" s="1"/>
  <c r="V14" i="5"/>
  <c r="W14" i="5" s="1"/>
  <c r="K14" i="5"/>
  <c r="X13" i="5"/>
  <c r="Z13" i="5" s="1"/>
  <c r="V13" i="5"/>
  <c r="W13" i="5" s="1"/>
  <c r="K13" i="5"/>
  <c r="X12" i="5"/>
  <c r="Z12" i="5" s="1"/>
  <c r="V12" i="5"/>
  <c r="W12" i="5" s="1"/>
  <c r="K12" i="5"/>
  <c r="X11" i="5"/>
  <c r="Z11" i="5" s="1"/>
  <c r="V11" i="5"/>
  <c r="W11" i="5" s="1"/>
  <c r="K11" i="5"/>
  <c r="X10" i="5"/>
  <c r="Z10" i="5" s="1"/>
  <c r="V10" i="5"/>
  <c r="W10" i="5" s="1"/>
  <c r="K10" i="5"/>
  <c r="X9" i="5"/>
  <c r="Z9" i="5" s="1"/>
  <c r="V9" i="5"/>
  <c r="W9" i="5" s="1"/>
  <c r="K9" i="5"/>
  <c r="X8" i="5"/>
  <c r="Z8" i="5" s="1"/>
  <c r="V8" i="5"/>
  <c r="W8" i="5" s="1"/>
  <c r="K8" i="5"/>
  <c r="X7" i="5"/>
  <c r="Z7" i="5" s="1"/>
  <c r="V7" i="5"/>
  <c r="W7" i="5" s="1"/>
  <c r="K7" i="5"/>
  <c r="X6" i="5"/>
  <c r="Z6" i="5" s="1"/>
  <c r="V6" i="5"/>
  <c r="AG6" i="5" s="1"/>
  <c r="K6" i="5"/>
  <c r="V5" i="5"/>
  <c r="W5" i="5" s="1"/>
  <c r="X5" i="5"/>
  <c r="Z5" i="5" s="1"/>
  <c r="K5" i="5"/>
  <c r="X4" i="5"/>
  <c r="Z4" i="5" s="1"/>
  <c r="V4" i="5"/>
  <c r="AG4" i="5" s="1"/>
  <c r="K4" i="5"/>
  <c r="X3" i="5"/>
  <c r="Z3" i="5" s="1"/>
  <c r="V3" i="5"/>
  <c r="W3" i="5" s="1"/>
  <c r="K3" i="5"/>
  <c r="AH2" i="5"/>
  <c r="X2" i="5"/>
  <c r="Z2" i="5" s="1"/>
  <c r="V2" i="5"/>
  <c r="K2" i="5"/>
  <c r="AL267" i="4"/>
  <c r="AN267" i="4" s="1"/>
  <c r="AI267" i="4"/>
  <c r="AH267" i="4"/>
  <c r="AK267" i="4" s="1"/>
  <c r="AL266" i="4"/>
  <c r="AI266" i="4"/>
  <c r="AH266" i="4"/>
  <c r="AK266" i="4" s="1"/>
  <c r="AL265" i="4"/>
  <c r="AM265" i="4" s="1"/>
  <c r="AP265" i="4" s="1"/>
  <c r="AI265" i="4"/>
  <c r="AH265" i="4"/>
  <c r="AK265" i="4" s="1"/>
  <c r="AL264" i="4"/>
  <c r="AN264" i="4" s="1"/>
  <c r="AI264" i="4"/>
  <c r="AH264" i="4"/>
  <c r="AK264" i="4" s="1"/>
  <c r="AL263" i="4"/>
  <c r="AN263" i="4" s="1"/>
  <c r="AI263" i="4"/>
  <c r="AH263" i="4"/>
  <c r="AK263" i="4" s="1"/>
  <c r="AL262" i="4"/>
  <c r="AN262" i="4" s="1"/>
  <c r="AI262" i="4"/>
  <c r="AH262" i="4"/>
  <c r="AK262" i="4" s="1"/>
  <c r="AL261" i="4"/>
  <c r="AN261" i="4" s="1"/>
  <c r="AI261" i="4"/>
  <c r="AH261" i="4"/>
  <c r="AK261" i="4" s="1"/>
  <c r="AL260" i="4"/>
  <c r="AN260" i="4" s="1"/>
  <c r="AI260" i="4"/>
  <c r="AH260" i="4"/>
  <c r="AK260" i="4" s="1"/>
  <c r="AL259" i="4"/>
  <c r="AN259" i="4" s="1"/>
  <c r="AI259" i="4"/>
  <c r="AH259" i="4"/>
  <c r="AK259" i="4" s="1"/>
  <c r="AL258" i="4"/>
  <c r="AI258" i="4"/>
  <c r="AH258" i="4"/>
  <c r="AK258" i="4" s="1"/>
  <c r="AL257" i="4"/>
  <c r="AN257" i="4" s="1"/>
  <c r="AI257" i="4"/>
  <c r="AH257" i="4"/>
  <c r="AK257" i="4" s="1"/>
  <c r="AL256" i="4"/>
  <c r="AN256" i="4" s="1"/>
  <c r="AI256" i="4"/>
  <c r="AH256" i="4"/>
  <c r="AK256" i="4" s="1"/>
  <c r="AL255" i="4"/>
  <c r="AN255" i="4" s="1"/>
  <c r="AI255" i="4"/>
  <c r="AH255" i="4"/>
  <c r="AK255" i="4" s="1"/>
  <c r="AL254" i="4"/>
  <c r="AI254" i="4"/>
  <c r="AH254" i="4"/>
  <c r="AK254" i="4" s="1"/>
  <c r="AL253" i="4"/>
  <c r="AN253" i="4" s="1"/>
  <c r="AI253" i="4"/>
  <c r="AH253" i="4"/>
  <c r="AK253" i="4" s="1"/>
  <c r="AL252" i="4"/>
  <c r="AN252" i="4" s="1"/>
  <c r="AI252" i="4"/>
  <c r="AH252" i="4"/>
  <c r="AK252" i="4" s="1"/>
  <c r="AL251" i="4"/>
  <c r="AN251" i="4" s="1"/>
  <c r="AI251" i="4"/>
  <c r="AH251" i="4"/>
  <c r="AK251" i="4" s="1"/>
  <c r="AL250" i="4"/>
  <c r="AI250" i="4"/>
  <c r="AH250" i="4"/>
  <c r="AK250" i="4" s="1"/>
  <c r="AL249" i="4"/>
  <c r="AN249" i="4" s="1"/>
  <c r="AI249" i="4"/>
  <c r="AH249" i="4"/>
  <c r="AK249" i="4" s="1"/>
  <c r="AL248" i="4"/>
  <c r="AN248" i="4" s="1"/>
  <c r="AI248" i="4"/>
  <c r="AH248" i="4"/>
  <c r="AK248" i="4" s="1"/>
  <c r="AL247" i="4"/>
  <c r="AN247" i="4" s="1"/>
  <c r="AI247" i="4"/>
  <c r="AH247" i="4"/>
  <c r="AK247" i="4" s="1"/>
  <c r="AL246" i="4"/>
  <c r="AN246" i="4" s="1"/>
  <c r="AI246" i="4"/>
  <c r="AH246" i="4"/>
  <c r="AK246" i="4" s="1"/>
  <c r="AL245" i="4"/>
  <c r="AN245" i="4" s="1"/>
  <c r="AI245" i="4"/>
  <c r="AH245" i="4"/>
  <c r="AK245" i="4" s="1"/>
  <c r="AL244" i="4"/>
  <c r="AN244" i="4" s="1"/>
  <c r="AI244" i="4"/>
  <c r="AH244" i="4"/>
  <c r="AK244" i="4" s="1"/>
  <c r="AL243" i="4"/>
  <c r="AN243" i="4" s="1"/>
  <c r="AI243" i="4"/>
  <c r="AH243" i="4"/>
  <c r="AK243" i="4" s="1"/>
  <c r="AL242" i="4"/>
  <c r="AH242" i="4"/>
  <c r="AK242" i="4" s="1"/>
  <c r="AL241" i="4"/>
  <c r="AN241" i="4" s="1"/>
  <c r="AH241" i="4"/>
  <c r="AK241" i="4" s="1"/>
  <c r="AL240" i="4"/>
  <c r="AN240" i="4" s="1"/>
  <c r="AH240" i="4"/>
  <c r="AK240" i="4" s="1"/>
  <c r="AL239" i="4"/>
  <c r="AN239" i="4" s="1"/>
  <c r="AI239" i="4"/>
  <c r="AH239" i="4"/>
  <c r="AK239" i="4" s="1"/>
  <c r="AL238" i="4"/>
  <c r="AI238" i="4"/>
  <c r="AH238" i="4"/>
  <c r="AK238" i="4" s="1"/>
  <c r="AL237" i="4"/>
  <c r="AN237" i="4" s="1"/>
  <c r="AI237" i="4"/>
  <c r="AH237" i="4"/>
  <c r="AK237" i="4" s="1"/>
  <c r="AL236" i="4"/>
  <c r="AN236" i="4" s="1"/>
  <c r="AI236" i="4"/>
  <c r="AH236" i="4"/>
  <c r="AK236" i="4" s="1"/>
  <c r="AL235" i="4"/>
  <c r="AN235" i="4" s="1"/>
  <c r="AI235" i="4"/>
  <c r="AH235" i="4"/>
  <c r="AK235" i="4" s="1"/>
  <c r="AL234" i="4"/>
  <c r="AI234" i="4"/>
  <c r="AH234" i="4"/>
  <c r="AK234" i="4" s="1"/>
  <c r="AL233" i="4"/>
  <c r="AN233" i="4" s="1"/>
  <c r="AI233" i="4"/>
  <c r="AH233" i="4"/>
  <c r="AK233" i="4" s="1"/>
  <c r="AL232" i="4"/>
  <c r="AN232" i="4" s="1"/>
  <c r="AI232" i="4"/>
  <c r="AH232" i="4"/>
  <c r="AK232" i="4" s="1"/>
  <c r="AL231" i="4"/>
  <c r="AN231" i="4" s="1"/>
  <c r="AI231" i="4"/>
  <c r="AH231" i="4"/>
  <c r="AK231" i="4" s="1"/>
  <c r="AL230" i="4"/>
  <c r="AI230" i="4"/>
  <c r="AH230" i="4"/>
  <c r="AK230" i="4" s="1"/>
  <c r="AL229" i="4"/>
  <c r="AN229" i="4" s="1"/>
  <c r="AI229" i="4"/>
  <c r="AH229" i="4"/>
  <c r="AK229" i="4" s="1"/>
  <c r="AL228" i="4"/>
  <c r="AN228" i="4" s="1"/>
  <c r="AI228" i="4"/>
  <c r="AH228" i="4"/>
  <c r="AK228" i="4" s="1"/>
  <c r="AL227" i="4"/>
  <c r="AN227" i="4" s="1"/>
  <c r="AI227" i="4"/>
  <c r="AH227" i="4"/>
  <c r="AK227" i="4" s="1"/>
  <c r="AL226" i="4"/>
  <c r="AI226" i="4"/>
  <c r="AH226" i="4"/>
  <c r="AK226" i="4" s="1"/>
  <c r="AL225" i="4"/>
  <c r="AN225" i="4" s="1"/>
  <c r="AI225" i="4"/>
  <c r="AH225" i="4"/>
  <c r="AK225" i="4" s="1"/>
  <c r="AL224" i="4"/>
  <c r="AN224" i="4" s="1"/>
  <c r="AI224" i="4"/>
  <c r="AH224" i="4"/>
  <c r="AK224" i="4" s="1"/>
  <c r="AL223" i="4"/>
  <c r="AN223" i="4" s="1"/>
  <c r="AI223" i="4"/>
  <c r="AH223" i="4"/>
  <c r="AK223" i="4" s="1"/>
  <c r="AL222" i="4"/>
  <c r="AN222" i="4" s="1"/>
  <c r="AI222" i="4"/>
  <c r="AH222" i="4"/>
  <c r="AK222" i="4" s="1"/>
  <c r="AL221" i="4"/>
  <c r="AN221" i="4" s="1"/>
  <c r="AI221" i="4"/>
  <c r="AH221" i="4"/>
  <c r="AK221" i="4" s="1"/>
  <c r="AL220" i="4"/>
  <c r="AN220" i="4" s="1"/>
  <c r="AI220" i="4"/>
  <c r="AH220" i="4"/>
  <c r="AK220" i="4" s="1"/>
  <c r="AL219" i="4"/>
  <c r="AN219" i="4" s="1"/>
  <c r="AI219" i="4"/>
  <c r="AH219" i="4"/>
  <c r="AK219" i="4" s="1"/>
  <c r="AL218" i="4"/>
  <c r="AN218" i="4" s="1"/>
  <c r="AI218" i="4"/>
  <c r="AH218" i="4"/>
  <c r="AK218" i="4" s="1"/>
  <c r="AL217" i="4"/>
  <c r="AN217" i="4" s="1"/>
  <c r="AI217" i="4"/>
  <c r="AH217" i="4"/>
  <c r="AK217" i="4" s="1"/>
  <c r="AL216" i="4"/>
  <c r="AN216" i="4" s="1"/>
  <c r="AI216" i="4"/>
  <c r="AH216" i="4"/>
  <c r="AK216" i="4" s="1"/>
  <c r="AL215" i="4"/>
  <c r="AN215" i="4" s="1"/>
  <c r="AI215" i="4"/>
  <c r="AH215" i="4"/>
  <c r="AK215" i="4" s="1"/>
  <c r="AL214" i="4"/>
  <c r="AN214" i="4" s="1"/>
  <c r="AI214" i="4"/>
  <c r="AH214" i="4"/>
  <c r="AK214" i="4" s="1"/>
  <c r="AL213" i="4"/>
  <c r="AN213" i="4" s="1"/>
  <c r="AI213" i="4"/>
  <c r="AH213" i="4"/>
  <c r="AK213" i="4" s="1"/>
  <c r="AL212" i="4"/>
  <c r="AN212" i="4" s="1"/>
  <c r="AI212" i="4"/>
  <c r="AH212" i="4"/>
  <c r="AK212" i="4" s="1"/>
  <c r="AL211" i="4"/>
  <c r="AN211" i="4" s="1"/>
  <c r="AI211" i="4"/>
  <c r="AH211" i="4"/>
  <c r="AK211" i="4" s="1"/>
  <c r="AL210" i="4"/>
  <c r="AN210" i="4" s="1"/>
  <c r="AI210" i="4"/>
  <c r="AH210" i="4"/>
  <c r="AK210" i="4" s="1"/>
  <c r="AL209" i="4"/>
  <c r="AN209" i="4" s="1"/>
  <c r="AI209" i="4"/>
  <c r="AH209" i="4"/>
  <c r="AK209" i="4" s="1"/>
  <c r="AL208" i="4"/>
  <c r="AN208" i="4" s="1"/>
  <c r="AI208" i="4"/>
  <c r="AH208" i="4"/>
  <c r="AK208" i="4" s="1"/>
  <c r="AL207" i="4"/>
  <c r="AN207" i="4" s="1"/>
  <c r="AI207" i="4"/>
  <c r="AH207" i="4"/>
  <c r="AK207" i="4" s="1"/>
  <c r="AB207" i="4"/>
  <c r="AL206" i="4"/>
  <c r="AN206" i="4" s="1"/>
  <c r="AI206" i="4"/>
  <c r="AH206" i="4"/>
  <c r="AK206" i="4" s="1"/>
  <c r="AP205" i="4"/>
  <c r="AN205" i="4"/>
  <c r="AI205" i="4"/>
  <c r="AH205" i="4"/>
  <c r="AK205" i="4" s="1"/>
  <c r="AL204" i="4"/>
  <c r="AN204" i="4" s="1"/>
  <c r="AI204" i="4"/>
  <c r="AH204" i="4"/>
  <c r="AK204" i="4" s="1"/>
  <c r="AL203" i="4"/>
  <c r="AN203" i="4" s="1"/>
  <c r="AI203" i="4"/>
  <c r="AH203" i="4"/>
  <c r="AK203" i="4" s="1"/>
  <c r="AH200" i="4"/>
  <c r="V200" i="4"/>
  <c r="AG200" i="4" s="1"/>
  <c r="X200" i="4"/>
  <c r="Z200" i="4" s="1"/>
  <c r="K200" i="4"/>
  <c r="AH199" i="4"/>
  <c r="V199" i="4"/>
  <c r="W199" i="4" s="1"/>
  <c r="X199" i="4"/>
  <c r="Z199" i="4" s="1"/>
  <c r="AH198" i="4"/>
  <c r="V198" i="4"/>
  <c r="W198" i="4" s="1"/>
  <c r="X198" i="4"/>
  <c r="Z198" i="4" s="1"/>
  <c r="AH197" i="4"/>
  <c r="V197" i="4"/>
  <c r="W197" i="4" s="1"/>
  <c r="X197" i="4"/>
  <c r="Z197" i="4" s="1"/>
  <c r="AH196" i="4"/>
  <c r="V196" i="4"/>
  <c r="W196" i="4" s="1"/>
  <c r="X196" i="4"/>
  <c r="Z196" i="4" s="1"/>
  <c r="AH195" i="4"/>
  <c r="V195" i="4"/>
  <c r="W195" i="4" s="1"/>
  <c r="X195" i="4"/>
  <c r="Z195" i="4" s="1"/>
  <c r="AH194" i="4"/>
  <c r="V194" i="4"/>
  <c r="W194" i="4" s="1"/>
  <c r="X194" i="4"/>
  <c r="Z194" i="4" s="1"/>
  <c r="AH193" i="4"/>
  <c r="V193" i="4"/>
  <c r="W193" i="4" s="1"/>
  <c r="X193" i="4"/>
  <c r="Z193" i="4" s="1"/>
  <c r="AH192" i="4"/>
  <c r="V192" i="4"/>
  <c r="W192" i="4" s="1"/>
  <c r="X192" i="4"/>
  <c r="Z192" i="4" s="1"/>
  <c r="AH191" i="4"/>
  <c r="V191" i="4"/>
  <c r="W191" i="4" s="1"/>
  <c r="X191" i="4"/>
  <c r="Z191" i="4" s="1"/>
  <c r="AH190" i="4"/>
  <c r="V190" i="4"/>
  <c r="W190" i="4" s="1"/>
  <c r="X190" i="4"/>
  <c r="Z190" i="4" s="1"/>
  <c r="AH189" i="4"/>
  <c r="V189" i="4"/>
  <c r="W189" i="4" s="1"/>
  <c r="X189" i="4"/>
  <c r="Z189" i="4" s="1"/>
  <c r="AH188" i="4"/>
  <c r="V188" i="4"/>
  <c r="W188" i="4" s="1"/>
  <c r="X188" i="4"/>
  <c r="Z188" i="4" s="1"/>
  <c r="AH187" i="4"/>
  <c r="V187" i="4"/>
  <c r="W187" i="4" s="1"/>
  <c r="X187" i="4"/>
  <c r="Z187" i="4" s="1"/>
  <c r="AH186" i="4"/>
  <c r="V186" i="4"/>
  <c r="W186" i="4" s="1"/>
  <c r="X186" i="4"/>
  <c r="Z186" i="4" s="1"/>
  <c r="AH185" i="4"/>
  <c r="V185" i="4"/>
  <c r="W185" i="4" s="1"/>
  <c r="X185" i="4"/>
  <c r="Z185" i="4" s="1"/>
  <c r="AH184" i="4"/>
  <c r="V184" i="4"/>
  <c r="W184" i="4" s="1"/>
  <c r="X184" i="4"/>
  <c r="Z184" i="4" s="1"/>
  <c r="AH183" i="4"/>
  <c r="V183" i="4"/>
  <c r="W183" i="4" s="1"/>
  <c r="X183" i="4"/>
  <c r="Z183" i="4" s="1"/>
  <c r="AH182" i="4"/>
  <c r="V182" i="4"/>
  <c r="W182" i="4" s="1"/>
  <c r="X182" i="4"/>
  <c r="Z182" i="4" s="1"/>
  <c r="AH181" i="4"/>
  <c r="V181" i="4"/>
  <c r="W181" i="4" s="1"/>
  <c r="X181" i="4"/>
  <c r="Z181" i="4" s="1"/>
  <c r="AH180" i="4"/>
  <c r="V180" i="4"/>
  <c r="W180" i="4" s="1"/>
  <c r="X180" i="4"/>
  <c r="Z180" i="4" s="1"/>
  <c r="AH179" i="4"/>
  <c r="V179" i="4"/>
  <c r="W179" i="4" s="1"/>
  <c r="X179" i="4"/>
  <c r="Z179" i="4" s="1"/>
  <c r="AH178" i="4"/>
  <c r="V178" i="4"/>
  <c r="W178" i="4" s="1"/>
  <c r="X178" i="4"/>
  <c r="Z178" i="4" s="1"/>
  <c r="AH177" i="4"/>
  <c r="V177" i="4"/>
  <c r="W177" i="4" s="1"/>
  <c r="X177" i="4"/>
  <c r="Z177" i="4" s="1"/>
  <c r="AH176" i="4"/>
  <c r="V176" i="4"/>
  <c r="W176" i="4" s="1"/>
  <c r="X176" i="4"/>
  <c r="Z176" i="4" s="1"/>
  <c r="AH175" i="4"/>
  <c r="V175" i="4"/>
  <c r="W175" i="4" s="1"/>
  <c r="X175" i="4"/>
  <c r="Z175" i="4" s="1"/>
  <c r="AH174" i="4"/>
  <c r="V174" i="4"/>
  <c r="W174" i="4" s="1"/>
  <c r="X174" i="4"/>
  <c r="Z174" i="4" s="1"/>
  <c r="AH173" i="4"/>
  <c r="V173" i="4"/>
  <c r="W173" i="4" s="1"/>
  <c r="X173" i="4"/>
  <c r="Z173" i="4" s="1"/>
  <c r="AH172" i="4"/>
  <c r="V172" i="4"/>
  <c r="W172" i="4" s="1"/>
  <c r="X172" i="4"/>
  <c r="Z172" i="4" s="1"/>
  <c r="AH171" i="4"/>
  <c r="V171" i="4"/>
  <c r="W171" i="4" s="1"/>
  <c r="X171" i="4"/>
  <c r="Z171" i="4" s="1"/>
  <c r="AH170" i="4"/>
  <c r="V170" i="4"/>
  <c r="W170" i="4" s="1"/>
  <c r="X170" i="4"/>
  <c r="Z170" i="4" s="1"/>
  <c r="AH169" i="4"/>
  <c r="V169" i="4"/>
  <c r="W169" i="4" s="1"/>
  <c r="X169" i="4"/>
  <c r="Z169" i="4" s="1"/>
  <c r="AH168" i="4"/>
  <c r="V168" i="4"/>
  <c r="W168" i="4" s="1"/>
  <c r="X168" i="4"/>
  <c r="Z168" i="4" s="1"/>
  <c r="AH167" i="4"/>
  <c r="X167" i="4"/>
  <c r="Z167" i="4" s="1"/>
  <c r="V167" i="4"/>
  <c r="W167" i="4" s="1"/>
  <c r="AH166" i="4"/>
  <c r="X166" i="4"/>
  <c r="Z166" i="4" s="1"/>
  <c r="V166" i="4"/>
  <c r="W166" i="4" s="1"/>
  <c r="AH165" i="4"/>
  <c r="X165" i="4"/>
  <c r="Z165" i="4" s="1"/>
  <c r="V165" i="4"/>
  <c r="W165" i="4" s="1"/>
  <c r="AH164" i="4"/>
  <c r="X164" i="4"/>
  <c r="Z164" i="4" s="1"/>
  <c r="V164" i="4"/>
  <c r="W164" i="4" s="1"/>
  <c r="AH163" i="4"/>
  <c r="X163" i="4"/>
  <c r="Z163" i="4" s="1"/>
  <c r="V163" i="4"/>
  <c r="W163" i="4" s="1"/>
  <c r="AH162" i="4"/>
  <c r="X162" i="4"/>
  <c r="Z162" i="4" s="1"/>
  <c r="V162" i="4"/>
  <c r="W162" i="4" s="1"/>
  <c r="AH161" i="4"/>
  <c r="X161" i="4"/>
  <c r="Z161" i="4" s="1"/>
  <c r="V161" i="4"/>
  <c r="W161" i="4" s="1"/>
  <c r="AH160" i="4"/>
  <c r="X160" i="4"/>
  <c r="Z160" i="4" s="1"/>
  <c r="V160" i="4"/>
  <c r="W160" i="4" s="1"/>
  <c r="AH159" i="4"/>
  <c r="X159" i="4"/>
  <c r="Z159" i="4" s="1"/>
  <c r="V159" i="4"/>
  <c r="W159" i="4" s="1"/>
  <c r="AH158" i="4"/>
  <c r="X158" i="4"/>
  <c r="Z158" i="4" s="1"/>
  <c r="V158" i="4"/>
  <c r="W158" i="4" s="1"/>
  <c r="AH157" i="4"/>
  <c r="X157" i="4"/>
  <c r="Z157" i="4" s="1"/>
  <c r="V157" i="4"/>
  <c r="W157" i="4" s="1"/>
  <c r="AH156" i="4"/>
  <c r="X156" i="4"/>
  <c r="Z156" i="4" s="1"/>
  <c r="V156" i="4"/>
  <c r="W156" i="4" s="1"/>
  <c r="AH155" i="4"/>
  <c r="X155" i="4"/>
  <c r="Z155" i="4" s="1"/>
  <c r="V155" i="4"/>
  <c r="W155" i="4" s="1"/>
  <c r="AH154" i="4"/>
  <c r="X154" i="4"/>
  <c r="Z154" i="4" s="1"/>
  <c r="V154" i="4"/>
  <c r="W154" i="4" s="1"/>
  <c r="AH153" i="4"/>
  <c r="X153" i="4"/>
  <c r="Z153" i="4" s="1"/>
  <c r="V153" i="4"/>
  <c r="W153" i="4" s="1"/>
  <c r="AH152" i="4"/>
  <c r="X152" i="4"/>
  <c r="Z152" i="4" s="1"/>
  <c r="V152" i="4"/>
  <c r="W152" i="4" s="1"/>
  <c r="AH151" i="4"/>
  <c r="X151" i="4"/>
  <c r="Z151" i="4" s="1"/>
  <c r="V151" i="4"/>
  <c r="W151" i="4" s="1"/>
  <c r="AH150" i="4"/>
  <c r="X150" i="4"/>
  <c r="Z150" i="4" s="1"/>
  <c r="V150" i="4"/>
  <c r="W150" i="4" s="1"/>
  <c r="AH149" i="4"/>
  <c r="X149" i="4"/>
  <c r="Z149" i="4" s="1"/>
  <c r="V149" i="4"/>
  <c r="W149" i="4" s="1"/>
  <c r="AH148" i="4"/>
  <c r="X148" i="4"/>
  <c r="Z148" i="4" s="1"/>
  <c r="V148" i="4"/>
  <c r="W148" i="4" s="1"/>
  <c r="AH147" i="4"/>
  <c r="X147" i="4"/>
  <c r="Z147" i="4" s="1"/>
  <c r="V147" i="4"/>
  <c r="W147" i="4" s="1"/>
  <c r="AH146" i="4"/>
  <c r="X146" i="4"/>
  <c r="Z146" i="4" s="1"/>
  <c r="V146" i="4"/>
  <c r="W146" i="4" s="1"/>
  <c r="AH145" i="4"/>
  <c r="X145" i="4"/>
  <c r="Z145" i="4" s="1"/>
  <c r="V145" i="4"/>
  <c r="W145" i="4" s="1"/>
  <c r="AH144" i="4"/>
  <c r="X144" i="4"/>
  <c r="Z144" i="4" s="1"/>
  <c r="V144" i="4"/>
  <c r="W144" i="4" s="1"/>
  <c r="AH143" i="4"/>
  <c r="X143" i="4"/>
  <c r="Z143" i="4" s="1"/>
  <c r="V143" i="4"/>
  <c r="W143" i="4" s="1"/>
  <c r="AH142" i="4"/>
  <c r="X142" i="4"/>
  <c r="Z142" i="4" s="1"/>
  <c r="V142" i="4"/>
  <c r="W142" i="4" s="1"/>
  <c r="AH141" i="4"/>
  <c r="X141" i="4"/>
  <c r="Z141" i="4" s="1"/>
  <c r="V141" i="4"/>
  <c r="W141" i="4" s="1"/>
  <c r="AH140" i="4"/>
  <c r="X140" i="4"/>
  <c r="Z140" i="4" s="1"/>
  <c r="V140" i="4"/>
  <c r="W140" i="4" s="1"/>
  <c r="AH139" i="4"/>
  <c r="X139" i="4"/>
  <c r="Z139" i="4" s="1"/>
  <c r="V139" i="4"/>
  <c r="W139" i="4" s="1"/>
  <c r="AH138" i="4"/>
  <c r="X138" i="4"/>
  <c r="Z138" i="4" s="1"/>
  <c r="V138" i="4"/>
  <c r="W138" i="4" s="1"/>
  <c r="AH137" i="4"/>
  <c r="X137" i="4"/>
  <c r="Z137" i="4" s="1"/>
  <c r="V137" i="4"/>
  <c r="W137" i="4" s="1"/>
  <c r="AH136" i="4"/>
  <c r="X136" i="4"/>
  <c r="Z136" i="4" s="1"/>
  <c r="V136" i="4"/>
  <c r="W136" i="4" s="1"/>
  <c r="AH135" i="4"/>
  <c r="X135" i="4"/>
  <c r="Z135" i="4" s="1"/>
  <c r="V135" i="4"/>
  <c r="W135" i="4" s="1"/>
  <c r="AH134" i="4"/>
  <c r="X134" i="4"/>
  <c r="Z134" i="4" s="1"/>
  <c r="V134" i="4"/>
  <c r="W134" i="4" s="1"/>
  <c r="AH133" i="4"/>
  <c r="X133" i="4"/>
  <c r="Z133" i="4" s="1"/>
  <c r="V133" i="4"/>
  <c r="W133" i="4" s="1"/>
  <c r="AH132" i="4"/>
  <c r="X132" i="4"/>
  <c r="Z132" i="4" s="1"/>
  <c r="W132" i="4"/>
  <c r="V132" i="4"/>
  <c r="AH131" i="4"/>
  <c r="X131" i="4"/>
  <c r="Z131" i="4" s="1"/>
  <c r="W131" i="4"/>
  <c r="V131" i="4"/>
  <c r="AH130" i="4"/>
  <c r="X130" i="4"/>
  <c r="Z130" i="4" s="1"/>
  <c r="W130" i="4"/>
  <c r="V130" i="4"/>
  <c r="AH129" i="4"/>
  <c r="X129" i="4"/>
  <c r="Z129" i="4" s="1"/>
  <c r="W129" i="4"/>
  <c r="V129" i="4"/>
  <c r="AH128" i="4"/>
  <c r="X128" i="4"/>
  <c r="Z128" i="4" s="1"/>
  <c r="W128" i="4"/>
  <c r="V128" i="4"/>
  <c r="AH127" i="4"/>
  <c r="X127" i="4"/>
  <c r="Z127" i="4" s="1"/>
  <c r="W127" i="4"/>
  <c r="V127" i="4"/>
  <c r="AH126" i="4"/>
  <c r="X126" i="4"/>
  <c r="Z126" i="4" s="1"/>
  <c r="W126" i="4"/>
  <c r="V126" i="4"/>
  <c r="AH125" i="4"/>
  <c r="X125" i="4"/>
  <c r="Z125" i="4" s="1"/>
  <c r="W125" i="4"/>
  <c r="V125" i="4"/>
  <c r="AH124" i="4"/>
  <c r="X124" i="4"/>
  <c r="Z124" i="4" s="1"/>
  <c r="W124" i="4"/>
  <c r="V124" i="4"/>
  <c r="AH123" i="4"/>
  <c r="X123" i="4"/>
  <c r="Z123" i="4" s="1"/>
  <c r="W123" i="4"/>
  <c r="V123" i="4"/>
  <c r="AH122" i="4"/>
  <c r="X122" i="4"/>
  <c r="Z122" i="4" s="1"/>
  <c r="W122" i="4"/>
  <c r="V122" i="4"/>
  <c r="AH121" i="4"/>
  <c r="X121" i="4"/>
  <c r="Z121" i="4" s="1"/>
  <c r="W121" i="4"/>
  <c r="V121" i="4"/>
  <c r="AH120" i="4"/>
  <c r="X120" i="4"/>
  <c r="Z120" i="4" s="1"/>
  <c r="W120" i="4"/>
  <c r="V120" i="4"/>
  <c r="AH119" i="4"/>
  <c r="X119" i="4"/>
  <c r="Z119" i="4" s="1"/>
  <c r="W119" i="4"/>
  <c r="V119" i="4"/>
  <c r="AH118" i="4"/>
  <c r="X118" i="4"/>
  <c r="Z118" i="4" s="1"/>
  <c r="W118" i="4"/>
  <c r="V118" i="4"/>
  <c r="AH117" i="4"/>
  <c r="X117" i="4"/>
  <c r="Z117" i="4" s="1"/>
  <c r="W117" i="4"/>
  <c r="V117" i="4"/>
  <c r="AH116" i="4"/>
  <c r="X116" i="4"/>
  <c r="Z116" i="4" s="1"/>
  <c r="W116" i="4"/>
  <c r="V116" i="4"/>
  <c r="AH115" i="4"/>
  <c r="X115" i="4"/>
  <c r="Z115" i="4" s="1"/>
  <c r="W115" i="4"/>
  <c r="V115" i="4"/>
  <c r="AH114" i="4"/>
  <c r="X114" i="4"/>
  <c r="Z114" i="4" s="1"/>
  <c r="W114" i="4"/>
  <c r="V114" i="4"/>
  <c r="AH113" i="4"/>
  <c r="X113" i="4"/>
  <c r="Z113" i="4" s="1"/>
  <c r="W113" i="4"/>
  <c r="V113" i="4"/>
  <c r="AH112" i="4"/>
  <c r="X112" i="4"/>
  <c r="Z112" i="4" s="1"/>
  <c r="W112" i="4"/>
  <c r="V112" i="4"/>
  <c r="AH111" i="4"/>
  <c r="X111" i="4"/>
  <c r="Z111" i="4" s="1"/>
  <c r="W111" i="4"/>
  <c r="V111" i="4"/>
  <c r="AH110" i="4"/>
  <c r="X110" i="4"/>
  <c r="Z110" i="4" s="1"/>
  <c r="W110" i="4"/>
  <c r="V110" i="4"/>
  <c r="AH109" i="4"/>
  <c r="X109" i="4"/>
  <c r="Z109" i="4" s="1"/>
  <c r="W109" i="4"/>
  <c r="V109" i="4"/>
  <c r="AH108" i="4"/>
  <c r="X108" i="4"/>
  <c r="Z108" i="4" s="1"/>
  <c r="W108" i="4"/>
  <c r="V108" i="4"/>
  <c r="AH107" i="4"/>
  <c r="X107" i="4"/>
  <c r="Z107" i="4" s="1"/>
  <c r="W107" i="4"/>
  <c r="V107" i="4"/>
  <c r="AH106" i="4"/>
  <c r="X106" i="4"/>
  <c r="Z106" i="4" s="1"/>
  <c r="W106" i="4"/>
  <c r="V106" i="4"/>
  <c r="AH105" i="4"/>
  <c r="X105" i="4"/>
  <c r="Z105" i="4" s="1"/>
  <c r="W105" i="4"/>
  <c r="V105" i="4"/>
  <c r="AH104" i="4"/>
  <c r="X104" i="4"/>
  <c r="Z104" i="4" s="1"/>
  <c r="W104" i="4"/>
  <c r="V104" i="4"/>
  <c r="AH103" i="4"/>
  <c r="X103" i="4"/>
  <c r="Z103" i="4" s="1"/>
  <c r="W103" i="4"/>
  <c r="V103" i="4"/>
  <c r="AH102" i="4"/>
  <c r="X102" i="4"/>
  <c r="Z102" i="4" s="1"/>
  <c r="W102" i="4"/>
  <c r="V102" i="4"/>
  <c r="AH101" i="4"/>
  <c r="X101" i="4"/>
  <c r="Z101" i="4" s="1"/>
  <c r="W101" i="4"/>
  <c r="V101" i="4"/>
  <c r="AH100" i="4"/>
  <c r="X100" i="4"/>
  <c r="Z100" i="4" s="1"/>
  <c r="W100" i="4"/>
  <c r="V100" i="4"/>
  <c r="AH99" i="4"/>
  <c r="X99" i="4"/>
  <c r="Z99" i="4" s="1"/>
  <c r="W99" i="4"/>
  <c r="V99" i="4"/>
  <c r="AH98" i="4"/>
  <c r="X98" i="4"/>
  <c r="Z98" i="4" s="1"/>
  <c r="W98" i="4"/>
  <c r="V98" i="4"/>
  <c r="AH97" i="4"/>
  <c r="X97" i="4"/>
  <c r="Z97" i="4" s="1"/>
  <c r="W97" i="4"/>
  <c r="V97" i="4"/>
  <c r="AH96" i="4"/>
  <c r="X96" i="4"/>
  <c r="Z96" i="4" s="1"/>
  <c r="W96" i="4"/>
  <c r="V96" i="4"/>
  <c r="AH95" i="4"/>
  <c r="X95" i="4"/>
  <c r="Z95" i="4" s="1"/>
  <c r="W95" i="4"/>
  <c r="V95" i="4"/>
  <c r="AH94" i="4"/>
  <c r="X94" i="4"/>
  <c r="Z94" i="4" s="1"/>
  <c r="W94" i="4"/>
  <c r="V94" i="4"/>
  <c r="AH93" i="4"/>
  <c r="X93" i="4"/>
  <c r="Z93" i="4" s="1"/>
  <c r="W93" i="4"/>
  <c r="V93" i="4"/>
  <c r="AH92" i="4"/>
  <c r="X92" i="4"/>
  <c r="Z92" i="4" s="1"/>
  <c r="W92" i="4"/>
  <c r="V92" i="4"/>
  <c r="AH91" i="4"/>
  <c r="X91" i="4"/>
  <c r="Z91" i="4" s="1"/>
  <c r="W91" i="4"/>
  <c r="V91" i="4"/>
  <c r="AH90" i="4"/>
  <c r="X90" i="4"/>
  <c r="Z90" i="4" s="1"/>
  <c r="W90" i="4"/>
  <c r="V90" i="4"/>
  <c r="AH89" i="4"/>
  <c r="X89" i="4"/>
  <c r="Z89" i="4" s="1"/>
  <c r="W89" i="4"/>
  <c r="V89" i="4"/>
  <c r="AH88" i="4"/>
  <c r="X88" i="4"/>
  <c r="Z88" i="4" s="1"/>
  <c r="W88" i="4"/>
  <c r="V88" i="4"/>
  <c r="AH87" i="4"/>
  <c r="V87" i="4"/>
  <c r="W87" i="4" s="1"/>
  <c r="X87" i="4"/>
  <c r="Z87" i="4" s="1"/>
  <c r="K87" i="4"/>
  <c r="AH86" i="4"/>
  <c r="AG86" i="4"/>
  <c r="X86" i="4"/>
  <c r="Z86" i="4" s="1"/>
  <c r="V86" i="4"/>
  <c r="W86" i="4" s="1"/>
  <c r="K86" i="4"/>
  <c r="AH85" i="4"/>
  <c r="V85" i="4"/>
  <c r="W85" i="4" s="1"/>
  <c r="X85" i="4"/>
  <c r="Z85" i="4" s="1"/>
  <c r="K85" i="4"/>
  <c r="AH84" i="4"/>
  <c r="X84" i="4"/>
  <c r="Z84" i="4" s="1"/>
  <c r="V84" i="4"/>
  <c r="AG84" i="4" s="1"/>
  <c r="K84" i="4"/>
  <c r="AH83" i="4"/>
  <c r="X83" i="4"/>
  <c r="Z83" i="4" s="1"/>
  <c r="V83" i="4"/>
  <c r="W83" i="4" s="1"/>
  <c r="K83" i="4"/>
  <c r="AH82" i="4"/>
  <c r="X82" i="4"/>
  <c r="Z82" i="4" s="1"/>
  <c r="V82" i="4"/>
  <c r="W82" i="4" s="1"/>
  <c r="K82" i="4"/>
  <c r="AH81" i="4"/>
  <c r="V81" i="4"/>
  <c r="W81" i="4" s="1"/>
  <c r="X81" i="4"/>
  <c r="Z81" i="4" s="1"/>
  <c r="K81" i="4"/>
  <c r="AH80" i="4"/>
  <c r="X80" i="4"/>
  <c r="Z80" i="4" s="1"/>
  <c r="V80" i="4"/>
  <c r="AG80" i="4" s="1"/>
  <c r="K80" i="4"/>
  <c r="AH79" i="4"/>
  <c r="X79" i="4"/>
  <c r="Z79" i="4" s="1"/>
  <c r="V79" i="4"/>
  <c r="W79" i="4" s="1"/>
  <c r="K79" i="4"/>
  <c r="AH78" i="4"/>
  <c r="X78" i="4"/>
  <c r="Z78" i="4" s="1"/>
  <c r="V78" i="4"/>
  <c r="W78" i="4" s="1"/>
  <c r="K78" i="4"/>
  <c r="AH77" i="4"/>
  <c r="V77" i="4"/>
  <c r="W77" i="4" s="1"/>
  <c r="X77" i="4"/>
  <c r="Z77" i="4" s="1"/>
  <c r="K77" i="4"/>
  <c r="AH76" i="4"/>
  <c r="X76" i="4"/>
  <c r="Z76" i="4" s="1"/>
  <c r="V76" i="4"/>
  <c r="AG76" i="4" s="1"/>
  <c r="K76" i="4"/>
  <c r="AH75" i="4"/>
  <c r="X75" i="4"/>
  <c r="Z75" i="4" s="1"/>
  <c r="V75" i="4"/>
  <c r="W75" i="4" s="1"/>
  <c r="K75" i="4"/>
  <c r="AH74" i="4"/>
  <c r="X74" i="4"/>
  <c r="Z74" i="4" s="1"/>
  <c r="V74" i="4"/>
  <c r="W74" i="4" s="1"/>
  <c r="K74" i="4"/>
  <c r="AH73" i="4"/>
  <c r="V73" i="4"/>
  <c r="W73" i="4" s="1"/>
  <c r="X73" i="4"/>
  <c r="Z73" i="4" s="1"/>
  <c r="K73" i="4"/>
  <c r="AH72" i="4"/>
  <c r="X72" i="4"/>
  <c r="Z72" i="4" s="1"/>
  <c r="V72" i="4"/>
  <c r="AG72" i="4" s="1"/>
  <c r="K72" i="4"/>
  <c r="AH71" i="4"/>
  <c r="V71" i="4"/>
  <c r="W71" i="4" s="1"/>
  <c r="X71" i="4"/>
  <c r="Z71" i="4" s="1"/>
  <c r="K71" i="4"/>
  <c r="AH70" i="4"/>
  <c r="X70" i="4"/>
  <c r="Z70" i="4" s="1"/>
  <c r="V70" i="4"/>
  <c r="AG70" i="4" s="1"/>
  <c r="K70" i="4"/>
  <c r="AH69" i="4"/>
  <c r="V69" i="4"/>
  <c r="W69" i="4" s="1"/>
  <c r="X69" i="4"/>
  <c r="Z69" i="4" s="1"/>
  <c r="K69" i="4"/>
  <c r="AH68" i="4"/>
  <c r="X68" i="4"/>
  <c r="Z68" i="4" s="1"/>
  <c r="V68" i="4"/>
  <c r="AG68" i="4" s="1"/>
  <c r="K68" i="4"/>
  <c r="AH67" i="4"/>
  <c r="V67" i="4"/>
  <c r="W67" i="4" s="1"/>
  <c r="X67" i="4"/>
  <c r="Z67" i="4" s="1"/>
  <c r="K67" i="4"/>
  <c r="AH66" i="4"/>
  <c r="X66" i="4"/>
  <c r="Z66" i="4" s="1"/>
  <c r="V66" i="4"/>
  <c r="AG66" i="4" s="1"/>
  <c r="K66" i="4"/>
  <c r="AH65" i="4"/>
  <c r="V65" i="4"/>
  <c r="W65" i="4" s="1"/>
  <c r="X65" i="4"/>
  <c r="Z65" i="4" s="1"/>
  <c r="K65" i="4"/>
  <c r="AH64" i="4"/>
  <c r="X64" i="4"/>
  <c r="Z64" i="4" s="1"/>
  <c r="V64" i="4"/>
  <c r="AG64" i="4" s="1"/>
  <c r="K64" i="4"/>
  <c r="AH63" i="4"/>
  <c r="V63" i="4"/>
  <c r="W63" i="4" s="1"/>
  <c r="X63" i="4"/>
  <c r="Z63" i="4" s="1"/>
  <c r="K63" i="4"/>
  <c r="AH62" i="4"/>
  <c r="X62" i="4"/>
  <c r="Z62" i="4" s="1"/>
  <c r="V62" i="4"/>
  <c r="AG62" i="4" s="1"/>
  <c r="K62" i="4"/>
  <c r="AH61" i="4"/>
  <c r="V61" i="4"/>
  <c r="W61" i="4" s="1"/>
  <c r="X61" i="4"/>
  <c r="Z61" i="4" s="1"/>
  <c r="K61" i="4"/>
  <c r="AH60" i="4"/>
  <c r="X60" i="4"/>
  <c r="Z60" i="4" s="1"/>
  <c r="V60" i="4"/>
  <c r="AG60" i="4" s="1"/>
  <c r="K60" i="4"/>
  <c r="AH59" i="4"/>
  <c r="V59" i="4"/>
  <c r="W59" i="4" s="1"/>
  <c r="X59" i="4"/>
  <c r="Z59" i="4" s="1"/>
  <c r="K59" i="4"/>
  <c r="AH58" i="4"/>
  <c r="X58" i="4"/>
  <c r="Z58" i="4" s="1"/>
  <c r="V58" i="4"/>
  <c r="AG58" i="4" s="1"/>
  <c r="K58" i="4"/>
  <c r="AH57" i="4"/>
  <c r="V57" i="4"/>
  <c r="W57" i="4" s="1"/>
  <c r="X57" i="4"/>
  <c r="Z57" i="4" s="1"/>
  <c r="K57" i="4"/>
  <c r="AH56" i="4"/>
  <c r="X56" i="4"/>
  <c r="Z56" i="4" s="1"/>
  <c r="V56" i="4"/>
  <c r="AG56" i="4" s="1"/>
  <c r="K56" i="4"/>
  <c r="AH55" i="4"/>
  <c r="V55" i="4"/>
  <c r="W55" i="4" s="1"/>
  <c r="X55" i="4"/>
  <c r="Z55" i="4" s="1"/>
  <c r="K55" i="4"/>
  <c r="AH54" i="4"/>
  <c r="X54" i="4"/>
  <c r="Z54" i="4" s="1"/>
  <c r="V54" i="4"/>
  <c r="AG54" i="4" s="1"/>
  <c r="K54" i="4"/>
  <c r="AH53" i="4"/>
  <c r="V53" i="4"/>
  <c r="W53" i="4" s="1"/>
  <c r="X53" i="4"/>
  <c r="Z53" i="4" s="1"/>
  <c r="K53" i="4"/>
  <c r="AH52" i="4"/>
  <c r="X52" i="4"/>
  <c r="Z52" i="4" s="1"/>
  <c r="V52" i="4"/>
  <c r="AG52" i="4" s="1"/>
  <c r="K52" i="4"/>
  <c r="AH51" i="4"/>
  <c r="V51" i="4"/>
  <c r="W51" i="4" s="1"/>
  <c r="X51" i="4"/>
  <c r="Z51" i="4" s="1"/>
  <c r="K51" i="4"/>
  <c r="AH50" i="4"/>
  <c r="X50" i="4"/>
  <c r="Z50" i="4" s="1"/>
  <c r="V50" i="4"/>
  <c r="AG50" i="4" s="1"/>
  <c r="K50" i="4"/>
  <c r="AH49" i="4"/>
  <c r="V49" i="4"/>
  <c r="W49" i="4" s="1"/>
  <c r="X49" i="4"/>
  <c r="Z49" i="4" s="1"/>
  <c r="K49" i="4"/>
  <c r="AH48" i="4"/>
  <c r="X48" i="4"/>
  <c r="Z48" i="4" s="1"/>
  <c r="V48" i="4"/>
  <c r="AG48" i="4" s="1"/>
  <c r="K48" i="4"/>
  <c r="AH47" i="4"/>
  <c r="V47" i="4"/>
  <c r="W47" i="4" s="1"/>
  <c r="X47" i="4"/>
  <c r="Z47" i="4" s="1"/>
  <c r="K47" i="4"/>
  <c r="AH46" i="4"/>
  <c r="X46" i="4"/>
  <c r="Z46" i="4" s="1"/>
  <c r="V46" i="4"/>
  <c r="AG46" i="4" s="1"/>
  <c r="K46" i="4"/>
  <c r="AH45" i="4"/>
  <c r="V45" i="4"/>
  <c r="W45" i="4" s="1"/>
  <c r="X45" i="4"/>
  <c r="Z45" i="4" s="1"/>
  <c r="K45" i="4"/>
  <c r="AH44" i="4"/>
  <c r="X44" i="4"/>
  <c r="Z44" i="4" s="1"/>
  <c r="V44" i="4"/>
  <c r="AG44" i="4" s="1"/>
  <c r="K44" i="4"/>
  <c r="AH43" i="4"/>
  <c r="V43" i="4"/>
  <c r="W43" i="4" s="1"/>
  <c r="X43" i="4"/>
  <c r="Z43" i="4" s="1"/>
  <c r="K43" i="4"/>
  <c r="AH42" i="4"/>
  <c r="X42" i="4"/>
  <c r="Z42" i="4" s="1"/>
  <c r="V42" i="4"/>
  <c r="AG42" i="4" s="1"/>
  <c r="K42" i="4"/>
  <c r="AH41" i="4"/>
  <c r="V41" i="4"/>
  <c r="W41" i="4" s="1"/>
  <c r="X41" i="4"/>
  <c r="Z41" i="4" s="1"/>
  <c r="K41" i="4"/>
  <c r="AH40" i="4"/>
  <c r="X40" i="4"/>
  <c r="Z40" i="4" s="1"/>
  <c r="V40" i="4"/>
  <c r="AG40" i="4" s="1"/>
  <c r="K40" i="4"/>
  <c r="AH39" i="4"/>
  <c r="V39" i="4"/>
  <c r="W39" i="4" s="1"/>
  <c r="X39" i="4"/>
  <c r="Z39" i="4" s="1"/>
  <c r="K39" i="4"/>
  <c r="AH38" i="4"/>
  <c r="X38" i="4"/>
  <c r="Z38" i="4" s="1"/>
  <c r="V38" i="4"/>
  <c r="AG38" i="4" s="1"/>
  <c r="K38" i="4"/>
  <c r="AH37" i="4"/>
  <c r="V37" i="4"/>
  <c r="W37" i="4" s="1"/>
  <c r="X37" i="4"/>
  <c r="Z37" i="4" s="1"/>
  <c r="K37" i="4"/>
  <c r="AH36" i="4"/>
  <c r="X36" i="4"/>
  <c r="Z36" i="4" s="1"/>
  <c r="V36" i="4"/>
  <c r="AG36" i="4" s="1"/>
  <c r="K36" i="4"/>
  <c r="AH35" i="4"/>
  <c r="V35" i="4"/>
  <c r="W35" i="4" s="1"/>
  <c r="X35" i="4"/>
  <c r="Z35" i="4" s="1"/>
  <c r="K35" i="4"/>
  <c r="AH34" i="4"/>
  <c r="X34" i="4"/>
  <c r="Z34" i="4" s="1"/>
  <c r="V34" i="4"/>
  <c r="AG34" i="4" s="1"/>
  <c r="K34" i="4"/>
  <c r="AH33" i="4"/>
  <c r="V33" i="4"/>
  <c r="W33" i="4" s="1"/>
  <c r="X33" i="4"/>
  <c r="Z33" i="4" s="1"/>
  <c r="K33" i="4"/>
  <c r="AH32" i="4"/>
  <c r="X32" i="4"/>
  <c r="Z32" i="4" s="1"/>
  <c r="V32" i="4"/>
  <c r="AG32" i="4" s="1"/>
  <c r="K32" i="4"/>
  <c r="AH31" i="4"/>
  <c r="V31" i="4"/>
  <c r="AG31" i="4" s="1"/>
  <c r="X31" i="4"/>
  <c r="Z31" i="4" s="1"/>
  <c r="K31" i="4"/>
  <c r="AH30" i="4"/>
  <c r="V30" i="4"/>
  <c r="AG30" i="4" s="1"/>
  <c r="X30" i="4"/>
  <c r="Z30" i="4" s="1"/>
  <c r="K30" i="4"/>
  <c r="AH29" i="4"/>
  <c r="V29" i="4"/>
  <c r="W29" i="4" s="1"/>
  <c r="X29" i="4"/>
  <c r="Z29" i="4" s="1"/>
  <c r="K29" i="4"/>
  <c r="AH28" i="4"/>
  <c r="V28" i="4"/>
  <c r="X28" i="4"/>
  <c r="Z28" i="4" s="1"/>
  <c r="K28" i="4"/>
  <c r="AH27" i="4"/>
  <c r="V27" i="4"/>
  <c r="AG27" i="4" s="1"/>
  <c r="X27" i="4"/>
  <c r="Z27" i="4" s="1"/>
  <c r="K27" i="4"/>
  <c r="AH26" i="4"/>
  <c r="V26" i="4"/>
  <c r="AG26" i="4" s="1"/>
  <c r="X26" i="4"/>
  <c r="Z26" i="4" s="1"/>
  <c r="K26" i="4"/>
  <c r="AH25" i="4"/>
  <c r="V25" i="4"/>
  <c r="W25" i="4" s="1"/>
  <c r="X25" i="4"/>
  <c r="Z25" i="4" s="1"/>
  <c r="K25" i="4"/>
  <c r="AH24" i="4"/>
  <c r="V24" i="4"/>
  <c r="AG24" i="4" s="1"/>
  <c r="X24" i="4"/>
  <c r="Z24" i="4" s="1"/>
  <c r="K24" i="4"/>
  <c r="AH23" i="4"/>
  <c r="V23" i="4"/>
  <c r="AG23" i="4" s="1"/>
  <c r="X23" i="4"/>
  <c r="Z23" i="4" s="1"/>
  <c r="K23" i="4"/>
  <c r="AH22" i="4"/>
  <c r="V22" i="4"/>
  <c r="AG22" i="4" s="1"/>
  <c r="X22" i="4"/>
  <c r="Z22" i="4" s="1"/>
  <c r="K22" i="4"/>
  <c r="AH21" i="4"/>
  <c r="V21" i="4"/>
  <c r="W21" i="4" s="1"/>
  <c r="X21" i="4"/>
  <c r="Z21" i="4" s="1"/>
  <c r="K21" i="4"/>
  <c r="AH20" i="4"/>
  <c r="V20" i="4"/>
  <c r="AG20" i="4" s="1"/>
  <c r="X20" i="4"/>
  <c r="Z20" i="4" s="1"/>
  <c r="K20" i="4"/>
  <c r="AH19" i="4"/>
  <c r="V19" i="4"/>
  <c r="AG19" i="4" s="1"/>
  <c r="X19" i="4"/>
  <c r="Z19" i="4" s="1"/>
  <c r="K19" i="4"/>
  <c r="AH18" i="4"/>
  <c r="V18" i="4"/>
  <c r="AG18" i="4" s="1"/>
  <c r="X18" i="4"/>
  <c r="Z18" i="4" s="1"/>
  <c r="K18" i="4"/>
  <c r="AH17" i="4"/>
  <c r="V17" i="4"/>
  <c r="W17" i="4" s="1"/>
  <c r="X17" i="4"/>
  <c r="Z17" i="4" s="1"/>
  <c r="K17" i="4"/>
  <c r="AH16" i="4"/>
  <c r="V16" i="4"/>
  <c r="X16" i="4"/>
  <c r="Z16" i="4" s="1"/>
  <c r="K16" i="4"/>
  <c r="AH15" i="4"/>
  <c r="V15" i="4"/>
  <c r="W15" i="4" s="1"/>
  <c r="X15" i="4"/>
  <c r="Z15" i="4" s="1"/>
  <c r="K15" i="4"/>
  <c r="AH14" i="4"/>
  <c r="V14" i="4"/>
  <c r="W14" i="4" s="1"/>
  <c r="X14" i="4"/>
  <c r="Z14" i="4" s="1"/>
  <c r="K14" i="4"/>
  <c r="AH13" i="4"/>
  <c r="V13" i="4"/>
  <c r="W13" i="4" s="1"/>
  <c r="X13" i="4"/>
  <c r="Z13" i="4" s="1"/>
  <c r="K13" i="4"/>
  <c r="AH12" i="4"/>
  <c r="V12" i="4"/>
  <c r="AG12" i="4" s="1"/>
  <c r="X12" i="4"/>
  <c r="Z12" i="4" s="1"/>
  <c r="K12" i="4"/>
  <c r="AH11" i="4"/>
  <c r="V11" i="4"/>
  <c r="AG11" i="4" s="1"/>
  <c r="X11" i="4"/>
  <c r="Z11" i="4" s="1"/>
  <c r="K11" i="4"/>
  <c r="AH10" i="4"/>
  <c r="V10" i="4"/>
  <c r="AG10" i="4" s="1"/>
  <c r="X10" i="4"/>
  <c r="Z10" i="4" s="1"/>
  <c r="K10" i="4"/>
  <c r="AH9" i="4"/>
  <c r="V9" i="4"/>
  <c r="W9" i="4" s="1"/>
  <c r="X9" i="4"/>
  <c r="Z9" i="4" s="1"/>
  <c r="K9" i="4"/>
  <c r="AH8" i="4"/>
  <c r="V8" i="4"/>
  <c r="AG8" i="4" s="1"/>
  <c r="X8" i="4"/>
  <c r="Z8" i="4" s="1"/>
  <c r="K8" i="4"/>
  <c r="AH7" i="4"/>
  <c r="V7" i="4"/>
  <c r="AG7" i="4" s="1"/>
  <c r="X7" i="4"/>
  <c r="Z7" i="4" s="1"/>
  <c r="K7" i="4"/>
  <c r="AH6" i="4"/>
  <c r="V6" i="4"/>
  <c r="AG6" i="4" s="1"/>
  <c r="X6" i="4"/>
  <c r="Z6" i="4" s="1"/>
  <c r="K6" i="4"/>
  <c r="AH5" i="4"/>
  <c r="V5" i="4"/>
  <c r="W5" i="4" s="1"/>
  <c r="X5" i="4"/>
  <c r="Z5" i="4" s="1"/>
  <c r="K5" i="4"/>
  <c r="AH4" i="4"/>
  <c r="V4" i="4"/>
  <c r="AG4" i="4" s="1"/>
  <c r="X4" i="4"/>
  <c r="Z4" i="4" s="1"/>
  <c r="K4" i="4"/>
  <c r="AH3" i="4"/>
  <c r="V3" i="4"/>
  <c r="AG3" i="4" s="1"/>
  <c r="X3" i="4"/>
  <c r="Z3" i="4" s="1"/>
  <c r="K3" i="4"/>
  <c r="AH2" i="4"/>
  <c r="V2" i="4"/>
  <c r="AG2" i="4" s="1"/>
  <c r="X2" i="4"/>
  <c r="Z2" i="4" s="1"/>
  <c r="K2" i="4"/>
  <c r="AL267" i="3"/>
  <c r="AN267" i="3" s="1"/>
  <c r="AI267" i="3"/>
  <c r="AH267" i="3"/>
  <c r="AK267" i="3" s="1"/>
  <c r="AL266" i="3"/>
  <c r="AI266" i="3"/>
  <c r="AH266" i="3"/>
  <c r="AK266" i="3" s="1"/>
  <c r="AL265" i="3"/>
  <c r="AM265" i="3" s="1"/>
  <c r="AP265" i="3" s="1"/>
  <c r="AI265" i="3"/>
  <c r="AH265" i="3"/>
  <c r="AK265" i="3" s="1"/>
  <c r="AL264" i="3"/>
  <c r="AN264" i="3" s="1"/>
  <c r="AI264" i="3"/>
  <c r="AH264" i="3"/>
  <c r="AK264" i="3" s="1"/>
  <c r="AL263" i="3"/>
  <c r="AN263" i="3" s="1"/>
  <c r="AI263" i="3"/>
  <c r="AH263" i="3"/>
  <c r="AK263" i="3" s="1"/>
  <c r="AL262" i="3"/>
  <c r="AN262" i="3" s="1"/>
  <c r="AI262" i="3"/>
  <c r="AH262" i="3"/>
  <c r="AK262" i="3" s="1"/>
  <c r="AL261" i="3"/>
  <c r="AN261" i="3" s="1"/>
  <c r="AI261" i="3"/>
  <c r="AH261" i="3"/>
  <c r="AK261" i="3" s="1"/>
  <c r="AL260" i="3"/>
  <c r="AN260" i="3" s="1"/>
  <c r="AI260" i="3"/>
  <c r="AH260" i="3"/>
  <c r="AK260" i="3" s="1"/>
  <c r="AL259" i="3"/>
  <c r="AN259" i="3" s="1"/>
  <c r="AI259" i="3"/>
  <c r="AH259" i="3"/>
  <c r="AK259" i="3" s="1"/>
  <c r="AL258" i="3"/>
  <c r="AN258" i="3" s="1"/>
  <c r="AI258" i="3"/>
  <c r="AH258" i="3"/>
  <c r="AK258" i="3" s="1"/>
  <c r="AL257" i="3"/>
  <c r="AN257" i="3" s="1"/>
  <c r="AI257" i="3"/>
  <c r="AH257" i="3"/>
  <c r="AK257" i="3" s="1"/>
  <c r="AL256" i="3"/>
  <c r="AN256" i="3" s="1"/>
  <c r="AI256" i="3"/>
  <c r="AH256" i="3"/>
  <c r="AK256" i="3" s="1"/>
  <c r="AL255" i="3"/>
  <c r="AN255" i="3" s="1"/>
  <c r="AI255" i="3"/>
  <c r="AH255" i="3"/>
  <c r="AK255" i="3" s="1"/>
  <c r="AL254" i="3"/>
  <c r="AN254" i="3" s="1"/>
  <c r="AI254" i="3"/>
  <c r="AH254" i="3"/>
  <c r="AK254" i="3" s="1"/>
  <c r="AL253" i="3"/>
  <c r="AN253" i="3" s="1"/>
  <c r="AI253" i="3"/>
  <c r="AH253" i="3"/>
  <c r="AK253" i="3" s="1"/>
  <c r="AL252" i="3"/>
  <c r="AI252" i="3"/>
  <c r="AH252" i="3"/>
  <c r="AK252" i="3" s="1"/>
  <c r="AL251" i="3"/>
  <c r="AN251" i="3" s="1"/>
  <c r="AI251" i="3"/>
  <c r="AH251" i="3"/>
  <c r="AK251" i="3" s="1"/>
  <c r="AL250" i="3"/>
  <c r="AN250" i="3" s="1"/>
  <c r="AI250" i="3"/>
  <c r="AH250" i="3"/>
  <c r="AK250" i="3" s="1"/>
  <c r="AL249" i="3"/>
  <c r="AN249" i="3" s="1"/>
  <c r="AI249" i="3"/>
  <c r="AH249" i="3"/>
  <c r="AK249" i="3" s="1"/>
  <c r="AL248" i="3"/>
  <c r="AN248" i="3" s="1"/>
  <c r="AI248" i="3"/>
  <c r="AH248" i="3"/>
  <c r="AK248" i="3" s="1"/>
  <c r="AL247" i="3"/>
  <c r="AN247" i="3" s="1"/>
  <c r="AI247" i="3"/>
  <c r="AH247" i="3"/>
  <c r="AK247" i="3" s="1"/>
  <c r="AL246" i="3"/>
  <c r="AN246" i="3" s="1"/>
  <c r="AI246" i="3"/>
  <c r="AH246" i="3"/>
  <c r="AK246" i="3" s="1"/>
  <c r="AL245" i="3"/>
  <c r="AN245" i="3" s="1"/>
  <c r="AI245" i="3"/>
  <c r="AH245" i="3"/>
  <c r="AK245" i="3" s="1"/>
  <c r="AL244" i="3"/>
  <c r="AI244" i="3"/>
  <c r="AH244" i="3"/>
  <c r="AK244" i="3" s="1"/>
  <c r="AL243" i="3"/>
  <c r="AN243" i="3" s="1"/>
  <c r="AI243" i="3"/>
  <c r="AH243" i="3"/>
  <c r="AK243" i="3" s="1"/>
  <c r="AL242" i="3"/>
  <c r="AN242" i="3" s="1"/>
  <c r="AH242" i="3"/>
  <c r="AK242" i="3" s="1"/>
  <c r="AL241" i="3"/>
  <c r="AN241" i="3" s="1"/>
  <c r="AH241" i="3"/>
  <c r="AK241" i="3" s="1"/>
  <c r="AL240" i="3"/>
  <c r="AN240" i="3" s="1"/>
  <c r="AH240" i="3"/>
  <c r="AK240" i="3" s="1"/>
  <c r="AL239" i="3"/>
  <c r="AN239" i="3" s="1"/>
  <c r="AI239" i="3"/>
  <c r="AH239" i="3"/>
  <c r="AK239" i="3" s="1"/>
  <c r="AL238" i="3"/>
  <c r="AN238" i="3" s="1"/>
  <c r="AI238" i="3"/>
  <c r="AH238" i="3"/>
  <c r="AK238" i="3" s="1"/>
  <c r="AL237" i="3"/>
  <c r="AN237" i="3" s="1"/>
  <c r="AI237" i="3"/>
  <c r="AH237" i="3"/>
  <c r="AK237" i="3" s="1"/>
  <c r="AL236" i="3"/>
  <c r="AI236" i="3"/>
  <c r="AH236" i="3"/>
  <c r="AK236" i="3" s="1"/>
  <c r="AL235" i="3"/>
  <c r="AN235" i="3" s="1"/>
  <c r="AI235" i="3"/>
  <c r="AH235" i="3"/>
  <c r="AK235" i="3" s="1"/>
  <c r="AL234" i="3"/>
  <c r="AN234" i="3" s="1"/>
  <c r="AI234" i="3"/>
  <c r="AH234" i="3"/>
  <c r="AK234" i="3" s="1"/>
  <c r="AL233" i="3"/>
  <c r="AN233" i="3" s="1"/>
  <c r="AI233" i="3"/>
  <c r="AH233" i="3"/>
  <c r="AK233" i="3" s="1"/>
  <c r="AL232" i="3"/>
  <c r="AN232" i="3" s="1"/>
  <c r="AI232" i="3"/>
  <c r="AH232" i="3"/>
  <c r="AK232" i="3" s="1"/>
  <c r="AL231" i="3"/>
  <c r="AN231" i="3" s="1"/>
  <c r="AI231" i="3"/>
  <c r="AH231" i="3"/>
  <c r="AK231" i="3" s="1"/>
  <c r="AL230" i="3"/>
  <c r="AN230" i="3" s="1"/>
  <c r="AI230" i="3"/>
  <c r="AH230" i="3"/>
  <c r="AK230" i="3" s="1"/>
  <c r="AL229" i="3"/>
  <c r="AN229" i="3" s="1"/>
  <c r="AI229" i="3"/>
  <c r="AH229" i="3"/>
  <c r="AK229" i="3" s="1"/>
  <c r="AL228" i="3"/>
  <c r="AI228" i="3"/>
  <c r="AH228" i="3"/>
  <c r="AK228" i="3" s="1"/>
  <c r="AL227" i="3"/>
  <c r="AN227" i="3" s="1"/>
  <c r="AI227" i="3"/>
  <c r="AH227" i="3"/>
  <c r="AK227" i="3" s="1"/>
  <c r="AL226" i="3"/>
  <c r="AN226" i="3" s="1"/>
  <c r="AI226" i="3"/>
  <c r="AH226" i="3"/>
  <c r="AK226" i="3" s="1"/>
  <c r="AL225" i="3"/>
  <c r="AN225" i="3" s="1"/>
  <c r="AI225" i="3"/>
  <c r="AH225" i="3"/>
  <c r="AK225" i="3" s="1"/>
  <c r="AL224" i="3"/>
  <c r="AN224" i="3" s="1"/>
  <c r="AI224" i="3"/>
  <c r="AH224" i="3"/>
  <c r="AK224" i="3" s="1"/>
  <c r="AL223" i="3"/>
  <c r="AN223" i="3" s="1"/>
  <c r="AI223" i="3"/>
  <c r="AH223" i="3"/>
  <c r="AK223" i="3" s="1"/>
  <c r="AL222" i="3"/>
  <c r="AN222" i="3" s="1"/>
  <c r="AI222" i="3"/>
  <c r="AH222" i="3"/>
  <c r="AK222" i="3" s="1"/>
  <c r="AL221" i="3"/>
  <c r="AN221" i="3" s="1"/>
  <c r="AI221" i="3"/>
  <c r="AH221" i="3"/>
  <c r="AK221" i="3" s="1"/>
  <c r="AL220" i="3"/>
  <c r="AN220" i="3" s="1"/>
  <c r="AI220" i="3"/>
  <c r="AH220" i="3"/>
  <c r="AK220" i="3" s="1"/>
  <c r="AL219" i="3"/>
  <c r="AN219" i="3" s="1"/>
  <c r="AI219" i="3"/>
  <c r="AH219" i="3"/>
  <c r="AK219" i="3" s="1"/>
  <c r="AL218" i="3"/>
  <c r="AN218" i="3" s="1"/>
  <c r="AI218" i="3"/>
  <c r="AH218" i="3"/>
  <c r="AK218" i="3" s="1"/>
  <c r="AL217" i="3"/>
  <c r="AN217" i="3" s="1"/>
  <c r="AI217" i="3"/>
  <c r="AH217" i="3"/>
  <c r="AK217" i="3" s="1"/>
  <c r="AL216" i="3"/>
  <c r="AN216" i="3" s="1"/>
  <c r="AI216" i="3"/>
  <c r="AH216" i="3"/>
  <c r="AK216" i="3" s="1"/>
  <c r="AL215" i="3"/>
  <c r="AN215" i="3" s="1"/>
  <c r="AI215" i="3"/>
  <c r="AH215" i="3"/>
  <c r="AK215" i="3" s="1"/>
  <c r="AL214" i="3"/>
  <c r="AN214" i="3" s="1"/>
  <c r="AI214" i="3"/>
  <c r="AH214" i="3"/>
  <c r="AK214" i="3" s="1"/>
  <c r="AL213" i="3"/>
  <c r="AN213" i="3" s="1"/>
  <c r="AI213" i="3"/>
  <c r="AH213" i="3"/>
  <c r="AK213" i="3" s="1"/>
  <c r="AL212" i="3"/>
  <c r="AN212" i="3" s="1"/>
  <c r="AI212" i="3"/>
  <c r="AH212" i="3"/>
  <c r="AK212" i="3" s="1"/>
  <c r="AL211" i="3"/>
  <c r="AN211" i="3" s="1"/>
  <c r="AI211" i="3"/>
  <c r="AH211" i="3"/>
  <c r="AK211" i="3" s="1"/>
  <c r="AL210" i="3"/>
  <c r="AN210" i="3" s="1"/>
  <c r="AI210" i="3"/>
  <c r="AH210" i="3"/>
  <c r="AK210" i="3" s="1"/>
  <c r="AL209" i="3"/>
  <c r="AN209" i="3" s="1"/>
  <c r="AI209" i="3"/>
  <c r="AH209" i="3"/>
  <c r="AK209" i="3" s="1"/>
  <c r="AL208" i="3"/>
  <c r="AN208" i="3" s="1"/>
  <c r="AI208" i="3"/>
  <c r="AH208" i="3"/>
  <c r="AK208" i="3" s="1"/>
  <c r="AL207" i="3"/>
  <c r="AN207" i="3" s="1"/>
  <c r="AI207" i="3"/>
  <c r="AH207" i="3"/>
  <c r="AK207" i="3" s="1"/>
  <c r="AB207" i="3"/>
  <c r="AL206" i="3"/>
  <c r="AN206" i="3" s="1"/>
  <c r="AI206" i="3"/>
  <c r="AH206" i="3"/>
  <c r="AK206" i="3" s="1"/>
  <c r="AP205" i="3"/>
  <c r="AN205" i="3"/>
  <c r="AI205" i="3"/>
  <c r="AH205" i="3"/>
  <c r="AL204" i="3"/>
  <c r="AN204" i="3" s="1"/>
  <c r="AI204" i="3"/>
  <c r="AH204" i="3"/>
  <c r="AL203" i="3"/>
  <c r="AN203" i="3" s="1"/>
  <c r="AI203" i="3"/>
  <c r="AH203" i="3"/>
  <c r="W200" i="3"/>
  <c r="V200" i="3"/>
  <c r="AG200" i="3" s="1"/>
  <c r="X200" i="3"/>
  <c r="Z200" i="3" s="1"/>
  <c r="K200" i="3"/>
  <c r="V199" i="3"/>
  <c r="W199" i="3" s="1"/>
  <c r="X199" i="3"/>
  <c r="Z199" i="3" s="1"/>
  <c r="V198" i="3"/>
  <c r="W198" i="3" s="1"/>
  <c r="X198" i="3"/>
  <c r="Z198" i="3" s="1"/>
  <c r="W197" i="3"/>
  <c r="V197" i="3"/>
  <c r="X197" i="3"/>
  <c r="Z197" i="3" s="1"/>
  <c r="V196" i="3"/>
  <c r="W196" i="3" s="1"/>
  <c r="X196" i="3"/>
  <c r="Z196" i="3" s="1"/>
  <c r="V195" i="3"/>
  <c r="W195" i="3" s="1"/>
  <c r="X195" i="3"/>
  <c r="Z195" i="3" s="1"/>
  <c r="V194" i="3"/>
  <c r="W194" i="3" s="1"/>
  <c r="X194" i="3"/>
  <c r="Z194" i="3" s="1"/>
  <c r="V193" i="3"/>
  <c r="W193" i="3" s="1"/>
  <c r="X193" i="3"/>
  <c r="Z193" i="3" s="1"/>
  <c r="V192" i="3"/>
  <c r="W192" i="3" s="1"/>
  <c r="X192" i="3"/>
  <c r="Z192" i="3" s="1"/>
  <c r="V191" i="3"/>
  <c r="W191" i="3" s="1"/>
  <c r="X191" i="3"/>
  <c r="Z191" i="3" s="1"/>
  <c r="V190" i="3"/>
  <c r="W190" i="3" s="1"/>
  <c r="X190" i="3"/>
  <c r="Z190" i="3" s="1"/>
  <c r="V189" i="3"/>
  <c r="W189" i="3" s="1"/>
  <c r="X189" i="3"/>
  <c r="Z189" i="3" s="1"/>
  <c r="V188" i="3"/>
  <c r="W188" i="3" s="1"/>
  <c r="X188" i="3"/>
  <c r="Z188" i="3" s="1"/>
  <c r="V187" i="3"/>
  <c r="W187" i="3" s="1"/>
  <c r="X187" i="3"/>
  <c r="Z187" i="3" s="1"/>
  <c r="V186" i="3"/>
  <c r="W186" i="3" s="1"/>
  <c r="X186" i="3"/>
  <c r="Z186" i="3" s="1"/>
  <c r="V185" i="3"/>
  <c r="W185" i="3" s="1"/>
  <c r="X185" i="3"/>
  <c r="Z185" i="3" s="1"/>
  <c r="V184" i="3"/>
  <c r="W184" i="3" s="1"/>
  <c r="X184" i="3"/>
  <c r="Z184" i="3" s="1"/>
  <c r="V183" i="3"/>
  <c r="W183" i="3" s="1"/>
  <c r="X183" i="3"/>
  <c r="Z183" i="3" s="1"/>
  <c r="V182" i="3"/>
  <c r="W182" i="3" s="1"/>
  <c r="X182" i="3"/>
  <c r="Z182" i="3" s="1"/>
  <c r="W181" i="3"/>
  <c r="V181" i="3"/>
  <c r="X181" i="3"/>
  <c r="Z181" i="3" s="1"/>
  <c r="V180" i="3"/>
  <c r="W180" i="3" s="1"/>
  <c r="X180" i="3"/>
  <c r="Z180" i="3" s="1"/>
  <c r="V179" i="3"/>
  <c r="W179" i="3" s="1"/>
  <c r="X179" i="3"/>
  <c r="Z179" i="3" s="1"/>
  <c r="V178" i="3"/>
  <c r="W178" i="3" s="1"/>
  <c r="X178" i="3"/>
  <c r="Z178" i="3" s="1"/>
  <c r="V177" i="3"/>
  <c r="W177" i="3" s="1"/>
  <c r="X177" i="3"/>
  <c r="Z177" i="3" s="1"/>
  <c r="V176" i="3"/>
  <c r="W176" i="3" s="1"/>
  <c r="X176" i="3"/>
  <c r="Z176" i="3" s="1"/>
  <c r="V175" i="3"/>
  <c r="W175" i="3" s="1"/>
  <c r="X175" i="3"/>
  <c r="Z175" i="3" s="1"/>
  <c r="V174" i="3"/>
  <c r="W174" i="3" s="1"/>
  <c r="X174" i="3"/>
  <c r="Z174" i="3" s="1"/>
  <c r="V173" i="3"/>
  <c r="W173" i="3" s="1"/>
  <c r="X173" i="3"/>
  <c r="Z173" i="3" s="1"/>
  <c r="V172" i="3"/>
  <c r="W172" i="3" s="1"/>
  <c r="X172" i="3"/>
  <c r="Z172" i="3" s="1"/>
  <c r="V171" i="3"/>
  <c r="W171" i="3" s="1"/>
  <c r="X171" i="3"/>
  <c r="Z171" i="3" s="1"/>
  <c r="V170" i="3"/>
  <c r="W170" i="3" s="1"/>
  <c r="X170" i="3"/>
  <c r="Z170" i="3" s="1"/>
  <c r="V169" i="3"/>
  <c r="W169" i="3" s="1"/>
  <c r="X169" i="3"/>
  <c r="Z169" i="3" s="1"/>
  <c r="V168" i="3"/>
  <c r="W168" i="3" s="1"/>
  <c r="X168" i="3"/>
  <c r="Z168" i="3" s="1"/>
  <c r="V167" i="3"/>
  <c r="W167" i="3" s="1"/>
  <c r="X167" i="3"/>
  <c r="Z167" i="3" s="1"/>
  <c r="V166" i="3"/>
  <c r="W166" i="3" s="1"/>
  <c r="X166" i="3"/>
  <c r="Z166" i="3" s="1"/>
  <c r="W165" i="3"/>
  <c r="V165" i="3"/>
  <c r="X165" i="3"/>
  <c r="Z165" i="3" s="1"/>
  <c r="V164" i="3"/>
  <c r="W164" i="3" s="1"/>
  <c r="X164" i="3"/>
  <c r="Z164" i="3" s="1"/>
  <c r="V163" i="3"/>
  <c r="W163" i="3" s="1"/>
  <c r="X163" i="3"/>
  <c r="Z163" i="3" s="1"/>
  <c r="V162" i="3"/>
  <c r="W162" i="3" s="1"/>
  <c r="X162" i="3"/>
  <c r="Z162" i="3" s="1"/>
  <c r="V161" i="3"/>
  <c r="W161" i="3" s="1"/>
  <c r="X161" i="3"/>
  <c r="Z161" i="3" s="1"/>
  <c r="V160" i="3"/>
  <c r="W160" i="3" s="1"/>
  <c r="X160" i="3"/>
  <c r="Z160" i="3" s="1"/>
  <c r="V159" i="3"/>
  <c r="W159" i="3" s="1"/>
  <c r="X159" i="3"/>
  <c r="Z159" i="3" s="1"/>
  <c r="V158" i="3"/>
  <c r="W158" i="3" s="1"/>
  <c r="X158" i="3"/>
  <c r="Z158" i="3" s="1"/>
  <c r="V157" i="3"/>
  <c r="W157" i="3" s="1"/>
  <c r="X157" i="3"/>
  <c r="Z157" i="3" s="1"/>
  <c r="V156" i="3"/>
  <c r="W156" i="3" s="1"/>
  <c r="X156" i="3"/>
  <c r="Z156" i="3" s="1"/>
  <c r="V155" i="3"/>
  <c r="W155" i="3" s="1"/>
  <c r="X155" i="3"/>
  <c r="Z155" i="3" s="1"/>
  <c r="V154" i="3"/>
  <c r="W154" i="3" s="1"/>
  <c r="X154" i="3"/>
  <c r="Z154" i="3" s="1"/>
  <c r="V153" i="3"/>
  <c r="W153" i="3" s="1"/>
  <c r="X153" i="3"/>
  <c r="Z153" i="3" s="1"/>
  <c r="V152" i="3"/>
  <c r="W152" i="3" s="1"/>
  <c r="X152" i="3"/>
  <c r="Z152" i="3" s="1"/>
  <c r="V151" i="3"/>
  <c r="W151" i="3" s="1"/>
  <c r="X151" i="3"/>
  <c r="Z151" i="3" s="1"/>
  <c r="V150" i="3"/>
  <c r="W150" i="3" s="1"/>
  <c r="X150" i="3"/>
  <c r="Z150" i="3" s="1"/>
  <c r="W149" i="3"/>
  <c r="V149" i="3"/>
  <c r="X149" i="3"/>
  <c r="Z149" i="3" s="1"/>
  <c r="V148" i="3"/>
  <c r="W148" i="3" s="1"/>
  <c r="X148" i="3"/>
  <c r="Z148" i="3" s="1"/>
  <c r="V147" i="3"/>
  <c r="W147" i="3" s="1"/>
  <c r="X147" i="3"/>
  <c r="Z147" i="3" s="1"/>
  <c r="V146" i="3"/>
  <c r="W146" i="3" s="1"/>
  <c r="X146" i="3"/>
  <c r="Z146" i="3" s="1"/>
  <c r="V145" i="3"/>
  <c r="W145" i="3" s="1"/>
  <c r="X145" i="3"/>
  <c r="Z145" i="3" s="1"/>
  <c r="V144" i="3"/>
  <c r="W144" i="3" s="1"/>
  <c r="X144" i="3"/>
  <c r="Z144" i="3" s="1"/>
  <c r="V143" i="3"/>
  <c r="W143" i="3" s="1"/>
  <c r="X143" i="3"/>
  <c r="Z143" i="3" s="1"/>
  <c r="V142" i="3"/>
  <c r="W142" i="3" s="1"/>
  <c r="X142" i="3"/>
  <c r="Z142" i="3" s="1"/>
  <c r="V141" i="3"/>
  <c r="W141" i="3" s="1"/>
  <c r="X141" i="3"/>
  <c r="Z141" i="3" s="1"/>
  <c r="V140" i="3"/>
  <c r="W140" i="3" s="1"/>
  <c r="X140" i="3"/>
  <c r="Z140" i="3" s="1"/>
  <c r="V139" i="3"/>
  <c r="W139" i="3" s="1"/>
  <c r="X139" i="3"/>
  <c r="Z139" i="3" s="1"/>
  <c r="V138" i="3"/>
  <c r="W138" i="3" s="1"/>
  <c r="X138" i="3"/>
  <c r="Z138" i="3" s="1"/>
  <c r="V137" i="3"/>
  <c r="W137" i="3" s="1"/>
  <c r="X137" i="3"/>
  <c r="Z137" i="3" s="1"/>
  <c r="V136" i="3"/>
  <c r="W136" i="3" s="1"/>
  <c r="X136" i="3"/>
  <c r="Z136" i="3" s="1"/>
  <c r="V135" i="3"/>
  <c r="W135" i="3" s="1"/>
  <c r="X135" i="3"/>
  <c r="Z135" i="3" s="1"/>
  <c r="V134" i="3"/>
  <c r="W134" i="3" s="1"/>
  <c r="X134" i="3"/>
  <c r="Z134" i="3" s="1"/>
  <c r="W133" i="3"/>
  <c r="V133" i="3"/>
  <c r="X133" i="3"/>
  <c r="Z133" i="3" s="1"/>
  <c r="V132" i="3"/>
  <c r="W132" i="3" s="1"/>
  <c r="X132" i="3"/>
  <c r="Z132" i="3" s="1"/>
  <c r="V131" i="3"/>
  <c r="W131" i="3" s="1"/>
  <c r="X131" i="3"/>
  <c r="Z131" i="3" s="1"/>
  <c r="V130" i="3"/>
  <c r="W130" i="3" s="1"/>
  <c r="X130" i="3"/>
  <c r="Z130" i="3" s="1"/>
  <c r="V129" i="3"/>
  <c r="W129" i="3" s="1"/>
  <c r="X129" i="3"/>
  <c r="Z129" i="3" s="1"/>
  <c r="V128" i="3"/>
  <c r="W128" i="3" s="1"/>
  <c r="X128" i="3"/>
  <c r="Z128" i="3" s="1"/>
  <c r="V127" i="3"/>
  <c r="W127" i="3" s="1"/>
  <c r="X127" i="3"/>
  <c r="Z127" i="3" s="1"/>
  <c r="V126" i="3"/>
  <c r="W126" i="3" s="1"/>
  <c r="X126" i="3"/>
  <c r="Z126" i="3" s="1"/>
  <c r="V125" i="3"/>
  <c r="W125" i="3" s="1"/>
  <c r="X125" i="3"/>
  <c r="Z125" i="3" s="1"/>
  <c r="V124" i="3"/>
  <c r="W124" i="3" s="1"/>
  <c r="X124" i="3"/>
  <c r="Z124" i="3" s="1"/>
  <c r="V123" i="3"/>
  <c r="W123" i="3" s="1"/>
  <c r="X123" i="3"/>
  <c r="Z123" i="3" s="1"/>
  <c r="V122" i="3"/>
  <c r="W122" i="3" s="1"/>
  <c r="X122" i="3"/>
  <c r="Z122" i="3" s="1"/>
  <c r="V121" i="3"/>
  <c r="W121" i="3" s="1"/>
  <c r="X121" i="3"/>
  <c r="Z121" i="3" s="1"/>
  <c r="V120" i="3"/>
  <c r="W120" i="3" s="1"/>
  <c r="X120" i="3"/>
  <c r="Z120" i="3" s="1"/>
  <c r="V119" i="3"/>
  <c r="W119" i="3" s="1"/>
  <c r="X119" i="3"/>
  <c r="Z119" i="3" s="1"/>
  <c r="V118" i="3"/>
  <c r="W118" i="3" s="1"/>
  <c r="X118" i="3"/>
  <c r="Z118" i="3" s="1"/>
  <c r="X117" i="3"/>
  <c r="Z117" i="3" s="1"/>
  <c r="V117" i="3"/>
  <c r="W117" i="3" s="1"/>
  <c r="X116" i="3"/>
  <c r="Z116" i="3" s="1"/>
  <c r="V116" i="3"/>
  <c r="W116" i="3" s="1"/>
  <c r="X115" i="3"/>
  <c r="Z115" i="3" s="1"/>
  <c r="V115" i="3"/>
  <c r="W115" i="3" s="1"/>
  <c r="X114" i="3"/>
  <c r="Z114" i="3" s="1"/>
  <c r="V114" i="3"/>
  <c r="W114" i="3" s="1"/>
  <c r="X113" i="3"/>
  <c r="Z113" i="3" s="1"/>
  <c r="V113" i="3"/>
  <c r="W113" i="3" s="1"/>
  <c r="X112" i="3"/>
  <c r="Z112" i="3" s="1"/>
  <c r="W112" i="3"/>
  <c r="V112" i="3"/>
  <c r="X111" i="3"/>
  <c r="Z111" i="3" s="1"/>
  <c r="V111" i="3"/>
  <c r="W111" i="3" s="1"/>
  <c r="X110" i="3"/>
  <c r="Z110" i="3" s="1"/>
  <c r="V110" i="3"/>
  <c r="W110" i="3" s="1"/>
  <c r="X109" i="3"/>
  <c r="Z109" i="3" s="1"/>
  <c r="V109" i="3"/>
  <c r="W109" i="3" s="1"/>
  <c r="X108" i="3"/>
  <c r="Z108" i="3" s="1"/>
  <c r="V108" i="3"/>
  <c r="W108" i="3" s="1"/>
  <c r="V107" i="3"/>
  <c r="W107" i="3" s="1"/>
  <c r="X107" i="3"/>
  <c r="Z107" i="3" s="1"/>
  <c r="V106" i="3"/>
  <c r="W106" i="3" s="1"/>
  <c r="X106" i="3"/>
  <c r="Z106" i="3" s="1"/>
  <c r="X105" i="3"/>
  <c r="Z105" i="3" s="1"/>
  <c r="V105" i="3"/>
  <c r="W105" i="3" s="1"/>
  <c r="X104" i="3"/>
  <c r="Z104" i="3" s="1"/>
  <c r="V104" i="3"/>
  <c r="W104" i="3" s="1"/>
  <c r="X103" i="3"/>
  <c r="Z103" i="3" s="1"/>
  <c r="V103" i="3"/>
  <c r="W103" i="3" s="1"/>
  <c r="X102" i="3"/>
  <c r="Z102" i="3" s="1"/>
  <c r="V102" i="3"/>
  <c r="W102" i="3" s="1"/>
  <c r="X101" i="3"/>
  <c r="Z101" i="3" s="1"/>
  <c r="V101" i="3"/>
  <c r="W101" i="3" s="1"/>
  <c r="X100" i="3"/>
  <c r="Z100" i="3" s="1"/>
  <c r="V100" i="3"/>
  <c r="W100" i="3" s="1"/>
  <c r="V99" i="3"/>
  <c r="W99" i="3" s="1"/>
  <c r="X99" i="3"/>
  <c r="Z99" i="3" s="1"/>
  <c r="X98" i="3"/>
  <c r="Z98" i="3" s="1"/>
  <c r="V98" i="3"/>
  <c r="W98" i="3" s="1"/>
  <c r="X97" i="3"/>
  <c r="Z97" i="3" s="1"/>
  <c r="V97" i="3"/>
  <c r="W97" i="3" s="1"/>
  <c r="V96" i="3"/>
  <c r="W96" i="3" s="1"/>
  <c r="X96" i="3"/>
  <c r="Z96" i="3" s="1"/>
  <c r="V95" i="3"/>
  <c r="W95" i="3" s="1"/>
  <c r="X95" i="3"/>
  <c r="Z95" i="3" s="1"/>
  <c r="X94" i="3"/>
  <c r="Z94" i="3" s="1"/>
  <c r="V94" i="3"/>
  <c r="W94" i="3" s="1"/>
  <c r="X93" i="3"/>
  <c r="Z93" i="3" s="1"/>
  <c r="V93" i="3"/>
  <c r="W93" i="3" s="1"/>
  <c r="X92" i="3"/>
  <c r="Z92" i="3" s="1"/>
  <c r="V92" i="3"/>
  <c r="W92" i="3" s="1"/>
  <c r="X91" i="3"/>
  <c r="Z91" i="3" s="1"/>
  <c r="V91" i="3"/>
  <c r="W91" i="3" s="1"/>
  <c r="X90" i="3"/>
  <c r="Z90" i="3" s="1"/>
  <c r="V90" i="3"/>
  <c r="W90" i="3" s="1"/>
  <c r="X89" i="3"/>
  <c r="Z89" i="3" s="1"/>
  <c r="V89" i="3"/>
  <c r="W89" i="3" s="1"/>
  <c r="X88" i="3"/>
  <c r="Z88" i="3" s="1"/>
  <c r="V88" i="3"/>
  <c r="W88" i="3" s="1"/>
  <c r="X87" i="3"/>
  <c r="Z87" i="3" s="1"/>
  <c r="V87" i="3"/>
  <c r="W87" i="3" s="1"/>
  <c r="K87" i="3"/>
  <c r="X86" i="3"/>
  <c r="Z86" i="3" s="1"/>
  <c r="V86" i="3"/>
  <c r="W86" i="3" s="1"/>
  <c r="K86" i="3"/>
  <c r="V85" i="3"/>
  <c r="W85" i="3" s="1"/>
  <c r="X85" i="3"/>
  <c r="Z85" i="3" s="1"/>
  <c r="K85" i="3"/>
  <c r="X84" i="3"/>
  <c r="Z84" i="3" s="1"/>
  <c r="V84" i="3"/>
  <c r="AG84" i="3" s="1"/>
  <c r="K84" i="3"/>
  <c r="X83" i="3"/>
  <c r="Z83" i="3" s="1"/>
  <c r="V83" i="3"/>
  <c r="W83" i="3" s="1"/>
  <c r="K83" i="3"/>
  <c r="X82" i="3"/>
  <c r="Z82" i="3" s="1"/>
  <c r="V82" i="3"/>
  <c r="W82" i="3" s="1"/>
  <c r="K82" i="3"/>
  <c r="V81" i="3"/>
  <c r="W81" i="3" s="1"/>
  <c r="X81" i="3"/>
  <c r="Z81" i="3" s="1"/>
  <c r="K81" i="3"/>
  <c r="X80" i="3"/>
  <c r="Z80" i="3" s="1"/>
  <c r="V80" i="3"/>
  <c r="AG80" i="3" s="1"/>
  <c r="K80" i="3"/>
  <c r="X79" i="3"/>
  <c r="Z79" i="3" s="1"/>
  <c r="V79" i="3"/>
  <c r="W79" i="3" s="1"/>
  <c r="K79" i="3"/>
  <c r="X78" i="3"/>
  <c r="Z78" i="3" s="1"/>
  <c r="V78" i="3"/>
  <c r="W78" i="3" s="1"/>
  <c r="K78" i="3"/>
  <c r="AG77" i="3"/>
  <c r="V77" i="3"/>
  <c r="W77" i="3" s="1"/>
  <c r="X77" i="3"/>
  <c r="Z77" i="3" s="1"/>
  <c r="K77" i="3"/>
  <c r="X76" i="3"/>
  <c r="Z76" i="3" s="1"/>
  <c r="V76" i="3"/>
  <c r="AG76" i="3" s="1"/>
  <c r="K76" i="3"/>
  <c r="AG75" i="3"/>
  <c r="X75" i="3"/>
  <c r="Z75" i="3" s="1"/>
  <c r="V75" i="3"/>
  <c r="W75" i="3" s="1"/>
  <c r="K75" i="3"/>
  <c r="X74" i="3"/>
  <c r="Z74" i="3" s="1"/>
  <c r="V74" i="3"/>
  <c r="W74" i="3" s="1"/>
  <c r="K74" i="3"/>
  <c r="V73" i="3"/>
  <c r="W73" i="3" s="1"/>
  <c r="X73" i="3"/>
  <c r="Z73" i="3" s="1"/>
  <c r="K73" i="3"/>
  <c r="V72" i="3"/>
  <c r="AG72" i="3" s="1"/>
  <c r="X72" i="3"/>
  <c r="Z72" i="3" s="1"/>
  <c r="K72" i="3"/>
  <c r="V71" i="3"/>
  <c r="AG71" i="3" s="1"/>
  <c r="X71" i="3"/>
  <c r="Z71" i="3" s="1"/>
  <c r="K71" i="3"/>
  <c r="V70" i="3"/>
  <c r="AG70" i="3" s="1"/>
  <c r="X70" i="3"/>
  <c r="Z70" i="3" s="1"/>
  <c r="K70" i="3"/>
  <c r="V69" i="3"/>
  <c r="AG69" i="3" s="1"/>
  <c r="X69" i="3"/>
  <c r="Z69" i="3" s="1"/>
  <c r="K69" i="3"/>
  <c r="V68" i="3"/>
  <c r="AG68" i="3" s="1"/>
  <c r="X68" i="3"/>
  <c r="Z68" i="3" s="1"/>
  <c r="K68" i="3"/>
  <c r="V67" i="3"/>
  <c r="AG67" i="3" s="1"/>
  <c r="X67" i="3"/>
  <c r="Z67" i="3" s="1"/>
  <c r="K67" i="3"/>
  <c r="V66" i="3"/>
  <c r="AG66" i="3" s="1"/>
  <c r="X66" i="3"/>
  <c r="Z66" i="3" s="1"/>
  <c r="K66" i="3"/>
  <c r="V65" i="3"/>
  <c r="AG65" i="3" s="1"/>
  <c r="X65" i="3"/>
  <c r="Z65" i="3" s="1"/>
  <c r="K65" i="3"/>
  <c r="V64" i="3"/>
  <c r="AG64" i="3" s="1"/>
  <c r="X64" i="3"/>
  <c r="Z64" i="3" s="1"/>
  <c r="K64" i="3"/>
  <c r="V63" i="3"/>
  <c r="AG63" i="3" s="1"/>
  <c r="X63" i="3"/>
  <c r="Z63" i="3" s="1"/>
  <c r="K63" i="3"/>
  <c r="V62" i="3"/>
  <c r="AG62" i="3" s="1"/>
  <c r="X62" i="3"/>
  <c r="Z62" i="3" s="1"/>
  <c r="K62" i="3"/>
  <c r="V61" i="3"/>
  <c r="AG61" i="3" s="1"/>
  <c r="X61" i="3"/>
  <c r="Z61" i="3" s="1"/>
  <c r="K61" i="3"/>
  <c r="V60" i="3"/>
  <c r="AG60" i="3" s="1"/>
  <c r="X60" i="3"/>
  <c r="Z60" i="3" s="1"/>
  <c r="K60" i="3"/>
  <c r="V59" i="3"/>
  <c r="AG59" i="3" s="1"/>
  <c r="X59" i="3"/>
  <c r="Z59" i="3" s="1"/>
  <c r="K59" i="3"/>
  <c r="V58" i="3"/>
  <c r="AG58" i="3" s="1"/>
  <c r="X58" i="3"/>
  <c r="Z58" i="3" s="1"/>
  <c r="K58" i="3"/>
  <c r="V57" i="3"/>
  <c r="AG57" i="3" s="1"/>
  <c r="X57" i="3"/>
  <c r="Z57" i="3" s="1"/>
  <c r="K57" i="3"/>
  <c r="V56" i="3"/>
  <c r="AG56" i="3" s="1"/>
  <c r="X56" i="3"/>
  <c r="Z56" i="3" s="1"/>
  <c r="K56" i="3"/>
  <c r="V55" i="3"/>
  <c r="AG55" i="3" s="1"/>
  <c r="X55" i="3"/>
  <c r="Z55" i="3" s="1"/>
  <c r="K55" i="3"/>
  <c r="V54" i="3"/>
  <c r="AG54" i="3" s="1"/>
  <c r="X54" i="3"/>
  <c r="Z54" i="3" s="1"/>
  <c r="K54" i="3"/>
  <c r="V53" i="3"/>
  <c r="AG53" i="3" s="1"/>
  <c r="X53" i="3"/>
  <c r="Z53" i="3" s="1"/>
  <c r="K53" i="3"/>
  <c r="V52" i="3"/>
  <c r="AG52" i="3" s="1"/>
  <c r="X52" i="3"/>
  <c r="Z52" i="3" s="1"/>
  <c r="K52" i="3"/>
  <c r="V51" i="3"/>
  <c r="AG51" i="3" s="1"/>
  <c r="X51" i="3"/>
  <c r="Z51" i="3" s="1"/>
  <c r="K51" i="3"/>
  <c r="V50" i="3"/>
  <c r="AG50" i="3" s="1"/>
  <c r="X50" i="3"/>
  <c r="Z50" i="3" s="1"/>
  <c r="K50" i="3"/>
  <c r="V49" i="3"/>
  <c r="AG49" i="3" s="1"/>
  <c r="X49" i="3"/>
  <c r="Z49" i="3" s="1"/>
  <c r="K49" i="3"/>
  <c r="V48" i="3"/>
  <c r="AG48" i="3" s="1"/>
  <c r="X48" i="3"/>
  <c r="Z48" i="3" s="1"/>
  <c r="K48" i="3"/>
  <c r="V47" i="3"/>
  <c r="AG47" i="3" s="1"/>
  <c r="X47" i="3"/>
  <c r="Z47" i="3" s="1"/>
  <c r="K47" i="3"/>
  <c r="V46" i="3"/>
  <c r="AG46" i="3" s="1"/>
  <c r="X46" i="3"/>
  <c r="Z46" i="3" s="1"/>
  <c r="K46" i="3"/>
  <c r="V45" i="3"/>
  <c r="AG45" i="3" s="1"/>
  <c r="X45" i="3"/>
  <c r="Z45" i="3" s="1"/>
  <c r="K45" i="3"/>
  <c r="V44" i="3"/>
  <c r="AG44" i="3" s="1"/>
  <c r="X44" i="3"/>
  <c r="Z44" i="3" s="1"/>
  <c r="K44" i="3"/>
  <c r="V43" i="3"/>
  <c r="AG43" i="3" s="1"/>
  <c r="X43" i="3"/>
  <c r="Z43" i="3" s="1"/>
  <c r="K43" i="3"/>
  <c r="V42" i="3"/>
  <c r="AG42" i="3" s="1"/>
  <c r="X42" i="3"/>
  <c r="Z42" i="3" s="1"/>
  <c r="K42" i="3"/>
  <c r="V41" i="3"/>
  <c r="AG41" i="3" s="1"/>
  <c r="X41" i="3"/>
  <c r="Z41" i="3" s="1"/>
  <c r="K41" i="3"/>
  <c r="V40" i="3"/>
  <c r="AG40" i="3" s="1"/>
  <c r="X40" i="3"/>
  <c r="Z40" i="3" s="1"/>
  <c r="K40" i="3"/>
  <c r="V39" i="3"/>
  <c r="AG39" i="3" s="1"/>
  <c r="X39" i="3"/>
  <c r="Z39" i="3" s="1"/>
  <c r="K39" i="3"/>
  <c r="V38" i="3"/>
  <c r="AG38" i="3" s="1"/>
  <c r="X38" i="3"/>
  <c r="Z38" i="3" s="1"/>
  <c r="K38" i="3"/>
  <c r="V37" i="3"/>
  <c r="AG37" i="3" s="1"/>
  <c r="X37" i="3"/>
  <c r="Z37" i="3" s="1"/>
  <c r="K37" i="3"/>
  <c r="V36" i="3"/>
  <c r="AG36" i="3" s="1"/>
  <c r="X36" i="3"/>
  <c r="Z36" i="3" s="1"/>
  <c r="K36" i="3"/>
  <c r="W35" i="3"/>
  <c r="V35" i="3"/>
  <c r="AG35" i="3" s="1"/>
  <c r="X35" i="3"/>
  <c r="Z35" i="3" s="1"/>
  <c r="K35" i="3"/>
  <c r="W34" i="3"/>
  <c r="V34" i="3"/>
  <c r="AG34" i="3" s="1"/>
  <c r="X34" i="3"/>
  <c r="Z34" i="3" s="1"/>
  <c r="K34" i="3"/>
  <c r="AG33" i="3"/>
  <c r="V32" i="3"/>
  <c r="AG32" i="3" s="1"/>
  <c r="X32" i="3"/>
  <c r="Z32" i="3" s="1"/>
  <c r="K32" i="3"/>
  <c r="V31" i="3"/>
  <c r="AG31" i="3" s="1"/>
  <c r="X31" i="3"/>
  <c r="Z31" i="3" s="1"/>
  <c r="K31" i="3"/>
  <c r="V30" i="3"/>
  <c r="AG30" i="3" s="1"/>
  <c r="X30" i="3"/>
  <c r="Z30" i="3" s="1"/>
  <c r="K30" i="3"/>
  <c r="V29" i="3"/>
  <c r="AG29" i="3" s="1"/>
  <c r="X29" i="3"/>
  <c r="Z29" i="3" s="1"/>
  <c r="K29" i="3"/>
  <c r="V28" i="3"/>
  <c r="AG28" i="3" s="1"/>
  <c r="X28" i="3"/>
  <c r="Z28" i="3" s="1"/>
  <c r="K28" i="3"/>
  <c r="V27" i="3"/>
  <c r="AG27" i="3" s="1"/>
  <c r="X27" i="3"/>
  <c r="Z27" i="3" s="1"/>
  <c r="K27" i="3"/>
  <c r="V26" i="3"/>
  <c r="AG26" i="3" s="1"/>
  <c r="X26" i="3"/>
  <c r="Z26" i="3" s="1"/>
  <c r="K26" i="3"/>
  <c r="V25" i="3"/>
  <c r="AG25" i="3" s="1"/>
  <c r="X25" i="3"/>
  <c r="Z25" i="3" s="1"/>
  <c r="K25" i="3"/>
  <c r="V24" i="3"/>
  <c r="AG24" i="3" s="1"/>
  <c r="X24" i="3"/>
  <c r="Z24" i="3" s="1"/>
  <c r="K24" i="3"/>
  <c r="V23" i="3"/>
  <c r="AG23" i="3" s="1"/>
  <c r="X23" i="3"/>
  <c r="Z23" i="3" s="1"/>
  <c r="K23" i="3"/>
  <c r="V22" i="3"/>
  <c r="AG22" i="3" s="1"/>
  <c r="X22" i="3"/>
  <c r="Z22" i="3" s="1"/>
  <c r="K22" i="3"/>
  <c r="V21" i="3"/>
  <c r="AG21" i="3" s="1"/>
  <c r="X21" i="3"/>
  <c r="Z21" i="3" s="1"/>
  <c r="K21" i="3"/>
  <c r="V20" i="3"/>
  <c r="AG20" i="3" s="1"/>
  <c r="X20" i="3"/>
  <c r="Z20" i="3" s="1"/>
  <c r="K20" i="3"/>
  <c r="V19" i="3"/>
  <c r="AG19" i="3" s="1"/>
  <c r="X19" i="3"/>
  <c r="Z19" i="3" s="1"/>
  <c r="K19" i="3"/>
  <c r="V18" i="3"/>
  <c r="AG18" i="3" s="1"/>
  <c r="X18" i="3"/>
  <c r="Z18" i="3" s="1"/>
  <c r="K18" i="3"/>
  <c r="V17" i="3"/>
  <c r="AG17" i="3" s="1"/>
  <c r="X17" i="3"/>
  <c r="Z17" i="3" s="1"/>
  <c r="K17" i="3"/>
  <c r="V16" i="3"/>
  <c r="AG16" i="3" s="1"/>
  <c r="X16" i="3"/>
  <c r="Z16" i="3" s="1"/>
  <c r="K16" i="3"/>
  <c r="V15" i="3"/>
  <c r="AG15" i="3" s="1"/>
  <c r="X15" i="3"/>
  <c r="Z15" i="3" s="1"/>
  <c r="K15" i="3"/>
  <c r="V14" i="3"/>
  <c r="AG14" i="3" s="1"/>
  <c r="X14" i="3"/>
  <c r="Z14" i="3" s="1"/>
  <c r="K14" i="3"/>
  <c r="V13" i="3"/>
  <c r="AG13" i="3" s="1"/>
  <c r="X13" i="3"/>
  <c r="Z13" i="3" s="1"/>
  <c r="K13" i="3"/>
  <c r="V12" i="3"/>
  <c r="AG12" i="3" s="1"/>
  <c r="X12" i="3"/>
  <c r="Z12" i="3" s="1"/>
  <c r="K12" i="3"/>
  <c r="V11" i="3"/>
  <c r="AG11" i="3" s="1"/>
  <c r="X11" i="3"/>
  <c r="Z11" i="3" s="1"/>
  <c r="K11" i="3"/>
  <c r="V10" i="3"/>
  <c r="AG10" i="3" s="1"/>
  <c r="X10" i="3"/>
  <c r="Z10" i="3" s="1"/>
  <c r="K10" i="3"/>
  <c r="V9" i="3"/>
  <c r="AG9" i="3" s="1"/>
  <c r="X9" i="3"/>
  <c r="Z9" i="3" s="1"/>
  <c r="K9" i="3"/>
  <c r="V8" i="3"/>
  <c r="AG8" i="3" s="1"/>
  <c r="X8" i="3"/>
  <c r="Z8" i="3" s="1"/>
  <c r="K8" i="3"/>
  <c r="V7" i="3"/>
  <c r="AG7" i="3" s="1"/>
  <c r="X7" i="3"/>
  <c r="Z7" i="3" s="1"/>
  <c r="K7" i="3"/>
  <c r="V6" i="3"/>
  <c r="AG6" i="3" s="1"/>
  <c r="X6" i="3"/>
  <c r="Z6" i="3" s="1"/>
  <c r="K6" i="3"/>
  <c r="V5" i="3"/>
  <c r="AG5" i="3" s="1"/>
  <c r="X5" i="3"/>
  <c r="Z5" i="3" s="1"/>
  <c r="K5" i="3"/>
  <c r="V4" i="3"/>
  <c r="AG4" i="3" s="1"/>
  <c r="X4" i="3"/>
  <c r="Z4" i="3" s="1"/>
  <c r="K4" i="3"/>
  <c r="V3" i="3"/>
  <c r="AG3" i="3" s="1"/>
  <c r="X3" i="3"/>
  <c r="Z3" i="3" s="1"/>
  <c r="K3" i="3"/>
  <c r="AH2" i="3"/>
  <c r="V2" i="3"/>
  <c r="AG2" i="3" s="1"/>
  <c r="X2" i="3"/>
  <c r="Z2" i="3" s="1"/>
  <c r="K2" i="3"/>
  <c r="AL267" i="2"/>
  <c r="AN267" i="2" s="1"/>
  <c r="AI267" i="2"/>
  <c r="AH267" i="2"/>
  <c r="AK267" i="2" s="1"/>
  <c r="AL266" i="2"/>
  <c r="AI266" i="2"/>
  <c r="AH266" i="2"/>
  <c r="AK266" i="2" s="1"/>
  <c r="AL265" i="2"/>
  <c r="AM265" i="2" s="1"/>
  <c r="AP265" i="2" s="1"/>
  <c r="AI265" i="2"/>
  <c r="AH265" i="2"/>
  <c r="AK265" i="2" s="1"/>
  <c r="AL264" i="2"/>
  <c r="AN264" i="2" s="1"/>
  <c r="AI264" i="2"/>
  <c r="AH264" i="2"/>
  <c r="AK264" i="2" s="1"/>
  <c r="AL263" i="2"/>
  <c r="AN263" i="2" s="1"/>
  <c r="AI263" i="2"/>
  <c r="AH263" i="2"/>
  <c r="AK263" i="2" s="1"/>
  <c r="AL262" i="2"/>
  <c r="AN262" i="2" s="1"/>
  <c r="AI262" i="2"/>
  <c r="AH262" i="2"/>
  <c r="AK262" i="2" s="1"/>
  <c r="AL261" i="2"/>
  <c r="AN261" i="2" s="1"/>
  <c r="AI261" i="2"/>
  <c r="AH261" i="2"/>
  <c r="AK261" i="2" s="1"/>
  <c r="AL260" i="2"/>
  <c r="AN260" i="2" s="1"/>
  <c r="AI260" i="2"/>
  <c r="AH260" i="2"/>
  <c r="AK260" i="2" s="1"/>
  <c r="AL259" i="2"/>
  <c r="AN259" i="2" s="1"/>
  <c r="AI259" i="2"/>
  <c r="AH259" i="2"/>
  <c r="AK259" i="2" s="1"/>
  <c r="AL258" i="2"/>
  <c r="AN258" i="2" s="1"/>
  <c r="AI258" i="2"/>
  <c r="AH258" i="2"/>
  <c r="AK258" i="2" s="1"/>
  <c r="AL257" i="2"/>
  <c r="AN257" i="2" s="1"/>
  <c r="AI257" i="2"/>
  <c r="AH257" i="2"/>
  <c r="AK257" i="2" s="1"/>
  <c r="AL256" i="2"/>
  <c r="AN256" i="2" s="1"/>
  <c r="AI256" i="2"/>
  <c r="AH256" i="2"/>
  <c r="AK256" i="2" s="1"/>
  <c r="AL255" i="2"/>
  <c r="AN255" i="2" s="1"/>
  <c r="AI255" i="2"/>
  <c r="AH255" i="2"/>
  <c r="AK255" i="2" s="1"/>
  <c r="AL254" i="2"/>
  <c r="AN254" i="2" s="1"/>
  <c r="AI254" i="2"/>
  <c r="AH254" i="2"/>
  <c r="AK254" i="2" s="1"/>
  <c r="AL253" i="2"/>
  <c r="AN253" i="2" s="1"/>
  <c r="AI253" i="2"/>
  <c r="AH253" i="2"/>
  <c r="AK253" i="2" s="1"/>
  <c r="AL252" i="2"/>
  <c r="AN252" i="2" s="1"/>
  <c r="AI252" i="2"/>
  <c r="AH252" i="2"/>
  <c r="AK252" i="2" s="1"/>
  <c r="AL251" i="2"/>
  <c r="AN251" i="2" s="1"/>
  <c r="AI251" i="2"/>
  <c r="AH251" i="2"/>
  <c r="AK251" i="2" s="1"/>
  <c r="AL250" i="2"/>
  <c r="AN250" i="2" s="1"/>
  <c r="AI250" i="2"/>
  <c r="AH250" i="2"/>
  <c r="AK250" i="2" s="1"/>
  <c r="AL249" i="2"/>
  <c r="AN249" i="2" s="1"/>
  <c r="AI249" i="2"/>
  <c r="AH249" i="2"/>
  <c r="AK249" i="2" s="1"/>
  <c r="AL248" i="2"/>
  <c r="AN248" i="2" s="1"/>
  <c r="AI248" i="2"/>
  <c r="AH248" i="2"/>
  <c r="AK248" i="2" s="1"/>
  <c r="AL247" i="2"/>
  <c r="AN247" i="2" s="1"/>
  <c r="AI247" i="2"/>
  <c r="AH247" i="2"/>
  <c r="AK247" i="2" s="1"/>
  <c r="AL246" i="2"/>
  <c r="AI246" i="2"/>
  <c r="AH246" i="2"/>
  <c r="AK246" i="2" s="1"/>
  <c r="AL245" i="2"/>
  <c r="AN245" i="2" s="1"/>
  <c r="AI245" i="2"/>
  <c r="AH245" i="2"/>
  <c r="AK245" i="2" s="1"/>
  <c r="AL244" i="2"/>
  <c r="AN244" i="2" s="1"/>
  <c r="AI244" i="2"/>
  <c r="AH244" i="2"/>
  <c r="AK244" i="2" s="1"/>
  <c r="AL243" i="2"/>
  <c r="AN243" i="2" s="1"/>
  <c r="AI243" i="2"/>
  <c r="AH243" i="2"/>
  <c r="AK243" i="2" s="1"/>
  <c r="AL242" i="2"/>
  <c r="AN242" i="2" s="1"/>
  <c r="AH242" i="2"/>
  <c r="AK242" i="2" s="1"/>
  <c r="AL241" i="2"/>
  <c r="AN241" i="2" s="1"/>
  <c r="AH241" i="2"/>
  <c r="AK241" i="2" s="1"/>
  <c r="AL240" i="2"/>
  <c r="AN240" i="2" s="1"/>
  <c r="AH240" i="2"/>
  <c r="AK240" i="2" s="1"/>
  <c r="AL239" i="2"/>
  <c r="AN239" i="2" s="1"/>
  <c r="AI239" i="2"/>
  <c r="AH239" i="2"/>
  <c r="AK239" i="2" s="1"/>
  <c r="AL238" i="2"/>
  <c r="AI238" i="2"/>
  <c r="AH238" i="2"/>
  <c r="AK238" i="2" s="1"/>
  <c r="AL237" i="2"/>
  <c r="AN237" i="2" s="1"/>
  <c r="AI237" i="2"/>
  <c r="AH237" i="2"/>
  <c r="AK237" i="2" s="1"/>
  <c r="AL236" i="2"/>
  <c r="AN236" i="2" s="1"/>
  <c r="AI236" i="2"/>
  <c r="AH236" i="2"/>
  <c r="AK236" i="2" s="1"/>
  <c r="AL235" i="2"/>
  <c r="AN235" i="2" s="1"/>
  <c r="AI235" i="2"/>
  <c r="AH235" i="2"/>
  <c r="AK235" i="2" s="1"/>
  <c r="AL234" i="2"/>
  <c r="AN234" i="2" s="1"/>
  <c r="AI234" i="2"/>
  <c r="AH234" i="2"/>
  <c r="AK234" i="2" s="1"/>
  <c r="AL233" i="2"/>
  <c r="AN233" i="2" s="1"/>
  <c r="AI233" i="2"/>
  <c r="AH233" i="2"/>
  <c r="AK233" i="2" s="1"/>
  <c r="AL232" i="2"/>
  <c r="AN232" i="2" s="1"/>
  <c r="AI232" i="2"/>
  <c r="AH232" i="2"/>
  <c r="AK232" i="2" s="1"/>
  <c r="AL231" i="2"/>
  <c r="AN231" i="2" s="1"/>
  <c r="AI231" i="2"/>
  <c r="AH231" i="2"/>
  <c r="AK231" i="2" s="1"/>
  <c r="AL230" i="2"/>
  <c r="AI230" i="2"/>
  <c r="AH230" i="2"/>
  <c r="AK230" i="2" s="1"/>
  <c r="AL229" i="2"/>
  <c r="AN229" i="2" s="1"/>
  <c r="AI229" i="2"/>
  <c r="AH229" i="2"/>
  <c r="AK229" i="2" s="1"/>
  <c r="AL228" i="2"/>
  <c r="AN228" i="2" s="1"/>
  <c r="AI228" i="2"/>
  <c r="AH228" i="2"/>
  <c r="AK228" i="2" s="1"/>
  <c r="AL227" i="2"/>
  <c r="AN227" i="2" s="1"/>
  <c r="AI227" i="2"/>
  <c r="AH227" i="2"/>
  <c r="AK227" i="2" s="1"/>
  <c r="AL226" i="2"/>
  <c r="AN226" i="2" s="1"/>
  <c r="AI226" i="2"/>
  <c r="AH226" i="2"/>
  <c r="AK226" i="2" s="1"/>
  <c r="AL225" i="2"/>
  <c r="AN225" i="2" s="1"/>
  <c r="AI225" i="2"/>
  <c r="AH225" i="2"/>
  <c r="AK225" i="2" s="1"/>
  <c r="AL224" i="2"/>
  <c r="AN224" i="2" s="1"/>
  <c r="AI224" i="2"/>
  <c r="AH224" i="2"/>
  <c r="AK224" i="2" s="1"/>
  <c r="AL223" i="2"/>
  <c r="AN223" i="2" s="1"/>
  <c r="AI223" i="2"/>
  <c r="AH223" i="2"/>
  <c r="AK223" i="2" s="1"/>
  <c r="AL222" i="2"/>
  <c r="AN222" i="2" s="1"/>
  <c r="AI222" i="2"/>
  <c r="AH222" i="2"/>
  <c r="AK222" i="2" s="1"/>
  <c r="AL221" i="2"/>
  <c r="AN221" i="2" s="1"/>
  <c r="AI221" i="2"/>
  <c r="AH221" i="2"/>
  <c r="AK221" i="2" s="1"/>
  <c r="AL220" i="2"/>
  <c r="AN220" i="2" s="1"/>
  <c r="AI220" i="2"/>
  <c r="AH220" i="2"/>
  <c r="AK220" i="2" s="1"/>
  <c r="AL219" i="2"/>
  <c r="AN219" i="2" s="1"/>
  <c r="AI219" i="2"/>
  <c r="AH219" i="2"/>
  <c r="AK219" i="2" s="1"/>
  <c r="AL218" i="2"/>
  <c r="AN218" i="2" s="1"/>
  <c r="AI218" i="2"/>
  <c r="AH218" i="2"/>
  <c r="AK218" i="2" s="1"/>
  <c r="AL217" i="2"/>
  <c r="AN217" i="2" s="1"/>
  <c r="AI217" i="2"/>
  <c r="AH217" i="2"/>
  <c r="AK217" i="2" s="1"/>
  <c r="AL216" i="2"/>
  <c r="AN216" i="2" s="1"/>
  <c r="AI216" i="2"/>
  <c r="AH216" i="2"/>
  <c r="AK216" i="2" s="1"/>
  <c r="AL215" i="2"/>
  <c r="AN215" i="2" s="1"/>
  <c r="AI215" i="2"/>
  <c r="AH215" i="2"/>
  <c r="AK215" i="2" s="1"/>
  <c r="AL214" i="2"/>
  <c r="AN214" i="2" s="1"/>
  <c r="AI214" i="2"/>
  <c r="AH214" i="2"/>
  <c r="AK214" i="2" s="1"/>
  <c r="AL213" i="2"/>
  <c r="AN213" i="2" s="1"/>
  <c r="AI213" i="2"/>
  <c r="AH213" i="2"/>
  <c r="AK213" i="2" s="1"/>
  <c r="AL212" i="2"/>
  <c r="AN212" i="2" s="1"/>
  <c r="AI212" i="2"/>
  <c r="AH212" i="2"/>
  <c r="AK212" i="2" s="1"/>
  <c r="AL211" i="2"/>
  <c r="AN211" i="2" s="1"/>
  <c r="AI211" i="2"/>
  <c r="AH211" i="2"/>
  <c r="AK211" i="2" s="1"/>
  <c r="AL210" i="2"/>
  <c r="AN210" i="2" s="1"/>
  <c r="AI210" i="2"/>
  <c r="AH210" i="2"/>
  <c r="AK210" i="2" s="1"/>
  <c r="AL209" i="2"/>
  <c r="AN209" i="2" s="1"/>
  <c r="AI209" i="2"/>
  <c r="AH209" i="2"/>
  <c r="AK209" i="2" s="1"/>
  <c r="AL208" i="2"/>
  <c r="AN208" i="2" s="1"/>
  <c r="AI208" i="2"/>
  <c r="AH208" i="2"/>
  <c r="AK208" i="2" s="1"/>
  <c r="AL207" i="2"/>
  <c r="AN207" i="2" s="1"/>
  <c r="AI207" i="2"/>
  <c r="AH207" i="2"/>
  <c r="AK207" i="2" s="1"/>
  <c r="AB207" i="2"/>
  <c r="AL206" i="2"/>
  <c r="AN206" i="2" s="1"/>
  <c r="AI206" i="2"/>
  <c r="AH206" i="2"/>
  <c r="AK206" i="2" s="1"/>
  <c r="AP205" i="2"/>
  <c r="AN205" i="2"/>
  <c r="AI205" i="2"/>
  <c r="AH205" i="2"/>
  <c r="AK205" i="2" s="1"/>
  <c r="AL204" i="2"/>
  <c r="AN204" i="2" s="1"/>
  <c r="AI204" i="2"/>
  <c r="AH204" i="2"/>
  <c r="AK204" i="2" s="1"/>
  <c r="AL203" i="2"/>
  <c r="AN203" i="2" s="1"/>
  <c r="AI203" i="2"/>
  <c r="AH203" i="2"/>
  <c r="AK203" i="2" s="1"/>
  <c r="V200" i="2"/>
  <c r="X200" i="2"/>
  <c r="Z200" i="2" s="1"/>
  <c r="K200" i="2"/>
  <c r="X199" i="2"/>
  <c r="Z199" i="2" s="1"/>
  <c r="V199" i="2"/>
  <c r="W199" i="2" s="1"/>
  <c r="X198" i="2"/>
  <c r="Z198" i="2" s="1"/>
  <c r="V198" i="2"/>
  <c r="W198" i="2" s="1"/>
  <c r="X197" i="2"/>
  <c r="Z197" i="2" s="1"/>
  <c r="W197" i="2"/>
  <c r="V197" i="2"/>
  <c r="X196" i="2"/>
  <c r="Z196" i="2" s="1"/>
  <c r="V196" i="2"/>
  <c r="W196" i="2" s="1"/>
  <c r="X195" i="2"/>
  <c r="Z195" i="2" s="1"/>
  <c r="V195" i="2"/>
  <c r="W195" i="2" s="1"/>
  <c r="X194" i="2"/>
  <c r="Z194" i="2" s="1"/>
  <c r="V194" i="2"/>
  <c r="W194" i="2" s="1"/>
  <c r="X193" i="2"/>
  <c r="Z193" i="2" s="1"/>
  <c r="V193" i="2"/>
  <c r="W193" i="2" s="1"/>
  <c r="X192" i="2"/>
  <c r="Z192" i="2" s="1"/>
  <c r="V192" i="2"/>
  <c r="W192" i="2" s="1"/>
  <c r="X191" i="2"/>
  <c r="Z191" i="2" s="1"/>
  <c r="V191" i="2"/>
  <c r="W191" i="2" s="1"/>
  <c r="X190" i="2"/>
  <c r="Z190" i="2" s="1"/>
  <c r="V190" i="2"/>
  <c r="W190" i="2" s="1"/>
  <c r="X189" i="2"/>
  <c r="Z189" i="2" s="1"/>
  <c r="V189" i="2"/>
  <c r="W189" i="2" s="1"/>
  <c r="X188" i="2"/>
  <c r="Z188" i="2" s="1"/>
  <c r="V188" i="2"/>
  <c r="W188" i="2" s="1"/>
  <c r="X187" i="2"/>
  <c r="Z187" i="2" s="1"/>
  <c r="V187" i="2"/>
  <c r="W187" i="2" s="1"/>
  <c r="X186" i="2"/>
  <c r="Z186" i="2" s="1"/>
  <c r="V186" i="2"/>
  <c r="W186" i="2" s="1"/>
  <c r="V185" i="2"/>
  <c r="W185" i="2" s="1"/>
  <c r="X185" i="2"/>
  <c r="Z185" i="2" s="1"/>
  <c r="V184" i="2"/>
  <c r="W184" i="2" s="1"/>
  <c r="X184" i="2"/>
  <c r="Z184" i="2" s="1"/>
  <c r="V183" i="2"/>
  <c r="W183" i="2" s="1"/>
  <c r="X183" i="2"/>
  <c r="Z183" i="2" s="1"/>
  <c r="V182" i="2"/>
  <c r="W182" i="2" s="1"/>
  <c r="X182" i="2"/>
  <c r="Z182" i="2" s="1"/>
  <c r="V181" i="2"/>
  <c r="W181" i="2" s="1"/>
  <c r="X181" i="2"/>
  <c r="Z181" i="2" s="1"/>
  <c r="V180" i="2"/>
  <c r="W180" i="2" s="1"/>
  <c r="X180" i="2"/>
  <c r="Z180" i="2" s="1"/>
  <c r="V179" i="2"/>
  <c r="W179" i="2" s="1"/>
  <c r="X179" i="2"/>
  <c r="Z179" i="2" s="1"/>
  <c r="V178" i="2"/>
  <c r="W178" i="2" s="1"/>
  <c r="X178" i="2"/>
  <c r="Z178" i="2" s="1"/>
  <c r="V177" i="2"/>
  <c r="W177" i="2" s="1"/>
  <c r="X177" i="2"/>
  <c r="Z177" i="2" s="1"/>
  <c r="V176" i="2"/>
  <c r="W176" i="2" s="1"/>
  <c r="X176" i="2"/>
  <c r="Z176" i="2" s="1"/>
  <c r="V175" i="2"/>
  <c r="W175" i="2" s="1"/>
  <c r="X175" i="2"/>
  <c r="Z175" i="2" s="1"/>
  <c r="V174" i="2"/>
  <c r="W174" i="2" s="1"/>
  <c r="X174" i="2"/>
  <c r="Z174" i="2" s="1"/>
  <c r="V173" i="2"/>
  <c r="W173" i="2" s="1"/>
  <c r="X173" i="2"/>
  <c r="Z173" i="2" s="1"/>
  <c r="V172" i="2"/>
  <c r="W172" i="2" s="1"/>
  <c r="X172" i="2"/>
  <c r="Z172" i="2" s="1"/>
  <c r="V171" i="2"/>
  <c r="W171" i="2" s="1"/>
  <c r="X171" i="2"/>
  <c r="Z171" i="2" s="1"/>
  <c r="W170" i="2"/>
  <c r="V170" i="2"/>
  <c r="X170" i="2"/>
  <c r="Z170" i="2" s="1"/>
  <c r="V169" i="2"/>
  <c r="W169" i="2" s="1"/>
  <c r="X169" i="2"/>
  <c r="Z169" i="2" s="1"/>
  <c r="V168" i="2"/>
  <c r="W168" i="2" s="1"/>
  <c r="X168" i="2"/>
  <c r="Z168" i="2" s="1"/>
  <c r="V167" i="2"/>
  <c r="W167" i="2" s="1"/>
  <c r="X167" i="2"/>
  <c r="Z167" i="2" s="1"/>
  <c r="V166" i="2"/>
  <c r="W166" i="2" s="1"/>
  <c r="X166" i="2"/>
  <c r="Z166" i="2" s="1"/>
  <c r="V165" i="2"/>
  <c r="W165" i="2" s="1"/>
  <c r="X165" i="2"/>
  <c r="Z165" i="2" s="1"/>
  <c r="V164" i="2"/>
  <c r="W164" i="2" s="1"/>
  <c r="X164" i="2"/>
  <c r="Z164" i="2" s="1"/>
  <c r="V163" i="2"/>
  <c r="W163" i="2" s="1"/>
  <c r="X163" i="2"/>
  <c r="Z163" i="2" s="1"/>
  <c r="V162" i="2"/>
  <c r="W162" i="2" s="1"/>
  <c r="X162" i="2"/>
  <c r="Z162" i="2" s="1"/>
  <c r="V161" i="2"/>
  <c r="W161" i="2" s="1"/>
  <c r="X161" i="2"/>
  <c r="Z161" i="2" s="1"/>
  <c r="V160" i="2"/>
  <c r="W160" i="2" s="1"/>
  <c r="X160" i="2"/>
  <c r="Z160" i="2" s="1"/>
  <c r="V159" i="2"/>
  <c r="W159" i="2" s="1"/>
  <c r="X159" i="2"/>
  <c r="Z159" i="2" s="1"/>
  <c r="V158" i="2"/>
  <c r="W158" i="2" s="1"/>
  <c r="X158" i="2"/>
  <c r="Z158" i="2" s="1"/>
  <c r="V157" i="2"/>
  <c r="W157" i="2" s="1"/>
  <c r="X157" i="2"/>
  <c r="Z157" i="2" s="1"/>
  <c r="V156" i="2"/>
  <c r="W156" i="2" s="1"/>
  <c r="X156" i="2"/>
  <c r="Z156" i="2" s="1"/>
  <c r="V155" i="2"/>
  <c r="W155" i="2" s="1"/>
  <c r="X155" i="2"/>
  <c r="Z155" i="2" s="1"/>
  <c r="W154" i="2"/>
  <c r="V154" i="2"/>
  <c r="X154" i="2"/>
  <c r="Z154" i="2" s="1"/>
  <c r="V153" i="2"/>
  <c r="W153" i="2" s="1"/>
  <c r="X153" i="2"/>
  <c r="Z153" i="2" s="1"/>
  <c r="V152" i="2"/>
  <c r="W152" i="2" s="1"/>
  <c r="X152" i="2"/>
  <c r="Z152" i="2" s="1"/>
  <c r="V151" i="2"/>
  <c r="W151" i="2" s="1"/>
  <c r="X151" i="2"/>
  <c r="Z151" i="2" s="1"/>
  <c r="V150" i="2"/>
  <c r="W150" i="2" s="1"/>
  <c r="X150" i="2"/>
  <c r="Z150" i="2" s="1"/>
  <c r="V149" i="2"/>
  <c r="W149" i="2" s="1"/>
  <c r="X149" i="2"/>
  <c r="Z149" i="2" s="1"/>
  <c r="V148" i="2"/>
  <c r="W148" i="2" s="1"/>
  <c r="X148" i="2"/>
  <c r="Z148" i="2" s="1"/>
  <c r="V147" i="2"/>
  <c r="W147" i="2" s="1"/>
  <c r="X147" i="2"/>
  <c r="Z147" i="2" s="1"/>
  <c r="V146" i="2"/>
  <c r="W146" i="2" s="1"/>
  <c r="X146" i="2"/>
  <c r="Z146" i="2" s="1"/>
  <c r="V145" i="2"/>
  <c r="W145" i="2" s="1"/>
  <c r="X145" i="2"/>
  <c r="Z145" i="2" s="1"/>
  <c r="V144" i="2"/>
  <c r="W144" i="2" s="1"/>
  <c r="X144" i="2"/>
  <c r="Z144" i="2" s="1"/>
  <c r="V143" i="2"/>
  <c r="W143" i="2" s="1"/>
  <c r="X143" i="2"/>
  <c r="Z143" i="2" s="1"/>
  <c r="V142" i="2"/>
  <c r="W142" i="2" s="1"/>
  <c r="X142" i="2"/>
  <c r="Z142" i="2" s="1"/>
  <c r="V141" i="2"/>
  <c r="W141" i="2" s="1"/>
  <c r="X141" i="2"/>
  <c r="Z141" i="2" s="1"/>
  <c r="V140" i="2"/>
  <c r="W140" i="2" s="1"/>
  <c r="X140" i="2"/>
  <c r="Z140" i="2" s="1"/>
  <c r="V139" i="2"/>
  <c r="W139" i="2" s="1"/>
  <c r="X139" i="2"/>
  <c r="Z139" i="2" s="1"/>
  <c r="W138" i="2"/>
  <c r="V138" i="2"/>
  <c r="X138" i="2"/>
  <c r="Z138" i="2" s="1"/>
  <c r="V137" i="2"/>
  <c r="W137" i="2" s="1"/>
  <c r="X137" i="2"/>
  <c r="Z137" i="2" s="1"/>
  <c r="V136" i="2"/>
  <c r="W136" i="2" s="1"/>
  <c r="X136" i="2"/>
  <c r="Z136" i="2" s="1"/>
  <c r="V135" i="2"/>
  <c r="W135" i="2" s="1"/>
  <c r="X135" i="2"/>
  <c r="Z135" i="2" s="1"/>
  <c r="V134" i="2"/>
  <c r="W134" i="2" s="1"/>
  <c r="X134" i="2"/>
  <c r="Z134" i="2" s="1"/>
  <c r="V133" i="2"/>
  <c r="W133" i="2" s="1"/>
  <c r="X133" i="2"/>
  <c r="Z133" i="2" s="1"/>
  <c r="V132" i="2"/>
  <c r="W132" i="2" s="1"/>
  <c r="X132" i="2"/>
  <c r="Z132" i="2" s="1"/>
  <c r="V131" i="2"/>
  <c r="W131" i="2" s="1"/>
  <c r="X131" i="2"/>
  <c r="Z131" i="2" s="1"/>
  <c r="V130" i="2"/>
  <c r="W130" i="2" s="1"/>
  <c r="X130" i="2"/>
  <c r="Z130" i="2" s="1"/>
  <c r="V129" i="2"/>
  <c r="W129" i="2" s="1"/>
  <c r="X129" i="2"/>
  <c r="Z129" i="2" s="1"/>
  <c r="V128" i="2"/>
  <c r="W128" i="2" s="1"/>
  <c r="X128" i="2"/>
  <c r="Z128" i="2" s="1"/>
  <c r="V127" i="2"/>
  <c r="W127" i="2" s="1"/>
  <c r="X127" i="2"/>
  <c r="Z127" i="2" s="1"/>
  <c r="V126" i="2"/>
  <c r="W126" i="2" s="1"/>
  <c r="X126" i="2"/>
  <c r="Z126" i="2" s="1"/>
  <c r="V125" i="2"/>
  <c r="W125" i="2" s="1"/>
  <c r="X125" i="2"/>
  <c r="Z125" i="2" s="1"/>
  <c r="V124" i="2"/>
  <c r="W124" i="2" s="1"/>
  <c r="X124" i="2"/>
  <c r="Z124" i="2" s="1"/>
  <c r="V123" i="2"/>
  <c r="W123" i="2" s="1"/>
  <c r="X123" i="2"/>
  <c r="Z123" i="2" s="1"/>
  <c r="W122" i="2"/>
  <c r="V122" i="2"/>
  <c r="X122" i="2"/>
  <c r="Z122" i="2" s="1"/>
  <c r="V121" i="2"/>
  <c r="W121" i="2" s="1"/>
  <c r="X121" i="2"/>
  <c r="Z121" i="2" s="1"/>
  <c r="V120" i="2"/>
  <c r="W120" i="2" s="1"/>
  <c r="X120" i="2"/>
  <c r="Z120" i="2" s="1"/>
  <c r="V119" i="2"/>
  <c r="W119" i="2" s="1"/>
  <c r="X119" i="2"/>
  <c r="Z119" i="2" s="1"/>
  <c r="V118" i="2"/>
  <c r="W118" i="2" s="1"/>
  <c r="X118" i="2"/>
  <c r="Z118" i="2" s="1"/>
  <c r="V117" i="2"/>
  <c r="W117" i="2" s="1"/>
  <c r="X117" i="2"/>
  <c r="Z117" i="2" s="1"/>
  <c r="V116" i="2"/>
  <c r="W116" i="2" s="1"/>
  <c r="X116" i="2"/>
  <c r="Z116" i="2" s="1"/>
  <c r="V115" i="2"/>
  <c r="W115" i="2" s="1"/>
  <c r="X115" i="2"/>
  <c r="Z115" i="2" s="1"/>
  <c r="V114" i="2"/>
  <c r="W114" i="2" s="1"/>
  <c r="X114" i="2"/>
  <c r="Z114" i="2" s="1"/>
  <c r="V113" i="2"/>
  <c r="W113" i="2" s="1"/>
  <c r="X113" i="2"/>
  <c r="Z113" i="2" s="1"/>
  <c r="V112" i="2"/>
  <c r="W112" i="2" s="1"/>
  <c r="X112" i="2"/>
  <c r="Z112" i="2" s="1"/>
  <c r="V111" i="2"/>
  <c r="W111" i="2" s="1"/>
  <c r="X111" i="2"/>
  <c r="Z111" i="2" s="1"/>
  <c r="V110" i="2"/>
  <c r="W110" i="2" s="1"/>
  <c r="X110" i="2"/>
  <c r="Z110" i="2" s="1"/>
  <c r="V109" i="2"/>
  <c r="W109" i="2" s="1"/>
  <c r="X109" i="2"/>
  <c r="Z109" i="2" s="1"/>
  <c r="V108" i="2"/>
  <c r="W108" i="2" s="1"/>
  <c r="X108" i="2"/>
  <c r="Z108" i="2" s="1"/>
  <c r="V107" i="2"/>
  <c r="W107" i="2" s="1"/>
  <c r="X107" i="2"/>
  <c r="Z107" i="2" s="1"/>
  <c r="X106" i="2"/>
  <c r="Z106" i="2" s="1"/>
  <c r="V106" i="2"/>
  <c r="W106" i="2" s="1"/>
  <c r="X105" i="2"/>
  <c r="Z105" i="2" s="1"/>
  <c r="V105" i="2"/>
  <c r="W105" i="2" s="1"/>
  <c r="X104" i="2"/>
  <c r="Z104" i="2" s="1"/>
  <c r="V104" i="2"/>
  <c r="W104" i="2" s="1"/>
  <c r="X103" i="2"/>
  <c r="Z103" i="2" s="1"/>
  <c r="V103" i="2"/>
  <c r="W103" i="2" s="1"/>
  <c r="X102" i="2"/>
  <c r="Z102" i="2" s="1"/>
  <c r="V102" i="2"/>
  <c r="W102" i="2" s="1"/>
  <c r="X101" i="2"/>
  <c r="Z101" i="2" s="1"/>
  <c r="W101" i="2"/>
  <c r="V101" i="2"/>
  <c r="X100" i="2"/>
  <c r="Z100" i="2" s="1"/>
  <c r="V100" i="2"/>
  <c r="W100" i="2" s="1"/>
  <c r="X99" i="2"/>
  <c r="Z99" i="2" s="1"/>
  <c r="V99" i="2"/>
  <c r="W99" i="2" s="1"/>
  <c r="X98" i="2"/>
  <c r="Z98" i="2" s="1"/>
  <c r="V98" i="2"/>
  <c r="W98" i="2" s="1"/>
  <c r="X97" i="2"/>
  <c r="Z97" i="2" s="1"/>
  <c r="V97" i="2"/>
  <c r="W97" i="2" s="1"/>
  <c r="X96" i="2"/>
  <c r="Z96" i="2" s="1"/>
  <c r="V96" i="2"/>
  <c r="W96" i="2" s="1"/>
  <c r="X95" i="2"/>
  <c r="Z95" i="2" s="1"/>
  <c r="V95" i="2"/>
  <c r="W95" i="2" s="1"/>
  <c r="X94" i="2"/>
  <c r="Z94" i="2" s="1"/>
  <c r="V94" i="2"/>
  <c r="W94" i="2" s="1"/>
  <c r="X93" i="2"/>
  <c r="Z93" i="2" s="1"/>
  <c r="V93" i="2"/>
  <c r="W93" i="2" s="1"/>
  <c r="X92" i="2"/>
  <c r="Z92" i="2" s="1"/>
  <c r="V92" i="2"/>
  <c r="W92" i="2" s="1"/>
  <c r="X91" i="2"/>
  <c r="Z91" i="2" s="1"/>
  <c r="V91" i="2"/>
  <c r="W91" i="2" s="1"/>
  <c r="X90" i="2"/>
  <c r="Z90" i="2" s="1"/>
  <c r="V90" i="2"/>
  <c r="W90" i="2" s="1"/>
  <c r="X89" i="2"/>
  <c r="Z89" i="2" s="1"/>
  <c r="V89" i="2"/>
  <c r="W89" i="2" s="1"/>
  <c r="X88" i="2"/>
  <c r="Z88" i="2" s="1"/>
  <c r="V88" i="2"/>
  <c r="W88" i="2" s="1"/>
  <c r="V87" i="2"/>
  <c r="W87" i="2" s="1"/>
  <c r="X87" i="2"/>
  <c r="Z87" i="2" s="1"/>
  <c r="K87" i="2"/>
  <c r="X86" i="2"/>
  <c r="Z86" i="2" s="1"/>
  <c r="V86" i="2"/>
  <c r="W86" i="2" s="1"/>
  <c r="K86" i="2"/>
  <c r="V85" i="2"/>
  <c r="W85" i="2" s="1"/>
  <c r="X85" i="2"/>
  <c r="Z85" i="2" s="1"/>
  <c r="K85" i="2"/>
  <c r="X84" i="2"/>
  <c r="Z84" i="2" s="1"/>
  <c r="V84" i="2"/>
  <c r="AG84" i="2" s="1"/>
  <c r="K84" i="2"/>
  <c r="AG83" i="2"/>
  <c r="V83" i="2"/>
  <c r="W83" i="2" s="1"/>
  <c r="X83" i="2"/>
  <c r="Z83" i="2" s="1"/>
  <c r="K83" i="2"/>
  <c r="X82" i="2"/>
  <c r="Z82" i="2" s="1"/>
  <c r="V82" i="2"/>
  <c r="W82" i="2" s="1"/>
  <c r="K82" i="2"/>
  <c r="V81" i="2"/>
  <c r="X81" i="2"/>
  <c r="Z81" i="2" s="1"/>
  <c r="K81" i="2"/>
  <c r="X80" i="2"/>
  <c r="Z80" i="2" s="1"/>
  <c r="V80" i="2"/>
  <c r="K80" i="2"/>
  <c r="X79" i="2"/>
  <c r="Z79" i="2" s="1"/>
  <c r="V79" i="2"/>
  <c r="K79" i="2"/>
  <c r="X78" i="2"/>
  <c r="Z78" i="2" s="1"/>
  <c r="V78" i="2"/>
  <c r="W78" i="2" s="1"/>
  <c r="K78" i="2"/>
  <c r="X77" i="2"/>
  <c r="Z77" i="2" s="1"/>
  <c r="V77" i="2"/>
  <c r="W77" i="2" s="1"/>
  <c r="K77" i="2"/>
  <c r="X76" i="2"/>
  <c r="Z76" i="2" s="1"/>
  <c r="V76" i="2"/>
  <c r="AG76" i="2" s="1"/>
  <c r="K76" i="2"/>
  <c r="X75" i="2"/>
  <c r="Z75" i="2" s="1"/>
  <c r="V75" i="2"/>
  <c r="W75" i="2" s="1"/>
  <c r="K75" i="2"/>
  <c r="X74" i="2"/>
  <c r="Z74" i="2" s="1"/>
  <c r="V74" i="2"/>
  <c r="W74" i="2" s="1"/>
  <c r="K74" i="2"/>
  <c r="X73" i="2"/>
  <c r="Z73" i="2" s="1"/>
  <c r="V73" i="2"/>
  <c r="W73" i="2" s="1"/>
  <c r="K73" i="2"/>
  <c r="V72" i="2"/>
  <c r="AG72" i="2" s="1"/>
  <c r="X72" i="2"/>
  <c r="Z72" i="2" s="1"/>
  <c r="K72" i="2"/>
  <c r="V71" i="2"/>
  <c r="X71" i="2"/>
  <c r="Z71" i="2" s="1"/>
  <c r="K71" i="2"/>
  <c r="V70" i="2"/>
  <c r="X70" i="2"/>
  <c r="Z70" i="2" s="1"/>
  <c r="K70" i="2"/>
  <c r="V69" i="2"/>
  <c r="AG69" i="2" s="1"/>
  <c r="X69" i="2"/>
  <c r="Z69" i="2" s="1"/>
  <c r="K69" i="2"/>
  <c r="V68" i="2"/>
  <c r="AG68" i="2" s="1"/>
  <c r="X68" i="2"/>
  <c r="Z68" i="2" s="1"/>
  <c r="K68" i="2"/>
  <c r="V67" i="2"/>
  <c r="X67" i="2"/>
  <c r="Z67" i="2" s="1"/>
  <c r="K67" i="2"/>
  <c r="V66" i="2"/>
  <c r="AG66" i="2" s="1"/>
  <c r="X66" i="2"/>
  <c r="Z66" i="2" s="1"/>
  <c r="K66" i="2"/>
  <c r="V65" i="2"/>
  <c r="AG65" i="2" s="1"/>
  <c r="X65" i="2"/>
  <c r="Z65" i="2" s="1"/>
  <c r="K65" i="2"/>
  <c r="V64" i="2"/>
  <c r="AG64" i="2" s="1"/>
  <c r="X64" i="2"/>
  <c r="Z64" i="2" s="1"/>
  <c r="K64" i="2"/>
  <c r="V63" i="2"/>
  <c r="X63" i="2"/>
  <c r="Z63" i="2" s="1"/>
  <c r="K63" i="2"/>
  <c r="V62" i="2"/>
  <c r="X62" i="2"/>
  <c r="Z62" i="2" s="1"/>
  <c r="K62" i="2"/>
  <c r="V61" i="2"/>
  <c r="AG61" i="2" s="1"/>
  <c r="X61" i="2"/>
  <c r="Z61" i="2" s="1"/>
  <c r="K61" i="2"/>
  <c r="V60" i="2"/>
  <c r="AG60" i="2" s="1"/>
  <c r="X60" i="2"/>
  <c r="Z60" i="2" s="1"/>
  <c r="K60" i="2"/>
  <c r="V59" i="2"/>
  <c r="X59" i="2"/>
  <c r="Z59" i="2" s="1"/>
  <c r="K59" i="2"/>
  <c r="V58" i="2"/>
  <c r="AG58" i="2" s="1"/>
  <c r="X58" i="2"/>
  <c r="Z58" i="2" s="1"/>
  <c r="K58" i="2"/>
  <c r="V57" i="2"/>
  <c r="X57" i="2"/>
  <c r="Z57" i="2" s="1"/>
  <c r="K57" i="2"/>
  <c r="V56" i="2"/>
  <c r="AG56" i="2" s="1"/>
  <c r="X56" i="2"/>
  <c r="Z56" i="2" s="1"/>
  <c r="K56" i="2"/>
  <c r="V55" i="2"/>
  <c r="X55" i="2"/>
  <c r="Z55" i="2" s="1"/>
  <c r="K55" i="2"/>
  <c r="V54" i="2"/>
  <c r="X54" i="2"/>
  <c r="Z54" i="2" s="1"/>
  <c r="K54" i="2"/>
  <c r="V53" i="2"/>
  <c r="X53" i="2"/>
  <c r="Z53" i="2" s="1"/>
  <c r="K53" i="2"/>
  <c r="V52" i="2"/>
  <c r="AG52" i="2" s="1"/>
  <c r="X52" i="2"/>
  <c r="Z52" i="2" s="1"/>
  <c r="K52" i="2"/>
  <c r="V51" i="2"/>
  <c r="X51" i="2"/>
  <c r="Z51" i="2" s="1"/>
  <c r="K51" i="2"/>
  <c r="V50" i="2"/>
  <c r="AG50" i="2" s="1"/>
  <c r="X50" i="2"/>
  <c r="Z50" i="2" s="1"/>
  <c r="K50" i="2"/>
  <c r="V49" i="2"/>
  <c r="X49" i="2"/>
  <c r="Z49" i="2" s="1"/>
  <c r="K49" i="2"/>
  <c r="W48" i="2"/>
  <c r="V48" i="2"/>
  <c r="AG48" i="2" s="1"/>
  <c r="X48" i="2"/>
  <c r="Z48" i="2" s="1"/>
  <c r="K48" i="2"/>
  <c r="V47" i="2"/>
  <c r="X47" i="2"/>
  <c r="Z47" i="2" s="1"/>
  <c r="K47" i="2"/>
  <c r="V46" i="2"/>
  <c r="X46" i="2"/>
  <c r="Z46" i="2" s="1"/>
  <c r="K46" i="2"/>
  <c r="V45" i="2"/>
  <c r="X45" i="2"/>
  <c r="Z45" i="2" s="1"/>
  <c r="K45" i="2"/>
  <c r="V44" i="2"/>
  <c r="AG44" i="2" s="1"/>
  <c r="X44" i="2"/>
  <c r="Z44" i="2" s="1"/>
  <c r="K44" i="2"/>
  <c r="V43" i="2"/>
  <c r="X43" i="2"/>
  <c r="Z43" i="2" s="1"/>
  <c r="K43" i="2"/>
  <c r="V42" i="2"/>
  <c r="AG42" i="2" s="1"/>
  <c r="X42" i="2"/>
  <c r="Z42" i="2" s="1"/>
  <c r="K42" i="2"/>
  <c r="V41" i="2"/>
  <c r="X41" i="2"/>
  <c r="Z41" i="2" s="1"/>
  <c r="K41" i="2"/>
  <c r="W40" i="2"/>
  <c r="V40" i="2"/>
  <c r="AG40" i="2" s="1"/>
  <c r="X40" i="2"/>
  <c r="Z40" i="2" s="1"/>
  <c r="K40" i="2"/>
  <c r="V39" i="2"/>
  <c r="X39" i="2"/>
  <c r="Z39" i="2" s="1"/>
  <c r="K39" i="2"/>
  <c r="V38" i="2"/>
  <c r="X38" i="2"/>
  <c r="Z38" i="2" s="1"/>
  <c r="K38" i="2"/>
  <c r="V37" i="2"/>
  <c r="X37" i="2"/>
  <c r="Z37" i="2" s="1"/>
  <c r="K37" i="2"/>
  <c r="V36" i="2"/>
  <c r="AG36" i="2" s="1"/>
  <c r="X36" i="2"/>
  <c r="Z36" i="2" s="1"/>
  <c r="K36" i="2"/>
  <c r="V35" i="2"/>
  <c r="X35" i="2"/>
  <c r="Z35" i="2" s="1"/>
  <c r="K35" i="2"/>
  <c r="V34" i="2"/>
  <c r="AG34" i="2" s="1"/>
  <c r="X34" i="2"/>
  <c r="Z34" i="2" s="1"/>
  <c r="K34" i="2"/>
  <c r="V33" i="2"/>
  <c r="X33" i="2"/>
  <c r="Z33" i="2" s="1"/>
  <c r="K33" i="2"/>
  <c r="V32" i="2"/>
  <c r="AG32" i="2" s="1"/>
  <c r="X32" i="2"/>
  <c r="Z32" i="2" s="1"/>
  <c r="K32" i="2"/>
  <c r="V31" i="2"/>
  <c r="X31" i="2"/>
  <c r="Z31" i="2" s="1"/>
  <c r="K31" i="2"/>
  <c r="V30" i="2"/>
  <c r="X30" i="2"/>
  <c r="Z30" i="2" s="1"/>
  <c r="K30" i="2"/>
  <c r="V29" i="2"/>
  <c r="X29" i="2"/>
  <c r="Z29" i="2" s="1"/>
  <c r="K29" i="2"/>
  <c r="V28" i="2"/>
  <c r="X28" i="2"/>
  <c r="Z28" i="2" s="1"/>
  <c r="K28" i="2"/>
  <c r="V27" i="2"/>
  <c r="X27" i="2"/>
  <c r="Z27" i="2" s="1"/>
  <c r="K27" i="2"/>
  <c r="V26" i="2"/>
  <c r="AG26" i="2" s="1"/>
  <c r="X26" i="2"/>
  <c r="Z26" i="2" s="1"/>
  <c r="K26" i="2"/>
  <c r="V25" i="2"/>
  <c r="X25" i="2"/>
  <c r="Z25" i="2" s="1"/>
  <c r="K25" i="2"/>
  <c r="V24" i="2"/>
  <c r="AG24" i="2" s="1"/>
  <c r="X24" i="2"/>
  <c r="Z24" i="2" s="1"/>
  <c r="K24" i="2"/>
  <c r="V23" i="2"/>
  <c r="X23" i="2"/>
  <c r="Z23" i="2" s="1"/>
  <c r="K23" i="2"/>
  <c r="V22" i="2"/>
  <c r="AG22" i="2" s="1"/>
  <c r="X22" i="2"/>
  <c r="Z22" i="2" s="1"/>
  <c r="K22" i="2"/>
  <c r="V21" i="2"/>
  <c r="X21" i="2"/>
  <c r="Z21" i="2" s="1"/>
  <c r="K21" i="2"/>
  <c r="V20" i="2"/>
  <c r="AG20" i="2" s="1"/>
  <c r="X20" i="2"/>
  <c r="Z20" i="2" s="1"/>
  <c r="K20" i="2"/>
  <c r="V19" i="2"/>
  <c r="X19" i="2"/>
  <c r="Z19" i="2" s="1"/>
  <c r="K19" i="2"/>
  <c r="V18" i="2"/>
  <c r="X18" i="2"/>
  <c r="Z18" i="2" s="1"/>
  <c r="K18" i="2"/>
  <c r="V17" i="2"/>
  <c r="X17" i="2"/>
  <c r="Z17" i="2" s="1"/>
  <c r="K17" i="2"/>
  <c r="V16" i="2"/>
  <c r="AG16" i="2" s="1"/>
  <c r="X16" i="2"/>
  <c r="Z16" i="2" s="1"/>
  <c r="K16" i="2"/>
  <c r="V15" i="2"/>
  <c r="X15" i="2"/>
  <c r="Z15" i="2" s="1"/>
  <c r="K15" i="2"/>
  <c r="V14" i="2"/>
  <c r="AG14" i="2" s="1"/>
  <c r="X14" i="2"/>
  <c r="Z14" i="2" s="1"/>
  <c r="K14" i="2"/>
  <c r="V13" i="2"/>
  <c r="X13" i="2"/>
  <c r="Z13" i="2" s="1"/>
  <c r="K13" i="2"/>
  <c r="V12" i="2"/>
  <c r="AG12" i="2" s="1"/>
  <c r="X12" i="2"/>
  <c r="Z12" i="2" s="1"/>
  <c r="K12" i="2"/>
  <c r="V11" i="2"/>
  <c r="X11" i="2"/>
  <c r="Z11" i="2" s="1"/>
  <c r="K11" i="2"/>
  <c r="V10" i="2"/>
  <c r="AG10" i="2" s="1"/>
  <c r="X10" i="2"/>
  <c r="Z10" i="2" s="1"/>
  <c r="K10" i="2"/>
  <c r="V9" i="2"/>
  <c r="X9" i="2"/>
  <c r="Z9" i="2" s="1"/>
  <c r="K9" i="2"/>
  <c r="V8" i="2"/>
  <c r="AG8" i="2" s="1"/>
  <c r="X8" i="2"/>
  <c r="Z8" i="2" s="1"/>
  <c r="K8" i="2"/>
  <c r="V7" i="2"/>
  <c r="X7" i="2"/>
  <c r="Z7" i="2" s="1"/>
  <c r="K7" i="2"/>
  <c r="V6" i="2"/>
  <c r="AG6" i="2" s="1"/>
  <c r="X6" i="2"/>
  <c r="Z6" i="2" s="1"/>
  <c r="K6" i="2"/>
  <c r="V5" i="2"/>
  <c r="X5" i="2"/>
  <c r="Z5" i="2" s="1"/>
  <c r="K5" i="2"/>
  <c r="V4" i="2"/>
  <c r="AG4" i="2" s="1"/>
  <c r="X4" i="2"/>
  <c r="Z4" i="2" s="1"/>
  <c r="K4" i="2"/>
  <c r="V3" i="2"/>
  <c r="W3" i="2" s="1"/>
  <c r="X3" i="2"/>
  <c r="Z3" i="2" s="1"/>
  <c r="K3" i="2"/>
  <c r="AH2" i="2"/>
  <c r="V2" i="2"/>
  <c r="AG2" i="2" s="1"/>
  <c r="X2" i="2"/>
  <c r="Z2" i="2" s="1"/>
  <c r="K2" i="2"/>
  <c r="AL267" i="1"/>
  <c r="AN267" i="1" s="1"/>
  <c r="AI267" i="1"/>
  <c r="AH267" i="1"/>
  <c r="AK267" i="1" s="1"/>
  <c r="AL266" i="1"/>
  <c r="AI266" i="1"/>
  <c r="AH266" i="1"/>
  <c r="AK266" i="1" s="1"/>
  <c r="AL265" i="1"/>
  <c r="AM265" i="1" s="1"/>
  <c r="AP265" i="1" s="1"/>
  <c r="AI265" i="1"/>
  <c r="AH265" i="1"/>
  <c r="AK265" i="1" s="1"/>
  <c r="AL264" i="1"/>
  <c r="AN264" i="1" s="1"/>
  <c r="AI264" i="1"/>
  <c r="AH264" i="1"/>
  <c r="AK264" i="1" s="1"/>
  <c r="AL263" i="1"/>
  <c r="AN263" i="1" s="1"/>
  <c r="AI263" i="1"/>
  <c r="AH263" i="1"/>
  <c r="AK263" i="1" s="1"/>
  <c r="AL262" i="1"/>
  <c r="AN262" i="1" s="1"/>
  <c r="AI262" i="1"/>
  <c r="AH262" i="1"/>
  <c r="AK262" i="1" s="1"/>
  <c r="AL261" i="1"/>
  <c r="AN261" i="1" s="1"/>
  <c r="AI261" i="1"/>
  <c r="AH261" i="1"/>
  <c r="AK261" i="1" s="1"/>
  <c r="AL260" i="1"/>
  <c r="AN260" i="1" s="1"/>
  <c r="AI260" i="1"/>
  <c r="AH260" i="1"/>
  <c r="AK260" i="1" s="1"/>
  <c r="AL259" i="1"/>
  <c r="AN259" i="1" s="1"/>
  <c r="AI259" i="1"/>
  <c r="AH259" i="1"/>
  <c r="AK259" i="1" s="1"/>
  <c r="AL258" i="1"/>
  <c r="AN258" i="1" s="1"/>
  <c r="AI258" i="1"/>
  <c r="AH258" i="1"/>
  <c r="AK258" i="1" s="1"/>
  <c r="AL257" i="1"/>
  <c r="AN257" i="1" s="1"/>
  <c r="AI257" i="1"/>
  <c r="AH257" i="1"/>
  <c r="AK257" i="1" s="1"/>
  <c r="AL256" i="1"/>
  <c r="AN256" i="1" s="1"/>
  <c r="AI256" i="1"/>
  <c r="AH256" i="1"/>
  <c r="AK256" i="1" s="1"/>
  <c r="AL255" i="1"/>
  <c r="AN255" i="1" s="1"/>
  <c r="AI255" i="1"/>
  <c r="AH255" i="1"/>
  <c r="AK255" i="1" s="1"/>
  <c r="AL254" i="1"/>
  <c r="AN254" i="1" s="1"/>
  <c r="AI254" i="1"/>
  <c r="AH254" i="1"/>
  <c r="AK254" i="1" s="1"/>
  <c r="AL253" i="1"/>
  <c r="AN253" i="1" s="1"/>
  <c r="AI253" i="1"/>
  <c r="AH253" i="1"/>
  <c r="AK253" i="1" s="1"/>
  <c r="AL252" i="1"/>
  <c r="AN252" i="1" s="1"/>
  <c r="AI252" i="1"/>
  <c r="AH252" i="1"/>
  <c r="AK252" i="1" s="1"/>
  <c r="AL251" i="1"/>
  <c r="AN251" i="1" s="1"/>
  <c r="AI251" i="1"/>
  <c r="AH251" i="1"/>
  <c r="AK251" i="1" s="1"/>
  <c r="AL250" i="1"/>
  <c r="AN250" i="1" s="1"/>
  <c r="AI250" i="1"/>
  <c r="AH250" i="1"/>
  <c r="AK250" i="1" s="1"/>
  <c r="AL249" i="1"/>
  <c r="AN249" i="1" s="1"/>
  <c r="AI249" i="1"/>
  <c r="AH249" i="1"/>
  <c r="AK249" i="1" s="1"/>
  <c r="AL248" i="1"/>
  <c r="AN248" i="1" s="1"/>
  <c r="AI248" i="1"/>
  <c r="AH248" i="1"/>
  <c r="AK248" i="1" s="1"/>
  <c r="AL247" i="1"/>
  <c r="AN247" i="1" s="1"/>
  <c r="AI247" i="1"/>
  <c r="AH247" i="1"/>
  <c r="AK247" i="1" s="1"/>
  <c r="AL246" i="1"/>
  <c r="AN246" i="1" s="1"/>
  <c r="AI246" i="1"/>
  <c r="AH246" i="1"/>
  <c r="AK246" i="1" s="1"/>
  <c r="AL245" i="1"/>
  <c r="AN245" i="1" s="1"/>
  <c r="AI245" i="1"/>
  <c r="AH245" i="1"/>
  <c r="AK245" i="1" s="1"/>
  <c r="AL244" i="1"/>
  <c r="AN244" i="1" s="1"/>
  <c r="AI244" i="1"/>
  <c r="AH244" i="1"/>
  <c r="AK244" i="1" s="1"/>
  <c r="AL243" i="1"/>
  <c r="AN243" i="1" s="1"/>
  <c r="AI243" i="1"/>
  <c r="AH243" i="1"/>
  <c r="AK243" i="1" s="1"/>
  <c r="AL242" i="1"/>
  <c r="AN242" i="1" s="1"/>
  <c r="AH242" i="1"/>
  <c r="AK242" i="1" s="1"/>
  <c r="AL241" i="1"/>
  <c r="AN241" i="1" s="1"/>
  <c r="AH241" i="1"/>
  <c r="AK241" i="1" s="1"/>
  <c r="AL240" i="1"/>
  <c r="AN240" i="1" s="1"/>
  <c r="AH240" i="1"/>
  <c r="AK240" i="1" s="1"/>
  <c r="AL239" i="1"/>
  <c r="AN239" i="1" s="1"/>
  <c r="AI239" i="1"/>
  <c r="AH239" i="1"/>
  <c r="AK239" i="1" s="1"/>
  <c r="AL238" i="1"/>
  <c r="AN238" i="1" s="1"/>
  <c r="AI238" i="1"/>
  <c r="AH238" i="1"/>
  <c r="AK238" i="1" s="1"/>
  <c r="AL237" i="1"/>
  <c r="AN237" i="1" s="1"/>
  <c r="AI237" i="1"/>
  <c r="AH237" i="1"/>
  <c r="AK237" i="1" s="1"/>
  <c r="AL236" i="1"/>
  <c r="AN236" i="1" s="1"/>
  <c r="AI236" i="1"/>
  <c r="AH236" i="1"/>
  <c r="AK236" i="1" s="1"/>
  <c r="AL235" i="1"/>
  <c r="AN235" i="1" s="1"/>
  <c r="AI235" i="1"/>
  <c r="AH235" i="1"/>
  <c r="AK235" i="1" s="1"/>
  <c r="AL234" i="1"/>
  <c r="AN234" i="1" s="1"/>
  <c r="AI234" i="1"/>
  <c r="AH234" i="1"/>
  <c r="AK234" i="1" s="1"/>
  <c r="AL233" i="1"/>
  <c r="AN233" i="1" s="1"/>
  <c r="AI233" i="1"/>
  <c r="AH233" i="1"/>
  <c r="AK233" i="1" s="1"/>
  <c r="AL232" i="1"/>
  <c r="AN232" i="1" s="1"/>
  <c r="AI232" i="1"/>
  <c r="AH232" i="1"/>
  <c r="AK232" i="1" s="1"/>
  <c r="AL231" i="1"/>
  <c r="AN231" i="1" s="1"/>
  <c r="AI231" i="1"/>
  <c r="AH231" i="1"/>
  <c r="AK231" i="1" s="1"/>
  <c r="AL230" i="1"/>
  <c r="AN230" i="1" s="1"/>
  <c r="AI230" i="1"/>
  <c r="AH230" i="1"/>
  <c r="AK230" i="1" s="1"/>
  <c r="AL229" i="1"/>
  <c r="AN229" i="1" s="1"/>
  <c r="AI229" i="1"/>
  <c r="AH229" i="1"/>
  <c r="AK229" i="1" s="1"/>
  <c r="AL228" i="1"/>
  <c r="AN228" i="1" s="1"/>
  <c r="AI228" i="1"/>
  <c r="AH228" i="1"/>
  <c r="AK228" i="1" s="1"/>
  <c r="AL227" i="1"/>
  <c r="AN227" i="1" s="1"/>
  <c r="AI227" i="1"/>
  <c r="AH227" i="1"/>
  <c r="AK227" i="1" s="1"/>
  <c r="AL226" i="1"/>
  <c r="AN226" i="1" s="1"/>
  <c r="AI226" i="1"/>
  <c r="AH226" i="1"/>
  <c r="AK226" i="1" s="1"/>
  <c r="AL225" i="1"/>
  <c r="AN225" i="1" s="1"/>
  <c r="AI225" i="1"/>
  <c r="AH225" i="1"/>
  <c r="AK225" i="1" s="1"/>
  <c r="AL224" i="1"/>
  <c r="AN224" i="1" s="1"/>
  <c r="AI224" i="1"/>
  <c r="AH224" i="1"/>
  <c r="AK224" i="1" s="1"/>
  <c r="AL223" i="1"/>
  <c r="AN223" i="1" s="1"/>
  <c r="AI223" i="1"/>
  <c r="AH223" i="1"/>
  <c r="AK223" i="1" s="1"/>
  <c r="AL222" i="1"/>
  <c r="AN222" i="1" s="1"/>
  <c r="AI222" i="1"/>
  <c r="AH222" i="1"/>
  <c r="AK222" i="1" s="1"/>
  <c r="AL221" i="1"/>
  <c r="AN221" i="1" s="1"/>
  <c r="AI221" i="1"/>
  <c r="AH221" i="1"/>
  <c r="AK221" i="1" s="1"/>
  <c r="AL220" i="1"/>
  <c r="AN220" i="1" s="1"/>
  <c r="AI220" i="1"/>
  <c r="AH220" i="1"/>
  <c r="AK220" i="1" s="1"/>
  <c r="AL219" i="1"/>
  <c r="AN219" i="1" s="1"/>
  <c r="AI219" i="1"/>
  <c r="AH219" i="1"/>
  <c r="AK219" i="1" s="1"/>
  <c r="AL218" i="1"/>
  <c r="AN218" i="1" s="1"/>
  <c r="AI218" i="1"/>
  <c r="AH218" i="1"/>
  <c r="AK218" i="1" s="1"/>
  <c r="AL217" i="1"/>
  <c r="AN217" i="1" s="1"/>
  <c r="AI217" i="1"/>
  <c r="AH217" i="1"/>
  <c r="AK217" i="1" s="1"/>
  <c r="AL216" i="1"/>
  <c r="AN216" i="1" s="1"/>
  <c r="AI216" i="1"/>
  <c r="AH216" i="1"/>
  <c r="AK216" i="1" s="1"/>
  <c r="AL215" i="1"/>
  <c r="AN215" i="1" s="1"/>
  <c r="AI215" i="1"/>
  <c r="AH215" i="1"/>
  <c r="AK215" i="1" s="1"/>
  <c r="AL214" i="1"/>
  <c r="AN214" i="1" s="1"/>
  <c r="AI214" i="1"/>
  <c r="AH214" i="1"/>
  <c r="AK214" i="1" s="1"/>
  <c r="AL213" i="1"/>
  <c r="AN213" i="1" s="1"/>
  <c r="AI213" i="1"/>
  <c r="AH213" i="1"/>
  <c r="AK213" i="1" s="1"/>
  <c r="AL212" i="1"/>
  <c r="AN212" i="1" s="1"/>
  <c r="AI212" i="1"/>
  <c r="AH212" i="1"/>
  <c r="AK212" i="1" s="1"/>
  <c r="AL211" i="1"/>
  <c r="AN211" i="1" s="1"/>
  <c r="AI211" i="1"/>
  <c r="AH211" i="1"/>
  <c r="AK211" i="1" s="1"/>
  <c r="AL210" i="1"/>
  <c r="AN210" i="1" s="1"/>
  <c r="AI210" i="1"/>
  <c r="AH210" i="1"/>
  <c r="AK210" i="1" s="1"/>
  <c r="AL209" i="1"/>
  <c r="AN209" i="1" s="1"/>
  <c r="AI209" i="1"/>
  <c r="AH209" i="1"/>
  <c r="AK209" i="1" s="1"/>
  <c r="AL208" i="1"/>
  <c r="AN208" i="1" s="1"/>
  <c r="AI208" i="1"/>
  <c r="AH208" i="1"/>
  <c r="AK208" i="1" s="1"/>
  <c r="AL207" i="1"/>
  <c r="AN207" i="1" s="1"/>
  <c r="AI207" i="1"/>
  <c r="AH207" i="1"/>
  <c r="AK207" i="1" s="1"/>
  <c r="AB207" i="1"/>
  <c r="AL206" i="1"/>
  <c r="AN206" i="1" s="1"/>
  <c r="AI206" i="1"/>
  <c r="AH206" i="1"/>
  <c r="AK206" i="1" s="1"/>
  <c r="AP205" i="1"/>
  <c r="AN205" i="1"/>
  <c r="AI205" i="1"/>
  <c r="AH205" i="1"/>
  <c r="AL204" i="1"/>
  <c r="AN204" i="1" s="1"/>
  <c r="AI204" i="1"/>
  <c r="AH204" i="1"/>
  <c r="AL203" i="1"/>
  <c r="AN203" i="1" s="1"/>
  <c r="AI203" i="1"/>
  <c r="AH203" i="1"/>
  <c r="V200" i="1"/>
  <c r="AG200" i="1" s="1"/>
  <c r="X200" i="1"/>
  <c r="Z200" i="1" s="1"/>
  <c r="K200" i="1"/>
  <c r="X199" i="1"/>
  <c r="Z199" i="1" s="1"/>
  <c r="V199" i="1"/>
  <c r="W199" i="1" s="1"/>
  <c r="X198" i="1"/>
  <c r="Z198" i="1" s="1"/>
  <c r="V198" i="1"/>
  <c r="W198" i="1" s="1"/>
  <c r="X197" i="1"/>
  <c r="Z197" i="1" s="1"/>
  <c r="V197" i="1"/>
  <c r="W197" i="1" s="1"/>
  <c r="X196" i="1"/>
  <c r="Z196" i="1" s="1"/>
  <c r="V196" i="1"/>
  <c r="W196" i="1" s="1"/>
  <c r="X195" i="1"/>
  <c r="Z195" i="1" s="1"/>
  <c r="V195" i="1"/>
  <c r="W195" i="1" s="1"/>
  <c r="X194" i="1"/>
  <c r="Z194" i="1" s="1"/>
  <c r="W194" i="1"/>
  <c r="V194" i="1"/>
  <c r="X193" i="1"/>
  <c r="Z193" i="1" s="1"/>
  <c r="V193" i="1"/>
  <c r="W193" i="1" s="1"/>
  <c r="X192" i="1"/>
  <c r="Z192" i="1" s="1"/>
  <c r="V192" i="1"/>
  <c r="W192" i="1" s="1"/>
  <c r="X191" i="1"/>
  <c r="Z191" i="1" s="1"/>
  <c r="V191" i="1"/>
  <c r="W191" i="1" s="1"/>
  <c r="X190" i="1"/>
  <c r="Z190" i="1" s="1"/>
  <c r="V190" i="1"/>
  <c r="W190" i="1" s="1"/>
  <c r="X189" i="1"/>
  <c r="Z189" i="1" s="1"/>
  <c r="V189" i="1"/>
  <c r="W189" i="1" s="1"/>
  <c r="X188" i="1"/>
  <c r="Z188" i="1" s="1"/>
  <c r="V188" i="1"/>
  <c r="W188" i="1" s="1"/>
  <c r="X187" i="1"/>
  <c r="Z187" i="1" s="1"/>
  <c r="V187" i="1"/>
  <c r="W187" i="1" s="1"/>
  <c r="X186" i="1"/>
  <c r="Z186" i="1" s="1"/>
  <c r="V186" i="1"/>
  <c r="W186" i="1" s="1"/>
  <c r="V185" i="1"/>
  <c r="W185" i="1" s="1"/>
  <c r="X185" i="1"/>
  <c r="Z185" i="1" s="1"/>
  <c r="X184" i="1"/>
  <c r="Z184" i="1" s="1"/>
  <c r="V184" i="1"/>
  <c r="W184" i="1" s="1"/>
  <c r="X183" i="1"/>
  <c r="Z183" i="1" s="1"/>
  <c r="V183" i="1"/>
  <c r="W183" i="1" s="1"/>
  <c r="X182" i="1"/>
  <c r="Z182" i="1" s="1"/>
  <c r="V182" i="1"/>
  <c r="W182" i="1" s="1"/>
  <c r="X181" i="1"/>
  <c r="Z181" i="1" s="1"/>
  <c r="V181" i="1"/>
  <c r="W181" i="1" s="1"/>
  <c r="X180" i="1"/>
  <c r="Z180" i="1" s="1"/>
  <c r="V180" i="1"/>
  <c r="W180" i="1" s="1"/>
  <c r="X179" i="1"/>
  <c r="Z179" i="1" s="1"/>
  <c r="V179" i="1"/>
  <c r="W179" i="1" s="1"/>
  <c r="X178" i="1"/>
  <c r="Z178" i="1" s="1"/>
  <c r="V178" i="1"/>
  <c r="W178" i="1" s="1"/>
  <c r="X177" i="1"/>
  <c r="Z177" i="1" s="1"/>
  <c r="V177" i="1"/>
  <c r="W177" i="1" s="1"/>
  <c r="X176" i="1"/>
  <c r="Z176" i="1" s="1"/>
  <c r="V176" i="1"/>
  <c r="W176" i="1" s="1"/>
  <c r="X175" i="1"/>
  <c r="Z175" i="1" s="1"/>
  <c r="V175" i="1"/>
  <c r="W175" i="1" s="1"/>
  <c r="X174" i="1"/>
  <c r="Z174" i="1" s="1"/>
  <c r="V174" i="1"/>
  <c r="W174" i="1" s="1"/>
  <c r="X173" i="1"/>
  <c r="Z173" i="1" s="1"/>
  <c r="W173" i="1"/>
  <c r="V173" i="1"/>
  <c r="X172" i="1"/>
  <c r="Z172" i="1" s="1"/>
  <c r="V172" i="1"/>
  <c r="W172" i="1" s="1"/>
  <c r="X171" i="1"/>
  <c r="Z171" i="1" s="1"/>
  <c r="V171" i="1"/>
  <c r="W171" i="1" s="1"/>
  <c r="X170" i="1"/>
  <c r="Z170" i="1" s="1"/>
  <c r="V170" i="1"/>
  <c r="W170" i="1" s="1"/>
  <c r="X169" i="1"/>
  <c r="Z169" i="1" s="1"/>
  <c r="V169" i="1"/>
  <c r="W169" i="1" s="1"/>
  <c r="X168" i="1"/>
  <c r="Z168" i="1" s="1"/>
  <c r="V168" i="1"/>
  <c r="W168" i="1" s="1"/>
  <c r="X167" i="1"/>
  <c r="Z167" i="1" s="1"/>
  <c r="V167" i="1"/>
  <c r="W167" i="1" s="1"/>
  <c r="X166" i="1"/>
  <c r="Z166" i="1" s="1"/>
  <c r="V166" i="1"/>
  <c r="W166" i="1" s="1"/>
  <c r="X165" i="1"/>
  <c r="Z165" i="1" s="1"/>
  <c r="V165" i="1"/>
  <c r="W165" i="1" s="1"/>
  <c r="X164" i="1"/>
  <c r="Z164" i="1" s="1"/>
  <c r="V164" i="1"/>
  <c r="W164" i="1" s="1"/>
  <c r="X163" i="1"/>
  <c r="Z163" i="1" s="1"/>
  <c r="V163" i="1"/>
  <c r="W163" i="1" s="1"/>
  <c r="X162" i="1"/>
  <c r="Z162" i="1" s="1"/>
  <c r="V162" i="1"/>
  <c r="W162" i="1" s="1"/>
  <c r="X161" i="1"/>
  <c r="Z161" i="1" s="1"/>
  <c r="V161" i="1"/>
  <c r="W161" i="1" s="1"/>
  <c r="X160" i="1"/>
  <c r="Z160" i="1" s="1"/>
  <c r="V160" i="1"/>
  <c r="W160" i="1" s="1"/>
  <c r="X159" i="1"/>
  <c r="Z159" i="1" s="1"/>
  <c r="V159" i="1"/>
  <c r="W159" i="1" s="1"/>
  <c r="X158" i="1"/>
  <c r="Z158" i="1" s="1"/>
  <c r="V158" i="1"/>
  <c r="W158" i="1" s="1"/>
  <c r="X157" i="1"/>
  <c r="Z157" i="1" s="1"/>
  <c r="W157" i="1"/>
  <c r="V157" i="1"/>
  <c r="X156" i="1"/>
  <c r="Z156" i="1" s="1"/>
  <c r="V156" i="1"/>
  <c r="W156" i="1" s="1"/>
  <c r="X155" i="1"/>
  <c r="Z155" i="1" s="1"/>
  <c r="V155" i="1"/>
  <c r="W155" i="1" s="1"/>
  <c r="X154" i="1"/>
  <c r="Z154" i="1" s="1"/>
  <c r="V154" i="1"/>
  <c r="W154" i="1" s="1"/>
  <c r="X153" i="1"/>
  <c r="Z153" i="1" s="1"/>
  <c r="V153" i="1"/>
  <c r="W153" i="1" s="1"/>
  <c r="X152" i="1"/>
  <c r="Z152" i="1" s="1"/>
  <c r="V152" i="1"/>
  <c r="W152" i="1" s="1"/>
  <c r="X151" i="1"/>
  <c r="Z151" i="1" s="1"/>
  <c r="V151" i="1"/>
  <c r="W151" i="1" s="1"/>
  <c r="X150" i="1"/>
  <c r="Z150" i="1" s="1"/>
  <c r="V150" i="1"/>
  <c r="W150" i="1" s="1"/>
  <c r="X149" i="1"/>
  <c r="Z149" i="1" s="1"/>
  <c r="V149" i="1"/>
  <c r="W149" i="1" s="1"/>
  <c r="X148" i="1"/>
  <c r="Z148" i="1" s="1"/>
  <c r="V148" i="1"/>
  <c r="W148" i="1" s="1"/>
  <c r="X147" i="1"/>
  <c r="Z147" i="1" s="1"/>
  <c r="V147" i="1"/>
  <c r="W147" i="1" s="1"/>
  <c r="X146" i="1"/>
  <c r="Z146" i="1" s="1"/>
  <c r="V146" i="1"/>
  <c r="W146" i="1" s="1"/>
  <c r="X145" i="1"/>
  <c r="Z145" i="1" s="1"/>
  <c r="V145" i="1"/>
  <c r="W145" i="1" s="1"/>
  <c r="X144" i="1"/>
  <c r="Z144" i="1" s="1"/>
  <c r="V144" i="1"/>
  <c r="W144" i="1" s="1"/>
  <c r="X143" i="1"/>
  <c r="Z143" i="1" s="1"/>
  <c r="V143" i="1"/>
  <c r="W143" i="1" s="1"/>
  <c r="X142" i="1"/>
  <c r="Z142" i="1" s="1"/>
  <c r="V142" i="1"/>
  <c r="W142" i="1" s="1"/>
  <c r="X141" i="1"/>
  <c r="Z141" i="1" s="1"/>
  <c r="W141" i="1"/>
  <c r="V141" i="1"/>
  <c r="X140" i="1"/>
  <c r="Z140" i="1" s="1"/>
  <c r="V140" i="1"/>
  <c r="W140" i="1" s="1"/>
  <c r="X139" i="1"/>
  <c r="Z139" i="1" s="1"/>
  <c r="V139" i="1"/>
  <c r="W139" i="1" s="1"/>
  <c r="X138" i="1"/>
  <c r="Z138" i="1" s="1"/>
  <c r="V138" i="1"/>
  <c r="W138" i="1" s="1"/>
  <c r="X137" i="1"/>
  <c r="Z137" i="1" s="1"/>
  <c r="V137" i="1"/>
  <c r="W137" i="1" s="1"/>
  <c r="X136" i="1"/>
  <c r="Z136" i="1" s="1"/>
  <c r="V136" i="1"/>
  <c r="W136" i="1" s="1"/>
  <c r="X135" i="1"/>
  <c r="Z135" i="1" s="1"/>
  <c r="V135" i="1"/>
  <c r="W135" i="1" s="1"/>
  <c r="X134" i="1"/>
  <c r="Z134" i="1" s="1"/>
  <c r="V134" i="1"/>
  <c r="W134" i="1" s="1"/>
  <c r="X133" i="1"/>
  <c r="Z133" i="1" s="1"/>
  <c r="V133" i="1"/>
  <c r="W133" i="1" s="1"/>
  <c r="X132" i="1"/>
  <c r="Z132" i="1" s="1"/>
  <c r="V132" i="1"/>
  <c r="W132" i="1" s="1"/>
  <c r="X131" i="1"/>
  <c r="Z131" i="1" s="1"/>
  <c r="V131" i="1"/>
  <c r="W131" i="1" s="1"/>
  <c r="X130" i="1"/>
  <c r="Z130" i="1" s="1"/>
  <c r="V130" i="1"/>
  <c r="W130" i="1" s="1"/>
  <c r="X129" i="1"/>
  <c r="Z129" i="1" s="1"/>
  <c r="W129" i="1"/>
  <c r="V129" i="1"/>
  <c r="X128" i="1"/>
  <c r="Z128" i="1" s="1"/>
  <c r="V128" i="1"/>
  <c r="W128" i="1" s="1"/>
  <c r="X127" i="1"/>
  <c r="Z127" i="1" s="1"/>
  <c r="V127" i="1"/>
  <c r="W127" i="1" s="1"/>
  <c r="X126" i="1"/>
  <c r="Z126" i="1" s="1"/>
  <c r="V126" i="1"/>
  <c r="W126" i="1" s="1"/>
  <c r="X125" i="1"/>
  <c r="Z125" i="1" s="1"/>
  <c r="V125" i="1"/>
  <c r="W125" i="1" s="1"/>
  <c r="X124" i="1"/>
  <c r="Z124" i="1" s="1"/>
  <c r="V124" i="1"/>
  <c r="W124" i="1" s="1"/>
  <c r="X123" i="1"/>
  <c r="Z123" i="1" s="1"/>
  <c r="V123" i="1"/>
  <c r="W123" i="1" s="1"/>
  <c r="X122" i="1"/>
  <c r="Z122" i="1" s="1"/>
  <c r="V122" i="1"/>
  <c r="W122" i="1" s="1"/>
  <c r="X121" i="1"/>
  <c r="Z121" i="1" s="1"/>
  <c r="V121" i="1"/>
  <c r="W121" i="1" s="1"/>
  <c r="X120" i="1"/>
  <c r="Z120" i="1" s="1"/>
  <c r="V120" i="1"/>
  <c r="W120" i="1" s="1"/>
  <c r="X119" i="1"/>
  <c r="Z119" i="1" s="1"/>
  <c r="V119" i="1"/>
  <c r="W119" i="1" s="1"/>
  <c r="X118" i="1"/>
  <c r="Z118" i="1" s="1"/>
  <c r="V118" i="1"/>
  <c r="W118" i="1" s="1"/>
  <c r="X117" i="1"/>
  <c r="Z117" i="1" s="1"/>
  <c r="W117" i="1"/>
  <c r="V117" i="1"/>
  <c r="X116" i="1"/>
  <c r="Z116" i="1" s="1"/>
  <c r="V116" i="1"/>
  <c r="W116" i="1" s="1"/>
  <c r="X115" i="1"/>
  <c r="Z115" i="1" s="1"/>
  <c r="V115" i="1"/>
  <c r="W115" i="1" s="1"/>
  <c r="X114" i="1"/>
  <c r="Z114" i="1" s="1"/>
  <c r="V114" i="1"/>
  <c r="W114" i="1" s="1"/>
  <c r="X113" i="1"/>
  <c r="Z113" i="1" s="1"/>
  <c r="V113" i="1"/>
  <c r="W113" i="1" s="1"/>
  <c r="X112" i="1"/>
  <c r="Z112" i="1" s="1"/>
  <c r="V112" i="1"/>
  <c r="W112" i="1" s="1"/>
  <c r="X111" i="1"/>
  <c r="Z111" i="1" s="1"/>
  <c r="V111" i="1"/>
  <c r="W111" i="1" s="1"/>
  <c r="X110" i="1"/>
  <c r="Z110" i="1" s="1"/>
  <c r="W110" i="1"/>
  <c r="V110" i="1"/>
  <c r="X109" i="1"/>
  <c r="Z109" i="1" s="1"/>
  <c r="V109" i="1"/>
  <c r="W109" i="1" s="1"/>
  <c r="X108" i="1"/>
  <c r="Z108" i="1" s="1"/>
  <c r="V108" i="1"/>
  <c r="W108" i="1" s="1"/>
  <c r="X107" i="1"/>
  <c r="Z107" i="1" s="1"/>
  <c r="V107" i="1"/>
  <c r="W107" i="1" s="1"/>
  <c r="X106" i="1"/>
  <c r="Z106" i="1" s="1"/>
  <c r="V106" i="1"/>
  <c r="W106" i="1" s="1"/>
  <c r="X105" i="1"/>
  <c r="Z105" i="1" s="1"/>
  <c r="V105" i="1"/>
  <c r="W105" i="1" s="1"/>
  <c r="X104" i="1"/>
  <c r="Z104" i="1" s="1"/>
  <c r="V104" i="1"/>
  <c r="W104" i="1" s="1"/>
  <c r="X103" i="1"/>
  <c r="Z103" i="1" s="1"/>
  <c r="V103" i="1"/>
  <c r="W103" i="1" s="1"/>
  <c r="X102" i="1"/>
  <c r="Z102" i="1" s="1"/>
  <c r="V102" i="1"/>
  <c r="W102" i="1" s="1"/>
  <c r="X101" i="1"/>
  <c r="Z101" i="1" s="1"/>
  <c r="V101" i="1"/>
  <c r="W101" i="1" s="1"/>
  <c r="X100" i="1"/>
  <c r="Z100" i="1" s="1"/>
  <c r="V100" i="1"/>
  <c r="W100" i="1" s="1"/>
  <c r="X99" i="1"/>
  <c r="Z99" i="1" s="1"/>
  <c r="V99" i="1"/>
  <c r="W99" i="1" s="1"/>
  <c r="X98" i="1"/>
  <c r="Z98" i="1" s="1"/>
  <c r="V98" i="1"/>
  <c r="W98" i="1" s="1"/>
  <c r="X97" i="1"/>
  <c r="Z97" i="1" s="1"/>
  <c r="V97" i="1"/>
  <c r="W97" i="1" s="1"/>
  <c r="X96" i="1"/>
  <c r="Z96" i="1" s="1"/>
  <c r="V96" i="1"/>
  <c r="W96" i="1" s="1"/>
  <c r="X95" i="1"/>
  <c r="Z95" i="1" s="1"/>
  <c r="V95" i="1"/>
  <c r="W95" i="1" s="1"/>
  <c r="X94" i="1"/>
  <c r="Z94" i="1" s="1"/>
  <c r="V94" i="1"/>
  <c r="W94" i="1" s="1"/>
  <c r="X93" i="1"/>
  <c r="Z93" i="1" s="1"/>
  <c r="W93" i="1"/>
  <c r="V93" i="1"/>
  <c r="X92" i="1"/>
  <c r="Z92" i="1" s="1"/>
  <c r="V92" i="1"/>
  <c r="W92" i="1" s="1"/>
  <c r="X91" i="1"/>
  <c r="Z91" i="1" s="1"/>
  <c r="V91" i="1"/>
  <c r="W91" i="1" s="1"/>
  <c r="X90" i="1"/>
  <c r="Z90" i="1" s="1"/>
  <c r="W90" i="1"/>
  <c r="V90" i="1"/>
  <c r="X89" i="1"/>
  <c r="Z89" i="1" s="1"/>
  <c r="V89" i="1"/>
  <c r="W89" i="1" s="1"/>
  <c r="X88" i="1"/>
  <c r="Z88" i="1" s="1"/>
  <c r="V88" i="1"/>
  <c r="W88" i="1" s="1"/>
  <c r="X87" i="1"/>
  <c r="Z87" i="1" s="1"/>
  <c r="V87" i="1"/>
  <c r="W87" i="1" s="1"/>
  <c r="K87" i="1"/>
  <c r="X86" i="1"/>
  <c r="Z86" i="1" s="1"/>
  <c r="V86" i="1"/>
  <c r="W86" i="1" s="1"/>
  <c r="K86" i="1"/>
  <c r="V85" i="1"/>
  <c r="W85" i="1" s="1"/>
  <c r="X85" i="1"/>
  <c r="Z85" i="1" s="1"/>
  <c r="K85" i="1"/>
  <c r="X84" i="1"/>
  <c r="Z84" i="1" s="1"/>
  <c r="V84" i="1"/>
  <c r="AG84" i="1" s="1"/>
  <c r="K84" i="1"/>
  <c r="X83" i="1"/>
  <c r="Z83" i="1" s="1"/>
  <c r="V83" i="1"/>
  <c r="W83" i="1" s="1"/>
  <c r="K83" i="1"/>
  <c r="X82" i="1"/>
  <c r="Z82" i="1" s="1"/>
  <c r="V82" i="1"/>
  <c r="W82" i="1" s="1"/>
  <c r="K82" i="1"/>
  <c r="V81" i="1"/>
  <c r="W81" i="1" s="1"/>
  <c r="X81" i="1"/>
  <c r="Z81" i="1" s="1"/>
  <c r="K81" i="1"/>
  <c r="X80" i="1"/>
  <c r="Z80" i="1" s="1"/>
  <c r="V80" i="1"/>
  <c r="AG80" i="1" s="1"/>
  <c r="K80" i="1"/>
  <c r="X79" i="1"/>
  <c r="Z79" i="1" s="1"/>
  <c r="V79" i="1"/>
  <c r="W79" i="1" s="1"/>
  <c r="K79" i="1"/>
  <c r="X78" i="1"/>
  <c r="Z78" i="1" s="1"/>
  <c r="V78" i="1"/>
  <c r="W78" i="1" s="1"/>
  <c r="K78" i="1"/>
  <c r="V77" i="1"/>
  <c r="W77" i="1" s="1"/>
  <c r="X77" i="1"/>
  <c r="Z77" i="1" s="1"/>
  <c r="K77" i="1"/>
  <c r="X76" i="1"/>
  <c r="Z76" i="1" s="1"/>
  <c r="V76" i="1"/>
  <c r="AG76" i="1" s="1"/>
  <c r="K76" i="1"/>
  <c r="X75" i="1"/>
  <c r="Z75" i="1" s="1"/>
  <c r="V75" i="1"/>
  <c r="W75" i="1" s="1"/>
  <c r="K75" i="1"/>
  <c r="X74" i="1"/>
  <c r="Z74" i="1" s="1"/>
  <c r="V74" i="1"/>
  <c r="W74" i="1" s="1"/>
  <c r="K74" i="1"/>
  <c r="V73" i="1"/>
  <c r="W73" i="1" s="1"/>
  <c r="X73" i="1"/>
  <c r="Z73" i="1" s="1"/>
  <c r="K73" i="1"/>
  <c r="X72" i="1"/>
  <c r="Z72" i="1" s="1"/>
  <c r="V72" i="1"/>
  <c r="AG72" i="1" s="1"/>
  <c r="K72" i="1"/>
  <c r="V71" i="1"/>
  <c r="W71" i="1" s="1"/>
  <c r="X71" i="1"/>
  <c r="Z71" i="1" s="1"/>
  <c r="K71" i="1"/>
  <c r="X70" i="1"/>
  <c r="Z70" i="1" s="1"/>
  <c r="V70" i="1"/>
  <c r="AG70" i="1" s="1"/>
  <c r="K70" i="1"/>
  <c r="V69" i="1"/>
  <c r="W69" i="1" s="1"/>
  <c r="X69" i="1"/>
  <c r="Z69" i="1" s="1"/>
  <c r="K69" i="1"/>
  <c r="X68" i="1"/>
  <c r="Z68" i="1" s="1"/>
  <c r="W68" i="1"/>
  <c r="V68" i="1"/>
  <c r="AG68" i="1" s="1"/>
  <c r="K68" i="1"/>
  <c r="V67" i="1"/>
  <c r="W67" i="1" s="1"/>
  <c r="X67" i="1"/>
  <c r="Z67" i="1" s="1"/>
  <c r="K67" i="1"/>
  <c r="X66" i="1"/>
  <c r="Z66" i="1" s="1"/>
  <c r="V66" i="1"/>
  <c r="AG66" i="1" s="1"/>
  <c r="K66" i="1"/>
  <c r="V65" i="1"/>
  <c r="W65" i="1" s="1"/>
  <c r="X65" i="1"/>
  <c r="Z65" i="1" s="1"/>
  <c r="K65" i="1"/>
  <c r="X64" i="1"/>
  <c r="Z64" i="1" s="1"/>
  <c r="V64" i="1"/>
  <c r="AG64" i="1" s="1"/>
  <c r="K64" i="1"/>
  <c r="V63" i="1"/>
  <c r="W63" i="1" s="1"/>
  <c r="X63" i="1"/>
  <c r="Z63" i="1" s="1"/>
  <c r="K63" i="1"/>
  <c r="V62" i="1"/>
  <c r="AG62" i="1" s="1"/>
  <c r="X62" i="1"/>
  <c r="Z62" i="1" s="1"/>
  <c r="K62" i="1"/>
  <c r="V61" i="1"/>
  <c r="W61" i="1" s="1"/>
  <c r="X61" i="1"/>
  <c r="Z61" i="1" s="1"/>
  <c r="K61" i="1"/>
  <c r="V60" i="1"/>
  <c r="AG60" i="1" s="1"/>
  <c r="X60" i="1"/>
  <c r="Z60" i="1" s="1"/>
  <c r="K60" i="1"/>
  <c r="V59" i="1"/>
  <c r="AG59" i="1" s="1"/>
  <c r="X59" i="1"/>
  <c r="Z59" i="1" s="1"/>
  <c r="K59" i="1"/>
  <c r="V58" i="1"/>
  <c r="AG58" i="1" s="1"/>
  <c r="X58" i="1"/>
  <c r="Z58" i="1" s="1"/>
  <c r="K58" i="1"/>
  <c r="V57" i="1"/>
  <c r="W57" i="1" s="1"/>
  <c r="X57" i="1"/>
  <c r="Z57" i="1" s="1"/>
  <c r="K57" i="1"/>
  <c r="V56" i="1"/>
  <c r="AG56" i="1" s="1"/>
  <c r="X56" i="1"/>
  <c r="Z56" i="1" s="1"/>
  <c r="K56" i="1"/>
  <c r="V55" i="1"/>
  <c r="AG55" i="1" s="1"/>
  <c r="X55" i="1"/>
  <c r="Z55" i="1" s="1"/>
  <c r="K55" i="1"/>
  <c r="W54" i="1"/>
  <c r="V54" i="1"/>
  <c r="AG54" i="1" s="1"/>
  <c r="X54" i="1"/>
  <c r="Z54" i="1" s="1"/>
  <c r="K54" i="1"/>
  <c r="V53" i="1"/>
  <c r="W53" i="1" s="1"/>
  <c r="X53" i="1"/>
  <c r="Z53" i="1" s="1"/>
  <c r="K53" i="1"/>
  <c r="V52" i="1"/>
  <c r="AG52" i="1" s="1"/>
  <c r="X52" i="1"/>
  <c r="Z52" i="1" s="1"/>
  <c r="K52" i="1"/>
  <c r="V51" i="1"/>
  <c r="AG51" i="1" s="1"/>
  <c r="X51" i="1"/>
  <c r="Z51" i="1" s="1"/>
  <c r="K51" i="1"/>
  <c r="V50" i="1"/>
  <c r="AG50" i="1" s="1"/>
  <c r="X50" i="1"/>
  <c r="Z50" i="1" s="1"/>
  <c r="K50" i="1"/>
  <c r="V49" i="1"/>
  <c r="W49" i="1" s="1"/>
  <c r="X49" i="1"/>
  <c r="Z49" i="1" s="1"/>
  <c r="K49" i="1"/>
  <c r="V48" i="1"/>
  <c r="AG48" i="1" s="1"/>
  <c r="X48" i="1"/>
  <c r="Z48" i="1" s="1"/>
  <c r="K48" i="1"/>
  <c r="V47" i="1"/>
  <c r="AG47" i="1" s="1"/>
  <c r="X47" i="1"/>
  <c r="Z47" i="1" s="1"/>
  <c r="K47" i="1"/>
  <c r="V46" i="1"/>
  <c r="AG46" i="1" s="1"/>
  <c r="X46" i="1"/>
  <c r="Z46" i="1" s="1"/>
  <c r="K46" i="1"/>
  <c r="V45" i="1"/>
  <c r="W45" i="1" s="1"/>
  <c r="X45" i="1"/>
  <c r="Z45" i="1" s="1"/>
  <c r="K45" i="1"/>
  <c r="V44" i="1"/>
  <c r="AG44" i="1" s="1"/>
  <c r="X44" i="1"/>
  <c r="Z44" i="1" s="1"/>
  <c r="K44" i="1"/>
  <c r="V43" i="1"/>
  <c r="AG43" i="1" s="1"/>
  <c r="X43" i="1"/>
  <c r="Z43" i="1" s="1"/>
  <c r="K43" i="1"/>
  <c r="V42" i="1"/>
  <c r="AG42" i="1" s="1"/>
  <c r="X42" i="1"/>
  <c r="Z42" i="1" s="1"/>
  <c r="K42" i="1"/>
  <c r="V41" i="1"/>
  <c r="W41" i="1" s="1"/>
  <c r="X41" i="1"/>
  <c r="Z41" i="1" s="1"/>
  <c r="K41" i="1"/>
  <c r="V40" i="1"/>
  <c r="W40" i="1" s="1"/>
  <c r="X40" i="1"/>
  <c r="Z40" i="1" s="1"/>
  <c r="K40" i="1"/>
  <c r="V39" i="1"/>
  <c r="X39" i="1"/>
  <c r="Z39" i="1" s="1"/>
  <c r="K39" i="1"/>
  <c r="V38" i="1"/>
  <c r="W38" i="1" s="1"/>
  <c r="X38" i="1"/>
  <c r="Z38" i="1" s="1"/>
  <c r="K38" i="1"/>
  <c r="V37" i="1"/>
  <c r="W37" i="1" s="1"/>
  <c r="X37" i="1"/>
  <c r="Z37" i="1" s="1"/>
  <c r="K37" i="1"/>
  <c r="V36" i="1"/>
  <c r="W36" i="1" s="1"/>
  <c r="X36" i="1"/>
  <c r="Z36" i="1" s="1"/>
  <c r="K36" i="1"/>
  <c r="V35" i="1"/>
  <c r="X35" i="1"/>
  <c r="Z35" i="1" s="1"/>
  <c r="K35" i="1"/>
  <c r="V34" i="1"/>
  <c r="W34" i="1" s="1"/>
  <c r="X34" i="1"/>
  <c r="Z34" i="1" s="1"/>
  <c r="K34" i="1"/>
  <c r="V33" i="1"/>
  <c r="W33" i="1" s="1"/>
  <c r="X33" i="1"/>
  <c r="Z33" i="1" s="1"/>
  <c r="K33" i="1"/>
  <c r="V32" i="1"/>
  <c r="W32" i="1" s="1"/>
  <c r="X32" i="1"/>
  <c r="Z32" i="1" s="1"/>
  <c r="K32" i="1"/>
  <c r="V31" i="1"/>
  <c r="X31" i="1"/>
  <c r="Z31" i="1" s="1"/>
  <c r="K31" i="1"/>
  <c r="V30" i="1"/>
  <c r="X30" i="1"/>
  <c r="Z30" i="1" s="1"/>
  <c r="K30" i="1"/>
  <c r="V29" i="1"/>
  <c r="W29" i="1" s="1"/>
  <c r="X29" i="1"/>
  <c r="Z29" i="1" s="1"/>
  <c r="K29" i="1"/>
  <c r="V28" i="1"/>
  <c r="W28" i="1" s="1"/>
  <c r="X28" i="1"/>
  <c r="Z28" i="1" s="1"/>
  <c r="K28" i="1"/>
  <c r="V27" i="1"/>
  <c r="X27" i="1"/>
  <c r="Z27" i="1" s="1"/>
  <c r="K27" i="1"/>
  <c r="V26" i="1"/>
  <c r="W26" i="1" s="1"/>
  <c r="X26" i="1"/>
  <c r="Z26" i="1" s="1"/>
  <c r="K26" i="1"/>
  <c r="V25" i="1"/>
  <c r="W25" i="1" s="1"/>
  <c r="X25" i="1"/>
  <c r="Z25" i="1" s="1"/>
  <c r="K25" i="1"/>
  <c r="V24" i="1"/>
  <c r="W24" i="1" s="1"/>
  <c r="X24" i="1"/>
  <c r="Z24" i="1" s="1"/>
  <c r="K24" i="1"/>
  <c r="V23" i="1"/>
  <c r="X23" i="1"/>
  <c r="Z23" i="1" s="1"/>
  <c r="K23" i="1"/>
  <c r="V22" i="1"/>
  <c r="W22" i="1" s="1"/>
  <c r="X22" i="1"/>
  <c r="Z22" i="1" s="1"/>
  <c r="K22" i="1"/>
  <c r="V21" i="1"/>
  <c r="W21" i="1" s="1"/>
  <c r="X21" i="1"/>
  <c r="Z21" i="1" s="1"/>
  <c r="K21" i="1"/>
  <c r="V20" i="1"/>
  <c r="AG20" i="1" s="1"/>
  <c r="X20" i="1"/>
  <c r="Z20" i="1" s="1"/>
  <c r="K20" i="1"/>
  <c r="V19" i="1"/>
  <c r="AG19" i="1" s="1"/>
  <c r="X19" i="1"/>
  <c r="Z19" i="1" s="1"/>
  <c r="K19" i="1"/>
  <c r="V18" i="1"/>
  <c r="AG18" i="1" s="1"/>
  <c r="X18" i="1"/>
  <c r="Z18" i="1" s="1"/>
  <c r="K18" i="1"/>
  <c r="V17" i="1"/>
  <c r="W17" i="1" s="1"/>
  <c r="X17" i="1"/>
  <c r="Z17" i="1" s="1"/>
  <c r="K17" i="1"/>
  <c r="V16" i="1"/>
  <c r="AG16" i="1" s="1"/>
  <c r="X16" i="1"/>
  <c r="Z16" i="1" s="1"/>
  <c r="K16" i="1"/>
  <c r="V15" i="1"/>
  <c r="AG15" i="1" s="1"/>
  <c r="X15" i="1"/>
  <c r="Z15" i="1" s="1"/>
  <c r="K15" i="1"/>
  <c r="V14" i="1"/>
  <c r="AG14" i="1" s="1"/>
  <c r="X14" i="1"/>
  <c r="Z14" i="1" s="1"/>
  <c r="K14" i="1"/>
  <c r="V13" i="1"/>
  <c r="W13" i="1" s="1"/>
  <c r="X13" i="1"/>
  <c r="Z13" i="1" s="1"/>
  <c r="K13" i="1"/>
  <c r="V12" i="1"/>
  <c r="AG12" i="1" s="1"/>
  <c r="X12" i="1"/>
  <c r="Z12" i="1" s="1"/>
  <c r="K12" i="1"/>
  <c r="V11" i="1"/>
  <c r="AG11" i="1" s="1"/>
  <c r="X11" i="1"/>
  <c r="Z11" i="1" s="1"/>
  <c r="K11" i="1"/>
  <c r="V10" i="1"/>
  <c r="AG10" i="1" s="1"/>
  <c r="X10" i="1"/>
  <c r="Z10" i="1" s="1"/>
  <c r="K10" i="1"/>
  <c r="V9" i="1"/>
  <c r="W9" i="1" s="1"/>
  <c r="X9" i="1"/>
  <c r="Z9" i="1" s="1"/>
  <c r="K9" i="1"/>
  <c r="V8" i="1"/>
  <c r="AG8" i="1" s="1"/>
  <c r="X8" i="1"/>
  <c r="Z8" i="1" s="1"/>
  <c r="K8" i="1"/>
  <c r="V7" i="1"/>
  <c r="AG7" i="1" s="1"/>
  <c r="X7" i="1"/>
  <c r="Z7" i="1" s="1"/>
  <c r="K7" i="1"/>
  <c r="V6" i="1"/>
  <c r="AG6" i="1" s="1"/>
  <c r="X6" i="1"/>
  <c r="Z6" i="1" s="1"/>
  <c r="K6" i="1"/>
  <c r="V5" i="1"/>
  <c r="W5" i="1" s="1"/>
  <c r="X5" i="1"/>
  <c r="Z5" i="1" s="1"/>
  <c r="K5" i="1"/>
  <c r="AH4" i="1"/>
  <c r="V4" i="1"/>
  <c r="AG4" i="1" s="1"/>
  <c r="X4" i="1"/>
  <c r="Z4" i="1" s="1"/>
  <c r="K4" i="1"/>
  <c r="AH3" i="1"/>
  <c r="AG3" i="1"/>
  <c r="AH2" i="1"/>
  <c r="AG2" i="1"/>
  <c r="W34" i="26" l="1"/>
  <c r="W32" i="26"/>
  <c r="AI242" i="26"/>
  <c r="AJ242" i="26" s="1"/>
  <c r="AM242" i="26" s="1"/>
  <c r="AP242" i="26" s="1"/>
  <c r="W26" i="26"/>
  <c r="AI240" i="26"/>
  <c r="AJ240" i="26" s="1"/>
  <c r="AM240" i="26" s="1"/>
  <c r="AP240" i="26" s="1"/>
  <c r="W10" i="26"/>
  <c r="W5" i="26"/>
  <c r="AI240" i="25"/>
  <c r="W32" i="25"/>
  <c r="W24" i="25"/>
  <c r="AI241" i="25"/>
  <c r="AJ241" i="25" s="1"/>
  <c r="AM241" i="25" s="1"/>
  <c r="AP241" i="25" s="1"/>
  <c r="AI242" i="25"/>
  <c r="AJ242" i="25" s="1"/>
  <c r="AM242" i="25" s="1"/>
  <c r="AP242" i="25" s="1"/>
  <c r="AI242" i="24"/>
  <c r="AJ242" i="24" s="1"/>
  <c r="AM242" i="24" s="1"/>
  <c r="AP242" i="24" s="1"/>
  <c r="W12" i="24"/>
  <c r="W5" i="24"/>
  <c r="W40" i="23"/>
  <c r="AG39" i="23"/>
  <c r="AI242" i="23"/>
  <c r="AJ242" i="23" s="1"/>
  <c r="AM242" i="23" s="1"/>
  <c r="AP242" i="23" s="1"/>
  <c r="W13" i="23"/>
  <c r="AI240" i="23"/>
  <c r="AJ240" i="23" s="1"/>
  <c r="AM240" i="23" s="1"/>
  <c r="AP240" i="23" s="1"/>
  <c r="AJ204" i="23"/>
  <c r="AM204" i="23" s="1"/>
  <c r="AP204" i="23" s="1"/>
  <c r="AJ224" i="23"/>
  <c r="AM224" i="23" s="1"/>
  <c r="AP224" i="23" s="1"/>
  <c r="AJ228" i="23"/>
  <c r="AM228" i="23" s="1"/>
  <c r="AP228" i="23" s="1"/>
  <c r="AI241" i="23"/>
  <c r="AJ241" i="23" s="1"/>
  <c r="AM241" i="23" s="1"/>
  <c r="AP241" i="23" s="1"/>
  <c r="AJ206" i="23"/>
  <c r="AM206" i="23" s="1"/>
  <c r="AP206" i="23" s="1"/>
  <c r="AJ263" i="23"/>
  <c r="AM263" i="23" s="1"/>
  <c r="AP263" i="23" s="1"/>
  <c r="AG58" i="18"/>
  <c r="W58" i="18"/>
  <c r="W15" i="24"/>
  <c r="AG15" i="24"/>
  <c r="W52" i="1"/>
  <c r="W62" i="1"/>
  <c r="W66" i="1"/>
  <c r="W56" i="2"/>
  <c r="W2" i="3"/>
  <c r="W16" i="3"/>
  <c r="W17" i="3"/>
  <c r="AG85" i="3"/>
  <c r="W87" i="6"/>
  <c r="AG87" i="6"/>
  <c r="AG18" i="8"/>
  <c r="W18" i="8"/>
  <c r="AG54" i="9"/>
  <c r="W54" i="9"/>
  <c r="AG44" i="10"/>
  <c r="W44" i="10"/>
  <c r="AG74" i="10"/>
  <c r="W74" i="10"/>
  <c r="W49" i="11"/>
  <c r="AG49" i="11"/>
  <c r="W15" i="12"/>
  <c r="AG15" i="12"/>
  <c r="AG28" i="10"/>
  <c r="W28" i="10"/>
  <c r="AG47" i="15"/>
  <c r="W47" i="15"/>
  <c r="AG48" i="18"/>
  <c r="W48" i="18"/>
  <c r="AG84" i="18"/>
  <c r="W84" i="18"/>
  <c r="AG72" i="19"/>
  <c r="W72" i="19"/>
  <c r="AG37" i="20"/>
  <c r="W37" i="20"/>
  <c r="W15" i="23"/>
  <c r="AG15" i="23"/>
  <c r="AG50" i="23"/>
  <c r="W50" i="23"/>
  <c r="W53" i="25"/>
  <c r="AG53" i="25"/>
  <c r="AG87" i="2"/>
  <c r="W4" i="1"/>
  <c r="W6" i="1"/>
  <c r="W46" i="1"/>
  <c r="W32" i="2"/>
  <c r="W64" i="2"/>
  <c r="W29" i="3"/>
  <c r="W44" i="4"/>
  <c r="W40" i="5"/>
  <c r="AG40" i="5"/>
  <c r="W78" i="5"/>
  <c r="AG82" i="5"/>
  <c r="W82" i="5"/>
  <c r="AG64" i="6"/>
  <c r="W64" i="6"/>
  <c r="W85" i="6"/>
  <c r="AG85" i="6"/>
  <c r="W50" i="8"/>
  <c r="AG50" i="8"/>
  <c r="AG60" i="10"/>
  <c r="W60" i="10"/>
  <c r="W73" i="10"/>
  <c r="AG73" i="10"/>
  <c r="W81" i="11"/>
  <c r="AG81" i="11"/>
  <c r="AG34" i="8"/>
  <c r="W34" i="8"/>
  <c r="AG29" i="17"/>
  <c r="W29" i="17"/>
  <c r="AG69" i="20"/>
  <c r="W69" i="20"/>
  <c r="W37" i="25"/>
  <c r="AG37" i="25"/>
  <c r="W16" i="1"/>
  <c r="W72" i="2"/>
  <c r="AG73" i="2"/>
  <c r="AG74" i="2"/>
  <c r="AG75" i="2"/>
  <c r="W60" i="4"/>
  <c r="W2" i="5"/>
  <c r="AG2" i="5"/>
  <c r="AG200" i="8"/>
  <c r="W200" i="8"/>
  <c r="AG200" i="10"/>
  <c r="W200" i="10"/>
  <c r="AG48" i="13"/>
  <c r="W48" i="13"/>
  <c r="W81" i="15"/>
  <c r="AG81" i="15"/>
  <c r="AG62" i="18"/>
  <c r="W62" i="18"/>
  <c r="AG58" i="20"/>
  <c r="W58" i="20"/>
  <c r="AG45" i="21"/>
  <c r="W45" i="21"/>
  <c r="W73" i="21"/>
  <c r="AG73" i="21"/>
  <c r="W40" i="6"/>
  <c r="W72" i="6"/>
  <c r="W76" i="6"/>
  <c r="AG83" i="6"/>
  <c r="W3" i="7"/>
  <c r="W26" i="7"/>
  <c r="W66" i="8"/>
  <c r="W62" i="9"/>
  <c r="W32" i="10"/>
  <c r="W48" i="10"/>
  <c r="W64" i="10"/>
  <c r="AG57" i="11"/>
  <c r="W79" i="14"/>
  <c r="AG79" i="14"/>
  <c r="W80" i="15"/>
  <c r="AG80" i="15"/>
  <c r="AG72" i="17"/>
  <c r="W72" i="17"/>
  <c r="AG50" i="18"/>
  <c r="W50" i="18"/>
  <c r="AG59" i="18"/>
  <c r="W59" i="18"/>
  <c r="AG71" i="18"/>
  <c r="W71" i="18"/>
  <c r="AG52" i="19"/>
  <c r="W52" i="19"/>
  <c r="AG5" i="20"/>
  <c r="W5" i="20"/>
  <c r="W13" i="21"/>
  <c r="AG13" i="21"/>
  <c r="AG56" i="21"/>
  <c r="W56" i="21"/>
  <c r="W86" i="5"/>
  <c r="W34" i="6"/>
  <c r="AG61" i="7"/>
  <c r="AG62" i="7"/>
  <c r="AG63" i="7"/>
  <c r="AG38" i="8"/>
  <c r="W70" i="9"/>
  <c r="W4" i="10"/>
  <c r="W12" i="10"/>
  <c r="W36" i="10"/>
  <c r="W52" i="10"/>
  <c r="W68" i="10"/>
  <c r="W70" i="10"/>
  <c r="AG41" i="11"/>
  <c r="AG65" i="11"/>
  <c r="AG7" i="12"/>
  <c r="W42" i="12"/>
  <c r="W72" i="12"/>
  <c r="W84" i="12"/>
  <c r="W59" i="14"/>
  <c r="AG59" i="14"/>
  <c r="AG71" i="15"/>
  <c r="W71" i="15"/>
  <c r="AG50" i="17"/>
  <c r="W50" i="17"/>
  <c r="AG49" i="18"/>
  <c r="W49" i="18"/>
  <c r="AG70" i="18"/>
  <c r="W70" i="18"/>
  <c r="AG42" i="20"/>
  <c r="W42" i="20"/>
  <c r="W79" i="20"/>
  <c r="AG79" i="20"/>
  <c r="AI240" i="13"/>
  <c r="W39" i="22"/>
  <c r="AG39" i="22"/>
  <c r="AG32" i="23"/>
  <c r="W32" i="23"/>
  <c r="AG8" i="24"/>
  <c r="W8" i="24"/>
  <c r="W73" i="25"/>
  <c r="AG73" i="25"/>
  <c r="AG8" i="26"/>
  <c r="W8" i="26"/>
  <c r="AG29" i="26"/>
  <c r="W29" i="26"/>
  <c r="AG45" i="26"/>
  <c r="W45" i="26"/>
  <c r="AG66" i="26"/>
  <c r="W66" i="26"/>
  <c r="AG72" i="26"/>
  <c r="W72" i="26"/>
  <c r="W24" i="18"/>
  <c r="W29" i="18"/>
  <c r="W34" i="18"/>
  <c r="W40" i="18"/>
  <c r="W41" i="18"/>
  <c r="W56" i="18"/>
  <c r="W74" i="18"/>
  <c r="W42" i="19"/>
  <c r="AG51" i="19"/>
  <c r="AG71" i="19"/>
  <c r="W31" i="23"/>
  <c r="AG31" i="23"/>
  <c r="AG31" i="24"/>
  <c r="W31" i="24"/>
  <c r="AG53" i="26"/>
  <c r="W53" i="26"/>
  <c r="AG59" i="26"/>
  <c r="W59" i="26"/>
  <c r="W71" i="26"/>
  <c r="AG71" i="26"/>
  <c r="W6" i="22"/>
  <c r="AI241" i="22"/>
  <c r="W7" i="22"/>
  <c r="AG7" i="22"/>
  <c r="W79" i="22"/>
  <c r="AG79" i="22"/>
  <c r="AG5" i="23"/>
  <c r="W5" i="23"/>
  <c r="AG16" i="23"/>
  <c r="W16" i="23"/>
  <c r="AG4" i="25"/>
  <c r="W4" i="25"/>
  <c r="AG38" i="25"/>
  <c r="W38" i="25"/>
  <c r="AG54" i="25"/>
  <c r="W54" i="25"/>
  <c r="AK206" i="25"/>
  <c r="AJ206" i="25"/>
  <c r="AM206" i="25" s="1"/>
  <c r="AP206" i="25" s="1"/>
  <c r="AG18" i="26"/>
  <c r="W18" i="26"/>
  <c r="AG37" i="26"/>
  <c r="W37" i="26"/>
  <c r="AG7" i="23"/>
  <c r="W8" i="23"/>
  <c r="W54" i="23"/>
  <c r="W17" i="24"/>
  <c r="AG35" i="24"/>
  <c r="W36" i="24"/>
  <c r="AJ262" i="24"/>
  <c r="AM262" i="24" s="1"/>
  <c r="AP262" i="24" s="1"/>
  <c r="W48" i="26"/>
  <c r="W54" i="26"/>
  <c r="W82" i="26"/>
  <c r="W70" i="23"/>
  <c r="W18" i="25"/>
  <c r="W34" i="25"/>
  <c r="AG43" i="25"/>
  <c r="W44" i="25"/>
  <c r="AG74" i="25"/>
  <c r="AJ250" i="25"/>
  <c r="AM250" i="25" s="1"/>
  <c r="AP250" i="25" s="1"/>
  <c r="AJ254" i="25"/>
  <c r="AM254" i="25" s="1"/>
  <c r="AP254" i="25" s="1"/>
  <c r="W2" i="26"/>
  <c r="W13" i="26"/>
  <c r="W24" i="26"/>
  <c r="W33" i="26"/>
  <c r="W42" i="26"/>
  <c r="W49" i="26"/>
  <c r="W56" i="26"/>
  <c r="W58" i="26"/>
  <c r="AG67" i="26"/>
  <c r="W70" i="26"/>
  <c r="AJ230" i="26"/>
  <c r="AM230" i="26" s="1"/>
  <c r="AP230" i="26" s="1"/>
  <c r="AJ234" i="26"/>
  <c r="AM234" i="26" s="1"/>
  <c r="AP234" i="26" s="1"/>
  <c r="AJ238" i="26"/>
  <c r="AM238" i="26" s="1"/>
  <c r="AP238" i="26" s="1"/>
  <c r="AJ246" i="26"/>
  <c r="AM246" i="26" s="1"/>
  <c r="AP246" i="26" s="1"/>
  <c r="AJ250" i="26"/>
  <c r="AM250" i="26" s="1"/>
  <c r="AP250" i="26" s="1"/>
  <c r="AJ254" i="26"/>
  <c r="AM254" i="26" s="1"/>
  <c r="AP254" i="26" s="1"/>
  <c r="AJ258" i="26"/>
  <c r="AM258" i="26" s="1"/>
  <c r="AP258" i="26" s="1"/>
  <c r="AJ262" i="26"/>
  <c r="AM262" i="26" s="1"/>
  <c r="AP262" i="26" s="1"/>
  <c r="AG23" i="22"/>
  <c r="AG74" i="22"/>
  <c r="AJ248" i="25"/>
  <c r="AM248" i="25" s="1"/>
  <c r="AP248" i="25" s="1"/>
  <c r="AJ252" i="25"/>
  <c r="AM252" i="25" s="1"/>
  <c r="AP252" i="25" s="1"/>
  <c r="AJ256" i="25"/>
  <c r="AM256" i="25" s="1"/>
  <c r="AP256" i="25" s="1"/>
  <c r="W39" i="21"/>
  <c r="AI240" i="22"/>
  <c r="AJ264" i="22"/>
  <c r="AM264" i="22" s="1"/>
  <c r="AP264" i="22" s="1"/>
  <c r="AG5" i="22"/>
  <c r="AJ204" i="22"/>
  <c r="AI242" i="22"/>
  <c r="AJ242" i="22" s="1"/>
  <c r="AM242" i="22" s="1"/>
  <c r="AP242" i="22" s="1"/>
  <c r="AJ253" i="22"/>
  <c r="AM253" i="22" s="1"/>
  <c r="AP253" i="22" s="1"/>
  <c r="AJ254" i="22"/>
  <c r="AM254" i="22" s="1"/>
  <c r="AP254" i="22" s="1"/>
  <c r="AJ255" i="22"/>
  <c r="AJ256" i="22"/>
  <c r="AM256" i="22" s="1"/>
  <c r="AP256" i="22" s="1"/>
  <c r="AJ244" i="22"/>
  <c r="AM244" i="22" s="1"/>
  <c r="AP244" i="22" s="1"/>
  <c r="AJ252" i="22"/>
  <c r="AM252" i="22" s="1"/>
  <c r="AP252" i="22" s="1"/>
  <c r="AJ230" i="22"/>
  <c r="AM230" i="22" s="1"/>
  <c r="AP230" i="22" s="1"/>
  <c r="AJ238" i="22"/>
  <c r="AM238" i="22" s="1"/>
  <c r="AP238" i="22" s="1"/>
  <c r="AJ228" i="22"/>
  <c r="AM228" i="22" s="1"/>
  <c r="AP228" i="22" s="1"/>
  <c r="AJ248" i="22"/>
  <c r="AM248" i="22" s="1"/>
  <c r="AP248" i="22" s="1"/>
  <c r="AJ225" i="24"/>
  <c r="AM225" i="24" s="1"/>
  <c r="AP225" i="24" s="1"/>
  <c r="AJ229" i="24"/>
  <c r="AM229" i="24" s="1"/>
  <c r="AP229" i="24" s="1"/>
  <c r="AJ233" i="24"/>
  <c r="AM233" i="24" s="1"/>
  <c r="AP233" i="24" s="1"/>
  <c r="AJ237" i="24"/>
  <c r="AM237" i="24" s="1"/>
  <c r="AP237" i="24" s="1"/>
  <c r="AJ241" i="24"/>
  <c r="AM241" i="24" s="1"/>
  <c r="AP241" i="24" s="1"/>
  <c r="AJ245" i="24"/>
  <c r="AM245" i="24" s="1"/>
  <c r="AP245" i="24" s="1"/>
  <c r="W24" i="20"/>
  <c r="W54" i="20"/>
  <c r="W11" i="20"/>
  <c r="W38" i="20"/>
  <c r="W70" i="20"/>
  <c r="W34" i="21"/>
  <c r="W24" i="21"/>
  <c r="W23" i="21"/>
  <c r="AI240" i="21"/>
  <c r="AJ240" i="21" s="1"/>
  <c r="AM240" i="21" s="1"/>
  <c r="AP240" i="21" s="1"/>
  <c r="W18" i="21"/>
  <c r="AI241" i="21"/>
  <c r="AJ241" i="21" s="1"/>
  <c r="AM241" i="21" s="1"/>
  <c r="AP241" i="21" s="1"/>
  <c r="AI242" i="21"/>
  <c r="AJ242" i="21" s="1"/>
  <c r="AM242" i="21" s="1"/>
  <c r="AP242" i="21" s="1"/>
  <c r="AJ203" i="21"/>
  <c r="AM203" i="21" s="1"/>
  <c r="AP203" i="21" s="1"/>
  <c r="AJ204" i="21"/>
  <c r="AM204" i="21" s="1"/>
  <c r="AP204" i="21" s="1"/>
  <c r="AJ264" i="21"/>
  <c r="AM264" i="21" s="1"/>
  <c r="AP264" i="21" s="1"/>
  <c r="AJ262" i="21"/>
  <c r="AM262" i="21" s="1"/>
  <c r="AP262" i="21" s="1"/>
  <c r="W28" i="20"/>
  <c r="AI240" i="20"/>
  <c r="AJ240" i="20" s="1"/>
  <c r="AM240" i="20" s="1"/>
  <c r="AP240" i="20" s="1"/>
  <c r="AI241" i="20"/>
  <c r="AJ241" i="20" s="1"/>
  <c r="AM241" i="20" s="1"/>
  <c r="AP241" i="20" s="1"/>
  <c r="W18" i="20"/>
  <c r="AI242" i="20"/>
  <c r="AJ242" i="20" s="1"/>
  <c r="AM242" i="20" s="1"/>
  <c r="AP242" i="20" s="1"/>
  <c r="AG31" i="19"/>
  <c r="W6" i="20"/>
  <c r="W30" i="19"/>
  <c r="W20" i="19"/>
  <c r="AG19" i="19"/>
  <c r="AI241" i="19"/>
  <c r="AJ241" i="19" s="1"/>
  <c r="AM241" i="19" s="1"/>
  <c r="AP241" i="19" s="1"/>
  <c r="W8" i="19"/>
  <c r="AJ210" i="19"/>
  <c r="AM210" i="19" s="1"/>
  <c r="AP210" i="19" s="1"/>
  <c r="AJ214" i="19"/>
  <c r="AM214" i="19" s="1"/>
  <c r="AP214" i="19" s="1"/>
  <c r="AJ218" i="19"/>
  <c r="AM218" i="19" s="1"/>
  <c r="AP218" i="19" s="1"/>
  <c r="AJ203" i="19"/>
  <c r="AM203" i="19" s="1"/>
  <c r="AP203" i="19" s="1"/>
  <c r="AI242" i="19"/>
  <c r="AJ242" i="19" s="1"/>
  <c r="AM242" i="19" s="1"/>
  <c r="AP242" i="19" s="1"/>
  <c r="AJ208" i="19"/>
  <c r="AM208" i="19" s="1"/>
  <c r="AP208" i="19" s="1"/>
  <c r="AJ212" i="19"/>
  <c r="AM212" i="19" s="1"/>
  <c r="AP212" i="19" s="1"/>
  <c r="AJ216" i="19"/>
  <c r="AM216" i="19" s="1"/>
  <c r="AP216" i="19" s="1"/>
  <c r="AJ220" i="19"/>
  <c r="AM220" i="19" s="1"/>
  <c r="AP220" i="19" s="1"/>
  <c r="AJ235" i="19"/>
  <c r="AM235" i="19" s="1"/>
  <c r="AP235" i="19" s="1"/>
  <c r="AJ207" i="19"/>
  <c r="AM207" i="19" s="1"/>
  <c r="AP207" i="19" s="1"/>
  <c r="AJ211" i="19"/>
  <c r="AM211" i="19" s="1"/>
  <c r="AP211" i="19" s="1"/>
  <c r="AJ215" i="19"/>
  <c r="AM215" i="19" s="1"/>
  <c r="AP215" i="19" s="1"/>
  <c r="AJ223" i="19"/>
  <c r="AM223" i="19" s="1"/>
  <c r="AP223" i="19" s="1"/>
  <c r="AJ257" i="19"/>
  <c r="AM257" i="19" s="1"/>
  <c r="AP257" i="19" s="1"/>
  <c r="AJ243" i="19"/>
  <c r="AM243" i="19" s="1"/>
  <c r="AP243" i="19" s="1"/>
  <c r="AJ205" i="19"/>
  <c r="AJ219" i="19"/>
  <c r="AM219" i="19" s="1"/>
  <c r="AP219" i="19" s="1"/>
  <c r="AJ222" i="19"/>
  <c r="AM222" i="19" s="1"/>
  <c r="AP222" i="19" s="1"/>
  <c r="AJ225" i="19"/>
  <c r="AM225" i="19" s="1"/>
  <c r="AP225" i="19" s="1"/>
  <c r="W36" i="18"/>
  <c r="W32" i="18"/>
  <c r="W28" i="18"/>
  <c r="W22" i="18"/>
  <c r="W18" i="18"/>
  <c r="W17" i="18"/>
  <c r="W16" i="18"/>
  <c r="AI241" i="18"/>
  <c r="AJ241" i="18" s="1"/>
  <c r="AM241" i="18" s="1"/>
  <c r="AP241" i="18" s="1"/>
  <c r="AI240" i="18"/>
  <c r="AJ240" i="18" s="1"/>
  <c r="AM240" i="18" s="1"/>
  <c r="AP240" i="18" s="1"/>
  <c r="W6" i="18"/>
  <c r="AI242" i="18"/>
  <c r="AJ242" i="18" s="1"/>
  <c r="AM242" i="18" s="1"/>
  <c r="AP242" i="18" s="1"/>
  <c r="W2" i="18"/>
  <c r="AJ210" i="18"/>
  <c r="AM210" i="18" s="1"/>
  <c r="AP210" i="18" s="1"/>
  <c r="AJ214" i="18"/>
  <c r="AM214" i="18" s="1"/>
  <c r="AP214" i="18" s="1"/>
  <c r="AJ218" i="18"/>
  <c r="AM218" i="18" s="1"/>
  <c r="AP218" i="18" s="1"/>
  <c r="AJ222" i="18"/>
  <c r="AM222" i="18" s="1"/>
  <c r="AP222" i="18" s="1"/>
  <c r="AJ203" i="18"/>
  <c r="AM203" i="18" s="1"/>
  <c r="AP203" i="18" s="1"/>
  <c r="AJ204" i="18"/>
  <c r="AM204" i="18" s="1"/>
  <c r="AP204" i="18" s="1"/>
  <c r="AJ205" i="18"/>
  <c r="AJ207" i="18"/>
  <c r="AM207" i="18" s="1"/>
  <c r="AP207" i="18" s="1"/>
  <c r="AJ208" i="18"/>
  <c r="AM208" i="18" s="1"/>
  <c r="AP208" i="18" s="1"/>
  <c r="AJ209" i="18"/>
  <c r="AM209" i="18" s="1"/>
  <c r="AP209" i="18" s="1"/>
  <c r="AJ213" i="18"/>
  <c r="AM213" i="18" s="1"/>
  <c r="AP213" i="18" s="1"/>
  <c r="AJ217" i="18"/>
  <c r="AM217" i="18" s="1"/>
  <c r="AP217" i="18" s="1"/>
  <c r="AJ221" i="18"/>
  <c r="AM221" i="18" s="1"/>
  <c r="AP221" i="18" s="1"/>
  <c r="W36" i="17"/>
  <c r="W25" i="17"/>
  <c r="W20" i="17"/>
  <c r="W15" i="16"/>
  <c r="AI240" i="17"/>
  <c r="AJ240" i="17" s="1"/>
  <c r="AM240" i="17" s="1"/>
  <c r="AP240" i="17" s="1"/>
  <c r="W17" i="17"/>
  <c r="W12" i="17"/>
  <c r="W9" i="17"/>
  <c r="AI241" i="17"/>
  <c r="AJ241" i="17" s="1"/>
  <c r="AM241" i="17" s="1"/>
  <c r="AP241" i="17" s="1"/>
  <c r="AI242" i="17"/>
  <c r="AJ242" i="17" s="1"/>
  <c r="AM242" i="17" s="1"/>
  <c r="AP242" i="17" s="1"/>
  <c r="W4" i="17"/>
  <c r="AJ258" i="17"/>
  <c r="AM258" i="17" s="1"/>
  <c r="AP258" i="17" s="1"/>
  <c r="W44" i="1"/>
  <c r="W60" i="1"/>
  <c r="AG3" i="2"/>
  <c r="AI242" i="2"/>
  <c r="AJ242" i="2" s="1"/>
  <c r="AM242" i="2" s="1"/>
  <c r="AP242" i="2" s="1"/>
  <c r="W34" i="2"/>
  <c r="W50" i="2"/>
  <c r="W66" i="2"/>
  <c r="AG85" i="2"/>
  <c r="AG83" i="3"/>
  <c r="W23" i="4"/>
  <c r="W40" i="4"/>
  <c r="W72" i="4"/>
  <c r="W76" i="5"/>
  <c r="W84" i="5"/>
  <c r="W46" i="6"/>
  <c r="W62" i="6"/>
  <c r="W84" i="6"/>
  <c r="W22" i="7"/>
  <c r="AG65" i="7"/>
  <c r="W22" i="8"/>
  <c r="AG22" i="8"/>
  <c r="AG72" i="8"/>
  <c r="W72" i="8"/>
  <c r="W26" i="2"/>
  <c r="W42" i="2"/>
  <c r="W58" i="2"/>
  <c r="W76" i="2"/>
  <c r="W9" i="3"/>
  <c r="W14" i="3"/>
  <c r="W21" i="3"/>
  <c r="W56" i="4"/>
  <c r="AG46" i="5"/>
  <c r="W80" i="5"/>
  <c r="W26" i="6"/>
  <c r="W38" i="6"/>
  <c r="W54" i="6"/>
  <c r="W70" i="6"/>
  <c r="W15" i="7"/>
  <c r="AG49" i="7"/>
  <c r="AG50" i="7"/>
  <c r="AG51" i="7"/>
  <c r="AG64" i="5"/>
  <c r="AG78" i="7"/>
  <c r="AG79" i="7"/>
  <c r="W30" i="8"/>
  <c r="AG30" i="8"/>
  <c r="AG75" i="12"/>
  <c r="AG46" i="14"/>
  <c r="AG50" i="14"/>
  <c r="W16" i="9"/>
  <c r="W58" i="9"/>
  <c r="W26" i="10"/>
  <c r="W34" i="10"/>
  <c r="W42" i="10"/>
  <c r="W50" i="10"/>
  <c r="W58" i="10"/>
  <c r="W66" i="10"/>
  <c r="AG55" i="11"/>
  <c r="AG71" i="11"/>
  <c r="AG87" i="11"/>
  <c r="AG9" i="12"/>
  <c r="W50" i="12"/>
  <c r="W200" i="12"/>
  <c r="W36" i="13"/>
  <c r="W52" i="13"/>
  <c r="W64" i="13"/>
  <c r="AG55" i="14"/>
  <c r="AG66" i="14"/>
  <c r="W76" i="14"/>
  <c r="AG78" i="9"/>
  <c r="AG79" i="9"/>
  <c r="AG87" i="13"/>
  <c r="W13" i="8"/>
  <c r="W64" i="8"/>
  <c r="W8" i="9"/>
  <c r="W14" i="9"/>
  <c r="W50" i="9"/>
  <c r="W66" i="9"/>
  <c r="W30" i="10"/>
  <c r="W38" i="10"/>
  <c r="W46" i="10"/>
  <c r="W54" i="10"/>
  <c r="W62" i="10"/>
  <c r="AG63" i="11"/>
  <c r="AG79" i="11"/>
  <c r="W66" i="12"/>
  <c r="W76" i="12"/>
  <c r="AG87" i="12"/>
  <c r="AI241" i="12"/>
  <c r="W8" i="13"/>
  <c r="W28" i="13"/>
  <c r="W44" i="13"/>
  <c r="W56" i="13"/>
  <c r="W76" i="13"/>
  <c r="AG78" i="13"/>
  <c r="W84" i="13"/>
  <c r="W48" i="14"/>
  <c r="AG63" i="14"/>
  <c r="W43" i="15"/>
  <c r="W55" i="15"/>
  <c r="W67" i="15"/>
  <c r="W68" i="15"/>
  <c r="W6" i="16"/>
  <c r="W19" i="16"/>
  <c r="W27" i="16"/>
  <c r="W28" i="16"/>
  <c r="W44" i="16"/>
  <c r="W60" i="16"/>
  <c r="AG73" i="16"/>
  <c r="AG79" i="16"/>
  <c r="AJ212" i="18"/>
  <c r="AM212" i="18" s="1"/>
  <c r="AP212" i="18" s="1"/>
  <c r="AJ216" i="18"/>
  <c r="AM216" i="18" s="1"/>
  <c r="AP216" i="18" s="1"/>
  <c r="AJ220" i="18"/>
  <c r="AM220" i="18" s="1"/>
  <c r="AP220" i="18" s="1"/>
  <c r="AG14" i="19"/>
  <c r="W14" i="19"/>
  <c r="W74" i="19"/>
  <c r="AG74" i="19"/>
  <c r="W7" i="16"/>
  <c r="W22" i="16"/>
  <c r="W34" i="16"/>
  <c r="W50" i="16"/>
  <c r="W66" i="16"/>
  <c r="AG74" i="16"/>
  <c r="AG83" i="16"/>
  <c r="W8" i="17"/>
  <c r="W16" i="17"/>
  <c r="W24" i="17"/>
  <c r="W32" i="17"/>
  <c r="W58" i="17"/>
  <c r="W200" i="17"/>
  <c r="W4" i="18"/>
  <c r="W13" i="18"/>
  <c r="W20" i="18"/>
  <c r="W25" i="18"/>
  <c r="W33" i="18"/>
  <c r="W38" i="18"/>
  <c r="W45" i="18"/>
  <c r="W52" i="18"/>
  <c r="W66" i="18"/>
  <c r="W76" i="18"/>
  <c r="AJ211" i="18"/>
  <c r="AM211" i="18" s="1"/>
  <c r="AP211" i="18" s="1"/>
  <c r="AJ215" i="18"/>
  <c r="AM215" i="18" s="1"/>
  <c r="AP215" i="18" s="1"/>
  <c r="AJ219" i="18"/>
  <c r="AM219" i="18" s="1"/>
  <c r="AP219" i="18" s="1"/>
  <c r="AG74" i="17"/>
  <c r="AG66" i="19"/>
  <c r="W66" i="19"/>
  <c r="W35" i="15"/>
  <c r="W57" i="15"/>
  <c r="W63" i="15"/>
  <c r="AG76" i="15"/>
  <c r="AG77" i="15"/>
  <c r="AI240" i="15"/>
  <c r="W2" i="16"/>
  <c r="W18" i="16"/>
  <c r="W26" i="16"/>
  <c r="W42" i="16"/>
  <c r="W58" i="16"/>
  <c r="AG2" i="19"/>
  <c r="W2" i="19"/>
  <c r="AG46" i="19"/>
  <c r="W46" i="19"/>
  <c r="W5" i="19"/>
  <c r="W62" i="19"/>
  <c r="AG78" i="19"/>
  <c r="AJ204" i="19"/>
  <c r="AM204" i="19" s="1"/>
  <c r="AP204" i="19" s="1"/>
  <c r="AJ209" i="19"/>
  <c r="AM209" i="19" s="1"/>
  <c r="AP209" i="19" s="1"/>
  <c r="AJ213" i="19"/>
  <c r="AM213" i="19" s="1"/>
  <c r="AP213" i="19" s="1"/>
  <c r="AJ217" i="19"/>
  <c r="AM217" i="19" s="1"/>
  <c r="AP217" i="19" s="1"/>
  <c r="AJ221" i="19"/>
  <c r="AM221" i="19" s="1"/>
  <c r="AP221" i="19" s="1"/>
  <c r="AJ227" i="19"/>
  <c r="AM227" i="19" s="1"/>
  <c r="AP227" i="19" s="1"/>
  <c r="AJ249" i="19"/>
  <c r="AM249" i="19" s="1"/>
  <c r="AP249" i="19" s="1"/>
  <c r="AJ258" i="19"/>
  <c r="AM258" i="19" s="1"/>
  <c r="AP258" i="19" s="1"/>
  <c r="AJ259" i="19"/>
  <c r="AM259" i="19" s="1"/>
  <c r="AP259" i="19" s="1"/>
  <c r="AG41" i="20"/>
  <c r="AG57" i="20"/>
  <c r="AG74" i="20"/>
  <c r="AJ205" i="23"/>
  <c r="AG18" i="24"/>
  <c r="W18" i="24"/>
  <c r="AG28" i="24"/>
  <c r="W28" i="24"/>
  <c r="AG55" i="24"/>
  <c r="W56" i="24"/>
  <c r="AG71" i="24"/>
  <c r="W72" i="24"/>
  <c r="AG10" i="25"/>
  <c r="W10" i="25"/>
  <c r="W41" i="25"/>
  <c r="AG41" i="25"/>
  <c r="AG84" i="25"/>
  <c r="W84" i="25"/>
  <c r="AJ206" i="21"/>
  <c r="AM206" i="21" s="1"/>
  <c r="AP206" i="21" s="1"/>
  <c r="AG29" i="22"/>
  <c r="AG45" i="22"/>
  <c r="AG61" i="22"/>
  <c r="AJ203" i="22"/>
  <c r="AM203" i="22" s="1"/>
  <c r="AP203" i="22" s="1"/>
  <c r="AJ236" i="22"/>
  <c r="AM236" i="22" s="1"/>
  <c r="AP236" i="22" s="1"/>
  <c r="AJ245" i="22"/>
  <c r="AM245" i="22" s="1"/>
  <c r="AP245" i="22" s="1"/>
  <c r="AJ246" i="22"/>
  <c r="AM246" i="22" s="1"/>
  <c r="AP246" i="22" s="1"/>
  <c r="W58" i="23"/>
  <c r="W39" i="24"/>
  <c r="AG39" i="24"/>
  <c r="AG48" i="25"/>
  <c r="W48" i="25"/>
  <c r="W83" i="25"/>
  <c r="AG83" i="25"/>
  <c r="AJ233" i="19"/>
  <c r="AM233" i="19" s="1"/>
  <c r="AP233" i="19" s="1"/>
  <c r="W2" i="20"/>
  <c r="W12" i="20"/>
  <c r="W21" i="20"/>
  <c r="W25" i="20"/>
  <c r="AG33" i="20"/>
  <c r="W34" i="20"/>
  <c r="W45" i="20"/>
  <c r="W50" i="20"/>
  <c r="W61" i="20"/>
  <c r="W66" i="20"/>
  <c r="AG83" i="20"/>
  <c r="W200" i="20"/>
  <c r="AJ206" i="20"/>
  <c r="AM206" i="20" s="1"/>
  <c r="AP206" i="20" s="1"/>
  <c r="AJ224" i="20"/>
  <c r="AM224" i="20" s="1"/>
  <c r="AP224" i="20" s="1"/>
  <c r="AJ228" i="20"/>
  <c r="AM228" i="20" s="1"/>
  <c r="AP228" i="20" s="1"/>
  <c r="AJ232" i="20"/>
  <c r="AM232" i="20" s="1"/>
  <c r="AP232" i="20" s="1"/>
  <c r="AJ236" i="20"/>
  <c r="AM236" i="20" s="1"/>
  <c r="AP236" i="20" s="1"/>
  <c r="AJ244" i="20"/>
  <c r="AM244" i="20" s="1"/>
  <c r="AP244" i="20" s="1"/>
  <c r="AJ248" i="20"/>
  <c r="AM248" i="20" s="1"/>
  <c r="AP248" i="20" s="1"/>
  <c r="AJ252" i="20"/>
  <c r="AM252" i="20" s="1"/>
  <c r="AP252" i="20" s="1"/>
  <c r="AJ256" i="20"/>
  <c r="AM256" i="20" s="1"/>
  <c r="AP256" i="20" s="1"/>
  <c r="AJ260" i="20"/>
  <c r="AM260" i="20" s="1"/>
  <c r="AP260" i="20" s="1"/>
  <c r="AJ264" i="20"/>
  <c r="AM264" i="20" s="1"/>
  <c r="AP264" i="20" s="1"/>
  <c r="W5" i="21"/>
  <c r="W10" i="21"/>
  <c r="W15" i="21"/>
  <c r="W21" i="21"/>
  <c r="W26" i="21"/>
  <c r="W31" i="21"/>
  <c r="W37" i="21"/>
  <c r="W42" i="21"/>
  <c r="W47" i="21"/>
  <c r="W53" i="21"/>
  <c r="W58" i="21"/>
  <c r="W63" i="21"/>
  <c r="W69" i="21"/>
  <c r="AJ255" i="21"/>
  <c r="AM255" i="21" s="1"/>
  <c r="AP255" i="21" s="1"/>
  <c r="AJ259" i="21"/>
  <c r="AM259" i="21" s="1"/>
  <c r="AP259" i="21" s="1"/>
  <c r="AJ263" i="21"/>
  <c r="AM263" i="21" s="1"/>
  <c r="AP263" i="21" s="1"/>
  <c r="AG15" i="22"/>
  <c r="AG31" i="22"/>
  <c r="AG47" i="22"/>
  <c r="AG63" i="22"/>
  <c r="AG77" i="22"/>
  <c r="AJ222" i="22"/>
  <c r="AM222" i="22" s="1"/>
  <c r="AP222" i="22" s="1"/>
  <c r="AK264" i="22"/>
  <c r="W21" i="23"/>
  <c r="W29" i="23"/>
  <c r="W37" i="23"/>
  <c r="W46" i="23"/>
  <c r="W62" i="23"/>
  <c r="AJ203" i="23"/>
  <c r="AM203" i="23" s="1"/>
  <c r="AP203" i="23" s="1"/>
  <c r="AG14" i="24"/>
  <c r="W14" i="24"/>
  <c r="W42" i="24"/>
  <c r="W43" i="24"/>
  <c r="AG43" i="24"/>
  <c r="AG63" i="24"/>
  <c r="W64" i="24"/>
  <c r="AG87" i="24"/>
  <c r="W26" i="25"/>
  <c r="W47" i="25"/>
  <c r="AG47" i="25"/>
  <c r="W3" i="19"/>
  <c r="W16" i="19"/>
  <c r="W26" i="19"/>
  <c r="AG35" i="19"/>
  <c r="AG47" i="19"/>
  <c r="W48" i="19"/>
  <c r="W58" i="19"/>
  <c r="W68" i="19"/>
  <c r="AG87" i="19"/>
  <c r="AJ251" i="19"/>
  <c r="AM251" i="19" s="1"/>
  <c r="AP251" i="19" s="1"/>
  <c r="AJ260" i="19"/>
  <c r="AM260" i="19" s="1"/>
  <c r="AP260" i="19" s="1"/>
  <c r="W8" i="20"/>
  <c r="W15" i="20"/>
  <c r="W22" i="20"/>
  <c r="W27" i="20"/>
  <c r="W46" i="20"/>
  <c r="W62" i="20"/>
  <c r="AG73" i="20"/>
  <c r="AG87" i="20"/>
  <c r="W16" i="21"/>
  <c r="W32" i="21"/>
  <c r="W48" i="21"/>
  <c r="W64" i="21"/>
  <c r="W70" i="21"/>
  <c r="AG83" i="21"/>
  <c r="AJ205" i="21"/>
  <c r="AG37" i="22"/>
  <c r="AG53" i="22"/>
  <c r="AG67" i="22"/>
  <c r="AG78" i="22"/>
  <c r="AJ205" i="22"/>
  <c r="AJ220" i="22"/>
  <c r="AM220" i="22" s="1"/>
  <c r="AP220" i="22" s="1"/>
  <c r="AJ249" i="22"/>
  <c r="AM249" i="22" s="1"/>
  <c r="AP249" i="22" s="1"/>
  <c r="AJ250" i="22"/>
  <c r="AM250" i="22" s="1"/>
  <c r="AP250" i="22" s="1"/>
  <c r="AJ251" i="22"/>
  <c r="AM251" i="22" s="1"/>
  <c r="AP251" i="22" s="1"/>
  <c r="AG46" i="24"/>
  <c r="W46" i="24"/>
  <c r="AG56" i="25"/>
  <c r="W56" i="25"/>
  <c r="AJ232" i="23"/>
  <c r="AM232" i="23" s="1"/>
  <c r="AP232" i="23" s="1"/>
  <c r="AJ236" i="23"/>
  <c r="AM236" i="23" s="1"/>
  <c r="AP236" i="23" s="1"/>
  <c r="AJ244" i="23"/>
  <c r="AM244" i="23" s="1"/>
  <c r="AP244" i="23" s="1"/>
  <c r="AJ248" i="23"/>
  <c r="AM248" i="23" s="1"/>
  <c r="AP248" i="23" s="1"/>
  <c r="AJ252" i="23"/>
  <c r="AM252" i="23" s="1"/>
  <c r="AP252" i="23" s="1"/>
  <c r="W21" i="24"/>
  <c r="W24" i="24"/>
  <c r="W34" i="24"/>
  <c r="W40" i="24"/>
  <c r="W44" i="24"/>
  <c r="W49" i="24"/>
  <c r="W52" i="24"/>
  <c r="AG59" i="24"/>
  <c r="W60" i="24"/>
  <c r="AG67" i="24"/>
  <c r="W68" i="24"/>
  <c r="AG83" i="24"/>
  <c r="W84" i="24"/>
  <c r="AJ231" i="24"/>
  <c r="AM231" i="24" s="1"/>
  <c r="AP231" i="24" s="1"/>
  <c r="W2" i="25"/>
  <c r="W12" i="25"/>
  <c r="W50" i="25"/>
  <c r="W65" i="25"/>
  <c r="AJ209" i="25"/>
  <c r="AM209" i="25" s="1"/>
  <c r="AP209" i="25" s="1"/>
  <c r="AJ213" i="25"/>
  <c r="AM213" i="25" s="1"/>
  <c r="AP213" i="25" s="1"/>
  <c r="AJ249" i="25"/>
  <c r="AM249" i="25" s="1"/>
  <c r="AP249" i="25" s="1"/>
  <c r="AJ253" i="25"/>
  <c r="AM253" i="25" s="1"/>
  <c r="AP253" i="25" s="1"/>
  <c r="W4" i="26"/>
  <c r="W9" i="26"/>
  <c r="W14" i="26"/>
  <c r="W20" i="26"/>
  <c r="W25" i="26"/>
  <c r="W30" i="26"/>
  <c r="W36" i="26"/>
  <c r="W41" i="26"/>
  <c r="W52" i="26"/>
  <c r="W57" i="26"/>
  <c r="W60" i="26"/>
  <c r="AG80" i="26"/>
  <c r="AJ207" i="25"/>
  <c r="AM207" i="25" s="1"/>
  <c r="AP207" i="25" s="1"/>
  <c r="AJ211" i="25"/>
  <c r="AM211" i="25" s="1"/>
  <c r="AP211" i="25" s="1"/>
  <c r="AJ215" i="25"/>
  <c r="AM215" i="25" s="1"/>
  <c r="AP215" i="25" s="1"/>
  <c r="AJ219" i="25"/>
  <c r="AM219" i="25" s="1"/>
  <c r="AP219" i="25" s="1"/>
  <c r="AJ223" i="25"/>
  <c r="AM223" i="25" s="1"/>
  <c r="AP223" i="25" s="1"/>
  <c r="AJ227" i="25"/>
  <c r="AM227" i="25" s="1"/>
  <c r="AP227" i="25" s="1"/>
  <c r="AJ231" i="25"/>
  <c r="AM231" i="25" s="1"/>
  <c r="AP231" i="25" s="1"/>
  <c r="AJ235" i="25"/>
  <c r="AM235" i="25" s="1"/>
  <c r="AP235" i="25" s="1"/>
  <c r="AJ239" i="25"/>
  <c r="AM239" i="25" s="1"/>
  <c r="AP239" i="25" s="1"/>
  <c r="AJ243" i="25"/>
  <c r="AM243" i="25" s="1"/>
  <c r="AP243" i="25" s="1"/>
  <c r="AJ247" i="25"/>
  <c r="AM247" i="25" s="1"/>
  <c r="AP247" i="25" s="1"/>
  <c r="AJ251" i="25"/>
  <c r="AM251" i="25" s="1"/>
  <c r="AP251" i="25" s="1"/>
  <c r="AJ255" i="25"/>
  <c r="AM255" i="25" s="1"/>
  <c r="AP255" i="25" s="1"/>
  <c r="W6" i="26"/>
  <c r="W12" i="26"/>
  <c r="W17" i="26"/>
  <c r="W22" i="26"/>
  <c r="W28" i="26"/>
  <c r="W38" i="26"/>
  <c r="AG63" i="26"/>
  <c r="W64" i="26"/>
  <c r="W14" i="16"/>
  <c r="W11" i="16"/>
  <c r="W10" i="16"/>
  <c r="AI241" i="16"/>
  <c r="AJ241" i="16" s="1"/>
  <c r="AM241" i="16" s="1"/>
  <c r="AP241" i="16" s="1"/>
  <c r="AI240" i="16"/>
  <c r="AJ240" i="16" s="1"/>
  <c r="AM240" i="16" s="1"/>
  <c r="AP240" i="16" s="1"/>
  <c r="W3" i="16"/>
  <c r="AJ204" i="16"/>
  <c r="AM204" i="16" s="1"/>
  <c r="AP204" i="16" s="1"/>
  <c r="AI242" i="16"/>
  <c r="AJ242" i="16" s="1"/>
  <c r="AM242" i="16" s="1"/>
  <c r="AP242" i="16" s="1"/>
  <c r="AJ205" i="16"/>
  <c r="AJ203" i="16"/>
  <c r="AM203" i="16" s="1"/>
  <c r="AP203" i="16" s="1"/>
  <c r="AJ226" i="16"/>
  <c r="AM226" i="16" s="1"/>
  <c r="AP226" i="16" s="1"/>
  <c r="AJ230" i="16"/>
  <c r="AM230" i="16" s="1"/>
  <c r="AP230" i="16" s="1"/>
  <c r="AJ234" i="16"/>
  <c r="AM234" i="16" s="1"/>
  <c r="AP234" i="16" s="1"/>
  <c r="AJ238" i="16"/>
  <c r="AM238" i="16" s="1"/>
  <c r="AP238" i="16" s="1"/>
  <c r="AJ246" i="16"/>
  <c r="AM246" i="16" s="1"/>
  <c r="AP246" i="16" s="1"/>
  <c r="AJ250" i="16"/>
  <c r="AM250" i="16" s="1"/>
  <c r="AP250" i="16" s="1"/>
  <c r="AJ254" i="16"/>
  <c r="AM254" i="16" s="1"/>
  <c r="AP254" i="16" s="1"/>
  <c r="AJ258" i="16"/>
  <c r="AM258" i="16" s="1"/>
  <c r="AP258" i="16" s="1"/>
  <c r="AJ262" i="16"/>
  <c r="AM262" i="16" s="1"/>
  <c r="AP262" i="16" s="1"/>
  <c r="W41" i="15"/>
  <c r="AJ209" i="17"/>
  <c r="AM209" i="17" s="1"/>
  <c r="AP209" i="17" s="1"/>
  <c r="AJ213" i="17"/>
  <c r="AM213" i="17" s="1"/>
  <c r="AP213" i="17" s="1"/>
  <c r="AJ217" i="17"/>
  <c r="AM217" i="17" s="1"/>
  <c r="AP217" i="17" s="1"/>
  <c r="AJ221" i="17"/>
  <c r="AM221" i="17" s="1"/>
  <c r="AP221" i="17" s="1"/>
  <c r="AJ226" i="17"/>
  <c r="AM226" i="17" s="1"/>
  <c r="AP226" i="17" s="1"/>
  <c r="AJ236" i="17"/>
  <c r="AM236" i="17" s="1"/>
  <c r="AP236" i="17" s="1"/>
  <c r="AJ252" i="17"/>
  <c r="AM252" i="17" s="1"/>
  <c r="AP252" i="17" s="1"/>
  <c r="AJ208" i="17"/>
  <c r="AM208" i="17" s="1"/>
  <c r="AP208" i="17" s="1"/>
  <c r="AJ212" i="17"/>
  <c r="AM212" i="17" s="1"/>
  <c r="AP212" i="17" s="1"/>
  <c r="AJ216" i="17"/>
  <c r="AM216" i="17" s="1"/>
  <c r="AP216" i="17" s="1"/>
  <c r="AJ220" i="17"/>
  <c r="AM220" i="17" s="1"/>
  <c r="AP220" i="17" s="1"/>
  <c r="AJ206" i="17"/>
  <c r="AM206" i="17" s="1"/>
  <c r="AP206" i="17" s="1"/>
  <c r="AJ215" i="17"/>
  <c r="AM215" i="17" s="1"/>
  <c r="AP215" i="17" s="1"/>
  <c r="AJ219" i="17"/>
  <c r="AM219" i="17" s="1"/>
  <c r="AP219" i="17" s="1"/>
  <c r="AJ223" i="17"/>
  <c r="AM223" i="17" s="1"/>
  <c r="AP223" i="17" s="1"/>
  <c r="AJ234" i="17"/>
  <c r="AM234" i="17" s="1"/>
  <c r="AP234" i="17" s="1"/>
  <c r="AJ250" i="17"/>
  <c r="AM250" i="17" s="1"/>
  <c r="AP250" i="17" s="1"/>
  <c r="AJ210" i="17"/>
  <c r="AM210" i="17" s="1"/>
  <c r="AP210" i="17" s="1"/>
  <c r="AJ214" i="17"/>
  <c r="AM214" i="17" s="1"/>
  <c r="AP214" i="17" s="1"/>
  <c r="AJ218" i="17"/>
  <c r="AM218" i="17" s="1"/>
  <c r="AP218" i="17" s="1"/>
  <c r="AJ222" i="17"/>
  <c r="AM222" i="17" s="1"/>
  <c r="AP222" i="17" s="1"/>
  <c r="AJ228" i="17"/>
  <c r="AM228" i="17" s="1"/>
  <c r="AP228" i="17" s="1"/>
  <c r="AJ244" i="17"/>
  <c r="AM244" i="17" s="1"/>
  <c r="AP244" i="17" s="1"/>
  <c r="AJ260" i="17"/>
  <c r="AM260" i="17" s="1"/>
  <c r="AP260" i="17" s="1"/>
  <c r="W39" i="15"/>
  <c r="W36" i="15"/>
  <c r="W31" i="15"/>
  <c r="W25" i="15"/>
  <c r="W20" i="15"/>
  <c r="W19" i="15"/>
  <c r="W15" i="15"/>
  <c r="AI242" i="15"/>
  <c r="AJ242" i="15" s="1"/>
  <c r="AM242" i="15" s="1"/>
  <c r="AP242" i="15" s="1"/>
  <c r="AI241" i="15"/>
  <c r="AJ241" i="15" s="1"/>
  <c r="AM241" i="15" s="1"/>
  <c r="AP241" i="15" s="1"/>
  <c r="AJ205" i="15"/>
  <c r="AJ203" i="15"/>
  <c r="AM203" i="15" s="1"/>
  <c r="AP203" i="15" s="1"/>
  <c r="W12" i="14"/>
  <c r="W8" i="14"/>
  <c r="AI242" i="14"/>
  <c r="AJ242" i="14" s="1"/>
  <c r="AM242" i="14" s="1"/>
  <c r="AP242" i="14" s="1"/>
  <c r="W4" i="14"/>
  <c r="W24" i="13"/>
  <c r="AI241" i="13"/>
  <c r="AJ241" i="13" s="1"/>
  <c r="AM241" i="13" s="1"/>
  <c r="AP241" i="13" s="1"/>
  <c r="AJ203" i="14"/>
  <c r="AM203" i="14" s="1"/>
  <c r="AP203" i="14" s="1"/>
  <c r="AJ204" i="14"/>
  <c r="AM204" i="14" s="1"/>
  <c r="AP204" i="14" s="1"/>
  <c r="W20" i="13"/>
  <c r="W16" i="13"/>
  <c r="W4" i="13"/>
  <c r="AI242" i="13"/>
  <c r="AJ242" i="13" s="1"/>
  <c r="AM242" i="13" s="1"/>
  <c r="AP242" i="13" s="1"/>
  <c r="AJ249" i="13"/>
  <c r="AM249" i="13" s="1"/>
  <c r="AP249" i="13" s="1"/>
  <c r="W31" i="12"/>
  <c r="W26" i="12"/>
  <c r="AG25" i="12"/>
  <c r="AG23" i="12"/>
  <c r="AI242" i="12"/>
  <c r="AJ242" i="12" s="1"/>
  <c r="AM242" i="12" s="1"/>
  <c r="AP242" i="12" s="1"/>
  <c r="W18" i="12"/>
  <c r="AG17" i="12"/>
  <c r="AJ231" i="13"/>
  <c r="AM231" i="13" s="1"/>
  <c r="AP231" i="13" s="1"/>
  <c r="AJ239" i="13"/>
  <c r="AM239" i="13" s="1"/>
  <c r="AP239" i="13" s="1"/>
  <c r="AJ258" i="13"/>
  <c r="AM258" i="13" s="1"/>
  <c r="AP258" i="13" s="1"/>
  <c r="AJ262" i="13"/>
  <c r="AM262" i="13" s="1"/>
  <c r="AP262" i="13" s="1"/>
  <c r="AJ264" i="13"/>
  <c r="AM264" i="13" s="1"/>
  <c r="AP264" i="13" s="1"/>
  <c r="AJ225" i="13"/>
  <c r="AM225" i="13" s="1"/>
  <c r="AP225" i="13" s="1"/>
  <c r="AJ257" i="13"/>
  <c r="AM257" i="13" s="1"/>
  <c r="AP257" i="13" s="1"/>
  <c r="AJ233" i="13"/>
  <c r="AM233" i="13" s="1"/>
  <c r="AP233" i="13" s="1"/>
  <c r="AJ247" i="13"/>
  <c r="AM247" i="13" s="1"/>
  <c r="AP247" i="13" s="1"/>
  <c r="AJ255" i="13"/>
  <c r="AM255" i="13" s="1"/>
  <c r="AP255" i="13" s="1"/>
  <c r="AJ263" i="13"/>
  <c r="AM263" i="13" s="1"/>
  <c r="AP263" i="13" s="1"/>
  <c r="AK264" i="13"/>
  <c r="AJ203" i="12"/>
  <c r="AM203" i="12" s="1"/>
  <c r="AP203" i="12" s="1"/>
  <c r="AJ205" i="12"/>
  <c r="AI240" i="11"/>
  <c r="AJ240" i="11" s="1"/>
  <c r="AM240" i="11" s="1"/>
  <c r="AP240" i="11" s="1"/>
  <c r="AI241" i="11"/>
  <c r="AJ241" i="11" s="1"/>
  <c r="AM241" i="11" s="1"/>
  <c r="AP241" i="11" s="1"/>
  <c r="AJ208" i="11"/>
  <c r="AJ212" i="11"/>
  <c r="AM212" i="11" s="1"/>
  <c r="AP212" i="11" s="1"/>
  <c r="AJ216" i="11"/>
  <c r="AM216" i="11" s="1"/>
  <c r="AP216" i="11" s="1"/>
  <c r="AJ220" i="11"/>
  <c r="AM220" i="11" s="1"/>
  <c r="AP220" i="11" s="1"/>
  <c r="AJ210" i="11"/>
  <c r="AM210" i="11" s="1"/>
  <c r="AP210" i="11" s="1"/>
  <c r="AJ214" i="11"/>
  <c r="AM214" i="11" s="1"/>
  <c r="AP214" i="11" s="1"/>
  <c r="AJ218" i="11"/>
  <c r="AM218" i="11" s="1"/>
  <c r="AP218" i="11" s="1"/>
  <c r="AJ207" i="11"/>
  <c r="AM207" i="11" s="1"/>
  <c r="AP207" i="11" s="1"/>
  <c r="AJ211" i="11"/>
  <c r="AM211" i="11" s="1"/>
  <c r="AP211" i="11" s="1"/>
  <c r="AI242" i="11"/>
  <c r="AJ242" i="11" s="1"/>
  <c r="AM242" i="11" s="1"/>
  <c r="AP242" i="11" s="1"/>
  <c r="AJ222" i="11"/>
  <c r="AM222" i="11" s="1"/>
  <c r="AP222" i="11" s="1"/>
  <c r="AJ215" i="11"/>
  <c r="AM215" i="11" s="1"/>
  <c r="AP215" i="11" s="1"/>
  <c r="AJ219" i="11"/>
  <c r="AM219" i="11" s="1"/>
  <c r="AP219" i="11" s="1"/>
  <c r="AJ223" i="11"/>
  <c r="AM223" i="11" s="1"/>
  <c r="AP223" i="11" s="1"/>
  <c r="AJ209" i="11"/>
  <c r="AM209" i="11" s="1"/>
  <c r="AP209" i="11" s="1"/>
  <c r="AJ213" i="11"/>
  <c r="AM213" i="11" s="1"/>
  <c r="AP213" i="11" s="1"/>
  <c r="AJ217" i="11"/>
  <c r="AM217" i="11" s="1"/>
  <c r="AP217" i="11" s="1"/>
  <c r="AJ221" i="11"/>
  <c r="AM221" i="11" s="1"/>
  <c r="AP221" i="11" s="1"/>
  <c r="AK207" i="11"/>
  <c r="AK208" i="11"/>
  <c r="AK209" i="11"/>
  <c r="AK210" i="11"/>
  <c r="AK211" i="11"/>
  <c r="AK212" i="11"/>
  <c r="AK213" i="11"/>
  <c r="AK214" i="11"/>
  <c r="AK215" i="11"/>
  <c r="AK216" i="11"/>
  <c r="AK217" i="11"/>
  <c r="AK218" i="11"/>
  <c r="AK219" i="11"/>
  <c r="AK220" i="11"/>
  <c r="AK221" i="11"/>
  <c r="AK222" i="11"/>
  <c r="W42" i="9"/>
  <c r="W24" i="10"/>
  <c r="W22" i="10"/>
  <c r="AI242" i="10"/>
  <c r="AJ242" i="10" s="1"/>
  <c r="AM242" i="10" s="1"/>
  <c r="AP242" i="10" s="1"/>
  <c r="W16" i="10"/>
  <c r="W42" i="1"/>
  <c r="W50" i="1"/>
  <c r="W58" i="1"/>
  <c r="W64" i="1"/>
  <c r="W72" i="1"/>
  <c r="AG74" i="1"/>
  <c r="AG75" i="1"/>
  <c r="AG82" i="1"/>
  <c r="AG83" i="1"/>
  <c r="W200" i="1"/>
  <c r="W6" i="2"/>
  <c r="AG18" i="2"/>
  <c r="W18" i="2"/>
  <c r="AG200" i="2"/>
  <c r="W200" i="2"/>
  <c r="W12" i="1"/>
  <c r="W48" i="1"/>
  <c r="W56" i="1"/>
  <c r="W70" i="1"/>
  <c r="AG30" i="2"/>
  <c r="W30" i="2"/>
  <c r="AG46" i="2"/>
  <c r="W46" i="2"/>
  <c r="AG62" i="2"/>
  <c r="W62" i="2"/>
  <c r="AG78" i="1"/>
  <c r="AG79" i="1"/>
  <c r="AG86" i="1"/>
  <c r="AG87" i="1"/>
  <c r="W79" i="2"/>
  <c r="AG79" i="2"/>
  <c r="AG28" i="2"/>
  <c r="W28" i="2"/>
  <c r="AG38" i="2"/>
  <c r="W38" i="2"/>
  <c r="AG54" i="2"/>
  <c r="W54" i="2"/>
  <c r="AG70" i="2"/>
  <c r="W70" i="2"/>
  <c r="W6" i="3"/>
  <c r="W7" i="3"/>
  <c r="W27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AG73" i="3"/>
  <c r="AG81" i="3"/>
  <c r="W31" i="4"/>
  <c r="W32" i="4"/>
  <c r="W48" i="4"/>
  <c r="W64" i="4"/>
  <c r="AG73" i="4"/>
  <c r="W200" i="4"/>
  <c r="W6" i="5"/>
  <c r="AG24" i="5"/>
  <c r="AG56" i="5"/>
  <c r="AG72" i="5"/>
  <c r="W36" i="6"/>
  <c r="W44" i="6"/>
  <c r="W52" i="6"/>
  <c r="W60" i="6"/>
  <c r="W68" i="6"/>
  <c r="AG75" i="6"/>
  <c r="W200" i="6"/>
  <c r="W36" i="2"/>
  <c r="W44" i="2"/>
  <c r="W52" i="2"/>
  <c r="W60" i="2"/>
  <c r="W68" i="2"/>
  <c r="W84" i="2"/>
  <c r="W24" i="3"/>
  <c r="W25" i="3"/>
  <c r="W32" i="3"/>
  <c r="W37" i="3"/>
  <c r="AG79" i="3"/>
  <c r="AG87" i="3"/>
  <c r="W10" i="4"/>
  <c r="W36" i="4"/>
  <c r="W52" i="4"/>
  <c r="W68" i="4"/>
  <c r="AG78" i="4"/>
  <c r="AG32" i="5"/>
  <c r="AG54" i="5"/>
  <c r="AG70" i="5"/>
  <c r="W200" i="5"/>
  <c r="W22" i="6"/>
  <c r="W42" i="6"/>
  <c r="W50" i="6"/>
  <c r="W58" i="6"/>
  <c r="W66" i="6"/>
  <c r="AG86" i="2"/>
  <c r="AG83" i="4"/>
  <c r="AI241" i="5"/>
  <c r="W7" i="7"/>
  <c r="AG57" i="7"/>
  <c r="AG58" i="7"/>
  <c r="AG59" i="7"/>
  <c r="AG73" i="7"/>
  <c r="AG74" i="7"/>
  <c r="AG75" i="7"/>
  <c r="W4" i="8"/>
  <c r="W19" i="8"/>
  <c r="AG54" i="8"/>
  <c r="W58" i="8"/>
  <c r="W68" i="8"/>
  <c r="W76" i="8"/>
  <c r="AI240" i="8"/>
  <c r="AJ240" i="8" s="1"/>
  <c r="AM240" i="8" s="1"/>
  <c r="AP240" i="8" s="1"/>
  <c r="AI240" i="9"/>
  <c r="AJ240" i="9" s="1"/>
  <c r="AM240" i="9" s="1"/>
  <c r="AP240" i="9" s="1"/>
  <c r="AJ204" i="11"/>
  <c r="AM204" i="11" s="1"/>
  <c r="AP204" i="11" s="1"/>
  <c r="AG44" i="12"/>
  <c r="W44" i="12"/>
  <c r="W5" i="7"/>
  <c r="W18" i="7"/>
  <c r="W29" i="7"/>
  <c r="W30" i="7"/>
  <c r="W36" i="7"/>
  <c r="W40" i="7"/>
  <c r="AG42" i="7"/>
  <c r="AG43" i="7"/>
  <c r="AG53" i="7"/>
  <c r="AG54" i="7"/>
  <c r="AG55" i="7"/>
  <c r="AG69" i="7"/>
  <c r="AG70" i="7"/>
  <c r="AG71" i="7"/>
  <c r="AG82" i="7"/>
  <c r="AG83" i="7"/>
  <c r="W8" i="8"/>
  <c r="W20" i="8"/>
  <c r="AG46" i="8"/>
  <c r="W70" i="8"/>
  <c r="W78" i="8"/>
  <c r="W48" i="9"/>
  <c r="W56" i="9"/>
  <c r="W64" i="9"/>
  <c r="W72" i="9"/>
  <c r="AG74" i="9"/>
  <c r="AG75" i="9"/>
  <c r="AG82" i="9"/>
  <c r="AG83" i="9"/>
  <c r="W200" i="9"/>
  <c r="W13" i="10"/>
  <c r="W19" i="10"/>
  <c r="W23" i="10"/>
  <c r="W27" i="10"/>
  <c r="W31" i="10"/>
  <c r="W35" i="10"/>
  <c r="W39" i="10"/>
  <c r="W43" i="10"/>
  <c r="W47" i="10"/>
  <c r="W51" i="10"/>
  <c r="W55" i="10"/>
  <c r="W59" i="10"/>
  <c r="W63" i="10"/>
  <c r="W67" i="10"/>
  <c r="AG78" i="10"/>
  <c r="AG43" i="11"/>
  <c r="AG51" i="11"/>
  <c r="AG59" i="11"/>
  <c r="AG67" i="11"/>
  <c r="AG75" i="11"/>
  <c r="AG83" i="11"/>
  <c r="AG52" i="12"/>
  <c r="W52" i="12"/>
  <c r="W79" i="12"/>
  <c r="AG79" i="12"/>
  <c r="AG45" i="11"/>
  <c r="AG53" i="11"/>
  <c r="AG61" i="11"/>
  <c r="AG69" i="11"/>
  <c r="AG77" i="11"/>
  <c r="AG85" i="11"/>
  <c r="AJ203" i="11"/>
  <c r="AM203" i="11" s="1"/>
  <c r="AP203" i="11" s="1"/>
  <c r="AK204" i="11"/>
  <c r="AJ205" i="11"/>
  <c r="AG5" i="12"/>
  <c r="W5" i="12"/>
  <c r="AG13" i="12"/>
  <c r="W13" i="12"/>
  <c r="AG21" i="12"/>
  <c r="W21" i="12"/>
  <c r="AG29" i="12"/>
  <c r="W29" i="12"/>
  <c r="AG60" i="12"/>
  <c r="W60" i="12"/>
  <c r="W86" i="12"/>
  <c r="AG86" i="12"/>
  <c r="AG19" i="9"/>
  <c r="W30" i="9"/>
  <c r="W38" i="9"/>
  <c r="W44" i="9"/>
  <c r="W52" i="9"/>
  <c r="W60" i="9"/>
  <c r="W68" i="9"/>
  <c r="AG87" i="9"/>
  <c r="W17" i="10"/>
  <c r="W21" i="10"/>
  <c r="W25" i="10"/>
  <c r="W29" i="10"/>
  <c r="W33" i="10"/>
  <c r="W37" i="10"/>
  <c r="W41" i="10"/>
  <c r="W45" i="10"/>
  <c r="W49" i="10"/>
  <c r="W53" i="10"/>
  <c r="W57" i="10"/>
  <c r="W61" i="10"/>
  <c r="W65" i="10"/>
  <c r="AG8" i="12"/>
  <c r="W8" i="12"/>
  <c r="AG16" i="12"/>
  <c r="W16" i="12"/>
  <c r="AG24" i="12"/>
  <c r="W24" i="12"/>
  <c r="AG32" i="12"/>
  <c r="W32" i="12"/>
  <c r="AG36" i="12"/>
  <c r="W36" i="12"/>
  <c r="AG68" i="12"/>
  <c r="W68" i="12"/>
  <c r="W85" i="12"/>
  <c r="AG85" i="12"/>
  <c r="AJ223" i="13"/>
  <c r="AM223" i="13" s="1"/>
  <c r="AP223" i="13" s="1"/>
  <c r="AG51" i="14"/>
  <c r="AG75" i="14"/>
  <c r="AG82" i="14"/>
  <c r="AG86" i="14"/>
  <c r="AG26" i="15"/>
  <c r="W26" i="15"/>
  <c r="AG42" i="15"/>
  <c r="W42" i="15"/>
  <c r="AG58" i="15"/>
  <c r="W58" i="15"/>
  <c r="W75" i="15"/>
  <c r="AG75" i="15"/>
  <c r="W87" i="15"/>
  <c r="AG87" i="15"/>
  <c r="AG8" i="16"/>
  <c r="W8" i="16"/>
  <c r="AG16" i="16"/>
  <c r="W16" i="16"/>
  <c r="AG24" i="16"/>
  <c r="AG38" i="16"/>
  <c r="W38" i="16"/>
  <c r="AG54" i="16"/>
  <c r="W54" i="16"/>
  <c r="AG70" i="16"/>
  <c r="W70" i="16"/>
  <c r="W6" i="13"/>
  <c r="W14" i="13"/>
  <c r="W30" i="13"/>
  <c r="W38" i="13"/>
  <c r="W46" i="13"/>
  <c r="W62" i="13"/>
  <c r="W70" i="13"/>
  <c r="AG74" i="13"/>
  <c r="AG79" i="13"/>
  <c r="W80" i="13"/>
  <c r="AJ203" i="13"/>
  <c r="AM203" i="13" s="1"/>
  <c r="AP203" i="13" s="1"/>
  <c r="AJ204" i="13"/>
  <c r="AM204" i="13" s="1"/>
  <c r="AP204" i="13" s="1"/>
  <c r="AJ205" i="13"/>
  <c r="AJ229" i="13"/>
  <c r="AM229" i="13" s="1"/>
  <c r="AP229" i="13" s="1"/>
  <c r="AJ237" i="13"/>
  <c r="AM237" i="13" s="1"/>
  <c r="AP237" i="13" s="1"/>
  <c r="AJ245" i="13"/>
  <c r="AM245" i="13" s="1"/>
  <c r="AP245" i="13" s="1"/>
  <c r="AJ253" i="13"/>
  <c r="AM253" i="13" s="1"/>
  <c r="AP253" i="13" s="1"/>
  <c r="AJ260" i="13"/>
  <c r="AM260" i="13" s="1"/>
  <c r="AP260" i="13" s="1"/>
  <c r="AJ261" i="13"/>
  <c r="AM261" i="13" s="1"/>
  <c r="AP261" i="13" s="1"/>
  <c r="W2" i="14"/>
  <c r="W10" i="14"/>
  <c r="AG17" i="14"/>
  <c r="W18" i="14"/>
  <c r="AG25" i="14"/>
  <c r="W26" i="14"/>
  <c r="AG33" i="14"/>
  <c r="W34" i="14"/>
  <c r="AG43" i="14"/>
  <c r="AG65" i="14"/>
  <c r="AG69" i="14"/>
  <c r="AG83" i="14"/>
  <c r="W84" i="14"/>
  <c r="AG87" i="14"/>
  <c r="W16" i="15"/>
  <c r="W21" i="15"/>
  <c r="AG22" i="15"/>
  <c r="W22" i="15"/>
  <c r="W32" i="15"/>
  <c r="W37" i="15"/>
  <c r="AG38" i="15"/>
  <c r="W38" i="15"/>
  <c r="W48" i="15"/>
  <c r="W53" i="15"/>
  <c r="AG54" i="15"/>
  <c r="W54" i="15"/>
  <c r="W64" i="15"/>
  <c r="W69" i="15"/>
  <c r="AG70" i="15"/>
  <c r="W70" i="15"/>
  <c r="W83" i="15"/>
  <c r="AG83" i="15"/>
  <c r="AJ264" i="11"/>
  <c r="AM264" i="11" s="1"/>
  <c r="AP264" i="11" s="1"/>
  <c r="W3" i="12"/>
  <c r="W6" i="12"/>
  <c r="W11" i="12"/>
  <c r="W14" i="12"/>
  <c r="W19" i="12"/>
  <c r="W22" i="12"/>
  <c r="W27" i="12"/>
  <c r="W30" i="12"/>
  <c r="W33" i="12"/>
  <c r="W38" i="12"/>
  <c r="W46" i="12"/>
  <c r="W54" i="12"/>
  <c r="W62" i="12"/>
  <c r="W70" i="12"/>
  <c r="AG75" i="13"/>
  <c r="AG86" i="13"/>
  <c r="AJ227" i="13"/>
  <c r="AM227" i="13" s="1"/>
  <c r="AP227" i="13" s="1"/>
  <c r="AJ235" i="13"/>
  <c r="AM235" i="13" s="1"/>
  <c r="AP235" i="13" s="1"/>
  <c r="AJ243" i="13"/>
  <c r="AM243" i="13" s="1"/>
  <c r="AP243" i="13" s="1"/>
  <c r="AJ251" i="13"/>
  <c r="AM251" i="13" s="1"/>
  <c r="AP251" i="13" s="1"/>
  <c r="AJ259" i="13"/>
  <c r="AM259" i="13" s="1"/>
  <c r="AP259" i="13" s="1"/>
  <c r="AJ205" i="14"/>
  <c r="AJ207" i="14"/>
  <c r="AM207" i="14" s="1"/>
  <c r="AP207" i="14" s="1"/>
  <c r="AJ208" i="14"/>
  <c r="AM208" i="14" s="1"/>
  <c r="AP208" i="14" s="1"/>
  <c r="AJ209" i="14"/>
  <c r="AM209" i="14" s="1"/>
  <c r="AP209" i="14" s="1"/>
  <c r="AJ210" i="14"/>
  <c r="AM210" i="14" s="1"/>
  <c r="AP210" i="14" s="1"/>
  <c r="AJ211" i="14"/>
  <c r="AM211" i="14" s="1"/>
  <c r="AP211" i="14" s="1"/>
  <c r="AJ212" i="14"/>
  <c r="AM212" i="14" s="1"/>
  <c r="AP212" i="14" s="1"/>
  <c r="AJ213" i="14"/>
  <c r="AM213" i="14" s="1"/>
  <c r="AP213" i="14" s="1"/>
  <c r="AJ214" i="14"/>
  <c r="AM214" i="14" s="1"/>
  <c r="AP214" i="14" s="1"/>
  <c r="W17" i="15"/>
  <c r="AG18" i="15"/>
  <c r="W18" i="15"/>
  <c r="W28" i="15"/>
  <c r="W33" i="15"/>
  <c r="AG34" i="15"/>
  <c r="W34" i="15"/>
  <c r="W44" i="15"/>
  <c r="W49" i="15"/>
  <c r="AG50" i="15"/>
  <c r="W50" i="15"/>
  <c r="W60" i="15"/>
  <c r="W65" i="15"/>
  <c r="AG66" i="15"/>
  <c r="W66" i="15"/>
  <c r="W79" i="15"/>
  <c r="AG79" i="15"/>
  <c r="AG82" i="15"/>
  <c r="AG4" i="16"/>
  <c r="W4" i="16"/>
  <c r="AG12" i="16"/>
  <c r="W12" i="16"/>
  <c r="AG20" i="16"/>
  <c r="W20" i="16"/>
  <c r="AG30" i="16"/>
  <c r="W30" i="16"/>
  <c r="AG46" i="16"/>
  <c r="W46" i="16"/>
  <c r="AG62" i="16"/>
  <c r="W62" i="16"/>
  <c r="W75" i="16"/>
  <c r="AG75" i="16"/>
  <c r="W86" i="16"/>
  <c r="AG86" i="16"/>
  <c r="AJ263" i="11"/>
  <c r="AM263" i="11" s="1"/>
  <c r="AP263" i="11" s="1"/>
  <c r="W4" i="12"/>
  <c r="W12" i="12"/>
  <c r="W20" i="12"/>
  <c r="W28" i="12"/>
  <c r="W34" i="12"/>
  <c r="W40" i="12"/>
  <c r="W48" i="12"/>
  <c r="W56" i="12"/>
  <c r="W64" i="12"/>
  <c r="AG83" i="12"/>
  <c r="AJ204" i="12"/>
  <c r="AM204" i="12" s="1"/>
  <c r="AP204" i="12" s="1"/>
  <c r="W2" i="13"/>
  <c r="W10" i="13"/>
  <c r="W18" i="13"/>
  <c r="W26" i="13"/>
  <c r="W34" i="13"/>
  <c r="W42" i="13"/>
  <c r="W50" i="13"/>
  <c r="W58" i="13"/>
  <c r="W66" i="13"/>
  <c r="AG71" i="13"/>
  <c r="W72" i="13"/>
  <c r="W200" i="13"/>
  <c r="AJ206" i="13"/>
  <c r="AM206" i="13" s="1"/>
  <c r="AP206" i="13" s="1"/>
  <c r="AJ256" i="13"/>
  <c r="AM256" i="13" s="1"/>
  <c r="AP256" i="13" s="1"/>
  <c r="W6" i="14"/>
  <c r="W14" i="14"/>
  <c r="AG21" i="14"/>
  <c r="W22" i="14"/>
  <c r="AG29" i="14"/>
  <c r="W30" i="14"/>
  <c r="AG37" i="14"/>
  <c r="W38" i="14"/>
  <c r="AG67" i="14"/>
  <c r="W68" i="14"/>
  <c r="AG81" i="14"/>
  <c r="AG14" i="15"/>
  <c r="W14" i="15"/>
  <c r="W24" i="15"/>
  <c r="W29" i="15"/>
  <c r="AG30" i="15"/>
  <c r="W30" i="15"/>
  <c r="W40" i="15"/>
  <c r="W45" i="15"/>
  <c r="AG46" i="15"/>
  <c r="W46" i="15"/>
  <c r="W56" i="15"/>
  <c r="W61" i="15"/>
  <c r="AG62" i="15"/>
  <c r="W62" i="15"/>
  <c r="W72" i="15"/>
  <c r="AG78" i="15"/>
  <c r="AG84" i="15"/>
  <c r="AJ204" i="15"/>
  <c r="AM204" i="15" s="1"/>
  <c r="AP204" i="15" s="1"/>
  <c r="AK204" i="15"/>
  <c r="W85" i="16"/>
  <c r="AG85" i="16"/>
  <c r="AJ207" i="15"/>
  <c r="AM207" i="15" s="1"/>
  <c r="AP207" i="15" s="1"/>
  <c r="AJ208" i="15"/>
  <c r="AM208" i="15" s="1"/>
  <c r="AP208" i="15" s="1"/>
  <c r="AJ209" i="15"/>
  <c r="AM209" i="15" s="1"/>
  <c r="AP209" i="15" s="1"/>
  <c r="AJ210" i="15"/>
  <c r="AM210" i="15" s="1"/>
  <c r="AP210" i="15" s="1"/>
  <c r="AJ211" i="15"/>
  <c r="AM211" i="15" s="1"/>
  <c r="AP211" i="15" s="1"/>
  <c r="AJ212" i="15"/>
  <c r="AM212" i="15" s="1"/>
  <c r="AP212" i="15" s="1"/>
  <c r="AJ213" i="15"/>
  <c r="AM213" i="15" s="1"/>
  <c r="AP213" i="15" s="1"/>
  <c r="AJ214" i="15"/>
  <c r="AM214" i="15" s="1"/>
  <c r="AP214" i="15" s="1"/>
  <c r="AJ215" i="15"/>
  <c r="AM215" i="15" s="1"/>
  <c r="AP215" i="15" s="1"/>
  <c r="AJ216" i="15"/>
  <c r="AM216" i="15" s="1"/>
  <c r="AP216" i="15" s="1"/>
  <c r="AJ217" i="15"/>
  <c r="AM217" i="15" s="1"/>
  <c r="AP217" i="15" s="1"/>
  <c r="AJ218" i="15"/>
  <c r="AM218" i="15" s="1"/>
  <c r="AP218" i="15" s="1"/>
  <c r="AJ219" i="15"/>
  <c r="AM219" i="15" s="1"/>
  <c r="AP219" i="15" s="1"/>
  <c r="AJ220" i="15"/>
  <c r="AM220" i="15" s="1"/>
  <c r="AP220" i="15" s="1"/>
  <c r="AJ221" i="15"/>
  <c r="AM221" i="15" s="1"/>
  <c r="AP221" i="15" s="1"/>
  <c r="AJ222" i="15"/>
  <c r="AM222" i="15" s="1"/>
  <c r="AP222" i="15" s="1"/>
  <c r="AJ223" i="15"/>
  <c r="AM223" i="15" s="1"/>
  <c r="AP223" i="15" s="1"/>
  <c r="AG82" i="16"/>
  <c r="AG82" i="17"/>
  <c r="AG87" i="17"/>
  <c r="AJ230" i="17"/>
  <c r="AM230" i="17" s="1"/>
  <c r="AP230" i="17" s="1"/>
  <c r="AJ238" i="17"/>
  <c r="AM238" i="17" s="1"/>
  <c r="AP238" i="17" s="1"/>
  <c r="AJ246" i="17"/>
  <c r="AM246" i="17" s="1"/>
  <c r="AP246" i="17" s="1"/>
  <c r="AJ254" i="17"/>
  <c r="AM254" i="17" s="1"/>
  <c r="AP254" i="17" s="1"/>
  <c r="AJ262" i="17"/>
  <c r="AM262" i="17" s="1"/>
  <c r="AP262" i="17" s="1"/>
  <c r="W5" i="18"/>
  <c r="W10" i="18"/>
  <c r="AG11" i="18"/>
  <c r="W11" i="18"/>
  <c r="W26" i="18"/>
  <c r="AG27" i="18"/>
  <c r="W27" i="18"/>
  <c r="W42" i="18"/>
  <c r="AG43" i="18"/>
  <c r="W43" i="18"/>
  <c r="AG55" i="18"/>
  <c r="W55" i="18"/>
  <c r="AG63" i="18"/>
  <c r="W63" i="18"/>
  <c r="AG10" i="19"/>
  <c r="W10" i="19"/>
  <c r="W43" i="19"/>
  <c r="AG43" i="19"/>
  <c r="W86" i="19"/>
  <c r="AG86" i="19"/>
  <c r="AG7" i="18"/>
  <c r="W7" i="18"/>
  <c r="AG23" i="18"/>
  <c r="W23" i="18"/>
  <c r="W39" i="18"/>
  <c r="W72" i="18"/>
  <c r="AG72" i="18"/>
  <c r="AG22" i="19"/>
  <c r="W22" i="19"/>
  <c r="AG28" i="19"/>
  <c r="W28" i="19"/>
  <c r="AG54" i="19"/>
  <c r="W54" i="19"/>
  <c r="AG60" i="19"/>
  <c r="W60" i="19"/>
  <c r="AJ224" i="16"/>
  <c r="AM224" i="16" s="1"/>
  <c r="AP224" i="16" s="1"/>
  <c r="AJ228" i="16"/>
  <c r="AM228" i="16" s="1"/>
  <c r="AP228" i="16" s="1"/>
  <c r="AJ232" i="16"/>
  <c r="AM232" i="16" s="1"/>
  <c r="AP232" i="16" s="1"/>
  <c r="AJ236" i="16"/>
  <c r="AM236" i="16" s="1"/>
  <c r="AP236" i="16" s="1"/>
  <c r="AJ244" i="16"/>
  <c r="AM244" i="16" s="1"/>
  <c r="AP244" i="16" s="1"/>
  <c r="AJ248" i="16"/>
  <c r="AM248" i="16" s="1"/>
  <c r="AP248" i="16" s="1"/>
  <c r="AJ252" i="16"/>
  <c r="AM252" i="16" s="1"/>
  <c r="AP252" i="16" s="1"/>
  <c r="AJ256" i="16"/>
  <c r="AM256" i="16" s="1"/>
  <c r="AP256" i="16" s="1"/>
  <c r="AJ260" i="16"/>
  <c r="AM260" i="16" s="1"/>
  <c r="AP260" i="16" s="1"/>
  <c r="AJ264" i="16"/>
  <c r="AM264" i="16" s="1"/>
  <c r="AP264" i="16" s="1"/>
  <c r="W2" i="17"/>
  <c r="W6" i="17"/>
  <c r="W10" i="17"/>
  <c r="W14" i="17"/>
  <c r="W22" i="17"/>
  <c r="W26" i="17"/>
  <c r="W30" i="17"/>
  <c r="W34" i="17"/>
  <c r="W42" i="17"/>
  <c r="W44" i="17"/>
  <c r="W52" i="17"/>
  <c r="W60" i="17"/>
  <c r="W68" i="17"/>
  <c r="AG79" i="17"/>
  <c r="W80" i="17"/>
  <c r="AG3" i="18"/>
  <c r="W3" i="18"/>
  <c r="AG19" i="18"/>
  <c r="W19" i="18"/>
  <c r="AG35" i="18"/>
  <c r="W35" i="18"/>
  <c r="AG51" i="18"/>
  <c r="W51" i="18"/>
  <c r="AG69" i="18"/>
  <c r="W69" i="18"/>
  <c r="AG4" i="19"/>
  <c r="W4" i="19"/>
  <c r="W27" i="19"/>
  <c r="AG27" i="19"/>
  <c r="W59" i="19"/>
  <c r="AG59" i="19"/>
  <c r="AG80" i="19"/>
  <c r="W80" i="19"/>
  <c r="AJ215" i="14"/>
  <c r="AM215" i="14" s="1"/>
  <c r="AP215" i="14" s="1"/>
  <c r="AJ216" i="14"/>
  <c r="AJ217" i="14"/>
  <c r="AM217" i="14" s="1"/>
  <c r="AP217" i="14" s="1"/>
  <c r="AJ218" i="14"/>
  <c r="AM218" i="14" s="1"/>
  <c r="AP218" i="14" s="1"/>
  <c r="AJ219" i="14"/>
  <c r="AM219" i="14" s="1"/>
  <c r="AP219" i="14" s="1"/>
  <c r="AJ220" i="14"/>
  <c r="AM220" i="14" s="1"/>
  <c r="AP220" i="14" s="1"/>
  <c r="AJ221" i="14"/>
  <c r="AM221" i="14" s="1"/>
  <c r="AP221" i="14" s="1"/>
  <c r="AJ222" i="14"/>
  <c r="AM222" i="14" s="1"/>
  <c r="AP222" i="14" s="1"/>
  <c r="AJ223" i="14"/>
  <c r="AM223" i="14" s="1"/>
  <c r="AP223" i="14" s="1"/>
  <c r="AJ264" i="14"/>
  <c r="AM264" i="14" s="1"/>
  <c r="AP264" i="14" s="1"/>
  <c r="W5" i="16"/>
  <c r="W9" i="16"/>
  <c r="W13" i="16"/>
  <c r="W17" i="16"/>
  <c r="W21" i="16"/>
  <c r="W32" i="16"/>
  <c r="W40" i="16"/>
  <c r="W48" i="16"/>
  <c r="W56" i="16"/>
  <c r="W64" i="16"/>
  <c r="W72" i="16"/>
  <c r="AG81" i="16"/>
  <c r="W200" i="16"/>
  <c r="AK203" i="16"/>
  <c r="AK204" i="16"/>
  <c r="AK205" i="16"/>
  <c r="AJ206" i="16"/>
  <c r="AM206" i="16" s="1"/>
  <c r="AP206" i="16" s="1"/>
  <c r="W3" i="17"/>
  <c r="W7" i="17"/>
  <c r="W11" i="17"/>
  <c r="W15" i="17"/>
  <c r="W23" i="17"/>
  <c r="W27" i="17"/>
  <c r="W31" i="17"/>
  <c r="W35" i="17"/>
  <c r="W46" i="17"/>
  <c r="W54" i="17"/>
  <c r="W62" i="17"/>
  <c r="W70" i="17"/>
  <c r="AG75" i="17"/>
  <c r="W76" i="17"/>
  <c r="AG86" i="17"/>
  <c r="AJ207" i="17"/>
  <c r="AM207" i="17" s="1"/>
  <c r="AP207" i="17" s="1"/>
  <c r="AJ211" i="17"/>
  <c r="AM211" i="17" s="1"/>
  <c r="AP211" i="17" s="1"/>
  <c r="AJ224" i="17"/>
  <c r="AM224" i="17" s="1"/>
  <c r="AP224" i="17" s="1"/>
  <c r="AJ232" i="17"/>
  <c r="AM232" i="17" s="1"/>
  <c r="AP232" i="17" s="1"/>
  <c r="AJ248" i="17"/>
  <c r="AM248" i="17" s="1"/>
  <c r="AP248" i="17" s="1"/>
  <c r="AJ256" i="17"/>
  <c r="AM256" i="17" s="1"/>
  <c r="AP256" i="17" s="1"/>
  <c r="AJ264" i="17"/>
  <c r="AM264" i="17" s="1"/>
  <c r="AP264" i="17" s="1"/>
  <c r="W9" i="18"/>
  <c r="W14" i="18"/>
  <c r="AG15" i="18"/>
  <c r="W15" i="18"/>
  <c r="W30" i="18"/>
  <c r="AG31" i="18"/>
  <c r="W31" i="18"/>
  <c r="W46" i="18"/>
  <c r="AG47" i="18"/>
  <c r="W47" i="18"/>
  <c r="W57" i="18"/>
  <c r="W60" i="18"/>
  <c r="AG60" i="18"/>
  <c r="W65" i="18"/>
  <c r="W68" i="18"/>
  <c r="W80" i="18"/>
  <c r="AG38" i="19"/>
  <c r="W38" i="19"/>
  <c r="AG44" i="19"/>
  <c r="W44" i="19"/>
  <c r="W79" i="19"/>
  <c r="AG79" i="19"/>
  <c r="AG65" i="19"/>
  <c r="AG82" i="19"/>
  <c r="AK203" i="19"/>
  <c r="AJ229" i="19"/>
  <c r="AM229" i="19" s="1"/>
  <c r="AP229" i="19" s="1"/>
  <c r="AJ237" i="19"/>
  <c r="AM237" i="19" s="1"/>
  <c r="AP237" i="19" s="1"/>
  <c r="AJ245" i="19"/>
  <c r="AM245" i="19" s="1"/>
  <c r="AP245" i="19" s="1"/>
  <c r="AJ253" i="19"/>
  <c r="AM253" i="19" s="1"/>
  <c r="AP253" i="19" s="1"/>
  <c r="AJ261" i="19"/>
  <c r="AM261" i="19" s="1"/>
  <c r="AP261" i="19" s="1"/>
  <c r="W4" i="20"/>
  <c r="W7" i="20"/>
  <c r="AG13" i="20"/>
  <c r="W14" i="20"/>
  <c r="W20" i="20"/>
  <c r="W23" i="20"/>
  <c r="AG29" i="20"/>
  <c r="W36" i="20"/>
  <c r="W40" i="20"/>
  <c r="W44" i="20"/>
  <c r="W48" i="20"/>
  <c r="W52" i="20"/>
  <c r="W56" i="20"/>
  <c r="W60" i="20"/>
  <c r="W64" i="20"/>
  <c r="W68" i="20"/>
  <c r="W72" i="20"/>
  <c r="AG86" i="20"/>
  <c r="AJ261" i="20"/>
  <c r="AM261" i="20" s="1"/>
  <c r="AP261" i="20" s="1"/>
  <c r="AG9" i="21"/>
  <c r="AG17" i="21"/>
  <c r="AG25" i="21"/>
  <c r="AG33" i="21"/>
  <c r="AG41" i="21"/>
  <c r="AG49" i="21"/>
  <c r="AG57" i="21"/>
  <c r="AG65" i="21"/>
  <c r="AG79" i="21"/>
  <c r="AK203" i="21"/>
  <c r="AK204" i="21"/>
  <c r="W3" i="22"/>
  <c r="AG3" i="22"/>
  <c r="W19" i="22"/>
  <c r="AG19" i="22"/>
  <c r="W85" i="22"/>
  <c r="AG85" i="22"/>
  <c r="AJ227" i="21"/>
  <c r="AM227" i="21" s="1"/>
  <c r="AP227" i="21" s="1"/>
  <c r="AJ231" i="21"/>
  <c r="AM231" i="21" s="1"/>
  <c r="AP231" i="21" s="1"/>
  <c r="AJ235" i="21"/>
  <c r="AM235" i="21" s="1"/>
  <c r="AP235" i="21" s="1"/>
  <c r="AJ239" i="21"/>
  <c r="AM239" i="21" s="1"/>
  <c r="AP239" i="21" s="1"/>
  <c r="AJ243" i="21"/>
  <c r="AM243" i="21" s="1"/>
  <c r="AP243" i="21" s="1"/>
  <c r="AJ247" i="21"/>
  <c r="AM247" i="21" s="1"/>
  <c r="AP247" i="21" s="1"/>
  <c r="AJ251" i="21"/>
  <c r="AM251" i="21" s="1"/>
  <c r="AP251" i="21" s="1"/>
  <c r="W17" i="22"/>
  <c r="AG17" i="22"/>
  <c r="W70" i="22"/>
  <c r="AG70" i="22"/>
  <c r="AJ264" i="19"/>
  <c r="AM264" i="19" s="1"/>
  <c r="AP264" i="19" s="1"/>
  <c r="AJ263" i="20"/>
  <c r="AM263" i="20" s="1"/>
  <c r="AP263" i="20" s="1"/>
  <c r="W6" i="21"/>
  <c r="W11" i="21"/>
  <c r="W14" i="21"/>
  <c r="W19" i="21"/>
  <c r="W22" i="21"/>
  <c r="W27" i="21"/>
  <c r="W30" i="21"/>
  <c r="W35" i="21"/>
  <c r="W38" i="21"/>
  <c r="W43" i="21"/>
  <c r="W46" i="21"/>
  <c r="W51" i="21"/>
  <c r="W54" i="21"/>
  <c r="W59" i="21"/>
  <c r="W62" i="21"/>
  <c r="AG67" i="21"/>
  <c r="W68" i="21"/>
  <c r="AG85" i="21"/>
  <c r="W11" i="22"/>
  <c r="AG11" i="22"/>
  <c r="W69" i="22"/>
  <c r="AG69" i="22"/>
  <c r="W12" i="19"/>
  <c r="W18" i="19"/>
  <c r="AG23" i="19"/>
  <c r="W24" i="19"/>
  <c r="W34" i="19"/>
  <c r="AG39" i="19"/>
  <c r="W40" i="19"/>
  <c r="W50" i="19"/>
  <c r="AG55" i="19"/>
  <c r="W56" i="19"/>
  <c r="W70" i="19"/>
  <c r="AG75" i="19"/>
  <c r="W76" i="19"/>
  <c r="AK207" i="19"/>
  <c r="AK208" i="19"/>
  <c r="AK209" i="19"/>
  <c r="AK210" i="19"/>
  <c r="AK211" i="19"/>
  <c r="AK212" i="19"/>
  <c r="AK213" i="19"/>
  <c r="AK214" i="19"/>
  <c r="AK215" i="19"/>
  <c r="AK216" i="19"/>
  <c r="AK217" i="19"/>
  <c r="AK218" i="19"/>
  <c r="AK219" i="19"/>
  <c r="AK220" i="19"/>
  <c r="AK221" i="19"/>
  <c r="AK222" i="19"/>
  <c r="AK223" i="19"/>
  <c r="AJ231" i="19"/>
  <c r="AM231" i="19" s="1"/>
  <c r="AP231" i="19" s="1"/>
  <c r="AJ239" i="19"/>
  <c r="AM239" i="19" s="1"/>
  <c r="AP239" i="19" s="1"/>
  <c r="AJ247" i="19"/>
  <c r="AM247" i="19" s="1"/>
  <c r="AP247" i="19" s="1"/>
  <c r="AJ255" i="19"/>
  <c r="AM255" i="19" s="1"/>
  <c r="AP255" i="19" s="1"/>
  <c r="AJ262" i="19"/>
  <c r="AM262" i="19" s="1"/>
  <c r="AP262" i="19" s="1"/>
  <c r="AJ263" i="19"/>
  <c r="AM263" i="19" s="1"/>
  <c r="AP263" i="19" s="1"/>
  <c r="W3" i="20"/>
  <c r="W10" i="20"/>
  <c r="W16" i="20"/>
  <c r="W19" i="20"/>
  <c r="W26" i="20"/>
  <c r="W32" i="20"/>
  <c r="W35" i="20"/>
  <c r="AG75" i="20"/>
  <c r="W76" i="20"/>
  <c r="AG85" i="20"/>
  <c r="AJ203" i="20"/>
  <c r="AM203" i="20" s="1"/>
  <c r="AP203" i="20" s="1"/>
  <c r="AJ204" i="20"/>
  <c r="AM204" i="20" s="1"/>
  <c r="AP204" i="20" s="1"/>
  <c r="AJ205" i="20"/>
  <c r="AJ226" i="20"/>
  <c r="AM226" i="20" s="1"/>
  <c r="AP226" i="20" s="1"/>
  <c r="AJ230" i="20"/>
  <c r="AM230" i="20" s="1"/>
  <c r="AP230" i="20" s="1"/>
  <c r="AJ234" i="20"/>
  <c r="AM234" i="20" s="1"/>
  <c r="AP234" i="20" s="1"/>
  <c r="AJ238" i="20"/>
  <c r="AM238" i="20" s="1"/>
  <c r="AP238" i="20" s="1"/>
  <c r="AJ246" i="20"/>
  <c r="AM246" i="20" s="1"/>
  <c r="AP246" i="20" s="1"/>
  <c r="AJ250" i="20"/>
  <c r="AM250" i="20" s="1"/>
  <c r="AP250" i="20" s="1"/>
  <c r="AJ254" i="20"/>
  <c r="AM254" i="20" s="1"/>
  <c r="AP254" i="20" s="1"/>
  <c r="AJ258" i="20"/>
  <c r="AM258" i="20" s="1"/>
  <c r="AP258" i="20" s="1"/>
  <c r="AJ262" i="20"/>
  <c r="AM262" i="20" s="1"/>
  <c r="AP262" i="20" s="1"/>
  <c r="W12" i="21"/>
  <c r="W20" i="21"/>
  <c r="W28" i="21"/>
  <c r="W36" i="21"/>
  <c r="W44" i="21"/>
  <c r="W52" i="21"/>
  <c r="W60" i="21"/>
  <c r="AG71" i="21"/>
  <c r="W72" i="21"/>
  <c r="AG75" i="21"/>
  <c r="AG86" i="21"/>
  <c r="AJ225" i="21"/>
  <c r="AM225" i="21" s="1"/>
  <c r="AP225" i="21" s="1"/>
  <c r="AJ229" i="21"/>
  <c r="AM229" i="21" s="1"/>
  <c r="AP229" i="21" s="1"/>
  <c r="AJ233" i="21"/>
  <c r="AM233" i="21" s="1"/>
  <c r="AP233" i="21" s="1"/>
  <c r="AJ237" i="21"/>
  <c r="AM237" i="21" s="1"/>
  <c r="AP237" i="21" s="1"/>
  <c r="AJ245" i="21"/>
  <c r="AM245" i="21" s="1"/>
  <c r="AP245" i="21" s="1"/>
  <c r="AJ249" i="21"/>
  <c r="AM249" i="21" s="1"/>
  <c r="AP249" i="21" s="1"/>
  <c r="W9" i="22"/>
  <c r="AG9" i="22"/>
  <c r="W75" i="22"/>
  <c r="AG75" i="22"/>
  <c r="W86" i="22"/>
  <c r="AG86" i="22"/>
  <c r="AG32" i="24"/>
  <c r="W32" i="24"/>
  <c r="AG50" i="24"/>
  <c r="W50" i="24"/>
  <c r="W86" i="24"/>
  <c r="AG86" i="24"/>
  <c r="AJ243" i="22"/>
  <c r="AM243" i="22" s="1"/>
  <c r="AP243" i="22" s="1"/>
  <c r="AJ257" i="22"/>
  <c r="AM257" i="22" s="1"/>
  <c r="AP257" i="22" s="1"/>
  <c r="AJ258" i="22"/>
  <c r="AM258" i="22" s="1"/>
  <c r="AP258" i="22" s="1"/>
  <c r="AJ259" i="22"/>
  <c r="AM259" i="22" s="1"/>
  <c r="AP259" i="22" s="1"/>
  <c r="W3" i="23"/>
  <c r="W6" i="23"/>
  <c r="W11" i="23"/>
  <c r="W14" i="23"/>
  <c r="W19" i="23"/>
  <c r="W22" i="23"/>
  <c r="W27" i="23"/>
  <c r="W30" i="23"/>
  <c r="W35" i="23"/>
  <c r="W38" i="23"/>
  <c r="AG43" i="23"/>
  <c r="W44" i="23"/>
  <c r="AG47" i="23"/>
  <c r="W48" i="23"/>
  <c r="AG51" i="23"/>
  <c r="W52" i="23"/>
  <c r="AG55" i="23"/>
  <c r="W56" i="23"/>
  <c r="AG59" i="23"/>
  <c r="W60" i="23"/>
  <c r="W64" i="23"/>
  <c r="W72" i="23"/>
  <c r="AG85" i="23"/>
  <c r="AJ226" i="23"/>
  <c r="AM226" i="23" s="1"/>
  <c r="AP226" i="23" s="1"/>
  <c r="AJ230" i="23"/>
  <c r="AM230" i="23" s="1"/>
  <c r="AP230" i="23" s="1"/>
  <c r="AJ234" i="23"/>
  <c r="AM234" i="23" s="1"/>
  <c r="AP234" i="23" s="1"/>
  <c r="AJ238" i="23"/>
  <c r="AM238" i="23" s="1"/>
  <c r="AP238" i="23" s="1"/>
  <c r="AJ246" i="23"/>
  <c r="AM246" i="23" s="1"/>
  <c r="AP246" i="23" s="1"/>
  <c r="AJ250" i="23"/>
  <c r="AM250" i="23" s="1"/>
  <c r="AP250" i="23" s="1"/>
  <c r="AJ254" i="23"/>
  <c r="AM254" i="23" s="1"/>
  <c r="AP254" i="23" s="1"/>
  <c r="AJ258" i="23"/>
  <c r="AM258" i="23" s="1"/>
  <c r="AP258" i="23" s="1"/>
  <c r="AJ262" i="23"/>
  <c r="AM262" i="23" s="1"/>
  <c r="AP262" i="23" s="1"/>
  <c r="W6" i="24"/>
  <c r="W9" i="24"/>
  <c r="W16" i="24"/>
  <c r="W19" i="24"/>
  <c r="W22" i="24"/>
  <c r="W25" i="24"/>
  <c r="AG41" i="24"/>
  <c r="W41" i="24"/>
  <c r="AG53" i="24"/>
  <c r="W53" i="24"/>
  <c r="AG61" i="24"/>
  <c r="W61" i="24"/>
  <c r="AG69" i="24"/>
  <c r="W69" i="24"/>
  <c r="W85" i="24"/>
  <c r="AG85" i="24"/>
  <c r="AJ253" i="21"/>
  <c r="AM253" i="21" s="1"/>
  <c r="AP253" i="21" s="1"/>
  <c r="AJ257" i="21"/>
  <c r="AM257" i="21" s="1"/>
  <c r="AP257" i="21" s="1"/>
  <c r="AJ261" i="21"/>
  <c r="AM261" i="21" s="1"/>
  <c r="AP261" i="21" s="1"/>
  <c r="AG25" i="22"/>
  <c r="AG33" i="22"/>
  <c r="AG41" i="22"/>
  <c r="AG49" i="22"/>
  <c r="AG57" i="22"/>
  <c r="AG65" i="22"/>
  <c r="AG81" i="22"/>
  <c r="W200" i="22"/>
  <c r="AK203" i="22"/>
  <c r="AK204" i="22"/>
  <c r="AK205" i="22"/>
  <c r="AJ206" i="22"/>
  <c r="AM206" i="22" s="1"/>
  <c r="AP206" i="22" s="1"/>
  <c r="AJ218" i="22"/>
  <c r="AM218" i="22" s="1"/>
  <c r="AP218" i="22" s="1"/>
  <c r="AJ226" i="22"/>
  <c r="AM226" i="22" s="1"/>
  <c r="AP226" i="22" s="1"/>
  <c r="AJ234" i="22"/>
  <c r="AM234" i="22" s="1"/>
  <c r="AP234" i="22" s="1"/>
  <c r="AJ260" i="22"/>
  <c r="AM260" i="22" s="1"/>
  <c r="AP260" i="22" s="1"/>
  <c r="AJ261" i="22"/>
  <c r="AM261" i="22" s="1"/>
  <c r="AP261" i="22" s="1"/>
  <c r="AJ262" i="22"/>
  <c r="AM262" i="22" s="1"/>
  <c r="AP262" i="22" s="1"/>
  <c r="AJ263" i="22"/>
  <c r="AM263" i="22" s="1"/>
  <c r="AP263" i="22" s="1"/>
  <c r="W4" i="23"/>
  <c r="W9" i="23"/>
  <c r="W12" i="23"/>
  <c r="W17" i="23"/>
  <c r="W20" i="23"/>
  <c r="W25" i="23"/>
  <c r="W28" i="23"/>
  <c r="W33" i="23"/>
  <c r="W36" i="23"/>
  <c r="W41" i="23"/>
  <c r="W66" i="23"/>
  <c r="AG73" i="23"/>
  <c r="AG79" i="23"/>
  <c r="AG86" i="23"/>
  <c r="AJ261" i="23"/>
  <c r="AM261" i="23" s="1"/>
  <c r="AP261" i="23" s="1"/>
  <c r="W3" i="24"/>
  <c r="W7" i="24"/>
  <c r="W10" i="24"/>
  <c r="W13" i="24"/>
  <c r="W20" i="24"/>
  <c r="W23" i="24"/>
  <c r="W26" i="24"/>
  <c r="W29" i="24"/>
  <c r="W33" i="24"/>
  <c r="W37" i="24"/>
  <c r="AG38" i="24"/>
  <c r="W38" i="24"/>
  <c r="AG27" i="22"/>
  <c r="AG35" i="22"/>
  <c r="AG43" i="22"/>
  <c r="AG51" i="22"/>
  <c r="AG59" i="22"/>
  <c r="AG66" i="22"/>
  <c r="AG71" i="22"/>
  <c r="AG82" i="22"/>
  <c r="AG87" i="22"/>
  <c r="AJ216" i="22"/>
  <c r="AM216" i="22" s="1"/>
  <c r="AP216" i="22" s="1"/>
  <c r="AJ224" i="22"/>
  <c r="AM224" i="22" s="1"/>
  <c r="AP224" i="22" s="1"/>
  <c r="AJ232" i="22"/>
  <c r="AM232" i="22" s="1"/>
  <c r="AP232" i="22" s="1"/>
  <c r="AJ240" i="22"/>
  <c r="AM240" i="22" s="1"/>
  <c r="AP240" i="22" s="1"/>
  <c r="AJ247" i="22"/>
  <c r="AM247" i="22" s="1"/>
  <c r="AP247" i="22" s="1"/>
  <c r="W2" i="23"/>
  <c r="W10" i="23"/>
  <c r="W18" i="23"/>
  <c r="W26" i="23"/>
  <c r="W34" i="23"/>
  <c r="W42" i="23"/>
  <c r="W45" i="23"/>
  <c r="W49" i="23"/>
  <c r="W53" i="23"/>
  <c r="W57" i="23"/>
  <c r="W61" i="23"/>
  <c r="W68" i="23"/>
  <c r="AG74" i="23"/>
  <c r="AG83" i="23"/>
  <c r="W84" i="23"/>
  <c r="AG87" i="23"/>
  <c r="W200" i="23"/>
  <c r="AK203" i="23"/>
  <c r="AK204" i="23"/>
  <c r="AK205" i="23"/>
  <c r="AJ256" i="23"/>
  <c r="AM256" i="23" s="1"/>
  <c r="AP256" i="23" s="1"/>
  <c r="AJ260" i="23"/>
  <c r="AM260" i="23" s="1"/>
  <c r="AP260" i="23" s="1"/>
  <c r="AJ264" i="23"/>
  <c r="AM264" i="23" s="1"/>
  <c r="AP264" i="23" s="1"/>
  <c r="AG47" i="24"/>
  <c r="W47" i="24"/>
  <c r="AG57" i="24"/>
  <c r="W57" i="24"/>
  <c r="AG65" i="24"/>
  <c r="W65" i="24"/>
  <c r="AJ227" i="24"/>
  <c r="AM227" i="24" s="1"/>
  <c r="AP227" i="24" s="1"/>
  <c r="AJ235" i="24"/>
  <c r="AM235" i="24" s="1"/>
  <c r="AP235" i="24" s="1"/>
  <c r="AJ239" i="24"/>
  <c r="AM239" i="24" s="1"/>
  <c r="AP239" i="24" s="1"/>
  <c r="AJ243" i="24"/>
  <c r="AM243" i="24" s="1"/>
  <c r="AP243" i="24" s="1"/>
  <c r="AJ247" i="24"/>
  <c r="AM247" i="24" s="1"/>
  <c r="AP247" i="24" s="1"/>
  <c r="AJ251" i="24"/>
  <c r="AM251" i="24" s="1"/>
  <c r="AP251" i="24" s="1"/>
  <c r="AJ255" i="24"/>
  <c r="AM255" i="24" s="1"/>
  <c r="AP255" i="24" s="1"/>
  <c r="AJ259" i="24"/>
  <c r="AM259" i="24" s="1"/>
  <c r="AP259" i="24" s="1"/>
  <c r="AJ263" i="24"/>
  <c r="AM263" i="24" s="1"/>
  <c r="AP263" i="24" s="1"/>
  <c r="W6" i="25"/>
  <c r="W14" i="25"/>
  <c r="W22" i="25"/>
  <c r="W30" i="25"/>
  <c r="W33" i="25"/>
  <c r="AG39" i="25"/>
  <c r="W40" i="25"/>
  <c r="AG45" i="25"/>
  <c r="W46" i="25"/>
  <c r="W49" i="25"/>
  <c r="W61" i="25"/>
  <c r="AG64" i="25"/>
  <c r="W64" i="25"/>
  <c r="W69" i="25"/>
  <c r="AG70" i="25"/>
  <c r="W70" i="25"/>
  <c r="W85" i="25"/>
  <c r="AG85" i="25"/>
  <c r="AG75" i="24"/>
  <c r="AJ203" i="24"/>
  <c r="AM203" i="24" s="1"/>
  <c r="AP203" i="24" s="1"/>
  <c r="AJ204" i="24"/>
  <c r="AM204" i="24" s="1"/>
  <c r="AP204" i="24" s="1"/>
  <c r="AJ205" i="24"/>
  <c r="W16" i="25"/>
  <c r="W62" i="25"/>
  <c r="W63" i="25"/>
  <c r="AG63" i="25"/>
  <c r="W75" i="25"/>
  <c r="AG75" i="25"/>
  <c r="W79" i="25"/>
  <c r="AG79" i="25"/>
  <c r="W48" i="24"/>
  <c r="W51" i="24"/>
  <c r="W54" i="24"/>
  <c r="W58" i="24"/>
  <c r="W62" i="24"/>
  <c r="W66" i="24"/>
  <c r="W70" i="24"/>
  <c r="AG79" i="24"/>
  <c r="AJ249" i="24"/>
  <c r="AM249" i="24" s="1"/>
  <c r="AP249" i="24" s="1"/>
  <c r="AJ253" i="24"/>
  <c r="AM253" i="24" s="1"/>
  <c r="AP253" i="24" s="1"/>
  <c r="AJ257" i="24"/>
  <c r="AM257" i="24" s="1"/>
  <c r="AP257" i="24" s="1"/>
  <c r="AJ261" i="24"/>
  <c r="AM261" i="24" s="1"/>
  <c r="AP261" i="24" s="1"/>
  <c r="AG60" i="25"/>
  <c r="W60" i="25"/>
  <c r="AG68" i="25"/>
  <c r="W68" i="25"/>
  <c r="W200" i="24"/>
  <c r="AK203" i="24"/>
  <c r="AK204" i="24"/>
  <c r="AK205" i="24"/>
  <c r="AJ206" i="24"/>
  <c r="AM206" i="24" s="1"/>
  <c r="AP206" i="24" s="1"/>
  <c r="AJ264" i="24"/>
  <c r="AM264" i="24" s="1"/>
  <c r="AP264" i="24" s="1"/>
  <c r="W20" i="25"/>
  <c r="W28" i="25"/>
  <c r="AG35" i="25"/>
  <c r="W36" i="25"/>
  <c r="W42" i="25"/>
  <c r="AG51" i="25"/>
  <c r="W52" i="25"/>
  <c r="AG55" i="25"/>
  <c r="W59" i="25"/>
  <c r="AG59" i="25"/>
  <c r="W66" i="25"/>
  <c r="W67" i="25"/>
  <c r="AG67" i="25"/>
  <c r="W86" i="25"/>
  <c r="AG86" i="25"/>
  <c r="AJ217" i="25"/>
  <c r="AM217" i="25" s="1"/>
  <c r="AP217" i="25" s="1"/>
  <c r="AJ221" i="25"/>
  <c r="AM221" i="25" s="1"/>
  <c r="AP221" i="25" s="1"/>
  <c r="AJ225" i="25"/>
  <c r="AM225" i="25" s="1"/>
  <c r="AP225" i="25" s="1"/>
  <c r="AJ229" i="25"/>
  <c r="AM229" i="25" s="1"/>
  <c r="AP229" i="25" s="1"/>
  <c r="AJ233" i="25"/>
  <c r="AM233" i="25" s="1"/>
  <c r="AP233" i="25" s="1"/>
  <c r="AJ237" i="25"/>
  <c r="AM237" i="25" s="1"/>
  <c r="AP237" i="25" s="1"/>
  <c r="AJ245" i="25"/>
  <c r="AM245" i="25" s="1"/>
  <c r="AP245" i="25" s="1"/>
  <c r="AJ208" i="25"/>
  <c r="AM208" i="25" s="1"/>
  <c r="AP208" i="25" s="1"/>
  <c r="AJ212" i="25"/>
  <c r="AM212" i="25" s="1"/>
  <c r="AP212" i="25" s="1"/>
  <c r="AJ216" i="25"/>
  <c r="AM216" i="25" s="1"/>
  <c r="AP216" i="25" s="1"/>
  <c r="AJ220" i="25"/>
  <c r="AM220" i="25" s="1"/>
  <c r="AP220" i="25" s="1"/>
  <c r="AJ224" i="25"/>
  <c r="AM224" i="25" s="1"/>
  <c r="AP224" i="25" s="1"/>
  <c r="AJ228" i="25"/>
  <c r="AM228" i="25" s="1"/>
  <c r="AP228" i="25" s="1"/>
  <c r="AJ232" i="25"/>
  <c r="AM232" i="25" s="1"/>
  <c r="AP232" i="25" s="1"/>
  <c r="AJ236" i="25"/>
  <c r="AM236" i="25" s="1"/>
  <c r="AP236" i="25" s="1"/>
  <c r="AJ240" i="25"/>
  <c r="AM240" i="25" s="1"/>
  <c r="AP240" i="25" s="1"/>
  <c r="AJ244" i="25"/>
  <c r="AM244" i="25" s="1"/>
  <c r="AP244" i="25" s="1"/>
  <c r="W72" i="25"/>
  <c r="AJ210" i="25"/>
  <c r="AM210" i="25" s="1"/>
  <c r="AP210" i="25" s="1"/>
  <c r="AJ214" i="25"/>
  <c r="AM214" i="25" s="1"/>
  <c r="AP214" i="25" s="1"/>
  <c r="AJ218" i="25"/>
  <c r="AM218" i="25" s="1"/>
  <c r="AP218" i="25" s="1"/>
  <c r="AJ222" i="25"/>
  <c r="AM222" i="25" s="1"/>
  <c r="AP222" i="25" s="1"/>
  <c r="AJ226" i="25"/>
  <c r="AM226" i="25" s="1"/>
  <c r="AP226" i="25" s="1"/>
  <c r="AJ230" i="25"/>
  <c r="AM230" i="25" s="1"/>
  <c r="AP230" i="25" s="1"/>
  <c r="AJ234" i="25"/>
  <c r="AM234" i="25" s="1"/>
  <c r="AP234" i="25" s="1"/>
  <c r="AJ238" i="25"/>
  <c r="AM238" i="25" s="1"/>
  <c r="AP238" i="25" s="1"/>
  <c r="AJ246" i="25"/>
  <c r="AM246" i="25" s="1"/>
  <c r="AP246" i="25" s="1"/>
  <c r="W3" i="26"/>
  <c r="W7" i="26"/>
  <c r="W11" i="26"/>
  <c r="W15" i="26"/>
  <c r="W19" i="26"/>
  <c r="W23" i="26"/>
  <c r="W27" i="26"/>
  <c r="W31" i="26"/>
  <c r="W35" i="26"/>
  <c r="W39" i="26"/>
  <c r="W43" i="26"/>
  <c r="W47" i="26"/>
  <c r="W51" i="26"/>
  <c r="W55" i="26"/>
  <c r="AG61" i="26"/>
  <c r="W62" i="26"/>
  <c r="AG68" i="26"/>
  <c r="W68" i="26"/>
  <c r="AG76" i="26"/>
  <c r="W78" i="26"/>
  <c r="W86" i="26"/>
  <c r="AJ257" i="25"/>
  <c r="AM257" i="25" s="1"/>
  <c r="AP257" i="25" s="1"/>
  <c r="AJ258" i="25"/>
  <c r="AM258" i="25" s="1"/>
  <c r="AP258" i="25" s="1"/>
  <c r="AJ259" i="25"/>
  <c r="AM259" i="25" s="1"/>
  <c r="AP259" i="25" s="1"/>
  <c r="AJ260" i="25"/>
  <c r="AM260" i="25" s="1"/>
  <c r="AP260" i="25" s="1"/>
  <c r="AJ261" i="25"/>
  <c r="AM261" i="25" s="1"/>
  <c r="AP261" i="25" s="1"/>
  <c r="AJ262" i="25"/>
  <c r="AM262" i="25" s="1"/>
  <c r="AP262" i="25" s="1"/>
  <c r="AJ263" i="25"/>
  <c r="AM263" i="25" s="1"/>
  <c r="AP263" i="25" s="1"/>
  <c r="AJ264" i="25"/>
  <c r="AM264" i="25" s="1"/>
  <c r="AP264" i="25" s="1"/>
  <c r="AJ261" i="26"/>
  <c r="AM261" i="26" s="1"/>
  <c r="AP261" i="26" s="1"/>
  <c r="W200" i="26"/>
  <c r="AJ206" i="26"/>
  <c r="AM206" i="26" s="1"/>
  <c r="AP206" i="26" s="1"/>
  <c r="AJ228" i="26"/>
  <c r="AM228" i="26" s="1"/>
  <c r="AP228" i="26" s="1"/>
  <c r="AJ232" i="26"/>
  <c r="AM232" i="26" s="1"/>
  <c r="AP232" i="26" s="1"/>
  <c r="AJ236" i="26"/>
  <c r="AM236" i="26" s="1"/>
  <c r="AP236" i="26" s="1"/>
  <c r="AJ244" i="26"/>
  <c r="AM244" i="26" s="1"/>
  <c r="AP244" i="26" s="1"/>
  <c r="AJ248" i="26"/>
  <c r="AM248" i="26" s="1"/>
  <c r="AP248" i="26" s="1"/>
  <c r="AJ252" i="26"/>
  <c r="AM252" i="26" s="1"/>
  <c r="AP252" i="26" s="1"/>
  <c r="AJ256" i="26"/>
  <c r="AM256" i="26" s="1"/>
  <c r="AP256" i="26" s="1"/>
  <c r="AJ260" i="26"/>
  <c r="AM260" i="26" s="1"/>
  <c r="AP260" i="26" s="1"/>
  <c r="AJ264" i="26"/>
  <c r="AM264" i="26" s="1"/>
  <c r="AP264" i="26" s="1"/>
  <c r="AJ263" i="26"/>
  <c r="AM263" i="26" s="1"/>
  <c r="AP263" i="26" s="1"/>
  <c r="AJ203" i="26"/>
  <c r="AM203" i="26" s="1"/>
  <c r="AP203" i="26" s="1"/>
  <c r="AJ204" i="26"/>
  <c r="AM204" i="26" s="1"/>
  <c r="AP204" i="26" s="1"/>
  <c r="AJ205" i="26"/>
  <c r="W14" i="10"/>
  <c r="W15" i="10"/>
  <c r="W11" i="10"/>
  <c r="W10" i="10"/>
  <c r="W9" i="10"/>
  <c r="W8" i="10"/>
  <c r="W7" i="10"/>
  <c r="AI241" i="10"/>
  <c r="AJ241" i="10" s="1"/>
  <c r="AM241" i="10" s="1"/>
  <c r="AP241" i="10" s="1"/>
  <c r="W6" i="10"/>
  <c r="AJ206" i="10"/>
  <c r="AM206" i="10" s="1"/>
  <c r="AP206" i="10" s="1"/>
  <c r="W40" i="9"/>
  <c r="W37" i="9"/>
  <c r="W36" i="9"/>
  <c r="W5" i="10"/>
  <c r="AJ222" i="10"/>
  <c r="AM222" i="10" s="1"/>
  <c r="AP222" i="10" s="1"/>
  <c r="AJ220" i="10"/>
  <c r="AM220" i="10" s="1"/>
  <c r="AP220" i="10" s="1"/>
  <c r="W3" i="10"/>
  <c r="AJ210" i="10"/>
  <c r="AM210" i="10" s="1"/>
  <c r="AP210" i="10" s="1"/>
  <c r="AJ214" i="10"/>
  <c r="AM214" i="10" s="1"/>
  <c r="AP214" i="10" s="1"/>
  <c r="AJ218" i="10"/>
  <c r="AM218" i="10" s="1"/>
  <c r="AP218" i="10" s="1"/>
  <c r="AJ221" i="10"/>
  <c r="AM221" i="10" s="1"/>
  <c r="AP221" i="10" s="1"/>
  <c r="W2" i="10"/>
  <c r="AJ209" i="10"/>
  <c r="AM209" i="10" s="1"/>
  <c r="AP209" i="10" s="1"/>
  <c r="AJ213" i="10"/>
  <c r="AM213" i="10" s="1"/>
  <c r="AP213" i="10" s="1"/>
  <c r="AJ217" i="10"/>
  <c r="AM217" i="10" s="1"/>
  <c r="AP217" i="10" s="1"/>
  <c r="AI240" i="10"/>
  <c r="AJ240" i="10" s="1"/>
  <c r="AM240" i="10" s="1"/>
  <c r="AP240" i="10" s="1"/>
  <c r="AJ208" i="10"/>
  <c r="AM208" i="10" s="1"/>
  <c r="AP208" i="10" s="1"/>
  <c r="AJ212" i="10"/>
  <c r="AM212" i="10" s="1"/>
  <c r="AP212" i="10" s="1"/>
  <c r="AJ216" i="10"/>
  <c r="AM216" i="10" s="1"/>
  <c r="AP216" i="10" s="1"/>
  <c r="AK206" i="10"/>
  <c r="AJ207" i="10"/>
  <c r="AM207" i="10" s="1"/>
  <c r="AP207" i="10" s="1"/>
  <c r="AJ211" i="10"/>
  <c r="AM211" i="10" s="1"/>
  <c r="AP211" i="10" s="1"/>
  <c r="AJ215" i="10"/>
  <c r="AM215" i="10" s="1"/>
  <c r="AP215" i="10" s="1"/>
  <c r="AK220" i="10"/>
  <c r="AJ219" i="10"/>
  <c r="AM219" i="10" s="1"/>
  <c r="AP219" i="10" s="1"/>
  <c r="AJ206" i="12"/>
  <c r="AM206" i="12" s="1"/>
  <c r="AP206" i="12" s="1"/>
  <c r="AJ264" i="12"/>
  <c r="AM264" i="12" s="1"/>
  <c r="AP264" i="12" s="1"/>
  <c r="W2" i="12"/>
  <c r="AJ227" i="12"/>
  <c r="AM227" i="12" s="1"/>
  <c r="AP227" i="12" s="1"/>
  <c r="AJ231" i="12"/>
  <c r="AM231" i="12" s="1"/>
  <c r="AP231" i="12" s="1"/>
  <c r="AJ235" i="12"/>
  <c r="AM235" i="12" s="1"/>
  <c r="AP235" i="12" s="1"/>
  <c r="AJ225" i="12"/>
  <c r="AM225" i="12" s="1"/>
  <c r="AP225" i="12" s="1"/>
  <c r="AJ229" i="12"/>
  <c r="AM229" i="12" s="1"/>
  <c r="AP229" i="12" s="1"/>
  <c r="AJ233" i="12"/>
  <c r="AM233" i="12" s="1"/>
  <c r="AP233" i="12" s="1"/>
  <c r="AK203" i="12"/>
  <c r="AK204" i="12"/>
  <c r="AK205" i="12"/>
  <c r="W25" i="8"/>
  <c r="W24" i="8"/>
  <c r="W34" i="9"/>
  <c r="W33" i="9"/>
  <c r="W32" i="9"/>
  <c r="W29" i="9"/>
  <c r="W28" i="9"/>
  <c r="AG27" i="9"/>
  <c r="W26" i="9"/>
  <c r="W25" i="9"/>
  <c r="W24" i="9"/>
  <c r="AG23" i="9"/>
  <c r="W21" i="9"/>
  <c r="AI242" i="9"/>
  <c r="AJ242" i="9" s="1"/>
  <c r="AM242" i="9" s="1"/>
  <c r="AP242" i="9" s="1"/>
  <c r="W18" i="9"/>
  <c r="W17" i="9"/>
  <c r="AG15" i="9"/>
  <c r="AI241" i="9"/>
  <c r="AJ241" i="9" s="1"/>
  <c r="AM241" i="9" s="1"/>
  <c r="AP241" i="9" s="1"/>
  <c r="W13" i="9"/>
  <c r="W12" i="9"/>
  <c r="AG11" i="9"/>
  <c r="W10" i="9"/>
  <c r="W9" i="9"/>
  <c r="AJ204" i="9"/>
  <c r="AM204" i="9" s="1"/>
  <c r="AP204" i="9" s="1"/>
  <c r="AG7" i="9"/>
  <c r="W6" i="9"/>
  <c r="W5" i="9"/>
  <c r="W4" i="9"/>
  <c r="AJ203" i="9"/>
  <c r="AM203" i="9" s="1"/>
  <c r="AP203" i="9" s="1"/>
  <c r="AJ227" i="9"/>
  <c r="AM227" i="9" s="1"/>
  <c r="AP227" i="9" s="1"/>
  <c r="AJ231" i="9"/>
  <c r="AM231" i="9" s="1"/>
  <c r="AP231" i="9" s="1"/>
  <c r="AJ235" i="9"/>
  <c r="AM235" i="9" s="1"/>
  <c r="AP235" i="9" s="1"/>
  <c r="AJ239" i="9"/>
  <c r="AM239" i="9" s="1"/>
  <c r="AP239" i="9" s="1"/>
  <c r="AJ243" i="9"/>
  <c r="AM243" i="9" s="1"/>
  <c r="AP243" i="9" s="1"/>
  <c r="AJ247" i="9"/>
  <c r="AM247" i="9" s="1"/>
  <c r="AP247" i="9" s="1"/>
  <c r="AJ251" i="9"/>
  <c r="AM251" i="9" s="1"/>
  <c r="AP251" i="9" s="1"/>
  <c r="AJ255" i="9"/>
  <c r="AM255" i="9" s="1"/>
  <c r="AP255" i="9" s="1"/>
  <c r="AJ259" i="9"/>
  <c r="AM259" i="9" s="1"/>
  <c r="AP259" i="9" s="1"/>
  <c r="W2" i="9"/>
  <c r="AJ205" i="9"/>
  <c r="AJ262" i="9"/>
  <c r="AM262" i="9" s="1"/>
  <c r="AP262" i="9" s="1"/>
  <c r="AJ225" i="9"/>
  <c r="AM225" i="9" s="1"/>
  <c r="AP225" i="9" s="1"/>
  <c r="AJ229" i="9"/>
  <c r="AM229" i="9" s="1"/>
  <c r="AP229" i="9" s="1"/>
  <c r="AJ233" i="9"/>
  <c r="AM233" i="9" s="1"/>
  <c r="AP233" i="9" s="1"/>
  <c r="AJ237" i="9"/>
  <c r="AM237" i="9" s="1"/>
  <c r="AP237" i="9" s="1"/>
  <c r="AJ245" i="9"/>
  <c r="AM245" i="9" s="1"/>
  <c r="AP245" i="9" s="1"/>
  <c r="AJ249" i="9"/>
  <c r="AM249" i="9" s="1"/>
  <c r="AP249" i="9" s="1"/>
  <c r="AJ253" i="9"/>
  <c r="AM253" i="9" s="1"/>
  <c r="AP253" i="9" s="1"/>
  <c r="AJ257" i="9"/>
  <c r="AM257" i="9" s="1"/>
  <c r="AP257" i="9" s="1"/>
  <c r="AJ261" i="9"/>
  <c r="AM261" i="9" s="1"/>
  <c r="AP261" i="9" s="1"/>
  <c r="AK203" i="9"/>
  <c r="AK204" i="9"/>
  <c r="AK205" i="9"/>
  <c r="AJ206" i="9"/>
  <c r="AM206" i="9" s="1"/>
  <c r="AP206" i="9" s="1"/>
  <c r="AJ264" i="9"/>
  <c r="AM264" i="9" s="1"/>
  <c r="AP264" i="9" s="1"/>
  <c r="AJ263" i="9"/>
  <c r="AM263" i="9" s="1"/>
  <c r="AP263" i="9" s="1"/>
  <c r="W23" i="8"/>
  <c r="AG47" i="7"/>
  <c r="AG46" i="7"/>
  <c r="AG45" i="7"/>
  <c r="W21" i="8"/>
  <c r="W17" i="8"/>
  <c r="W12" i="8"/>
  <c r="W14" i="8"/>
  <c r="W11" i="8"/>
  <c r="W10" i="8"/>
  <c r="AJ260" i="8"/>
  <c r="AM260" i="8" s="1"/>
  <c r="AP260" i="8" s="1"/>
  <c r="W9" i="8"/>
  <c r="AJ205" i="8"/>
  <c r="AJ207" i="8"/>
  <c r="AM207" i="8" s="1"/>
  <c r="AP207" i="8" s="1"/>
  <c r="AJ211" i="8"/>
  <c r="AM211" i="8" s="1"/>
  <c r="AP211" i="8" s="1"/>
  <c r="AJ215" i="8"/>
  <c r="AM215" i="8" s="1"/>
  <c r="AP215" i="8" s="1"/>
  <c r="AJ219" i="8"/>
  <c r="AM219" i="8" s="1"/>
  <c r="AP219" i="8" s="1"/>
  <c r="W7" i="8"/>
  <c r="W6" i="8"/>
  <c r="AJ209" i="8"/>
  <c r="AM209" i="8" s="1"/>
  <c r="AP209" i="8" s="1"/>
  <c r="AJ213" i="8"/>
  <c r="AM213" i="8" s="1"/>
  <c r="AP213" i="8" s="1"/>
  <c r="AJ217" i="8"/>
  <c r="AM217" i="8" s="1"/>
  <c r="AP217" i="8" s="1"/>
  <c r="AJ264" i="8"/>
  <c r="AM264" i="8" s="1"/>
  <c r="AP264" i="8" s="1"/>
  <c r="W5" i="8"/>
  <c r="AJ243" i="8"/>
  <c r="AM243" i="8" s="1"/>
  <c r="AP243" i="8" s="1"/>
  <c r="AJ244" i="8"/>
  <c r="AM244" i="8" s="1"/>
  <c r="AP244" i="8" s="1"/>
  <c r="AJ245" i="8"/>
  <c r="AM245" i="8" s="1"/>
  <c r="AP245" i="8" s="1"/>
  <c r="AJ246" i="8"/>
  <c r="AM246" i="8" s="1"/>
  <c r="AP246" i="8" s="1"/>
  <c r="AJ247" i="8"/>
  <c r="AM247" i="8" s="1"/>
  <c r="AP247" i="8" s="1"/>
  <c r="AJ248" i="8"/>
  <c r="AM248" i="8" s="1"/>
  <c r="AP248" i="8" s="1"/>
  <c r="AJ249" i="8"/>
  <c r="AM249" i="8" s="1"/>
  <c r="AP249" i="8" s="1"/>
  <c r="AJ250" i="8"/>
  <c r="AM250" i="8" s="1"/>
  <c r="AP250" i="8" s="1"/>
  <c r="AJ251" i="8"/>
  <c r="AM251" i="8" s="1"/>
  <c r="AP251" i="8" s="1"/>
  <c r="AJ252" i="8"/>
  <c r="AM252" i="8" s="1"/>
  <c r="AP252" i="8" s="1"/>
  <c r="AJ253" i="8"/>
  <c r="AM253" i="8" s="1"/>
  <c r="AP253" i="8" s="1"/>
  <c r="AJ254" i="8"/>
  <c r="AM254" i="8" s="1"/>
  <c r="AP254" i="8" s="1"/>
  <c r="AJ255" i="8"/>
  <c r="AM255" i="8" s="1"/>
  <c r="AP255" i="8" s="1"/>
  <c r="AJ256" i="8"/>
  <c r="AM256" i="8" s="1"/>
  <c r="AP256" i="8" s="1"/>
  <c r="AJ257" i="8"/>
  <c r="AM257" i="8" s="1"/>
  <c r="AP257" i="8" s="1"/>
  <c r="AJ262" i="8"/>
  <c r="AM262" i="8" s="1"/>
  <c r="AP262" i="8" s="1"/>
  <c r="AK260" i="8"/>
  <c r="AJ261" i="8"/>
  <c r="AM261" i="8" s="1"/>
  <c r="AP261" i="8" s="1"/>
  <c r="AI242" i="8"/>
  <c r="AJ242" i="8" s="1"/>
  <c r="AM242" i="8" s="1"/>
  <c r="AP242" i="8" s="1"/>
  <c r="AJ258" i="8"/>
  <c r="AM258" i="8" s="1"/>
  <c r="AP258" i="8" s="1"/>
  <c r="AK207" i="8"/>
  <c r="AJ208" i="8"/>
  <c r="AM208" i="8" s="1"/>
  <c r="AP208" i="8" s="1"/>
  <c r="AK211" i="8"/>
  <c r="AJ212" i="8"/>
  <c r="AM212" i="8" s="1"/>
  <c r="AP212" i="8" s="1"/>
  <c r="AK215" i="8"/>
  <c r="AJ216" i="8"/>
  <c r="AM216" i="8" s="1"/>
  <c r="AP216" i="8" s="1"/>
  <c r="AK219" i="8"/>
  <c r="AJ220" i="8"/>
  <c r="AM220" i="8" s="1"/>
  <c r="AP220" i="8" s="1"/>
  <c r="AJ221" i="8"/>
  <c r="AM221" i="8" s="1"/>
  <c r="AP221" i="8" s="1"/>
  <c r="AJ222" i="8"/>
  <c r="AM222" i="8" s="1"/>
  <c r="AP222" i="8" s="1"/>
  <c r="AJ223" i="8"/>
  <c r="AM223" i="8" s="1"/>
  <c r="AP223" i="8" s="1"/>
  <c r="AJ224" i="8"/>
  <c r="AM224" i="8" s="1"/>
  <c r="AP224" i="8" s="1"/>
  <c r="AJ225" i="8"/>
  <c r="AM225" i="8" s="1"/>
  <c r="AP225" i="8" s="1"/>
  <c r="AJ226" i="8"/>
  <c r="AM226" i="8" s="1"/>
  <c r="AP226" i="8" s="1"/>
  <c r="AJ227" i="8"/>
  <c r="AM227" i="8" s="1"/>
  <c r="AP227" i="8" s="1"/>
  <c r="AJ228" i="8"/>
  <c r="AM228" i="8" s="1"/>
  <c r="AP228" i="8" s="1"/>
  <c r="AJ229" i="8"/>
  <c r="AM229" i="8" s="1"/>
  <c r="AP229" i="8" s="1"/>
  <c r="AJ230" i="8"/>
  <c r="AM230" i="8" s="1"/>
  <c r="AP230" i="8" s="1"/>
  <c r="AJ231" i="8"/>
  <c r="AM231" i="8" s="1"/>
  <c r="AP231" i="8" s="1"/>
  <c r="AJ232" i="8"/>
  <c r="AM232" i="8" s="1"/>
  <c r="AP232" i="8" s="1"/>
  <c r="AJ233" i="8"/>
  <c r="AM233" i="8" s="1"/>
  <c r="AP233" i="8" s="1"/>
  <c r="AJ234" i="8"/>
  <c r="AM234" i="8" s="1"/>
  <c r="AP234" i="8" s="1"/>
  <c r="AJ235" i="8"/>
  <c r="AM235" i="8" s="1"/>
  <c r="AP235" i="8" s="1"/>
  <c r="AJ236" i="8"/>
  <c r="AM236" i="8" s="1"/>
  <c r="AP236" i="8" s="1"/>
  <c r="AJ237" i="8"/>
  <c r="AM237" i="8" s="1"/>
  <c r="AP237" i="8" s="1"/>
  <c r="AJ238" i="8"/>
  <c r="AM238" i="8" s="1"/>
  <c r="AP238" i="8" s="1"/>
  <c r="AJ239" i="8"/>
  <c r="AM239" i="8" s="1"/>
  <c r="AP239" i="8" s="1"/>
  <c r="AJ203" i="8"/>
  <c r="AM203" i="8" s="1"/>
  <c r="AP203" i="8" s="1"/>
  <c r="AK205" i="8"/>
  <c r="AJ206" i="8"/>
  <c r="AM206" i="8" s="1"/>
  <c r="AP206" i="8" s="1"/>
  <c r="W2" i="8"/>
  <c r="AI241" i="8"/>
  <c r="AJ241" i="8" s="1"/>
  <c r="AM241" i="8" s="1"/>
  <c r="AP241" i="8" s="1"/>
  <c r="AJ204" i="8"/>
  <c r="AM204" i="8" s="1"/>
  <c r="AP204" i="8" s="1"/>
  <c r="AJ210" i="8"/>
  <c r="AM210" i="8" s="1"/>
  <c r="AP210" i="8" s="1"/>
  <c r="AJ214" i="8"/>
  <c r="AM214" i="8" s="1"/>
  <c r="AP214" i="8" s="1"/>
  <c r="AJ218" i="8"/>
  <c r="AM218" i="8" s="1"/>
  <c r="AP218" i="8" s="1"/>
  <c r="AJ259" i="8"/>
  <c r="AM259" i="8" s="1"/>
  <c r="AP259" i="8" s="1"/>
  <c r="AJ263" i="8"/>
  <c r="AM263" i="8" s="1"/>
  <c r="AP263" i="8" s="1"/>
  <c r="AG41" i="7"/>
  <c r="W38" i="7"/>
  <c r="W35" i="7"/>
  <c r="W34" i="7"/>
  <c r="AI240" i="7"/>
  <c r="AJ240" i="7" s="1"/>
  <c r="AM240" i="7" s="1"/>
  <c r="AP240" i="7" s="1"/>
  <c r="W32" i="7"/>
  <c r="W31" i="7"/>
  <c r="W28" i="7"/>
  <c r="W27" i="7"/>
  <c r="W25" i="7"/>
  <c r="W24" i="7"/>
  <c r="W23" i="7"/>
  <c r="W21" i="7"/>
  <c r="W20" i="7"/>
  <c r="W19" i="7"/>
  <c r="W17" i="7"/>
  <c r="AI241" i="7"/>
  <c r="AJ241" i="7" s="1"/>
  <c r="AM241" i="7" s="1"/>
  <c r="AP241" i="7" s="1"/>
  <c r="W16" i="7"/>
  <c r="W14" i="7"/>
  <c r="W13" i="7"/>
  <c r="W12" i="7"/>
  <c r="W9" i="7"/>
  <c r="W8" i="7"/>
  <c r="W6" i="7"/>
  <c r="AJ204" i="7"/>
  <c r="AM204" i="7" s="1"/>
  <c r="AP204" i="7" s="1"/>
  <c r="W4" i="7"/>
  <c r="AI242" i="7"/>
  <c r="AJ242" i="7" s="1"/>
  <c r="AM242" i="7" s="1"/>
  <c r="AP242" i="7" s="1"/>
  <c r="AJ203" i="7"/>
  <c r="AM203" i="7" s="1"/>
  <c r="AP203" i="7" s="1"/>
  <c r="W2" i="7"/>
  <c r="AJ205" i="7"/>
  <c r="AJ207" i="7"/>
  <c r="AM207" i="7" s="1"/>
  <c r="AP207" i="7" s="1"/>
  <c r="AJ208" i="7"/>
  <c r="AM208" i="7" s="1"/>
  <c r="AP208" i="7" s="1"/>
  <c r="AJ209" i="7"/>
  <c r="AM209" i="7" s="1"/>
  <c r="AP209" i="7" s="1"/>
  <c r="AJ210" i="7"/>
  <c r="AM210" i="7" s="1"/>
  <c r="AP210" i="7" s="1"/>
  <c r="AJ211" i="7"/>
  <c r="AM211" i="7" s="1"/>
  <c r="AP211" i="7" s="1"/>
  <c r="AJ212" i="7"/>
  <c r="AM212" i="7" s="1"/>
  <c r="AP212" i="7" s="1"/>
  <c r="AJ213" i="7"/>
  <c r="AM213" i="7" s="1"/>
  <c r="AP213" i="7" s="1"/>
  <c r="AJ214" i="7"/>
  <c r="AM214" i="7" s="1"/>
  <c r="AP214" i="7" s="1"/>
  <c r="AJ215" i="7"/>
  <c r="AM215" i="7" s="1"/>
  <c r="AP215" i="7" s="1"/>
  <c r="AJ216" i="7"/>
  <c r="AM216" i="7" s="1"/>
  <c r="AP216" i="7" s="1"/>
  <c r="AJ217" i="7"/>
  <c r="AM217" i="7" s="1"/>
  <c r="AP217" i="7" s="1"/>
  <c r="AJ218" i="7"/>
  <c r="AM218" i="7" s="1"/>
  <c r="AP218" i="7" s="1"/>
  <c r="AJ219" i="7"/>
  <c r="AM219" i="7" s="1"/>
  <c r="AP219" i="7" s="1"/>
  <c r="AJ220" i="7"/>
  <c r="AM220" i="7" s="1"/>
  <c r="AP220" i="7" s="1"/>
  <c r="AJ221" i="7"/>
  <c r="AM221" i="7" s="1"/>
  <c r="AP221" i="7" s="1"/>
  <c r="AJ222" i="7"/>
  <c r="AM222" i="7" s="1"/>
  <c r="AP222" i="7" s="1"/>
  <c r="AJ223" i="7"/>
  <c r="AM223" i="7" s="1"/>
  <c r="AP223" i="7" s="1"/>
  <c r="AK207" i="7"/>
  <c r="AK208" i="7"/>
  <c r="AK209" i="7"/>
  <c r="AK210" i="7"/>
  <c r="AK211" i="7"/>
  <c r="AK212" i="7"/>
  <c r="AK213" i="7"/>
  <c r="AK214" i="7"/>
  <c r="AK215" i="7"/>
  <c r="AK216" i="7"/>
  <c r="AK217" i="7"/>
  <c r="AK218" i="7"/>
  <c r="AK219" i="7"/>
  <c r="AK220" i="7"/>
  <c r="AK221" i="7"/>
  <c r="AK222" i="7"/>
  <c r="W30" i="6"/>
  <c r="W28" i="6"/>
  <c r="W24" i="6"/>
  <c r="W28" i="4"/>
  <c r="W8" i="4"/>
  <c r="W20" i="4"/>
  <c r="W30" i="4"/>
  <c r="W38" i="4"/>
  <c r="W46" i="4"/>
  <c r="W54" i="4"/>
  <c r="W62" i="4"/>
  <c r="W70" i="4"/>
  <c r="AG74" i="4"/>
  <c r="AG79" i="4"/>
  <c r="AG87" i="4"/>
  <c r="AG75" i="4"/>
  <c r="AG82" i="4"/>
  <c r="W24" i="4"/>
  <c r="W34" i="4"/>
  <c r="W42" i="4"/>
  <c r="W50" i="4"/>
  <c r="W58" i="4"/>
  <c r="W66" i="4"/>
  <c r="AG77" i="4"/>
  <c r="AI241" i="6"/>
  <c r="AJ241" i="6" s="1"/>
  <c r="AM241" i="6" s="1"/>
  <c r="AP241" i="6" s="1"/>
  <c r="AN264" i="11"/>
  <c r="AI240" i="6"/>
  <c r="AJ240" i="6" s="1"/>
  <c r="AM240" i="6" s="1"/>
  <c r="AP240" i="6" s="1"/>
  <c r="AJ204" i="6"/>
  <c r="AM204" i="6" s="1"/>
  <c r="AP204" i="6" s="1"/>
  <c r="AJ203" i="6"/>
  <c r="AM203" i="6" s="1"/>
  <c r="AP203" i="6" s="1"/>
  <c r="AI242" i="6"/>
  <c r="AJ242" i="6" s="1"/>
  <c r="AM242" i="6" s="1"/>
  <c r="AP242" i="6" s="1"/>
  <c r="AJ250" i="6"/>
  <c r="AM250" i="6" s="1"/>
  <c r="AP250" i="6" s="1"/>
  <c r="AJ254" i="6"/>
  <c r="AM254" i="6" s="1"/>
  <c r="AP254" i="6" s="1"/>
  <c r="AJ258" i="6"/>
  <c r="AM258" i="6" s="1"/>
  <c r="AP258" i="6" s="1"/>
  <c r="AJ262" i="6"/>
  <c r="AM262" i="6" s="1"/>
  <c r="AP262" i="6" s="1"/>
  <c r="AG38" i="5"/>
  <c r="AI240" i="5"/>
  <c r="AJ240" i="5" s="1"/>
  <c r="AM240" i="5" s="1"/>
  <c r="AP240" i="5" s="1"/>
  <c r="AJ226" i="6"/>
  <c r="AM226" i="6" s="1"/>
  <c r="AP226" i="6" s="1"/>
  <c r="AJ230" i="6"/>
  <c r="AM230" i="6" s="1"/>
  <c r="AP230" i="6" s="1"/>
  <c r="AJ234" i="6"/>
  <c r="AM234" i="6" s="1"/>
  <c r="AP234" i="6" s="1"/>
  <c r="AJ238" i="6"/>
  <c r="AM238" i="6" s="1"/>
  <c r="AP238" i="6" s="1"/>
  <c r="AJ246" i="6"/>
  <c r="AM246" i="6" s="1"/>
  <c r="AP246" i="6" s="1"/>
  <c r="AJ205" i="6"/>
  <c r="AJ253" i="6"/>
  <c r="AM253" i="6" s="1"/>
  <c r="AP253" i="6" s="1"/>
  <c r="AJ257" i="6"/>
  <c r="AM257" i="6" s="1"/>
  <c r="AP257" i="6" s="1"/>
  <c r="AJ261" i="6"/>
  <c r="AM261" i="6" s="1"/>
  <c r="AP261" i="6" s="1"/>
  <c r="AK203" i="6"/>
  <c r="AK204" i="6"/>
  <c r="AK205" i="6"/>
  <c r="AJ206" i="6"/>
  <c r="AM206" i="6" s="1"/>
  <c r="AP206" i="6" s="1"/>
  <c r="AJ224" i="6"/>
  <c r="AM224" i="6" s="1"/>
  <c r="AP224" i="6" s="1"/>
  <c r="AJ228" i="6"/>
  <c r="AM228" i="6" s="1"/>
  <c r="AP228" i="6" s="1"/>
  <c r="AJ232" i="6"/>
  <c r="AM232" i="6" s="1"/>
  <c r="AP232" i="6" s="1"/>
  <c r="AJ236" i="6"/>
  <c r="AM236" i="6" s="1"/>
  <c r="AP236" i="6" s="1"/>
  <c r="AJ244" i="6"/>
  <c r="AM244" i="6" s="1"/>
  <c r="AP244" i="6" s="1"/>
  <c r="AJ248" i="6"/>
  <c r="AM248" i="6" s="1"/>
  <c r="AP248" i="6" s="1"/>
  <c r="AJ252" i="6"/>
  <c r="AM252" i="6" s="1"/>
  <c r="AP252" i="6" s="1"/>
  <c r="AJ256" i="6"/>
  <c r="AM256" i="6" s="1"/>
  <c r="AP256" i="6" s="1"/>
  <c r="AJ260" i="6"/>
  <c r="AM260" i="6" s="1"/>
  <c r="AP260" i="6" s="1"/>
  <c r="AJ264" i="6"/>
  <c r="AM264" i="6" s="1"/>
  <c r="AP264" i="6" s="1"/>
  <c r="AJ251" i="6"/>
  <c r="AM251" i="6" s="1"/>
  <c r="AP251" i="6" s="1"/>
  <c r="AJ255" i="6"/>
  <c r="AM255" i="6" s="1"/>
  <c r="AP255" i="6" s="1"/>
  <c r="AJ259" i="6"/>
  <c r="AM259" i="6" s="1"/>
  <c r="AP259" i="6" s="1"/>
  <c r="AJ263" i="6"/>
  <c r="AM263" i="6" s="1"/>
  <c r="AP263" i="6" s="1"/>
  <c r="AG30" i="5"/>
  <c r="AI242" i="5"/>
  <c r="AJ242" i="5" s="1"/>
  <c r="AM242" i="5" s="1"/>
  <c r="AP242" i="5" s="1"/>
  <c r="AG22" i="5"/>
  <c r="AG5" i="5"/>
  <c r="AJ206" i="5"/>
  <c r="AM206" i="5" s="1"/>
  <c r="AP206" i="5" s="1"/>
  <c r="AJ224" i="5"/>
  <c r="AM224" i="5" s="1"/>
  <c r="AP224" i="5" s="1"/>
  <c r="AJ228" i="5"/>
  <c r="AM228" i="5" s="1"/>
  <c r="AP228" i="5" s="1"/>
  <c r="AJ232" i="5"/>
  <c r="AM232" i="5" s="1"/>
  <c r="AP232" i="5" s="1"/>
  <c r="AJ236" i="5"/>
  <c r="AM236" i="5" s="1"/>
  <c r="AP236" i="5" s="1"/>
  <c r="AJ244" i="5"/>
  <c r="AM244" i="5" s="1"/>
  <c r="AP244" i="5" s="1"/>
  <c r="AJ248" i="5"/>
  <c r="AM248" i="5" s="1"/>
  <c r="AP248" i="5" s="1"/>
  <c r="AJ252" i="5"/>
  <c r="AM252" i="5" s="1"/>
  <c r="AP252" i="5" s="1"/>
  <c r="AJ256" i="5"/>
  <c r="AM256" i="5" s="1"/>
  <c r="AP256" i="5" s="1"/>
  <c r="AJ260" i="5"/>
  <c r="AM260" i="5" s="1"/>
  <c r="AP260" i="5" s="1"/>
  <c r="AJ264" i="5"/>
  <c r="AM264" i="5" s="1"/>
  <c r="AP264" i="5" s="1"/>
  <c r="AJ203" i="5"/>
  <c r="AM203" i="5" s="1"/>
  <c r="AP203" i="5" s="1"/>
  <c r="AJ263" i="5"/>
  <c r="AM263" i="5" s="1"/>
  <c r="AP263" i="5" s="1"/>
  <c r="AJ205" i="5"/>
  <c r="AJ204" i="5"/>
  <c r="AM204" i="5" s="1"/>
  <c r="AP204" i="5" s="1"/>
  <c r="AJ230" i="5"/>
  <c r="AM230" i="5" s="1"/>
  <c r="AP230" i="5" s="1"/>
  <c r="AJ246" i="5"/>
  <c r="AM246" i="5" s="1"/>
  <c r="AP246" i="5" s="1"/>
  <c r="AJ234" i="5"/>
  <c r="AM234" i="5" s="1"/>
  <c r="AP234" i="5" s="1"/>
  <c r="AJ238" i="5"/>
  <c r="AM238" i="5" s="1"/>
  <c r="AP238" i="5" s="1"/>
  <c r="AJ254" i="5"/>
  <c r="AM254" i="5" s="1"/>
  <c r="AP254" i="5" s="1"/>
  <c r="AJ258" i="5"/>
  <c r="AM258" i="5" s="1"/>
  <c r="AP258" i="5" s="1"/>
  <c r="AJ262" i="5"/>
  <c r="AM262" i="5" s="1"/>
  <c r="AP262" i="5" s="1"/>
  <c r="AJ261" i="5"/>
  <c r="AM261" i="5" s="1"/>
  <c r="AP261" i="5" s="1"/>
  <c r="AJ226" i="5"/>
  <c r="AM226" i="5" s="1"/>
  <c r="AP226" i="5" s="1"/>
  <c r="AJ250" i="5"/>
  <c r="AM250" i="5" s="1"/>
  <c r="AP250" i="5" s="1"/>
  <c r="AK203" i="5"/>
  <c r="AK204" i="5"/>
  <c r="AK205" i="5"/>
  <c r="W27" i="4"/>
  <c r="W26" i="4"/>
  <c r="W42" i="3"/>
  <c r="W41" i="3"/>
  <c r="AI241" i="4"/>
  <c r="AJ241" i="4" s="1"/>
  <c r="AM241" i="4" s="1"/>
  <c r="AP241" i="4" s="1"/>
  <c r="W22" i="4"/>
  <c r="W19" i="4"/>
  <c r="W18" i="4"/>
  <c r="W16" i="4"/>
  <c r="W40" i="3"/>
  <c r="AN265" i="12"/>
  <c r="W39" i="3"/>
  <c r="W38" i="3"/>
  <c r="W36" i="3"/>
  <c r="W12" i="4"/>
  <c r="W11" i="4"/>
  <c r="W7" i="4"/>
  <c r="AI242" i="4"/>
  <c r="AJ242" i="4" s="1"/>
  <c r="AM242" i="4" s="1"/>
  <c r="AP242" i="4" s="1"/>
  <c r="W6" i="4"/>
  <c r="AI240" i="4"/>
  <c r="AJ240" i="4" s="1"/>
  <c r="AM240" i="4" s="1"/>
  <c r="AP240" i="4" s="1"/>
  <c r="W4" i="4"/>
  <c r="AJ248" i="4"/>
  <c r="AM248" i="4" s="1"/>
  <c r="AP248" i="4" s="1"/>
  <c r="AJ252" i="4"/>
  <c r="AM252" i="4" s="1"/>
  <c r="AP252" i="4" s="1"/>
  <c r="AJ256" i="4"/>
  <c r="AM256" i="4" s="1"/>
  <c r="AP256" i="4" s="1"/>
  <c r="AJ260" i="4"/>
  <c r="AM260" i="4" s="1"/>
  <c r="AP260" i="4" s="1"/>
  <c r="W3" i="4"/>
  <c r="AJ206" i="4"/>
  <c r="AM206" i="4" s="1"/>
  <c r="AP206" i="4" s="1"/>
  <c r="AJ264" i="4"/>
  <c r="AM264" i="4" s="1"/>
  <c r="AP264" i="4" s="1"/>
  <c r="AJ250" i="4"/>
  <c r="AM250" i="4" s="1"/>
  <c r="AP250" i="4" s="1"/>
  <c r="AJ254" i="4"/>
  <c r="AM254" i="4" s="1"/>
  <c r="AP254" i="4" s="1"/>
  <c r="AJ258" i="4"/>
  <c r="AM258" i="4" s="1"/>
  <c r="AP258" i="4" s="1"/>
  <c r="W2" i="4"/>
  <c r="AJ203" i="4"/>
  <c r="AM203" i="4" s="1"/>
  <c r="AP203" i="4" s="1"/>
  <c r="AJ204" i="4"/>
  <c r="AM204" i="4" s="1"/>
  <c r="AP204" i="4" s="1"/>
  <c r="AJ205" i="4"/>
  <c r="AJ262" i="4"/>
  <c r="AM262" i="4" s="1"/>
  <c r="AP262" i="4" s="1"/>
  <c r="AJ224" i="4"/>
  <c r="AM224" i="4" s="1"/>
  <c r="AP224" i="4" s="1"/>
  <c r="AJ228" i="4"/>
  <c r="AM228" i="4" s="1"/>
  <c r="AP228" i="4" s="1"/>
  <c r="AJ232" i="4"/>
  <c r="AM232" i="4" s="1"/>
  <c r="AP232" i="4" s="1"/>
  <c r="AJ236" i="4"/>
  <c r="AM236" i="4" s="1"/>
  <c r="AP236" i="4" s="1"/>
  <c r="AJ244" i="4"/>
  <c r="AM244" i="4" s="1"/>
  <c r="AP244" i="4" s="1"/>
  <c r="AJ261" i="4"/>
  <c r="AM261" i="4" s="1"/>
  <c r="AP261" i="4" s="1"/>
  <c r="AJ226" i="4"/>
  <c r="AM226" i="4" s="1"/>
  <c r="AP226" i="4" s="1"/>
  <c r="AJ230" i="4"/>
  <c r="AM230" i="4" s="1"/>
  <c r="AP230" i="4" s="1"/>
  <c r="AJ234" i="4"/>
  <c r="AM234" i="4" s="1"/>
  <c r="AP234" i="4" s="1"/>
  <c r="AJ238" i="4"/>
  <c r="AM238" i="4" s="1"/>
  <c r="AP238" i="4" s="1"/>
  <c r="AJ246" i="4"/>
  <c r="AM246" i="4" s="1"/>
  <c r="AP246" i="4" s="1"/>
  <c r="AJ263" i="4"/>
  <c r="AM263" i="4" s="1"/>
  <c r="AP263" i="4" s="1"/>
  <c r="AN246" i="5"/>
  <c r="AN203" i="8"/>
  <c r="AN265" i="14"/>
  <c r="AN244" i="8"/>
  <c r="AN261" i="8"/>
  <c r="W31" i="3"/>
  <c r="W30" i="3"/>
  <c r="W28" i="3"/>
  <c r="W26" i="3"/>
  <c r="W23" i="3"/>
  <c r="W22" i="3"/>
  <c r="W20" i="3"/>
  <c r="W24" i="2"/>
  <c r="W19" i="3"/>
  <c r="W18" i="3"/>
  <c r="W15" i="3"/>
  <c r="AN252" i="8"/>
  <c r="AN230" i="4"/>
  <c r="AN230" i="8"/>
  <c r="AN238" i="20"/>
  <c r="AN265" i="13"/>
  <c r="AN203" i="19"/>
  <c r="AN230" i="5"/>
  <c r="AN238" i="8"/>
  <c r="AN265" i="3"/>
  <c r="AN238" i="4"/>
  <c r="AN254" i="4"/>
  <c r="AN232" i="6"/>
  <c r="AN248" i="6"/>
  <c r="AN232" i="8"/>
  <c r="AN265" i="8"/>
  <c r="AN265" i="10"/>
  <c r="AN204" i="11"/>
  <c r="AN265" i="17"/>
  <c r="AN265" i="18"/>
  <c r="AN252" i="16"/>
  <c r="AN238" i="5"/>
  <c r="AN254" i="5"/>
  <c r="AN265" i="6"/>
  <c r="AM267" i="8"/>
  <c r="AP267" i="8" s="1"/>
  <c r="AN260" i="16"/>
  <c r="AN224" i="6"/>
  <c r="AN240" i="6"/>
  <c r="AN246" i="20"/>
  <c r="AN242" i="23"/>
  <c r="AN242" i="26"/>
  <c r="AN265" i="19"/>
  <c r="AN230" i="20"/>
  <c r="AN254" i="20"/>
  <c r="AN234" i="23"/>
  <c r="AN258" i="23"/>
  <c r="AN265" i="23"/>
  <c r="AN250" i="26"/>
  <c r="AN265" i="26"/>
  <c r="AN204" i="19"/>
  <c r="AM255" i="22"/>
  <c r="AP255" i="22" s="1"/>
  <c r="AN265" i="22"/>
  <c r="AN226" i="23"/>
  <c r="AN250" i="23"/>
  <c r="AN234" i="26"/>
  <c r="AN258" i="26"/>
  <c r="W13" i="3"/>
  <c r="W12" i="3"/>
  <c r="W11" i="3"/>
  <c r="W10" i="3"/>
  <c r="AI242" i="3"/>
  <c r="AJ242" i="3" s="1"/>
  <c r="AM242" i="3" s="1"/>
  <c r="AP242" i="3" s="1"/>
  <c r="W8" i="3"/>
  <c r="AI241" i="3"/>
  <c r="AJ241" i="3" s="1"/>
  <c r="AM241" i="3" s="1"/>
  <c r="AP241" i="3" s="1"/>
  <c r="W5" i="3"/>
  <c r="W4" i="3"/>
  <c r="W3" i="3"/>
  <c r="AJ205" i="3"/>
  <c r="AJ204" i="3"/>
  <c r="AM204" i="3" s="1"/>
  <c r="AP204" i="3" s="1"/>
  <c r="AI240" i="3"/>
  <c r="AJ240" i="3" s="1"/>
  <c r="AM240" i="3" s="1"/>
  <c r="AP240" i="3" s="1"/>
  <c r="AJ206" i="3"/>
  <c r="AM206" i="3" s="1"/>
  <c r="AP206" i="3" s="1"/>
  <c r="AJ226" i="3"/>
  <c r="AM226" i="3" s="1"/>
  <c r="AP226" i="3" s="1"/>
  <c r="AJ230" i="3"/>
  <c r="AM230" i="3" s="1"/>
  <c r="AP230" i="3" s="1"/>
  <c r="AJ236" i="3"/>
  <c r="AM236" i="3" s="1"/>
  <c r="AP236" i="3" s="1"/>
  <c r="AJ246" i="3"/>
  <c r="AM246" i="3" s="1"/>
  <c r="AP246" i="3" s="1"/>
  <c r="AJ252" i="3"/>
  <c r="AM252" i="3" s="1"/>
  <c r="AP252" i="3" s="1"/>
  <c r="AJ258" i="3"/>
  <c r="AM258" i="3" s="1"/>
  <c r="AP258" i="3" s="1"/>
  <c r="AJ262" i="3"/>
  <c r="AM262" i="3" s="1"/>
  <c r="AP262" i="3" s="1"/>
  <c r="AJ203" i="3"/>
  <c r="AM203" i="3" s="1"/>
  <c r="AP203" i="3" s="1"/>
  <c r="AK203" i="3"/>
  <c r="AK204" i="3"/>
  <c r="AK205" i="3"/>
  <c r="AJ256" i="3"/>
  <c r="AM256" i="3" s="1"/>
  <c r="AP256" i="3" s="1"/>
  <c r="AJ261" i="3"/>
  <c r="AM261" i="3" s="1"/>
  <c r="AP261" i="3" s="1"/>
  <c r="AJ238" i="3"/>
  <c r="AM238" i="3" s="1"/>
  <c r="AP238" i="3" s="1"/>
  <c r="AJ244" i="3"/>
  <c r="AM244" i="3" s="1"/>
  <c r="AP244" i="3" s="1"/>
  <c r="AJ250" i="3"/>
  <c r="AM250" i="3" s="1"/>
  <c r="AP250" i="3" s="1"/>
  <c r="AJ254" i="3"/>
  <c r="AM254" i="3" s="1"/>
  <c r="AP254" i="3" s="1"/>
  <c r="AJ260" i="3"/>
  <c r="AM260" i="3" s="1"/>
  <c r="AP260" i="3" s="1"/>
  <c r="AJ264" i="3"/>
  <c r="AM264" i="3" s="1"/>
  <c r="AP264" i="3" s="1"/>
  <c r="AJ224" i="3"/>
  <c r="AM224" i="3" s="1"/>
  <c r="AP224" i="3" s="1"/>
  <c r="AJ228" i="3"/>
  <c r="AM228" i="3" s="1"/>
  <c r="AP228" i="3" s="1"/>
  <c r="AJ234" i="3"/>
  <c r="AM234" i="3" s="1"/>
  <c r="AP234" i="3" s="1"/>
  <c r="AJ232" i="3"/>
  <c r="AM232" i="3" s="1"/>
  <c r="AP232" i="3" s="1"/>
  <c r="AJ248" i="3"/>
  <c r="AM248" i="3" s="1"/>
  <c r="AP248" i="3" s="1"/>
  <c r="AJ259" i="3"/>
  <c r="AM259" i="3" s="1"/>
  <c r="AP259" i="3" s="1"/>
  <c r="AJ263" i="3"/>
  <c r="AM263" i="3" s="1"/>
  <c r="AP263" i="3" s="1"/>
  <c r="W22" i="2"/>
  <c r="W20" i="2"/>
  <c r="W16" i="2"/>
  <c r="W30" i="1"/>
  <c r="W14" i="2"/>
  <c r="W12" i="2"/>
  <c r="AJ224" i="2"/>
  <c r="AM224" i="2" s="1"/>
  <c r="AP224" i="2" s="1"/>
  <c r="AJ228" i="2"/>
  <c r="AM228" i="2" s="1"/>
  <c r="AP228" i="2" s="1"/>
  <c r="AJ238" i="2"/>
  <c r="AM238" i="2" s="1"/>
  <c r="AP238" i="2" s="1"/>
  <c r="AI240" i="2"/>
  <c r="AJ240" i="2" s="1"/>
  <c r="AM240" i="2" s="1"/>
  <c r="AP240" i="2" s="1"/>
  <c r="W10" i="2"/>
  <c r="W8" i="2"/>
  <c r="AJ251" i="2"/>
  <c r="AM251" i="2" s="1"/>
  <c r="AP251" i="2" s="1"/>
  <c r="AJ255" i="2"/>
  <c r="AM255" i="2" s="1"/>
  <c r="AP255" i="2" s="1"/>
  <c r="AJ246" i="2"/>
  <c r="AM246" i="2" s="1"/>
  <c r="AP246" i="2" s="1"/>
  <c r="AJ250" i="2"/>
  <c r="AM250" i="2" s="1"/>
  <c r="AP250" i="2" s="1"/>
  <c r="AJ254" i="2"/>
  <c r="AM254" i="2" s="1"/>
  <c r="AP254" i="2" s="1"/>
  <c r="W4" i="2"/>
  <c r="AJ206" i="2"/>
  <c r="AM206" i="2" s="1"/>
  <c r="AP206" i="2" s="1"/>
  <c r="AJ236" i="2"/>
  <c r="AM236" i="2" s="1"/>
  <c r="AP236" i="2" s="1"/>
  <c r="AJ259" i="2"/>
  <c r="AM259" i="2" s="1"/>
  <c r="AP259" i="2" s="1"/>
  <c r="AJ232" i="2"/>
  <c r="AM232" i="2" s="1"/>
  <c r="AP232" i="2" s="1"/>
  <c r="AI241" i="2"/>
  <c r="AJ241" i="2" s="1"/>
  <c r="AM241" i="2" s="1"/>
  <c r="AP241" i="2" s="1"/>
  <c r="AJ258" i="2"/>
  <c r="AM258" i="2" s="1"/>
  <c r="AP258" i="2" s="1"/>
  <c r="AJ262" i="2"/>
  <c r="AM262" i="2" s="1"/>
  <c r="AP262" i="2" s="1"/>
  <c r="AJ263" i="2"/>
  <c r="AM263" i="2" s="1"/>
  <c r="AP263" i="2" s="1"/>
  <c r="W2" i="2"/>
  <c r="AJ230" i="2"/>
  <c r="AM230" i="2" s="1"/>
  <c r="AP230" i="2" s="1"/>
  <c r="AJ234" i="2"/>
  <c r="AM234" i="2" s="1"/>
  <c r="AP234" i="2" s="1"/>
  <c r="AJ248" i="2"/>
  <c r="AM248" i="2" s="1"/>
  <c r="AP248" i="2" s="1"/>
  <c r="AJ252" i="2"/>
  <c r="AM252" i="2" s="1"/>
  <c r="AP252" i="2" s="1"/>
  <c r="AJ256" i="2"/>
  <c r="AM256" i="2" s="1"/>
  <c r="AP256" i="2" s="1"/>
  <c r="AJ260" i="2"/>
  <c r="AM260" i="2" s="1"/>
  <c r="AP260" i="2" s="1"/>
  <c r="AJ264" i="2"/>
  <c r="AM264" i="2" s="1"/>
  <c r="AP264" i="2" s="1"/>
  <c r="AJ203" i="2"/>
  <c r="AM203" i="2" s="1"/>
  <c r="AP203" i="2" s="1"/>
  <c r="AJ204" i="2"/>
  <c r="AM204" i="2" s="1"/>
  <c r="AP204" i="2" s="1"/>
  <c r="AJ205" i="2"/>
  <c r="AJ226" i="2"/>
  <c r="AM226" i="2" s="1"/>
  <c r="AP226" i="2" s="1"/>
  <c r="AJ244" i="2"/>
  <c r="AM244" i="2" s="1"/>
  <c r="AP244" i="2" s="1"/>
  <c r="AJ249" i="2"/>
  <c r="AM249" i="2" s="1"/>
  <c r="AP249" i="2" s="1"/>
  <c r="AJ253" i="2"/>
  <c r="AM253" i="2" s="1"/>
  <c r="AP253" i="2" s="1"/>
  <c r="AJ257" i="2"/>
  <c r="AM257" i="2" s="1"/>
  <c r="AP257" i="2" s="1"/>
  <c r="AJ261" i="2"/>
  <c r="AM261" i="2" s="1"/>
  <c r="AP261" i="2" s="1"/>
  <c r="AN203" i="14"/>
  <c r="AN234" i="20"/>
  <c r="AM265" i="24"/>
  <c r="AP265" i="24" s="1"/>
  <c r="AN265" i="24"/>
  <c r="AN228" i="3"/>
  <c r="AN236" i="3"/>
  <c r="AN244" i="3"/>
  <c r="AN252" i="3"/>
  <c r="AN265" i="7"/>
  <c r="AN265" i="1"/>
  <c r="AN226" i="4"/>
  <c r="AN234" i="4"/>
  <c r="AN242" i="4"/>
  <c r="AN250" i="4"/>
  <c r="AN258" i="4"/>
  <c r="AN265" i="4"/>
  <c r="AN226" i="5"/>
  <c r="AN234" i="5"/>
  <c r="AN242" i="5"/>
  <c r="AN250" i="5"/>
  <c r="AN258" i="5"/>
  <c r="AN265" i="5"/>
  <c r="AN228" i="6"/>
  <c r="AN236" i="6"/>
  <c r="AN244" i="6"/>
  <c r="AN224" i="8"/>
  <c r="AN264" i="8"/>
  <c r="AN265" i="9"/>
  <c r="AN203" i="11"/>
  <c r="AN265" i="11"/>
  <c r="AN265" i="15"/>
  <c r="AN203" i="18"/>
  <c r="AN254" i="23"/>
  <c r="AM265" i="20"/>
  <c r="AP265" i="20" s="1"/>
  <c r="AN265" i="20"/>
  <c r="AN203" i="7"/>
  <c r="AN263" i="11"/>
  <c r="AN230" i="2"/>
  <c r="AN238" i="2"/>
  <c r="AN246" i="2"/>
  <c r="AN265" i="2"/>
  <c r="AN204" i="7"/>
  <c r="AN240" i="8"/>
  <c r="AN248" i="8"/>
  <c r="AN256" i="8"/>
  <c r="AN203" i="15"/>
  <c r="AN204" i="18"/>
  <c r="AN226" i="20"/>
  <c r="AN258" i="20"/>
  <c r="AN246" i="23"/>
  <c r="AN230" i="26"/>
  <c r="AN246" i="26"/>
  <c r="AN204" i="14"/>
  <c r="AN204" i="15"/>
  <c r="AN246" i="16"/>
  <c r="AN254" i="16"/>
  <c r="AN262" i="16"/>
  <c r="AN265" i="16"/>
  <c r="AN250" i="20"/>
  <c r="AN238" i="23"/>
  <c r="AN242" i="20"/>
  <c r="AN230" i="23"/>
  <c r="AN238" i="26"/>
  <c r="AN254" i="26"/>
  <c r="AN265" i="21"/>
  <c r="AN206" i="25"/>
  <c r="AN265" i="25"/>
  <c r="W20" i="1"/>
  <c r="W18" i="1"/>
  <c r="AI240" i="1"/>
  <c r="AJ240" i="1" s="1"/>
  <c r="AM240" i="1" s="1"/>
  <c r="AP240" i="1" s="1"/>
  <c r="W14" i="1"/>
  <c r="AI241" i="1"/>
  <c r="AJ241" i="1" s="1"/>
  <c r="AM241" i="1" s="1"/>
  <c r="AP241" i="1" s="1"/>
  <c r="W10" i="1"/>
  <c r="W8" i="1"/>
  <c r="AJ204" i="1"/>
  <c r="AM204" i="1" s="1"/>
  <c r="AP204" i="1" s="1"/>
  <c r="AI242" i="1"/>
  <c r="AJ242" i="1" s="1"/>
  <c r="AM242" i="1" s="1"/>
  <c r="AP242" i="1" s="1"/>
  <c r="AJ203" i="1"/>
  <c r="AM203" i="1" s="1"/>
  <c r="AP203" i="1" s="1"/>
  <c r="AJ230" i="1"/>
  <c r="AM230" i="1" s="1"/>
  <c r="AP230" i="1" s="1"/>
  <c r="AJ246" i="1"/>
  <c r="AM246" i="1" s="1"/>
  <c r="AP246" i="1" s="1"/>
  <c r="AJ238" i="1"/>
  <c r="AM238" i="1" s="1"/>
  <c r="AP238" i="1" s="1"/>
  <c r="AJ254" i="1"/>
  <c r="AM254" i="1" s="1"/>
  <c r="AP254" i="1" s="1"/>
  <c r="AJ205" i="1"/>
  <c r="AJ228" i="1"/>
  <c r="AM228" i="1" s="1"/>
  <c r="AP228" i="1" s="1"/>
  <c r="AJ236" i="1"/>
  <c r="AM236" i="1" s="1"/>
  <c r="AP236" i="1" s="1"/>
  <c r="AJ244" i="1"/>
  <c r="AM244" i="1" s="1"/>
  <c r="AP244" i="1" s="1"/>
  <c r="AJ252" i="1"/>
  <c r="AM252" i="1" s="1"/>
  <c r="AP252" i="1" s="1"/>
  <c r="AK203" i="1"/>
  <c r="AK204" i="1"/>
  <c r="AK205" i="1"/>
  <c r="AJ206" i="1"/>
  <c r="AM206" i="1" s="1"/>
  <c r="AP206" i="1" s="1"/>
  <c r="AJ226" i="1"/>
  <c r="AM226" i="1" s="1"/>
  <c r="AP226" i="1" s="1"/>
  <c r="AJ234" i="1"/>
  <c r="AM234" i="1" s="1"/>
  <c r="AP234" i="1" s="1"/>
  <c r="AJ250" i="1"/>
  <c r="AM250" i="1" s="1"/>
  <c r="AP250" i="1" s="1"/>
  <c r="AJ258" i="1"/>
  <c r="AM258" i="1" s="1"/>
  <c r="AP258" i="1" s="1"/>
  <c r="AJ259" i="1"/>
  <c r="AM259" i="1" s="1"/>
  <c r="AP259" i="1" s="1"/>
  <c r="AJ260" i="1"/>
  <c r="AM260" i="1" s="1"/>
  <c r="AP260" i="1" s="1"/>
  <c r="AJ261" i="1"/>
  <c r="AM261" i="1" s="1"/>
  <c r="AP261" i="1" s="1"/>
  <c r="AJ262" i="1"/>
  <c r="AM262" i="1" s="1"/>
  <c r="AP262" i="1" s="1"/>
  <c r="AJ263" i="1"/>
  <c r="AM263" i="1" s="1"/>
  <c r="AP263" i="1" s="1"/>
  <c r="AJ264" i="1"/>
  <c r="AM264" i="1" s="1"/>
  <c r="AP264" i="1" s="1"/>
  <c r="AJ224" i="1"/>
  <c r="AM224" i="1" s="1"/>
  <c r="AP224" i="1" s="1"/>
  <c r="AJ232" i="1"/>
  <c r="AM232" i="1" s="1"/>
  <c r="AP232" i="1" s="1"/>
  <c r="AJ248" i="1"/>
  <c r="AM248" i="1" s="1"/>
  <c r="AP248" i="1" s="1"/>
  <c r="AJ256" i="1"/>
  <c r="AM256" i="1" s="1"/>
  <c r="AP256" i="1" s="1"/>
  <c r="AG65" i="26"/>
  <c r="AG73" i="26"/>
  <c r="W75" i="26"/>
  <c r="AG75" i="26"/>
  <c r="W79" i="26"/>
  <c r="AG79" i="26"/>
  <c r="W83" i="26"/>
  <c r="AG83" i="26"/>
  <c r="W87" i="26"/>
  <c r="AG87" i="26"/>
  <c r="AG69" i="26"/>
  <c r="AG74" i="26"/>
  <c r="AG77" i="26"/>
  <c r="AG81" i="26"/>
  <c r="AG85" i="26"/>
  <c r="AJ224" i="26"/>
  <c r="AM224" i="26" s="1"/>
  <c r="AP224" i="26" s="1"/>
  <c r="AJ226" i="26"/>
  <c r="AM226" i="26" s="1"/>
  <c r="AP226" i="26" s="1"/>
  <c r="AJ207" i="26"/>
  <c r="AM207" i="26" s="1"/>
  <c r="AP207" i="26" s="1"/>
  <c r="AJ208" i="26"/>
  <c r="AM208" i="26" s="1"/>
  <c r="AP208" i="26" s="1"/>
  <c r="AJ209" i="26"/>
  <c r="AM209" i="26" s="1"/>
  <c r="AP209" i="26" s="1"/>
  <c r="AJ210" i="26"/>
  <c r="AM210" i="26" s="1"/>
  <c r="AP210" i="26" s="1"/>
  <c r="AJ211" i="26"/>
  <c r="AM211" i="26" s="1"/>
  <c r="AP211" i="26" s="1"/>
  <c r="AJ212" i="26"/>
  <c r="AM212" i="26" s="1"/>
  <c r="AP212" i="26" s="1"/>
  <c r="AJ213" i="26"/>
  <c r="AM213" i="26" s="1"/>
  <c r="AP213" i="26" s="1"/>
  <c r="AJ214" i="26"/>
  <c r="AM214" i="26" s="1"/>
  <c r="AP214" i="26" s="1"/>
  <c r="AJ215" i="26"/>
  <c r="AM215" i="26" s="1"/>
  <c r="AP215" i="26" s="1"/>
  <c r="AJ216" i="26"/>
  <c r="AM216" i="26" s="1"/>
  <c r="AP216" i="26" s="1"/>
  <c r="AJ217" i="26"/>
  <c r="AM217" i="26" s="1"/>
  <c r="AP217" i="26" s="1"/>
  <c r="AJ218" i="26"/>
  <c r="AM218" i="26" s="1"/>
  <c r="AP218" i="26" s="1"/>
  <c r="AJ219" i="26"/>
  <c r="AM219" i="26" s="1"/>
  <c r="AP219" i="26" s="1"/>
  <c r="AJ220" i="26"/>
  <c r="AM220" i="26" s="1"/>
  <c r="AP220" i="26" s="1"/>
  <c r="AJ221" i="26"/>
  <c r="AM221" i="26" s="1"/>
  <c r="AP221" i="26" s="1"/>
  <c r="AJ222" i="26"/>
  <c r="AM222" i="26" s="1"/>
  <c r="AP222" i="26" s="1"/>
  <c r="AJ223" i="26"/>
  <c r="AM223" i="26" s="1"/>
  <c r="AP223" i="26" s="1"/>
  <c r="AN266" i="26"/>
  <c r="AM266" i="26"/>
  <c r="AP266" i="26" s="1"/>
  <c r="AJ225" i="26"/>
  <c r="AM225" i="26" s="1"/>
  <c r="AP225" i="26" s="1"/>
  <c r="AJ227" i="26"/>
  <c r="AM227" i="26" s="1"/>
  <c r="AP227" i="26" s="1"/>
  <c r="AJ229" i="26"/>
  <c r="AM229" i="26" s="1"/>
  <c r="AP229" i="26" s="1"/>
  <c r="AJ231" i="26"/>
  <c r="AM231" i="26" s="1"/>
  <c r="AP231" i="26" s="1"/>
  <c r="AJ233" i="26"/>
  <c r="AM233" i="26" s="1"/>
  <c r="AP233" i="26" s="1"/>
  <c r="AJ235" i="26"/>
  <c r="AM235" i="26" s="1"/>
  <c r="AP235" i="26" s="1"/>
  <c r="AJ237" i="26"/>
  <c r="AM237" i="26" s="1"/>
  <c r="AP237" i="26" s="1"/>
  <c r="AJ239" i="26"/>
  <c r="AM239" i="26" s="1"/>
  <c r="AP239" i="26" s="1"/>
  <c r="AJ241" i="26"/>
  <c r="AM241" i="26" s="1"/>
  <c r="AP241" i="26" s="1"/>
  <c r="AJ243" i="26"/>
  <c r="AM243" i="26" s="1"/>
  <c r="AP243" i="26" s="1"/>
  <c r="AJ245" i="26"/>
  <c r="AM245" i="26" s="1"/>
  <c r="AP245" i="26" s="1"/>
  <c r="AJ247" i="26"/>
  <c r="AM247" i="26" s="1"/>
  <c r="AP247" i="26" s="1"/>
  <c r="AJ249" i="26"/>
  <c r="AM249" i="26" s="1"/>
  <c r="AP249" i="26" s="1"/>
  <c r="AJ251" i="26"/>
  <c r="AM251" i="26" s="1"/>
  <c r="AP251" i="26" s="1"/>
  <c r="AJ253" i="26"/>
  <c r="AM253" i="26" s="1"/>
  <c r="AP253" i="26" s="1"/>
  <c r="AJ255" i="26"/>
  <c r="AM255" i="26" s="1"/>
  <c r="AP255" i="26" s="1"/>
  <c r="AJ257" i="26"/>
  <c r="AM257" i="26" s="1"/>
  <c r="AP257" i="26" s="1"/>
  <c r="AJ259" i="26"/>
  <c r="AM259" i="26" s="1"/>
  <c r="AP259" i="26" s="1"/>
  <c r="AM267" i="26"/>
  <c r="AP267" i="26" s="1"/>
  <c r="W3" i="25"/>
  <c r="W5" i="25"/>
  <c r="W7" i="25"/>
  <c r="W9" i="25"/>
  <c r="W11" i="25"/>
  <c r="W13" i="25"/>
  <c r="W15" i="25"/>
  <c r="W17" i="25"/>
  <c r="W19" i="25"/>
  <c r="W21" i="25"/>
  <c r="W23" i="25"/>
  <c r="W25" i="25"/>
  <c r="W27" i="25"/>
  <c r="W29" i="25"/>
  <c r="W71" i="25"/>
  <c r="AG77" i="25"/>
  <c r="AG78" i="25"/>
  <c r="W80" i="25"/>
  <c r="AG81" i="25"/>
  <c r="AG82" i="25"/>
  <c r="W76" i="25"/>
  <c r="AM267" i="25"/>
  <c r="AP267" i="25" s="1"/>
  <c r="AG200" i="25"/>
  <c r="AJ203" i="25"/>
  <c r="AM203" i="25" s="1"/>
  <c r="AP203" i="25" s="1"/>
  <c r="AJ204" i="25"/>
  <c r="AM204" i="25" s="1"/>
  <c r="AP204" i="25" s="1"/>
  <c r="AJ205" i="25"/>
  <c r="AM266" i="25"/>
  <c r="AP266" i="25" s="1"/>
  <c r="AG2" i="24"/>
  <c r="AG4" i="24"/>
  <c r="AG73" i="24"/>
  <c r="AG74" i="24"/>
  <c r="W76" i="24"/>
  <c r="AG77" i="24"/>
  <c r="AG78" i="24"/>
  <c r="W80" i="24"/>
  <c r="AG81" i="24"/>
  <c r="AG82" i="24"/>
  <c r="AJ224" i="24"/>
  <c r="AM224" i="24" s="1"/>
  <c r="AP224" i="24" s="1"/>
  <c r="AJ226" i="24"/>
  <c r="AM226" i="24" s="1"/>
  <c r="AP226" i="24" s="1"/>
  <c r="AJ228" i="24"/>
  <c r="AM228" i="24" s="1"/>
  <c r="AP228" i="24" s="1"/>
  <c r="AJ230" i="24"/>
  <c r="AM230" i="24" s="1"/>
  <c r="AP230" i="24" s="1"/>
  <c r="AJ232" i="24"/>
  <c r="AM232" i="24" s="1"/>
  <c r="AP232" i="24" s="1"/>
  <c r="AJ234" i="24"/>
  <c r="AM234" i="24" s="1"/>
  <c r="AP234" i="24" s="1"/>
  <c r="AJ236" i="24"/>
  <c r="AM236" i="24" s="1"/>
  <c r="AP236" i="24" s="1"/>
  <c r="AJ238" i="24"/>
  <c r="AM238" i="24" s="1"/>
  <c r="AP238" i="24" s="1"/>
  <c r="AJ240" i="24"/>
  <c r="AM240" i="24" s="1"/>
  <c r="AP240" i="24" s="1"/>
  <c r="AJ244" i="24"/>
  <c r="AM244" i="24" s="1"/>
  <c r="AP244" i="24" s="1"/>
  <c r="AJ246" i="24"/>
  <c r="AM246" i="24" s="1"/>
  <c r="AP246" i="24" s="1"/>
  <c r="AJ248" i="24"/>
  <c r="AM248" i="24" s="1"/>
  <c r="AP248" i="24" s="1"/>
  <c r="AJ250" i="24"/>
  <c r="AM250" i="24" s="1"/>
  <c r="AP250" i="24" s="1"/>
  <c r="AJ252" i="24"/>
  <c r="AM252" i="24" s="1"/>
  <c r="AP252" i="24" s="1"/>
  <c r="AJ254" i="24"/>
  <c r="AM254" i="24" s="1"/>
  <c r="AP254" i="24" s="1"/>
  <c r="AJ256" i="24"/>
  <c r="AM256" i="24" s="1"/>
  <c r="AP256" i="24" s="1"/>
  <c r="AJ258" i="24"/>
  <c r="AM258" i="24" s="1"/>
  <c r="AP258" i="24" s="1"/>
  <c r="AJ260" i="24"/>
  <c r="AM260" i="24" s="1"/>
  <c r="AP260" i="24" s="1"/>
  <c r="AJ207" i="24"/>
  <c r="AM207" i="24" s="1"/>
  <c r="AP207" i="24" s="1"/>
  <c r="AJ208" i="24"/>
  <c r="AM208" i="24" s="1"/>
  <c r="AP208" i="24" s="1"/>
  <c r="AJ209" i="24"/>
  <c r="AM209" i="24" s="1"/>
  <c r="AP209" i="24" s="1"/>
  <c r="AJ210" i="24"/>
  <c r="AM210" i="24" s="1"/>
  <c r="AP210" i="24" s="1"/>
  <c r="AJ211" i="24"/>
  <c r="AM211" i="24" s="1"/>
  <c r="AP211" i="24" s="1"/>
  <c r="AJ212" i="24"/>
  <c r="AM212" i="24" s="1"/>
  <c r="AP212" i="24" s="1"/>
  <c r="AJ213" i="24"/>
  <c r="AM213" i="24" s="1"/>
  <c r="AP213" i="24" s="1"/>
  <c r="AJ214" i="24"/>
  <c r="AM214" i="24" s="1"/>
  <c r="AP214" i="24" s="1"/>
  <c r="AJ215" i="24"/>
  <c r="AM215" i="24" s="1"/>
  <c r="AP215" i="24" s="1"/>
  <c r="AJ216" i="24"/>
  <c r="AM216" i="24" s="1"/>
  <c r="AP216" i="24" s="1"/>
  <c r="AJ217" i="24"/>
  <c r="AM217" i="24" s="1"/>
  <c r="AP217" i="24" s="1"/>
  <c r="AJ218" i="24"/>
  <c r="AM218" i="24" s="1"/>
  <c r="AP218" i="24" s="1"/>
  <c r="AJ219" i="24"/>
  <c r="AM219" i="24" s="1"/>
  <c r="AP219" i="24" s="1"/>
  <c r="AJ220" i="24"/>
  <c r="AM220" i="24" s="1"/>
  <c r="AP220" i="24" s="1"/>
  <c r="AJ221" i="24"/>
  <c r="AM221" i="24" s="1"/>
  <c r="AP221" i="24" s="1"/>
  <c r="AJ222" i="24"/>
  <c r="AM222" i="24" s="1"/>
  <c r="AP222" i="24" s="1"/>
  <c r="AJ223" i="24"/>
  <c r="AM223" i="24" s="1"/>
  <c r="AP223" i="24" s="1"/>
  <c r="AN266" i="24"/>
  <c r="AM266" i="24"/>
  <c r="AP266" i="24" s="1"/>
  <c r="AM267" i="24"/>
  <c r="AP267" i="24" s="1"/>
  <c r="AG81" i="23"/>
  <c r="AG82" i="23"/>
  <c r="AG63" i="23"/>
  <c r="W65" i="23"/>
  <c r="AG67" i="23"/>
  <c r="W69" i="23"/>
  <c r="AG71" i="23"/>
  <c r="AG77" i="23"/>
  <c r="AG78" i="23"/>
  <c r="W80" i="23"/>
  <c r="AJ207" i="23"/>
  <c r="AM207" i="23" s="1"/>
  <c r="AP207" i="23" s="1"/>
  <c r="AJ208" i="23"/>
  <c r="AM208" i="23" s="1"/>
  <c r="AP208" i="23" s="1"/>
  <c r="AJ209" i="23"/>
  <c r="AM209" i="23" s="1"/>
  <c r="AP209" i="23" s="1"/>
  <c r="AJ210" i="23"/>
  <c r="AM210" i="23" s="1"/>
  <c r="AP210" i="23" s="1"/>
  <c r="AJ211" i="23"/>
  <c r="AM211" i="23" s="1"/>
  <c r="AP211" i="23" s="1"/>
  <c r="AJ212" i="23"/>
  <c r="AM212" i="23" s="1"/>
  <c r="AP212" i="23" s="1"/>
  <c r="AJ213" i="23"/>
  <c r="AM213" i="23" s="1"/>
  <c r="AP213" i="23" s="1"/>
  <c r="AJ214" i="23"/>
  <c r="AM214" i="23" s="1"/>
  <c r="AP214" i="23" s="1"/>
  <c r="AJ215" i="23"/>
  <c r="AM215" i="23" s="1"/>
  <c r="AP215" i="23" s="1"/>
  <c r="AJ216" i="23"/>
  <c r="AM216" i="23" s="1"/>
  <c r="AP216" i="23" s="1"/>
  <c r="AJ217" i="23"/>
  <c r="AM217" i="23" s="1"/>
  <c r="AP217" i="23" s="1"/>
  <c r="AJ218" i="23"/>
  <c r="AM218" i="23" s="1"/>
  <c r="AP218" i="23" s="1"/>
  <c r="AJ219" i="23"/>
  <c r="AM219" i="23" s="1"/>
  <c r="AP219" i="23" s="1"/>
  <c r="AJ220" i="23"/>
  <c r="AM220" i="23" s="1"/>
  <c r="AP220" i="23" s="1"/>
  <c r="AJ221" i="23"/>
  <c r="AM221" i="23" s="1"/>
  <c r="AP221" i="23" s="1"/>
  <c r="AJ222" i="23"/>
  <c r="AM222" i="23" s="1"/>
  <c r="AP222" i="23" s="1"/>
  <c r="AJ223" i="23"/>
  <c r="AM223" i="23" s="1"/>
  <c r="AP223" i="23" s="1"/>
  <c r="AN266" i="23"/>
  <c r="AM266" i="23"/>
  <c r="AP266" i="23" s="1"/>
  <c r="AJ225" i="23"/>
  <c r="AM225" i="23" s="1"/>
  <c r="AP225" i="23" s="1"/>
  <c r="AJ227" i="23"/>
  <c r="AM227" i="23" s="1"/>
  <c r="AP227" i="23" s="1"/>
  <c r="AJ229" i="23"/>
  <c r="AM229" i="23" s="1"/>
  <c r="AP229" i="23" s="1"/>
  <c r="AJ231" i="23"/>
  <c r="AM231" i="23" s="1"/>
  <c r="AP231" i="23" s="1"/>
  <c r="AJ233" i="23"/>
  <c r="AM233" i="23" s="1"/>
  <c r="AP233" i="23" s="1"/>
  <c r="AJ235" i="23"/>
  <c r="AM235" i="23" s="1"/>
  <c r="AP235" i="23" s="1"/>
  <c r="AJ237" i="23"/>
  <c r="AM237" i="23" s="1"/>
  <c r="AP237" i="23" s="1"/>
  <c r="AJ239" i="23"/>
  <c r="AM239" i="23" s="1"/>
  <c r="AP239" i="23" s="1"/>
  <c r="AJ243" i="23"/>
  <c r="AM243" i="23" s="1"/>
  <c r="AP243" i="23" s="1"/>
  <c r="AJ245" i="23"/>
  <c r="AM245" i="23" s="1"/>
  <c r="AP245" i="23" s="1"/>
  <c r="AJ247" i="23"/>
  <c r="AM247" i="23" s="1"/>
  <c r="AP247" i="23" s="1"/>
  <c r="AJ249" i="23"/>
  <c r="AM249" i="23" s="1"/>
  <c r="AP249" i="23" s="1"/>
  <c r="AJ251" i="23"/>
  <c r="AM251" i="23" s="1"/>
  <c r="AP251" i="23" s="1"/>
  <c r="AJ253" i="23"/>
  <c r="AM253" i="23" s="1"/>
  <c r="AP253" i="23" s="1"/>
  <c r="AJ255" i="23"/>
  <c r="AM255" i="23" s="1"/>
  <c r="AP255" i="23" s="1"/>
  <c r="AJ257" i="23"/>
  <c r="AM257" i="23" s="1"/>
  <c r="AP257" i="23" s="1"/>
  <c r="AJ259" i="23"/>
  <c r="AM259" i="23" s="1"/>
  <c r="AP259" i="23" s="1"/>
  <c r="AM267" i="23"/>
  <c r="AP267" i="23" s="1"/>
  <c r="AG2" i="22"/>
  <c r="W4" i="22"/>
  <c r="AG6" i="22"/>
  <c r="W8" i="22"/>
  <c r="AG10" i="22"/>
  <c r="AG14" i="22"/>
  <c r="W16" i="22"/>
  <c r="AG18" i="22"/>
  <c r="W20" i="22"/>
  <c r="AG22" i="22"/>
  <c r="W24" i="22"/>
  <c r="AG26" i="22"/>
  <c r="W28" i="22"/>
  <c r="AG30" i="22"/>
  <c r="W32" i="22"/>
  <c r="AG34" i="22"/>
  <c r="W36" i="22"/>
  <c r="AG38" i="22"/>
  <c r="W40" i="22"/>
  <c r="AG42" i="22"/>
  <c r="W44" i="22"/>
  <c r="AG46" i="22"/>
  <c r="W48" i="22"/>
  <c r="AG50" i="22"/>
  <c r="W52" i="22"/>
  <c r="AG54" i="22"/>
  <c r="W56" i="22"/>
  <c r="AG58" i="22"/>
  <c r="W60" i="22"/>
  <c r="AG62" i="22"/>
  <c r="W64" i="22"/>
  <c r="W68" i="22"/>
  <c r="W72" i="22"/>
  <c r="W76" i="22"/>
  <c r="W80" i="22"/>
  <c r="W84" i="22"/>
  <c r="AM204" i="22"/>
  <c r="AP204" i="22" s="1"/>
  <c r="AJ207" i="22"/>
  <c r="AM207" i="22" s="1"/>
  <c r="AP207" i="22" s="1"/>
  <c r="AJ208" i="22"/>
  <c r="AM208" i="22" s="1"/>
  <c r="AP208" i="22" s="1"/>
  <c r="AJ209" i="22"/>
  <c r="AM209" i="22" s="1"/>
  <c r="AP209" i="22" s="1"/>
  <c r="AJ210" i="22"/>
  <c r="AM210" i="22" s="1"/>
  <c r="AP210" i="22" s="1"/>
  <c r="AJ211" i="22"/>
  <c r="AM211" i="22" s="1"/>
  <c r="AP211" i="22" s="1"/>
  <c r="AJ212" i="22"/>
  <c r="AM212" i="22" s="1"/>
  <c r="AP212" i="22" s="1"/>
  <c r="AJ213" i="22"/>
  <c r="AM213" i="22" s="1"/>
  <c r="AP213" i="22" s="1"/>
  <c r="AJ214" i="22"/>
  <c r="AM214" i="22" s="1"/>
  <c r="AP214" i="22" s="1"/>
  <c r="AJ215" i="22"/>
  <c r="AM215" i="22" s="1"/>
  <c r="AP215" i="22" s="1"/>
  <c r="AJ217" i="22"/>
  <c r="AM217" i="22" s="1"/>
  <c r="AP217" i="22" s="1"/>
  <c r="AJ219" i="22"/>
  <c r="AM219" i="22" s="1"/>
  <c r="AP219" i="22" s="1"/>
  <c r="AJ221" i="22"/>
  <c r="AM221" i="22" s="1"/>
  <c r="AP221" i="22" s="1"/>
  <c r="AJ223" i="22"/>
  <c r="AM223" i="22" s="1"/>
  <c r="AP223" i="22" s="1"/>
  <c r="AJ225" i="22"/>
  <c r="AM225" i="22" s="1"/>
  <c r="AP225" i="22" s="1"/>
  <c r="AJ227" i="22"/>
  <c r="AM227" i="22" s="1"/>
  <c r="AP227" i="22" s="1"/>
  <c r="AJ229" i="22"/>
  <c r="AM229" i="22" s="1"/>
  <c r="AP229" i="22" s="1"/>
  <c r="AJ231" i="22"/>
  <c r="AM231" i="22" s="1"/>
  <c r="AP231" i="22" s="1"/>
  <c r="AJ233" i="22"/>
  <c r="AM233" i="22" s="1"/>
  <c r="AP233" i="22" s="1"/>
  <c r="AJ235" i="22"/>
  <c r="AM235" i="22" s="1"/>
  <c r="AP235" i="22" s="1"/>
  <c r="AJ237" i="22"/>
  <c r="AM237" i="22" s="1"/>
  <c r="AP237" i="22" s="1"/>
  <c r="AJ239" i="22"/>
  <c r="AM239" i="22" s="1"/>
  <c r="AP239" i="22" s="1"/>
  <c r="AJ241" i="22"/>
  <c r="AM241" i="22" s="1"/>
  <c r="AP241" i="22" s="1"/>
  <c r="AN266" i="22"/>
  <c r="AM266" i="22"/>
  <c r="AP266" i="22" s="1"/>
  <c r="AM267" i="22"/>
  <c r="AP267" i="22" s="1"/>
  <c r="W3" i="21"/>
  <c r="W76" i="21"/>
  <c r="AG2" i="21"/>
  <c r="AG77" i="21"/>
  <c r="AG78" i="21"/>
  <c r="W80" i="21"/>
  <c r="W4" i="21"/>
  <c r="AG81" i="21"/>
  <c r="AG82" i="21"/>
  <c r="W84" i="21"/>
  <c r="AJ224" i="21"/>
  <c r="AM224" i="21" s="1"/>
  <c r="AP224" i="21" s="1"/>
  <c r="AJ226" i="21"/>
  <c r="AM226" i="21" s="1"/>
  <c r="AP226" i="21" s="1"/>
  <c r="AJ228" i="21"/>
  <c r="AM228" i="21" s="1"/>
  <c r="AP228" i="21" s="1"/>
  <c r="AJ230" i="21"/>
  <c r="AM230" i="21" s="1"/>
  <c r="AP230" i="21" s="1"/>
  <c r="AJ232" i="21"/>
  <c r="AM232" i="21" s="1"/>
  <c r="AP232" i="21" s="1"/>
  <c r="AJ234" i="21"/>
  <c r="AM234" i="21" s="1"/>
  <c r="AP234" i="21" s="1"/>
  <c r="AJ236" i="21"/>
  <c r="AM236" i="21" s="1"/>
  <c r="AP236" i="21" s="1"/>
  <c r="AJ238" i="21"/>
  <c r="AM238" i="21" s="1"/>
  <c r="AP238" i="21" s="1"/>
  <c r="AJ244" i="21"/>
  <c r="AM244" i="21" s="1"/>
  <c r="AP244" i="21" s="1"/>
  <c r="AJ246" i="21"/>
  <c r="AM246" i="21" s="1"/>
  <c r="AP246" i="21" s="1"/>
  <c r="AJ248" i="21"/>
  <c r="AM248" i="21" s="1"/>
  <c r="AP248" i="21" s="1"/>
  <c r="AJ250" i="21"/>
  <c r="AM250" i="21" s="1"/>
  <c r="AP250" i="21" s="1"/>
  <c r="AJ252" i="21"/>
  <c r="AM252" i="21" s="1"/>
  <c r="AP252" i="21" s="1"/>
  <c r="AJ254" i="21"/>
  <c r="AM254" i="21" s="1"/>
  <c r="AP254" i="21" s="1"/>
  <c r="AJ256" i="21"/>
  <c r="AM256" i="21" s="1"/>
  <c r="AP256" i="21" s="1"/>
  <c r="AJ258" i="21"/>
  <c r="AM258" i="21" s="1"/>
  <c r="AP258" i="21" s="1"/>
  <c r="AJ260" i="21"/>
  <c r="AM260" i="21" s="1"/>
  <c r="AP260" i="21" s="1"/>
  <c r="AJ207" i="21"/>
  <c r="AM207" i="21" s="1"/>
  <c r="AP207" i="21" s="1"/>
  <c r="AJ208" i="21"/>
  <c r="AM208" i="21" s="1"/>
  <c r="AP208" i="21" s="1"/>
  <c r="AJ209" i="21"/>
  <c r="AM209" i="21" s="1"/>
  <c r="AP209" i="21" s="1"/>
  <c r="AJ210" i="21"/>
  <c r="AM210" i="21" s="1"/>
  <c r="AP210" i="21" s="1"/>
  <c r="AJ211" i="21"/>
  <c r="AM211" i="21" s="1"/>
  <c r="AP211" i="21" s="1"/>
  <c r="AJ212" i="21"/>
  <c r="AM212" i="21" s="1"/>
  <c r="AP212" i="21" s="1"/>
  <c r="AJ213" i="21"/>
  <c r="AM213" i="21" s="1"/>
  <c r="AP213" i="21" s="1"/>
  <c r="AJ214" i="21"/>
  <c r="AM214" i="21" s="1"/>
  <c r="AP214" i="21" s="1"/>
  <c r="AJ215" i="21"/>
  <c r="AM215" i="21" s="1"/>
  <c r="AP215" i="21" s="1"/>
  <c r="AJ216" i="21"/>
  <c r="AM216" i="21" s="1"/>
  <c r="AP216" i="21" s="1"/>
  <c r="AJ217" i="21"/>
  <c r="AM217" i="21" s="1"/>
  <c r="AP217" i="21" s="1"/>
  <c r="AJ218" i="21"/>
  <c r="AM218" i="21" s="1"/>
  <c r="AP218" i="21" s="1"/>
  <c r="AJ219" i="21"/>
  <c r="AM219" i="21" s="1"/>
  <c r="AP219" i="21" s="1"/>
  <c r="AJ220" i="21"/>
  <c r="AM220" i="21" s="1"/>
  <c r="AP220" i="21" s="1"/>
  <c r="AJ221" i="21"/>
  <c r="AM221" i="21" s="1"/>
  <c r="AP221" i="21" s="1"/>
  <c r="AJ222" i="21"/>
  <c r="AM222" i="21" s="1"/>
  <c r="AP222" i="21" s="1"/>
  <c r="AJ223" i="21"/>
  <c r="AM223" i="21" s="1"/>
  <c r="AP223" i="21" s="1"/>
  <c r="AN266" i="21"/>
  <c r="AM266" i="21"/>
  <c r="AP266" i="21" s="1"/>
  <c r="AM267" i="21"/>
  <c r="AP267" i="21" s="1"/>
  <c r="W39" i="20"/>
  <c r="W43" i="20"/>
  <c r="W47" i="20"/>
  <c r="W51" i="20"/>
  <c r="W55" i="20"/>
  <c r="W59" i="20"/>
  <c r="W63" i="20"/>
  <c r="W67" i="20"/>
  <c r="W71" i="20"/>
  <c r="AG77" i="20"/>
  <c r="AG78" i="20"/>
  <c r="W80" i="20"/>
  <c r="AG81" i="20"/>
  <c r="AG82" i="20"/>
  <c r="W84" i="20"/>
  <c r="AJ207" i="20"/>
  <c r="AM207" i="20" s="1"/>
  <c r="AP207" i="20" s="1"/>
  <c r="AJ208" i="20"/>
  <c r="AM208" i="20" s="1"/>
  <c r="AP208" i="20" s="1"/>
  <c r="AJ209" i="20"/>
  <c r="AM209" i="20" s="1"/>
  <c r="AP209" i="20" s="1"/>
  <c r="AJ210" i="20"/>
  <c r="AM210" i="20" s="1"/>
  <c r="AP210" i="20" s="1"/>
  <c r="AJ211" i="20"/>
  <c r="AM211" i="20" s="1"/>
  <c r="AP211" i="20" s="1"/>
  <c r="AJ212" i="20"/>
  <c r="AM212" i="20" s="1"/>
  <c r="AP212" i="20" s="1"/>
  <c r="AJ213" i="20"/>
  <c r="AM213" i="20" s="1"/>
  <c r="AP213" i="20" s="1"/>
  <c r="AJ214" i="20"/>
  <c r="AM214" i="20" s="1"/>
  <c r="AP214" i="20" s="1"/>
  <c r="AJ215" i="20"/>
  <c r="AM215" i="20" s="1"/>
  <c r="AP215" i="20" s="1"/>
  <c r="AJ216" i="20"/>
  <c r="AM216" i="20" s="1"/>
  <c r="AP216" i="20" s="1"/>
  <c r="AJ217" i="20"/>
  <c r="AM217" i="20" s="1"/>
  <c r="AP217" i="20" s="1"/>
  <c r="AJ218" i="20"/>
  <c r="AM218" i="20" s="1"/>
  <c r="AP218" i="20" s="1"/>
  <c r="AJ219" i="20"/>
  <c r="AM219" i="20" s="1"/>
  <c r="AP219" i="20" s="1"/>
  <c r="AJ220" i="20"/>
  <c r="AM220" i="20" s="1"/>
  <c r="AP220" i="20" s="1"/>
  <c r="AJ221" i="20"/>
  <c r="AM221" i="20" s="1"/>
  <c r="AP221" i="20" s="1"/>
  <c r="AJ222" i="20"/>
  <c r="AM222" i="20" s="1"/>
  <c r="AP222" i="20" s="1"/>
  <c r="AJ223" i="20"/>
  <c r="AM223" i="20" s="1"/>
  <c r="AP223" i="20" s="1"/>
  <c r="AN266" i="20"/>
  <c r="AM266" i="20"/>
  <c r="AP266" i="20" s="1"/>
  <c r="AJ225" i="20"/>
  <c r="AM225" i="20" s="1"/>
  <c r="AP225" i="20" s="1"/>
  <c r="AJ227" i="20"/>
  <c r="AM227" i="20" s="1"/>
  <c r="AP227" i="20" s="1"/>
  <c r="AJ229" i="20"/>
  <c r="AM229" i="20" s="1"/>
  <c r="AP229" i="20" s="1"/>
  <c r="AJ231" i="20"/>
  <c r="AM231" i="20" s="1"/>
  <c r="AP231" i="20" s="1"/>
  <c r="AJ233" i="20"/>
  <c r="AM233" i="20" s="1"/>
  <c r="AP233" i="20" s="1"/>
  <c r="AJ235" i="20"/>
  <c r="AM235" i="20" s="1"/>
  <c r="AP235" i="20" s="1"/>
  <c r="AJ237" i="20"/>
  <c r="AM237" i="20" s="1"/>
  <c r="AP237" i="20" s="1"/>
  <c r="AJ239" i="20"/>
  <c r="AM239" i="20" s="1"/>
  <c r="AP239" i="20" s="1"/>
  <c r="AJ243" i="20"/>
  <c r="AM243" i="20" s="1"/>
  <c r="AP243" i="20" s="1"/>
  <c r="AJ245" i="20"/>
  <c r="AM245" i="20" s="1"/>
  <c r="AP245" i="20" s="1"/>
  <c r="AJ247" i="20"/>
  <c r="AM247" i="20" s="1"/>
  <c r="AP247" i="20" s="1"/>
  <c r="AJ249" i="20"/>
  <c r="AM249" i="20" s="1"/>
  <c r="AP249" i="20" s="1"/>
  <c r="AJ251" i="20"/>
  <c r="AM251" i="20" s="1"/>
  <c r="AP251" i="20" s="1"/>
  <c r="AJ253" i="20"/>
  <c r="AM253" i="20" s="1"/>
  <c r="AP253" i="20" s="1"/>
  <c r="AJ255" i="20"/>
  <c r="AM255" i="20" s="1"/>
  <c r="AP255" i="20" s="1"/>
  <c r="AJ257" i="20"/>
  <c r="AM257" i="20" s="1"/>
  <c r="AP257" i="20" s="1"/>
  <c r="AJ259" i="20"/>
  <c r="AM259" i="20" s="1"/>
  <c r="AP259" i="20" s="1"/>
  <c r="AM267" i="20"/>
  <c r="AP267" i="20" s="1"/>
  <c r="AG17" i="19"/>
  <c r="AG21" i="19"/>
  <c r="AG25" i="19"/>
  <c r="AG29" i="19"/>
  <c r="AG33" i="19"/>
  <c r="AG37" i="19"/>
  <c r="AG41" i="19"/>
  <c r="AG45" i="19"/>
  <c r="AG49" i="19"/>
  <c r="AG53" i="19"/>
  <c r="AG57" i="19"/>
  <c r="AG61" i="19"/>
  <c r="AG69" i="19"/>
  <c r="W85" i="19"/>
  <c r="AG85" i="19"/>
  <c r="W81" i="19"/>
  <c r="AG81" i="19"/>
  <c r="AG9" i="19"/>
  <c r="AG11" i="19"/>
  <c r="AG13" i="19"/>
  <c r="AG15" i="19"/>
  <c r="W67" i="19"/>
  <c r="W77" i="19"/>
  <c r="AG77" i="19"/>
  <c r="W73" i="19"/>
  <c r="AG73" i="19"/>
  <c r="AG200" i="19"/>
  <c r="AJ206" i="19"/>
  <c r="AM206" i="19" s="1"/>
  <c r="AP206" i="19" s="1"/>
  <c r="AJ224" i="19"/>
  <c r="AM224" i="19" s="1"/>
  <c r="AP224" i="19" s="1"/>
  <c r="AJ226" i="19"/>
  <c r="AM226" i="19" s="1"/>
  <c r="AP226" i="19" s="1"/>
  <c r="AJ228" i="19"/>
  <c r="AM228" i="19" s="1"/>
  <c r="AP228" i="19" s="1"/>
  <c r="AJ230" i="19"/>
  <c r="AM230" i="19" s="1"/>
  <c r="AP230" i="19" s="1"/>
  <c r="AJ232" i="19"/>
  <c r="AM232" i="19" s="1"/>
  <c r="AP232" i="19" s="1"/>
  <c r="AJ234" i="19"/>
  <c r="AM234" i="19" s="1"/>
  <c r="AP234" i="19" s="1"/>
  <c r="AJ236" i="19"/>
  <c r="AM236" i="19" s="1"/>
  <c r="AP236" i="19" s="1"/>
  <c r="AJ238" i="19"/>
  <c r="AM238" i="19" s="1"/>
  <c r="AP238" i="19" s="1"/>
  <c r="AJ240" i="19"/>
  <c r="AM240" i="19" s="1"/>
  <c r="AP240" i="19" s="1"/>
  <c r="AJ244" i="19"/>
  <c r="AM244" i="19" s="1"/>
  <c r="AP244" i="19" s="1"/>
  <c r="AJ246" i="19"/>
  <c r="AM246" i="19" s="1"/>
  <c r="AP246" i="19" s="1"/>
  <c r="AJ248" i="19"/>
  <c r="AM248" i="19" s="1"/>
  <c r="AP248" i="19" s="1"/>
  <c r="AJ250" i="19"/>
  <c r="AM250" i="19" s="1"/>
  <c r="AP250" i="19" s="1"/>
  <c r="AJ252" i="19"/>
  <c r="AM252" i="19" s="1"/>
  <c r="AP252" i="19" s="1"/>
  <c r="AJ254" i="19"/>
  <c r="AM254" i="19" s="1"/>
  <c r="AP254" i="19" s="1"/>
  <c r="AJ256" i="19"/>
  <c r="AM256" i="19" s="1"/>
  <c r="AP256" i="19" s="1"/>
  <c r="AN266" i="19"/>
  <c r="AM266" i="19"/>
  <c r="AP266" i="19" s="1"/>
  <c r="AN267" i="19"/>
  <c r="AM267" i="19"/>
  <c r="AP267" i="19" s="1"/>
  <c r="W78" i="18"/>
  <c r="AG82" i="18"/>
  <c r="W86" i="18"/>
  <c r="AG200" i="18"/>
  <c r="AJ223" i="18"/>
  <c r="AM223" i="18" s="1"/>
  <c r="AP223" i="18" s="1"/>
  <c r="AG73" i="18"/>
  <c r="AG75" i="18"/>
  <c r="AG77" i="18"/>
  <c r="AG79" i="18"/>
  <c r="AG81" i="18"/>
  <c r="AG83" i="18"/>
  <c r="AG85" i="18"/>
  <c r="AG87" i="18"/>
  <c r="AJ206" i="18"/>
  <c r="AM206" i="18" s="1"/>
  <c r="AP206" i="18" s="1"/>
  <c r="AK224" i="18"/>
  <c r="AJ224" i="18"/>
  <c r="AM224" i="18" s="1"/>
  <c r="AP224" i="18" s="1"/>
  <c r="AK225" i="18"/>
  <c r="AJ225" i="18"/>
  <c r="AM225" i="18" s="1"/>
  <c r="AP225" i="18" s="1"/>
  <c r="AK226" i="18"/>
  <c r="AJ226" i="18"/>
  <c r="AM226" i="18" s="1"/>
  <c r="AP226" i="18" s="1"/>
  <c r="AK227" i="18"/>
  <c r="AJ227" i="18"/>
  <c r="AM227" i="18" s="1"/>
  <c r="AP227" i="18" s="1"/>
  <c r="AK228" i="18"/>
  <c r="AJ228" i="18"/>
  <c r="AM228" i="18" s="1"/>
  <c r="AP228" i="18" s="1"/>
  <c r="AK229" i="18"/>
  <c r="AJ229" i="18"/>
  <c r="AM229" i="18" s="1"/>
  <c r="AP229" i="18" s="1"/>
  <c r="AK230" i="18"/>
  <c r="AJ230" i="18"/>
  <c r="AM230" i="18" s="1"/>
  <c r="AP230" i="18" s="1"/>
  <c r="AK231" i="18"/>
  <c r="AJ231" i="18"/>
  <c r="AM231" i="18" s="1"/>
  <c r="AP231" i="18" s="1"/>
  <c r="AK232" i="18"/>
  <c r="AJ232" i="18"/>
  <c r="AM232" i="18" s="1"/>
  <c r="AP232" i="18" s="1"/>
  <c r="AK233" i="18"/>
  <c r="AJ233" i="18"/>
  <c r="AM233" i="18" s="1"/>
  <c r="AP233" i="18" s="1"/>
  <c r="AK234" i="18"/>
  <c r="AJ234" i="18"/>
  <c r="AM234" i="18" s="1"/>
  <c r="AP234" i="18" s="1"/>
  <c r="AK235" i="18"/>
  <c r="AJ235" i="18"/>
  <c r="AM235" i="18" s="1"/>
  <c r="AP235" i="18" s="1"/>
  <c r="AK236" i="18"/>
  <c r="AJ236" i="18"/>
  <c r="AM236" i="18" s="1"/>
  <c r="AP236" i="18" s="1"/>
  <c r="AK237" i="18"/>
  <c r="AJ237" i="18"/>
  <c r="AM237" i="18" s="1"/>
  <c r="AP237" i="18" s="1"/>
  <c r="AK238" i="18"/>
  <c r="AJ238" i="18"/>
  <c r="AM238" i="18" s="1"/>
  <c r="AP238" i="18" s="1"/>
  <c r="AK239" i="18"/>
  <c r="AJ239" i="18"/>
  <c r="AM239" i="18" s="1"/>
  <c r="AP239" i="18" s="1"/>
  <c r="AK240" i="18"/>
  <c r="AK241" i="18"/>
  <c r="AK242" i="18"/>
  <c r="AK243" i="18"/>
  <c r="AJ243" i="18"/>
  <c r="AM243" i="18" s="1"/>
  <c r="AP243" i="18" s="1"/>
  <c r="AK244" i="18"/>
  <c r="AJ244" i="18"/>
  <c r="AM244" i="18" s="1"/>
  <c r="AP244" i="18" s="1"/>
  <c r="AK245" i="18"/>
  <c r="AJ245" i="18"/>
  <c r="AM245" i="18" s="1"/>
  <c r="AP245" i="18" s="1"/>
  <c r="AK246" i="18"/>
  <c r="AJ246" i="18"/>
  <c r="AM246" i="18" s="1"/>
  <c r="AP246" i="18" s="1"/>
  <c r="AK247" i="18"/>
  <c r="AJ247" i="18"/>
  <c r="AM247" i="18" s="1"/>
  <c r="AP247" i="18" s="1"/>
  <c r="AK248" i="18"/>
  <c r="AJ248" i="18"/>
  <c r="AM248" i="18" s="1"/>
  <c r="AP248" i="18" s="1"/>
  <c r="AK249" i="18"/>
  <c r="AJ249" i="18"/>
  <c r="AM249" i="18" s="1"/>
  <c r="AP249" i="18" s="1"/>
  <c r="AK250" i="18"/>
  <c r="AJ250" i="18"/>
  <c r="AM250" i="18" s="1"/>
  <c r="AP250" i="18" s="1"/>
  <c r="AK251" i="18"/>
  <c r="AJ251" i="18"/>
  <c r="AM251" i="18" s="1"/>
  <c r="AP251" i="18" s="1"/>
  <c r="AK252" i="18"/>
  <c r="AJ252" i="18"/>
  <c r="AM252" i="18" s="1"/>
  <c r="AP252" i="18" s="1"/>
  <c r="AK253" i="18"/>
  <c r="AJ253" i="18"/>
  <c r="AM253" i="18" s="1"/>
  <c r="AP253" i="18" s="1"/>
  <c r="AK254" i="18"/>
  <c r="AJ254" i="18"/>
  <c r="AM254" i="18" s="1"/>
  <c r="AP254" i="18" s="1"/>
  <c r="AK255" i="18"/>
  <c r="AJ255" i="18"/>
  <c r="AM255" i="18" s="1"/>
  <c r="AP255" i="18" s="1"/>
  <c r="AK256" i="18"/>
  <c r="AJ256" i="18"/>
  <c r="AM256" i="18" s="1"/>
  <c r="AP256" i="18" s="1"/>
  <c r="AK257" i="18"/>
  <c r="AJ257" i="18"/>
  <c r="AM257" i="18" s="1"/>
  <c r="AP257" i="18" s="1"/>
  <c r="AK258" i="18"/>
  <c r="AJ258" i="18"/>
  <c r="AM258" i="18" s="1"/>
  <c r="AP258" i="18" s="1"/>
  <c r="AK259" i="18"/>
  <c r="AJ259" i="18"/>
  <c r="AM259" i="18" s="1"/>
  <c r="AP259" i="18" s="1"/>
  <c r="AN267" i="18"/>
  <c r="AM267" i="18"/>
  <c r="AP267" i="18" s="1"/>
  <c r="AJ260" i="18"/>
  <c r="AM260" i="18" s="1"/>
  <c r="AP260" i="18" s="1"/>
  <c r="AJ261" i="18"/>
  <c r="AM261" i="18" s="1"/>
  <c r="AP261" i="18" s="1"/>
  <c r="AJ262" i="18"/>
  <c r="AM262" i="18" s="1"/>
  <c r="AP262" i="18" s="1"/>
  <c r="AJ263" i="18"/>
  <c r="AM263" i="18" s="1"/>
  <c r="AP263" i="18" s="1"/>
  <c r="AJ264" i="18"/>
  <c r="AM264" i="18" s="1"/>
  <c r="AP264" i="18" s="1"/>
  <c r="AM266" i="18"/>
  <c r="AP266" i="18" s="1"/>
  <c r="AG73" i="17"/>
  <c r="AG77" i="17"/>
  <c r="AG81" i="17"/>
  <c r="AG85" i="17"/>
  <c r="AG43" i="17"/>
  <c r="AG45" i="17"/>
  <c r="AG47" i="17"/>
  <c r="AG49" i="17"/>
  <c r="AG51" i="17"/>
  <c r="AG53" i="17"/>
  <c r="AG55" i="17"/>
  <c r="AG57" i="17"/>
  <c r="AG59" i="17"/>
  <c r="AG61" i="17"/>
  <c r="AG63" i="17"/>
  <c r="AG65" i="17"/>
  <c r="AG67" i="17"/>
  <c r="AG69" i="17"/>
  <c r="AG71" i="17"/>
  <c r="AJ203" i="17"/>
  <c r="AM203" i="17" s="1"/>
  <c r="AP203" i="17" s="1"/>
  <c r="AJ204" i="17"/>
  <c r="AM204" i="17" s="1"/>
  <c r="AP204" i="17" s="1"/>
  <c r="AJ205" i="17"/>
  <c r="AJ225" i="17"/>
  <c r="AM225" i="17" s="1"/>
  <c r="AP225" i="17" s="1"/>
  <c r="AJ227" i="17"/>
  <c r="AM227" i="17" s="1"/>
  <c r="AP227" i="17" s="1"/>
  <c r="AJ229" i="17"/>
  <c r="AM229" i="17" s="1"/>
  <c r="AP229" i="17" s="1"/>
  <c r="AJ231" i="17"/>
  <c r="AM231" i="17" s="1"/>
  <c r="AP231" i="17" s="1"/>
  <c r="AJ233" i="17"/>
  <c r="AM233" i="17" s="1"/>
  <c r="AP233" i="17" s="1"/>
  <c r="AJ235" i="17"/>
  <c r="AM235" i="17" s="1"/>
  <c r="AP235" i="17" s="1"/>
  <c r="AJ237" i="17"/>
  <c r="AM237" i="17" s="1"/>
  <c r="AP237" i="17" s="1"/>
  <c r="AJ239" i="17"/>
  <c r="AM239" i="17" s="1"/>
  <c r="AP239" i="17" s="1"/>
  <c r="AJ243" i="17"/>
  <c r="AM243" i="17" s="1"/>
  <c r="AP243" i="17" s="1"/>
  <c r="AJ245" i="17"/>
  <c r="AM245" i="17" s="1"/>
  <c r="AP245" i="17" s="1"/>
  <c r="AJ247" i="17"/>
  <c r="AM247" i="17" s="1"/>
  <c r="AP247" i="17" s="1"/>
  <c r="AJ249" i="17"/>
  <c r="AM249" i="17" s="1"/>
  <c r="AP249" i="17" s="1"/>
  <c r="AJ251" i="17"/>
  <c r="AM251" i="17" s="1"/>
  <c r="AP251" i="17" s="1"/>
  <c r="AJ253" i="17"/>
  <c r="AM253" i="17" s="1"/>
  <c r="AP253" i="17" s="1"/>
  <c r="AJ255" i="17"/>
  <c r="AM255" i="17" s="1"/>
  <c r="AP255" i="17" s="1"/>
  <c r="AJ257" i="17"/>
  <c r="AM257" i="17" s="1"/>
  <c r="AP257" i="17" s="1"/>
  <c r="AJ259" i="17"/>
  <c r="AM259" i="17" s="1"/>
  <c r="AP259" i="17" s="1"/>
  <c r="AJ261" i="17"/>
  <c r="AM261" i="17" s="1"/>
  <c r="AP261" i="17" s="1"/>
  <c r="AJ263" i="17"/>
  <c r="AM263" i="17" s="1"/>
  <c r="AP263" i="17" s="1"/>
  <c r="AN266" i="17"/>
  <c r="AM266" i="17"/>
  <c r="AP266" i="17" s="1"/>
  <c r="AM267" i="17"/>
  <c r="AP267" i="17" s="1"/>
  <c r="W29" i="16"/>
  <c r="W31" i="16"/>
  <c r="W33" i="16"/>
  <c r="W35" i="16"/>
  <c r="W37" i="16"/>
  <c r="W39" i="16"/>
  <c r="W41" i="16"/>
  <c r="W43" i="16"/>
  <c r="W45" i="16"/>
  <c r="W47" i="16"/>
  <c r="W49" i="16"/>
  <c r="W51" i="16"/>
  <c r="W53" i="16"/>
  <c r="W55" i="16"/>
  <c r="W57" i="16"/>
  <c r="W59" i="16"/>
  <c r="W61" i="16"/>
  <c r="W63" i="16"/>
  <c r="W65" i="16"/>
  <c r="W67" i="16"/>
  <c r="W69" i="16"/>
  <c r="W71" i="16"/>
  <c r="AG76" i="16"/>
  <c r="AG80" i="16"/>
  <c r="AG84" i="16"/>
  <c r="AJ207" i="16"/>
  <c r="AM207" i="16" s="1"/>
  <c r="AP207" i="16" s="1"/>
  <c r="AJ208" i="16"/>
  <c r="AM208" i="16" s="1"/>
  <c r="AP208" i="16" s="1"/>
  <c r="AJ209" i="16"/>
  <c r="AM209" i="16" s="1"/>
  <c r="AP209" i="16" s="1"/>
  <c r="AJ210" i="16"/>
  <c r="AM210" i="16" s="1"/>
  <c r="AP210" i="16" s="1"/>
  <c r="AJ211" i="16"/>
  <c r="AM211" i="16" s="1"/>
  <c r="AP211" i="16" s="1"/>
  <c r="AJ212" i="16"/>
  <c r="AM212" i="16" s="1"/>
  <c r="AP212" i="16" s="1"/>
  <c r="AJ213" i="16"/>
  <c r="AM213" i="16" s="1"/>
  <c r="AP213" i="16" s="1"/>
  <c r="AJ214" i="16"/>
  <c r="AM214" i="16" s="1"/>
  <c r="AP214" i="16" s="1"/>
  <c r="AJ215" i="16"/>
  <c r="AM215" i="16" s="1"/>
  <c r="AP215" i="16" s="1"/>
  <c r="AJ216" i="16"/>
  <c r="AM216" i="16" s="1"/>
  <c r="AP216" i="16" s="1"/>
  <c r="AJ217" i="16"/>
  <c r="AM217" i="16" s="1"/>
  <c r="AP217" i="16" s="1"/>
  <c r="AJ218" i="16"/>
  <c r="AM218" i="16" s="1"/>
  <c r="AP218" i="16" s="1"/>
  <c r="AJ219" i="16"/>
  <c r="AM219" i="16" s="1"/>
  <c r="AP219" i="16" s="1"/>
  <c r="AJ220" i="16"/>
  <c r="AM220" i="16" s="1"/>
  <c r="AP220" i="16" s="1"/>
  <c r="AJ221" i="16"/>
  <c r="AM221" i="16" s="1"/>
  <c r="AP221" i="16" s="1"/>
  <c r="AJ222" i="16"/>
  <c r="AM222" i="16" s="1"/>
  <c r="AP222" i="16" s="1"/>
  <c r="AJ223" i="16"/>
  <c r="AM223" i="16" s="1"/>
  <c r="AP223" i="16" s="1"/>
  <c r="AN266" i="16"/>
  <c r="AM266" i="16"/>
  <c r="AP266" i="16" s="1"/>
  <c r="AJ225" i="16"/>
  <c r="AM225" i="16" s="1"/>
  <c r="AP225" i="16" s="1"/>
  <c r="AJ227" i="16"/>
  <c r="AM227" i="16" s="1"/>
  <c r="AP227" i="16" s="1"/>
  <c r="AJ229" i="16"/>
  <c r="AM229" i="16" s="1"/>
  <c r="AP229" i="16" s="1"/>
  <c r="AJ231" i="16"/>
  <c r="AM231" i="16" s="1"/>
  <c r="AP231" i="16" s="1"/>
  <c r="AJ233" i="16"/>
  <c r="AM233" i="16" s="1"/>
  <c r="AP233" i="16" s="1"/>
  <c r="AJ235" i="16"/>
  <c r="AM235" i="16" s="1"/>
  <c r="AP235" i="16" s="1"/>
  <c r="AJ237" i="16"/>
  <c r="AM237" i="16" s="1"/>
  <c r="AP237" i="16" s="1"/>
  <c r="AJ239" i="16"/>
  <c r="AM239" i="16" s="1"/>
  <c r="AP239" i="16" s="1"/>
  <c r="AJ243" i="16"/>
  <c r="AM243" i="16" s="1"/>
  <c r="AP243" i="16" s="1"/>
  <c r="AJ245" i="16"/>
  <c r="AM245" i="16" s="1"/>
  <c r="AP245" i="16" s="1"/>
  <c r="AJ247" i="16"/>
  <c r="AM247" i="16" s="1"/>
  <c r="AP247" i="16" s="1"/>
  <c r="AJ249" i="16"/>
  <c r="AM249" i="16" s="1"/>
  <c r="AP249" i="16" s="1"/>
  <c r="AJ251" i="16"/>
  <c r="AM251" i="16" s="1"/>
  <c r="AP251" i="16" s="1"/>
  <c r="AJ253" i="16"/>
  <c r="AM253" i="16" s="1"/>
  <c r="AP253" i="16" s="1"/>
  <c r="AJ255" i="16"/>
  <c r="AM255" i="16" s="1"/>
  <c r="AP255" i="16" s="1"/>
  <c r="AJ257" i="16"/>
  <c r="AM257" i="16" s="1"/>
  <c r="AP257" i="16" s="1"/>
  <c r="AJ259" i="16"/>
  <c r="AM259" i="16" s="1"/>
  <c r="AP259" i="16" s="1"/>
  <c r="AJ261" i="16"/>
  <c r="AM261" i="16" s="1"/>
  <c r="AP261" i="16" s="1"/>
  <c r="AJ263" i="16"/>
  <c r="AM263" i="16" s="1"/>
  <c r="AP263" i="16" s="1"/>
  <c r="AM267" i="16"/>
  <c r="AP267" i="16" s="1"/>
  <c r="W3" i="15"/>
  <c r="W5" i="15"/>
  <c r="W7" i="15"/>
  <c r="W9" i="15"/>
  <c r="W11" i="15"/>
  <c r="W13" i="15"/>
  <c r="AG74" i="15"/>
  <c r="W74" i="15"/>
  <c r="AG2" i="15"/>
  <c r="AG4" i="15"/>
  <c r="AG6" i="15"/>
  <c r="AG8" i="15"/>
  <c r="AG10" i="15"/>
  <c r="AG12" i="15"/>
  <c r="AG200" i="15"/>
  <c r="AJ206" i="15"/>
  <c r="AM206" i="15" s="1"/>
  <c r="AP206" i="15" s="1"/>
  <c r="AK224" i="15"/>
  <c r="AJ224" i="15"/>
  <c r="AM224" i="15" s="1"/>
  <c r="AP224" i="15" s="1"/>
  <c r="AK225" i="15"/>
  <c r="AJ225" i="15"/>
  <c r="AM225" i="15" s="1"/>
  <c r="AP225" i="15" s="1"/>
  <c r="AK226" i="15"/>
  <c r="AJ226" i="15"/>
  <c r="AM226" i="15" s="1"/>
  <c r="AP226" i="15" s="1"/>
  <c r="AK227" i="15"/>
  <c r="AJ227" i="15"/>
  <c r="AM227" i="15" s="1"/>
  <c r="AP227" i="15" s="1"/>
  <c r="AK228" i="15"/>
  <c r="AJ228" i="15"/>
  <c r="AM228" i="15" s="1"/>
  <c r="AP228" i="15" s="1"/>
  <c r="AK229" i="15"/>
  <c r="AJ229" i="15"/>
  <c r="AM229" i="15" s="1"/>
  <c r="AP229" i="15" s="1"/>
  <c r="AK230" i="15"/>
  <c r="AJ230" i="15"/>
  <c r="AM230" i="15" s="1"/>
  <c r="AP230" i="15" s="1"/>
  <c r="AK231" i="15"/>
  <c r="AJ231" i="15"/>
  <c r="AM231" i="15" s="1"/>
  <c r="AP231" i="15" s="1"/>
  <c r="AK232" i="15"/>
  <c r="AJ232" i="15"/>
  <c r="AM232" i="15" s="1"/>
  <c r="AP232" i="15" s="1"/>
  <c r="AK233" i="15"/>
  <c r="AJ233" i="15"/>
  <c r="AM233" i="15" s="1"/>
  <c r="AP233" i="15" s="1"/>
  <c r="AK234" i="15"/>
  <c r="AJ234" i="15"/>
  <c r="AM234" i="15" s="1"/>
  <c r="AP234" i="15" s="1"/>
  <c r="AK235" i="15"/>
  <c r="AJ235" i="15"/>
  <c r="AM235" i="15" s="1"/>
  <c r="AP235" i="15" s="1"/>
  <c r="AK236" i="15"/>
  <c r="AJ236" i="15"/>
  <c r="AM236" i="15" s="1"/>
  <c r="AP236" i="15" s="1"/>
  <c r="AK237" i="15"/>
  <c r="AJ237" i="15"/>
  <c r="AM237" i="15" s="1"/>
  <c r="AP237" i="15" s="1"/>
  <c r="AK238" i="15"/>
  <c r="AJ238" i="15"/>
  <c r="AM238" i="15" s="1"/>
  <c r="AP238" i="15" s="1"/>
  <c r="AK239" i="15"/>
  <c r="AJ239" i="15"/>
  <c r="AM239" i="15" s="1"/>
  <c r="AP239" i="15" s="1"/>
  <c r="AK240" i="15"/>
  <c r="AJ240" i="15"/>
  <c r="AM240" i="15" s="1"/>
  <c r="AP240" i="15" s="1"/>
  <c r="AK241" i="15"/>
  <c r="AK242" i="15"/>
  <c r="AK243" i="15"/>
  <c r="AJ243" i="15"/>
  <c r="AM243" i="15" s="1"/>
  <c r="AP243" i="15" s="1"/>
  <c r="AK244" i="15"/>
  <c r="AJ244" i="15"/>
  <c r="AM244" i="15" s="1"/>
  <c r="AP244" i="15" s="1"/>
  <c r="AK245" i="15"/>
  <c r="AJ245" i="15"/>
  <c r="AM245" i="15" s="1"/>
  <c r="AP245" i="15" s="1"/>
  <c r="AK246" i="15"/>
  <c r="AJ246" i="15"/>
  <c r="AM246" i="15" s="1"/>
  <c r="AP246" i="15" s="1"/>
  <c r="AK247" i="15"/>
  <c r="AJ247" i="15"/>
  <c r="AM247" i="15" s="1"/>
  <c r="AP247" i="15" s="1"/>
  <c r="AK248" i="15"/>
  <c r="AJ248" i="15"/>
  <c r="AM248" i="15" s="1"/>
  <c r="AP248" i="15" s="1"/>
  <c r="AK249" i="15"/>
  <c r="AJ249" i="15"/>
  <c r="AM249" i="15" s="1"/>
  <c r="AP249" i="15" s="1"/>
  <c r="AK250" i="15"/>
  <c r="AJ250" i="15"/>
  <c r="AM250" i="15" s="1"/>
  <c r="AP250" i="15" s="1"/>
  <c r="AK251" i="15"/>
  <c r="AJ251" i="15"/>
  <c r="AM251" i="15" s="1"/>
  <c r="AP251" i="15" s="1"/>
  <c r="AK252" i="15"/>
  <c r="AJ252" i="15"/>
  <c r="AM252" i="15" s="1"/>
  <c r="AP252" i="15" s="1"/>
  <c r="AK253" i="15"/>
  <c r="AJ253" i="15"/>
  <c r="AM253" i="15" s="1"/>
  <c r="AP253" i="15" s="1"/>
  <c r="AK254" i="15"/>
  <c r="AJ254" i="15"/>
  <c r="AM254" i="15" s="1"/>
  <c r="AP254" i="15" s="1"/>
  <c r="AK255" i="15"/>
  <c r="AJ255" i="15"/>
  <c r="AM255" i="15" s="1"/>
  <c r="AP255" i="15" s="1"/>
  <c r="AK256" i="15"/>
  <c r="AJ256" i="15"/>
  <c r="AM256" i="15" s="1"/>
  <c r="AP256" i="15" s="1"/>
  <c r="AK257" i="15"/>
  <c r="AJ257" i="15"/>
  <c r="AM257" i="15" s="1"/>
  <c r="AP257" i="15" s="1"/>
  <c r="AK258" i="15"/>
  <c r="AJ258" i="15"/>
  <c r="AM258" i="15" s="1"/>
  <c r="AP258" i="15" s="1"/>
  <c r="AK259" i="15"/>
  <c r="AJ259" i="15"/>
  <c r="AM259" i="15" s="1"/>
  <c r="AP259" i="15" s="1"/>
  <c r="AK223" i="15"/>
  <c r="AN267" i="15"/>
  <c r="AM267" i="15"/>
  <c r="AP267" i="15" s="1"/>
  <c r="AJ260" i="15"/>
  <c r="AM260" i="15" s="1"/>
  <c r="AP260" i="15" s="1"/>
  <c r="AJ261" i="15"/>
  <c r="AM261" i="15" s="1"/>
  <c r="AP261" i="15" s="1"/>
  <c r="AJ262" i="15"/>
  <c r="AM262" i="15" s="1"/>
  <c r="AP262" i="15" s="1"/>
  <c r="AJ263" i="15"/>
  <c r="AM263" i="15" s="1"/>
  <c r="AP263" i="15" s="1"/>
  <c r="AJ264" i="15"/>
  <c r="AM264" i="15" s="1"/>
  <c r="AP264" i="15" s="1"/>
  <c r="AM266" i="15"/>
  <c r="AP266" i="15" s="1"/>
  <c r="AG16" i="14"/>
  <c r="AG20" i="14"/>
  <c r="AG24" i="14"/>
  <c r="AG28" i="14"/>
  <c r="AG32" i="14"/>
  <c r="AG36" i="14"/>
  <c r="AG61" i="14"/>
  <c r="AG62" i="14"/>
  <c r="W64" i="14"/>
  <c r="AG77" i="14"/>
  <c r="AG78" i="14"/>
  <c r="W80" i="14"/>
  <c r="AG3" i="14"/>
  <c r="AG5" i="14"/>
  <c r="AG7" i="14"/>
  <c r="AG9" i="14"/>
  <c r="AG11" i="14"/>
  <c r="AG13" i="14"/>
  <c r="W40" i="14"/>
  <c r="AG53" i="14"/>
  <c r="AG54" i="14"/>
  <c r="W56" i="14"/>
  <c r="W72" i="14"/>
  <c r="AG15" i="14"/>
  <c r="AG19" i="14"/>
  <c r="AG23" i="14"/>
  <c r="AG27" i="14"/>
  <c r="AG31" i="14"/>
  <c r="AG35" i="14"/>
  <c r="AG39" i="14"/>
  <c r="AG41" i="14"/>
  <c r="AG42" i="14"/>
  <c r="W44" i="14"/>
  <c r="AG57" i="14"/>
  <c r="AG58" i="14"/>
  <c r="W60" i="14"/>
  <c r="AG73" i="14"/>
  <c r="AG74" i="14"/>
  <c r="AG200" i="14"/>
  <c r="AK224" i="14"/>
  <c r="AJ224" i="14"/>
  <c r="AM224" i="14" s="1"/>
  <c r="AP224" i="14" s="1"/>
  <c r="AK225" i="14"/>
  <c r="AJ225" i="14"/>
  <c r="AM225" i="14" s="1"/>
  <c r="AP225" i="14" s="1"/>
  <c r="AK226" i="14"/>
  <c r="AJ226" i="14"/>
  <c r="AM226" i="14" s="1"/>
  <c r="AP226" i="14" s="1"/>
  <c r="AK227" i="14"/>
  <c r="AJ227" i="14"/>
  <c r="AM227" i="14" s="1"/>
  <c r="AP227" i="14" s="1"/>
  <c r="AK228" i="14"/>
  <c r="AJ228" i="14"/>
  <c r="AM228" i="14" s="1"/>
  <c r="AP228" i="14" s="1"/>
  <c r="AK229" i="14"/>
  <c r="AJ229" i="14"/>
  <c r="AM229" i="14" s="1"/>
  <c r="AP229" i="14" s="1"/>
  <c r="AK230" i="14"/>
  <c r="AJ230" i="14"/>
  <c r="AM230" i="14" s="1"/>
  <c r="AP230" i="14" s="1"/>
  <c r="AK231" i="14"/>
  <c r="AJ231" i="14"/>
  <c r="AM231" i="14" s="1"/>
  <c r="AP231" i="14" s="1"/>
  <c r="AK232" i="14"/>
  <c r="AJ232" i="14"/>
  <c r="AM232" i="14" s="1"/>
  <c r="AP232" i="14" s="1"/>
  <c r="AK233" i="14"/>
  <c r="AJ233" i="14"/>
  <c r="AM233" i="14" s="1"/>
  <c r="AP233" i="14" s="1"/>
  <c r="AK234" i="14"/>
  <c r="AJ234" i="14"/>
  <c r="AM234" i="14" s="1"/>
  <c r="AP234" i="14" s="1"/>
  <c r="AK235" i="14"/>
  <c r="AJ235" i="14"/>
  <c r="AM235" i="14" s="1"/>
  <c r="AP235" i="14" s="1"/>
  <c r="AK236" i="14"/>
  <c r="AJ236" i="14"/>
  <c r="AM236" i="14" s="1"/>
  <c r="AP236" i="14" s="1"/>
  <c r="AK237" i="14"/>
  <c r="AJ237" i="14"/>
  <c r="AM237" i="14" s="1"/>
  <c r="AP237" i="14" s="1"/>
  <c r="AK238" i="14"/>
  <c r="AJ238" i="14"/>
  <c r="AM238" i="14" s="1"/>
  <c r="AP238" i="14" s="1"/>
  <c r="AK239" i="14"/>
  <c r="AJ239" i="14"/>
  <c r="AM239" i="14" s="1"/>
  <c r="AP239" i="14" s="1"/>
  <c r="AK240" i="14"/>
  <c r="AJ240" i="14"/>
  <c r="AM240" i="14" s="1"/>
  <c r="AP240" i="14" s="1"/>
  <c r="AK241" i="14"/>
  <c r="AJ241" i="14"/>
  <c r="AM241" i="14" s="1"/>
  <c r="AP241" i="14" s="1"/>
  <c r="AK242" i="14"/>
  <c r="AK243" i="14"/>
  <c r="AJ243" i="14"/>
  <c r="AM243" i="14" s="1"/>
  <c r="AP243" i="14" s="1"/>
  <c r="AK244" i="14"/>
  <c r="AJ244" i="14"/>
  <c r="AM244" i="14" s="1"/>
  <c r="AP244" i="14" s="1"/>
  <c r="AK245" i="14"/>
  <c r="AJ245" i="14"/>
  <c r="AM245" i="14" s="1"/>
  <c r="AP245" i="14" s="1"/>
  <c r="AK246" i="14"/>
  <c r="AJ246" i="14"/>
  <c r="AM246" i="14" s="1"/>
  <c r="AP246" i="14" s="1"/>
  <c r="AK247" i="14"/>
  <c r="AJ247" i="14"/>
  <c r="AM247" i="14" s="1"/>
  <c r="AP247" i="14" s="1"/>
  <c r="AK248" i="14"/>
  <c r="AJ248" i="14"/>
  <c r="AM248" i="14" s="1"/>
  <c r="AP248" i="14" s="1"/>
  <c r="AK249" i="14"/>
  <c r="AJ249" i="14"/>
  <c r="AM249" i="14" s="1"/>
  <c r="AP249" i="14" s="1"/>
  <c r="AK250" i="14"/>
  <c r="AJ250" i="14"/>
  <c r="AM250" i="14" s="1"/>
  <c r="AP250" i="14" s="1"/>
  <c r="AK251" i="14"/>
  <c r="AJ251" i="14"/>
  <c r="AM251" i="14" s="1"/>
  <c r="AP251" i="14" s="1"/>
  <c r="AK252" i="14"/>
  <c r="AJ252" i="14"/>
  <c r="AM252" i="14" s="1"/>
  <c r="AP252" i="14" s="1"/>
  <c r="AK253" i="14"/>
  <c r="AJ253" i="14"/>
  <c r="AM253" i="14" s="1"/>
  <c r="AP253" i="14" s="1"/>
  <c r="AK254" i="14"/>
  <c r="AJ254" i="14"/>
  <c r="AM254" i="14" s="1"/>
  <c r="AP254" i="14" s="1"/>
  <c r="AK255" i="14"/>
  <c r="AJ255" i="14"/>
  <c r="AM255" i="14" s="1"/>
  <c r="AP255" i="14" s="1"/>
  <c r="AK256" i="14"/>
  <c r="AJ256" i="14"/>
  <c r="AM256" i="14" s="1"/>
  <c r="AP256" i="14" s="1"/>
  <c r="AK257" i="14"/>
  <c r="AJ257" i="14"/>
  <c r="AM257" i="14" s="1"/>
  <c r="AP257" i="14" s="1"/>
  <c r="AK258" i="14"/>
  <c r="AJ258" i="14"/>
  <c r="AM258" i="14" s="1"/>
  <c r="AP258" i="14" s="1"/>
  <c r="AK259" i="14"/>
  <c r="AJ259" i="14"/>
  <c r="AM259" i="14" s="1"/>
  <c r="AP259" i="14" s="1"/>
  <c r="AK260" i="14"/>
  <c r="AJ260" i="14"/>
  <c r="AM260" i="14" s="1"/>
  <c r="AP260" i="14" s="1"/>
  <c r="AJ206" i="14"/>
  <c r="AM206" i="14" s="1"/>
  <c r="AP206" i="14" s="1"/>
  <c r="AM216" i="14"/>
  <c r="AP216" i="14" s="1"/>
  <c r="AK223" i="14"/>
  <c r="AN267" i="14"/>
  <c r="AM267" i="14"/>
  <c r="AP267" i="14" s="1"/>
  <c r="AJ261" i="14"/>
  <c r="AM261" i="14" s="1"/>
  <c r="AP261" i="14" s="1"/>
  <c r="AJ262" i="14"/>
  <c r="AM262" i="14" s="1"/>
  <c r="AP262" i="14" s="1"/>
  <c r="AJ263" i="14"/>
  <c r="AM263" i="14" s="1"/>
  <c r="AP263" i="14" s="1"/>
  <c r="AM266" i="14"/>
  <c r="AP266" i="14" s="1"/>
  <c r="AG5" i="13"/>
  <c r="AG9" i="13"/>
  <c r="AG11" i="13"/>
  <c r="AG15" i="13"/>
  <c r="AG17" i="13"/>
  <c r="AG23" i="13"/>
  <c r="AG29" i="13"/>
  <c r="AG31" i="13"/>
  <c r="AG41" i="13"/>
  <c r="AG43" i="13"/>
  <c r="AG45" i="13"/>
  <c r="AG49" i="13"/>
  <c r="AG51" i="13"/>
  <c r="W3" i="13"/>
  <c r="W7" i="13"/>
  <c r="W13" i="13"/>
  <c r="W19" i="13"/>
  <c r="W25" i="13"/>
  <c r="W33" i="13"/>
  <c r="W35" i="13"/>
  <c r="W37" i="13"/>
  <c r="W39" i="13"/>
  <c r="W47" i="13"/>
  <c r="W54" i="13"/>
  <c r="AG57" i="13"/>
  <c r="AG59" i="13"/>
  <c r="AG61" i="13"/>
  <c r="AG63" i="13"/>
  <c r="AG65" i="13"/>
  <c r="AG67" i="13"/>
  <c r="AG69" i="13"/>
  <c r="W77" i="13"/>
  <c r="AG77" i="13"/>
  <c r="W81" i="13"/>
  <c r="AG81" i="13"/>
  <c r="AG53" i="13"/>
  <c r="W73" i="13"/>
  <c r="AG73" i="13"/>
  <c r="W85" i="13"/>
  <c r="AG85" i="13"/>
  <c r="AJ207" i="13"/>
  <c r="AM207" i="13" s="1"/>
  <c r="AP207" i="13" s="1"/>
  <c r="AJ208" i="13"/>
  <c r="AM208" i="13" s="1"/>
  <c r="AP208" i="13" s="1"/>
  <c r="AJ209" i="13"/>
  <c r="AM209" i="13" s="1"/>
  <c r="AP209" i="13" s="1"/>
  <c r="AJ210" i="13"/>
  <c r="AM210" i="13" s="1"/>
  <c r="AP210" i="13" s="1"/>
  <c r="AJ211" i="13"/>
  <c r="AM211" i="13" s="1"/>
  <c r="AP211" i="13" s="1"/>
  <c r="AJ212" i="13"/>
  <c r="AM212" i="13" s="1"/>
  <c r="AP212" i="13" s="1"/>
  <c r="AJ213" i="13"/>
  <c r="AM213" i="13" s="1"/>
  <c r="AP213" i="13" s="1"/>
  <c r="AJ214" i="13"/>
  <c r="AM214" i="13" s="1"/>
  <c r="AP214" i="13" s="1"/>
  <c r="AJ215" i="13"/>
  <c r="AM215" i="13" s="1"/>
  <c r="AP215" i="13" s="1"/>
  <c r="AJ216" i="13"/>
  <c r="AM216" i="13" s="1"/>
  <c r="AP216" i="13" s="1"/>
  <c r="AJ217" i="13"/>
  <c r="AM217" i="13" s="1"/>
  <c r="AP217" i="13" s="1"/>
  <c r="AJ218" i="13"/>
  <c r="AM218" i="13" s="1"/>
  <c r="AP218" i="13" s="1"/>
  <c r="AJ219" i="13"/>
  <c r="AM219" i="13" s="1"/>
  <c r="AP219" i="13" s="1"/>
  <c r="AJ220" i="13"/>
  <c r="AM220" i="13" s="1"/>
  <c r="AP220" i="13" s="1"/>
  <c r="AJ221" i="13"/>
  <c r="AM221" i="13" s="1"/>
  <c r="AP221" i="13" s="1"/>
  <c r="AJ222" i="13"/>
  <c r="AM222" i="13" s="1"/>
  <c r="AP222" i="13" s="1"/>
  <c r="AJ224" i="13"/>
  <c r="AM224" i="13" s="1"/>
  <c r="AP224" i="13" s="1"/>
  <c r="AJ226" i="13"/>
  <c r="AM226" i="13" s="1"/>
  <c r="AP226" i="13" s="1"/>
  <c r="AJ228" i="13"/>
  <c r="AM228" i="13" s="1"/>
  <c r="AP228" i="13" s="1"/>
  <c r="AJ230" i="13"/>
  <c r="AM230" i="13" s="1"/>
  <c r="AP230" i="13" s="1"/>
  <c r="AJ232" i="13"/>
  <c r="AM232" i="13" s="1"/>
  <c r="AP232" i="13" s="1"/>
  <c r="AJ234" i="13"/>
  <c r="AM234" i="13" s="1"/>
  <c r="AP234" i="13" s="1"/>
  <c r="AJ236" i="13"/>
  <c r="AM236" i="13" s="1"/>
  <c r="AP236" i="13" s="1"/>
  <c r="AJ238" i="13"/>
  <c r="AM238" i="13" s="1"/>
  <c r="AP238" i="13" s="1"/>
  <c r="AJ240" i="13"/>
  <c r="AM240" i="13" s="1"/>
  <c r="AP240" i="13" s="1"/>
  <c r="AJ244" i="13"/>
  <c r="AM244" i="13" s="1"/>
  <c r="AP244" i="13" s="1"/>
  <c r="AJ246" i="13"/>
  <c r="AM246" i="13" s="1"/>
  <c r="AP246" i="13" s="1"/>
  <c r="AJ248" i="13"/>
  <c r="AM248" i="13" s="1"/>
  <c r="AP248" i="13" s="1"/>
  <c r="AJ250" i="13"/>
  <c r="AM250" i="13" s="1"/>
  <c r="AP250" i="13" s="1"/>
  <c r="AJ252" i="13"/>
  <c r="AM252" i="13" s="1"/>
  <c r="AP252" i="13" s="1"/>
  <c r="AJ254" i="13"/>
  <c r="AM254" i="13" s="1"/>
  <c r="AP254" i="13" s="1"/>
  <c r="AN266" i="13"/>
  <c r="AM266" i="13"/>
  <c r="AP266" i="13" s="1"/>
  <c r="AM267" i="13"/>
  <c r="AP267" i="13" s="1"/>
  <c r="AG73" i="12"/>
  <c r="AG74" i="12"/>
  <c r="W35" i="12"/>
  <c r="AG37" i="12"/>
  <c r="W39" i="12"/>
  <c r="AG41" i="12"/>
  <c r="W43" i="12"/>
  <c r="AG45" i="12"/>
  <c r="W47" i="12"/>
  <c r="AG49" i="12"/>
  <c r="W51" i="12"/>
  <c r="AG53" i="12"/>
  <c r="W55" i="12"/>
  <c r="AG57" i="12"/>
  <c r="W59" i="12"/>
  <c r="AG61" i="12"/>
  <c r="W63" i="12"/>
  <c r="AG65" i="12"/>
  <c r="W67" i="12"/>
  <c r="AG69" i="12"/>
  <c r="W71" i="12"/>
  <c r="AG77" i="12"/>
  <c r="AG78" i="12"/>
  <c r="W80" i="12"/>
  <c r="AG81" i="12"/>
  <c r="AG82" i="12"/>
  <c r="AJ224" i="12"/>
  <c r="AM224" i="12" s="1"/>
  <c r="AP224" i="12" s="1"/>
  <c r="AJ226" i="12"/>
  <c r="AM226" i="12" s="1"/>
  <c r="AP226" i="12" s="1"/>
  <c r="AJ228" i="12"/>
  <c r="AM228" i="12" s="1"/>
  <c r="AP228" i="12" s="1"/>
  <c r="AJ230" i="12"/>
  <c r="AM230" i="12" s="1"/>
  <c r="AP230" i="12" s="1"/>
  <c r="AJ232" i="12"/>
  <c r="AM232" i="12" s="1"/>
  <c r="AP232" i="12" s="1"/>
  <c r="AJ234" i="12"/>
  <c r="AM234" i="12" s="1"/>
  <c r="AP234" i="12" s="1"/>
  <c r="AJ207" i="12"/>
  <c r="AM207" i="12" s="1"/>
  <c r="AP207" i="12" s="1"/>
  <c r="AJ208" i="12"/>
  <c r="AM208" i="12" s="1"/>
  <c r="AP208" i="12" s="1"/>
  <c r="AJ209" i="12"/>
  <c r="AM209" i="12" s="1"/>
  <c r="AP209" i="12" s="1"/>
  <c r="AJ210" i="12"/>
  <c r="AM210" i="12" s="1"/>
  <c r="AP210" i="12" s="1"/>
  <c r="AJ211" i="12"/>
  <c r="AM211" i="12" s="1"/>
  <c r="AP211" i="12" s="1"/>
  <c r="AJ212" i="12"/>
  <c r="AM212" i="12" s="1"/>
  <c r="AP212" i="12" s="1"/>
  <c r="AJ213" i="12"/>
  <c r="AM213" i="12" s="1"/>
  <c r="AP213" i="12" s="1"/>
  <c r="AJ214" i="12"/>
  <c r="AM214" i="12" s="1"/>
  <c r="AP214" i="12" s="1"/>
  <c r="AJ215" i="12"/>
  <c r="AM215" i="12" s="1"/>
  <c r="AP215" i="12" s="1"/>
  <c r="AJ216" i="12"/>
  <c r="AM216" i="12" s="1"/>
  <c r="AP216" i="12" s="1"/>
  <c r="AJ217" i="12"/>
  <c r="AM217" i="12" s="1"/>
  <c r="AP217" i="12" s="1"/>
  <c r="AJ218" i="12"/>
  <c r="AM218" i="12" s="1"/>
  <c r="AP218" i="12" s="1"/>
  <c r="AJ219" i="12"/>
  <c r="AM219" i="12" s="1"/>
  <c r="AP219" i="12" s="1"/>
  <c r="AJ220" i="12"/>
  <c r="AM220" i="12" s="1"/>
  <c r="AP220" i="12" s="1"/>
  <c r="AJ221" i="12"/>
  <c r="AM221" i="12" s="1"/>
  <c r="AP221" i="12" s="1"/>
  <c r="AJ222" i="12"/>
  <c r="AM222" i="12" s="1"/>
  <c r="AP222" i="12" s="1"/>
  <c r="AJ223" i="12"/>
  <c r="AM223" i="12" s="1"/>
  <c r="AP223" i="12" s="1"/>
  <c r="AK236" i="12"/>
  <c r="AJ236" i="12"/>
  <c r="AM236" i="12" s="1"/>
  <c r="AP236" i="12" s="1"/>
  <c r="AK237" i="12"/>
  <c r="AJ237" i="12"/>
  <c r="AM237" i="12" s="1"/>
  <c r="AP237" i="12" s="1"/>
  <c r="AK238" i="12"/>
  <c r="AJ238" i="12"/>
  <c r="AM238" i="12" s="1"/>
  <c r="AP238" i="12" s="1"/>
  <c r="AK239" i="12"/>
  <c r="AJ239" i="12"/>
  <c r="AM239" i="12" s="1"/>
  <c r="AP239" i="12" s="1"/>
  <c r="AK240" i="12"/>
  <c r="AJ240" i="12"/>
  <c r="AM240" i="12" s="1"/>
  <c r="AP240" i="12" s="1"/>
  <c r="AK241" i="12"/>
  <c r="AJ241" i="12"/>
  <c r="AM241" i="12" s="1"/>
  <c r="AP241" i="12" s="1"/>
  <c r="AK242" i="12"/>
  <c r="AK243" i="12"/>
  <c r="AJ243" i="12"/>
  <c r="AM243" i="12" s="1"/>
  <c r="AP243" i="12" s="1"/>
  <c r="AK244" i="12"/>
  <c r="AJ244" i="12"/>
  <c r="AM244" i="12" s="1"/>
  <c r="AP244" i="12" s="1"/>
  <c r="AK245" i="12"/>
  <c r="AJ245" i="12"/>
  <c r="AM245" i="12" s="1"/>
  <c r="AP245" i="12" s="1"/>
  <c r="AK246" i="12"/>
  <c r="AJ246" i="12"/>
  <c r="AM246" i="12" s="1"/>
  <c r="AP246" i="12" s="1"/>
  <c r="AK247" i="12"/>
  <c r="AJ247" i="12"/>
  <c r="AM247" i="12" s="1"/>
  <c r="AP247" i="12" s="1"/>
  <c r="AK248" i="12"/>
  <c r="AJ248" i="12"/>
  <c r="AM248" i="12" s="1"/>
  <c r="AP248" i="12" s="1"/>
  <c r="AK249" i="12"/>
  <c r="AJ249" i="12"/>
  <c r="AM249" i="12" s="1"/>
  <c r="AP249" i="12" s="1"/>
  <c r="AK250" i="12"/>
  <c r="AJ250" i="12"/>
  <c r="AM250" i="12" s="1"/>
  <c r="AP250" i="12" s="1"/>
  <c r="AK251" i="12"/>
  <c r="AJ251" i="12"/>
  <c r="AM251" i="12" s="1"/>
  <c r="AP251" i="12" s="1"/>
  <c r="AK252" i="12"/>
  <c r="AJ252" i="12"/>
  <c r="AM252" i="12" s="1"/>
  <c r="AP252" i="12" s="1"/>
  <c r="AK253" i="12"/>
  <c r="AJ253" i="12"/>
  <c r="AM253" i="12" s="1"/>
  <c r="AP253" i="12" s="1"/>
  <c r="AK254" i="12"/>
  <c r="AJ254" i="12"/>
  <c r="AM254" i="12" s="1"/>
  <c r="AP254" i="12" s="1"/>
  <c r="AK255" i="12"/>
  <c r="AJ255" i="12"/>
  <c r="AM255" i="12" s="1"/>
  <c r="AP255" i="12" s="1"/>
  <c r="AK256" i="12"/>
  <c r="AJ256" i="12"/>
  <c r="AM256" i="12" s="1"/>
  <c r="AP256" i="12" s="1"/>
  <c r="AK257" i="12"/>
  <c r="AJ257" i="12"/>
  <c r="AM257" i="12" s="1"/>
  <c r="AP257" i="12" s="1"/>
  <c r="AK258" i="12"/>
  <c r="AJ258" i="12"/>
  <c r="AM258" i="12" s="1"/>
  <c r="AP258" i="12" s="1"/>
  <c r="AK259" i="12"/>
  <c r="AJ259" i="12"/>
  <c r="AM259" i="12" s="1"/>
  <c r="AP259" i="12" s="1"/>
  <c r="AK260" i="12"/>
  <c r="AJ260" i="12"/>
  <c r="AM260" i="12" s="1"/>
  <c r="AP260" i="12" s="1"/>
  <c r="AN267" i="12"/>
  <c r="AM267" i="12"/>
  <c r="AP267" i="12" s="1"/>
  <c r="AJ261" i="12"/>
  <c r="AM261" i="12" s="1"/>
  <c r="AP261" i="12" s="1"/>
  <c r="AJ262" i="12"/>
  <c r="AM262" i="12" s="1"/>
  <c r="AP262" i="12" s="1"/>
  <c r="AJ263" i="12"/>
  <c r="AM263" i="12" s="1"/>
  <c r="AP263" i="12" s="1"/>
  <c r="AM266" i="12"/>
  <c r="AP266" i="12" s="1"/>
  <c r="W3" i="11"/>
  <c r="W5" i="11"/>
  <c r="W7" i="11"/>
  <c r="W9" i="11"/>
  <c r="W11" i="11"/>
  <c r="W13" i="11"/>
  <c r="W15" i="11"/>
  <c r="W17" i="11"/>
  <c r="W19" i="11"/>
  <c r="W21" i="11"/>
  <c r="W23" i="11"/>
  <c r="W25" i="11"/>
  <c r="W27" i="11"/>
  <c r="W29" i="11"/>
  <c r="W31" i="11"/>
  <c r="W33" i="11"/>
  <c r="W35" i="11"/>
  <c r="W37" i="11"/>
  <c r="W39" i="11"/>
  <c r="AG40" i="11"/>
  <c r="W42" i="11"/>
  <c r="AG44" i="11"/>
  <c r="W46" i="11"/>
  <c r="AG48" i="11"/>
  <c r="W50" i="11"/>
  <c r="AG52" i="11"/>
  <c r="W54" i="11"/>
  <c r="AG56" i="11"/>
  <c r="W58" i="11"/>
  <c r="AG60" i="11"/>
  <c r="W62" i="11"/>
  <c r="AG64" i="11"/>
  <c r="W66" i="11"/>
  <c r="AG68" i="11"/>
  <c r="W70" i="11"/>
  <c r="AG72" i="11"/>
  <c r="W74" i="11"/>
  <c r="AG76" i="11"/>
  <c r="W78" i="11"/>
  <c r="AG80" i="11"/>
  <c r="W82" i="11"/>
  <c r="AG84" i="11"/>
  <c r="W86" i="11"/>
  <c r="AG2" i="11"/>
  <c r="AG4" i="11"/>
  <c r="AG6" i="11"/>
  <c r="AG8" i="11"/>
  <c r="AG10" i="11"/>
  <c r="AG12" i="11"/>
  <c r="AG14" i="11"/>
  <c r="AG16" i="11"/>
  <c r="AG18" i="11"/>
  <c r="AG20" i="11"/>
  <c r="AG22" i="11"/>
  <c r="AG26" i="11"/>
  <c r="AG28" i="11"/>
  <c r="AG30" i="11"/>
  <c r="AG32" i="11"/>
  <c r="AG34" i="11"/>
  <c r="AG36" i="11"/>
  <c r="AG38" i="11"/>
  <c r="AG200" i="11"/>
  <c r="AK224" i="11"/>
  <c r="AJ224" i="11"/>
  <c r="AM224" i="11" s="1"/>
  <c r="AP224" i="11" s="1"/>
  <c r="AK225" i="11"/>
  <c r="AJ225" i="11"/>
  <c r="AM225" i="11" s="1"/>
  <c r="AP225" i="11" s="1"/>
  <c r="AK226" i="11"/>
  <c r="AJ226" i="11"/>
  <c r="AM226" i="11" s="1"/>
  <c r="AP226" i="11" s="1"/>
  <c r="AK227" i="11"/>
  <c r="AJ227" i="11"/>
  <c r="AM227" i="11" s="1"/>
  <c r="AP227" i="11" s="1"/>
  <c r="AK228" i="11"/>
  <c r="AJ228" i="11"/>
  <c r="AM228" i="11" s="1"/>
  <c r="AP228" i="11" s="1"/>
  <c r="AK229" i="11"/>
  <c r="AJ229" i="11"/>
  <c r="AM229" i="11" s="1"/>
  <c r="AP229" i="11" s="1"/>
  <c r="AK230" i="11"/>
  <c r="AJ230" i="11"/>
  <c r="AM230" i="11" s="1"/>
  <c r="AP230" i="11" s="1"/>
  <c r="AK231" i="11"/>
  <c r="AJ231" i="11"/>
  <c r="AM231" i="11" s="1"/>
  <c r="AP231" i="11" s="1"/>
  <c r="AK232" i="11"/>
  <c r="AJ232" i="11"/>
  <c r="AM232" i="11" s="1"/>
  <c r="AP232" i="11" s="1"/>
  <c r="AK233" i="11"/>
  <c r="AJ233" i="11"/>
  <c r="AM233" i="11" s="1"/>
  <c r="AP233" i="11" s="1"/>
  <c r="AK234" i="11"/>
  <c r="AJ234" i="11"/>
  <c r="AM234" i="11" s="1"/>
  <c r="AP234" i="11" s="1"/>
  <c r="AK235" i="11"/>
  <c r="AJ235" i="11"/>
  <c r="AM235" i="11" s="1"/>
  <c r="AP235" i="11" s="1"/>
  <c r="AK236" i="11"/>
  <c r="AJ236" i="11"/>
  <c r="AM236" i="11" s="1"/>
  <c r="AP236" i="11" s="1"/>
  <c r="AK237" i="11"/>
  <c r="AJ237" i="11"/>
  <c r="AM237" i="11" s="1"/>
  <c r="AP237" i="11" s="1"/>
  <c r="AK238" i="11"/>
  <c r="AJ238" i="11"/>
  <c r="AM238" i="11" s="1"/>
  <c r="AP238" i="11" s="1"/>
  <c r="AK239" i="11"/>
  <c r="AJ239" i="11"/>
  <c r="AM239" i="11" s="1"/>
  <c r="AP239" i="11" s="1"/>
  <c r="AK240" i="11"/>
  <c r="AK241" i="11"/>
  <c r="AK242" i="11"/>
  <c r="AK243" i="11"/>
  <c r="AJ243" i="11"/>
  <c r="AM243" i="11" s="1"/>
  <c r="AP243" i="11" s="1"/>
  <c r="AK244" i="11"/>
  <c r="AJ244" i="11"/>
  <c r="AM244" i="11" s="1"/>
  <c r="AP244" i="11" s="1"/>
  <c r="AK245" i="11"/>
  <c r="AJ245" i="11"/>
  <c r="AM245" i="11" s="1"/>
  <c r="AP245" i="11" s="1"/>
  <c r="AK246" i="11"/>
  <c r="AJ246" i="11"/>
  <c r="AM246" i="11" s="1"/>
  <c r="AP246" i="11" s="1"/>
  <c r="AK247" i="11"/>
  <c r="AJ247" i="11"/>
  <c r="AM247" i="11" s="1"/>
  <c r="AP247" i="11" s="1"/>
  <c r="AK248" i="11"/>
  <c r="AJ248" i="11"/>
  <c r="AM248" i="11" s="1"/>
  <c r="AP248" i="11" s="1"/>
  <c r="AK249" i="11"/>
  <c r="AJ249" i="11"/>
  <c r="AM249" i="11" s="1"/>
  <c r="AP249" i="11" s="1"/>
  <c r="AK250" i="11"/>
  <c r="AJ250" i="11"/>
  <c r="AM250" i="11" s="1"/>
  <c r="AP250" i="11" s="1"/>
  <c r="AK251" i="11"/>
  <c r="AJ251" i="11"/>
  <c r="AM251" i="11" s="1"/>
  <c r="AP251" i="11" s="1"/>
  <c r="AK252" i="11"/>
  <c r="AJ252" i="11"/>
  <c r="AM252" i="11" s="1"/>
  <c r="AP252" i="11" s="1"/>
  <c r="AK253" i="11"/>
  <c r="AJ253" i="11"/>
  <c r="AM253" i="11" s="1"/>
  <c r="AP253" i="11" s="1"/>
  <c r="AK254" i="11"/>
  <c r="AJ254" i="11"/>
  <c r="AM254" i="11" s="1"/>
  <c r="AP254" i="11" s="1"/>
  <c r="AK255" i="11"/>
  <c r="AJ255" i="11"/>
  <c r="AM255" i="11" s="1"/>
  <c r="AP255" i="11" s="1"/>
  <c r="AK256" i="11"/>
  <c r="AJ256" i="11"/>
  <c r="AM256" i="11" s="1"/>
  <c r="AP256" i="11" s="1"/>
  <c r="AK257" i="11"/>
  <c r="AJ257" i="11"/>
  <c r="AM257" i="11" s="1"/>
  <c r="AP257" i="11" s="1"/>
  <c r="AK258" i="11"/>
  <c r="AJ258" i="11"/>
  <c r="AM258" i="11" s="1"/>
  <c r="AP258" i="11" s="1"/>
  <c r="AJ206" i="11"/>
  <c r="AM206" i="11" s="1"/>
  <c r="AP206" i="11" s="1"/>
  <c r="AM208" i="11"/>
  <c r="AP208" i="11" s="1"/>
  <c r="AK223" i="11"/>
  <c r="AN267" i="11"/>
  <c r="AM267" i="11"/>
  <c r="AP267" i="11" s="1"/>
  <c r="AJ259" i="11"/>
  <c r="AM259" i="11" s="1"/>
  <c r="AP259" i="11" s="1"/>
  <c r="AJ260" i="11"/>
  <c r="AM260" i="11" s="1"/>
  <c r="AP260" i="11" s="1"/>
  <c r="AJ261" i="11"/>
  <c r="AM261" i="11" s="1"/>
  <c r="AP261" i="11" s="1"/>
  <c r="AJ262" i="11"/>
  <c r="AM262" i="11" s="1"/>
  <c r="AP262" i="11" s="1"/>
  <c r="AM266" i="11"/>
  <c r="AP266" i="11" s="1"/>
  <c r="AG72" i="10"/>
  <c r="AG77" i="10"/>
  <c r="AG69" i="10"/>
  <c r="AG71" i="10"/>
  <c r="AG79" i="10"/>
  <c r="AG80" i="10"/>
  <c r="AG81" i="10"/>
  <c r="AG82" i="10"/>
  <c r="AG83" i="10"/>
  <c r="AG84" i="10"/>
  <c r="AG85" i="10"/>
  <c r="AG86" i="10"/>
  <c r="AG87" i="10"/>
  <c r="AG75" i="10"/>
  <c r="AJ203" i="10"/>
  <c r="AM203" i="10" s="1"/>
  <c r="AP203" i="10" s="1"/>
  <c r="AJ204" i="10"/>
  <c r="AM204" i="10" s="1"/>
  <c r="AP204" i="10" s="1"/>
  <c r="AJ205" i="10"/>
  <c r="AJ223" i="10"/>
  <c r="AM223" i="10" s="1"/>
  <c r="AP223" i="10" s="1"/>
  <c r="AK224" i="10"/>
  <c r="AJ224" i="10"/>
  <c r="AM224" i="10" s="1"/>
  <c r="AP224" i="10" s="1"/>
  <c r="AK225" i="10"/>
  <c r="AJ225" i="10"/>
  <c r="AM225" i="10" s="1"/>
  <c r="AP225" i="10" s="1"/>
  <c r="AK226" i="10"/>
  <c r="AJ226" i="10"/>
  <c r="AM226" i="10" s="1"/>
  <c r="AP226" i="10" s="1"/>
  <c r="AK227" i="10"/>
  <c r="AJ227" i="10"/>
  <c r="AM227" i="10" s="1"/>
  <c r="AP227" i="10" s="1"/>
  <c r="AK228" i="10"/>
  <c r="AJ228" i="10"/>
  <c r="AM228" i="10" s="1"/>
  <c r="AP228" i="10" s="1"/>
  <c r="AK229" i="10"/>
  <c r="AJ229" i="10"/>
  <c r="AM229" i="10" s="1"/>
  <c r="AP229" i="10" s="1"/>
  <c r="AK230" i="10"/>
  <c r="AJ230" i="10"/>
  <c r="AM230" i="10" s="1"/>
  <c r="AP230" i="10" s="1"/>
  <c r="AK231" i="10"/>
  <c r="AJ231" i="10"/>
  <c r="AM231" i="10" s="1"/>
  <c r="AP231" i="10" s="1"/>
  <c r="AK232" i="10"/>
  <c r="AJ232" i="10"/>
  <c r="AM232" i="10" s="1"/>
  <c r="AP232" i="10" s="1"/>
  <c r="AK233" i="10"/>
  <c r="AJ233" i="10"/>
  <c r="AM233" i="10" s="1"/>
  <c r="AP233" i="10" s="1"/>
  <c r="AK234" i="10"/>
  <c r="AJ234" i="10"/>
  <c r="AM234" i="10" s="1"/>
  <c r="AP234" i="10" s="1"/>
  <c r="AK235" i="10"/>
  <c r="AJ235" i="10"/>
  <c r="AM235" i="10" s="1"/>
  <c r="AP235" i="10" s="1"/>
  <c r="AK236" i="10"/>
  <c r="AJ236" i="10"/>
  <c r="AM236" i="10" s="1"/>
  <c r="AP236" i="10" s="1"/>
  <c r="AK237" i="10"/>
  <c r="AJ237" i="10"/>
  <c r="AM237" i="10" s="1"/>
  <c r="AP237" i="10" s="1"/>
  <c r="AK238" i="10"/>
  <c r="AJ238" i="10"/>
  <c r="AM238" i="10" s="1"/>
  <c r="AP238" i="10" s="1"/>
  <c r="AK239" i="10"/>
  <c r="AJ239" i="10"/>
  <c r="AM239" i="10" s="1"/>
  <c r="AP239" i="10" s="1"/>
  <c r="AK240" i="10"/>
  <c r="AK241" i="10"/>
  <c r="AK242" i="10"/>
  <c r="AK243" i="10"/>
  <c r="AJ243" i="10"/>
  <c r="AM243" i="10" s="1"/>
  <c r="AP243" i="10" s="1"/>
  <c r="AK244" i="10"/>
  <c r="AJ244" i="10"/>
  <c r="AM244" i="10" s="1"/>
  <c r="AP244" i="10" s="1"/>
  <c r="AK245" i="10"/>
  <c r="AJ245" i="10"/>
  <c r="AM245" i="10" s="1"/>
  <c r="AP245" i="10" s="1"/>
  <c r="AK246" i="10"/>
  <c r="AJ246" i="10"/>
  <c r="AM246" i="10" s="1"/>
  <c r="AP246" i="10" s="1"/>
  <c r="AK247" i="10"/>
  <c r="AJ247" i="10"/>
  <c r="AM247" i="10" s="1"/>
  <c r="AP247" i="10" s="1"/>
  <c r="AK248" i="10"/>
  <c r="AJ248" i="10"/>
  <c r="AM248" i="10" s="1"/>
  <c r="AP248" i="10" s="1"/>
  <c r="AK249" i="10"/>
  <c r="AJ249" i="10"/>
  <c r="AM249" i="10" s="1"/>
  <c r="AP249" i="10" s="1"/>
  <c r="AK250" i="10"/>
  <c r="AJ250" i="10"/>
  <c r="AM250" i="10" s="1"/>
  <c r="AP250" i="10" s="1"/>
  <c r="AK251" i="10"/>
  <c r="AJ251" i="10"/>
  <c r="AM251" i="10" s="1"/>
  <c r="AP251" i="10" s="1"/>
  <c r="AK252" i="10"/>
  <c r="AJ252" i="10"/>
  <c r="AM252" i="10" s="1"/>
  <c r="AP252" i="10" s="1"/>
  <c r="AK253" i="10"/>
  <c r="AJ253" i="10"/>
  <c r="AM253" i="10" s="1"/>
  <c r="AP253" i="10" s="1"/>
  <c r="AK254" i="10"/>
  <c r="AJ254" i="10"/>
  <c r="AM254" i="10" s="1"/>
  <c r="AP254" i="10" s="1"/>
  <c r="AK255" i="10"/>
  <c r="AJ255" i="10"/>
  <c r="AM255" i="10" s="1"/>
  <c r="AP255" i="10" s="1"/>
  <c r="AK256" i="10"/>
  <c r="AJ256" i="10"/>
  <c r="AM256" i="10" s="1"/>
  <c r="AP256" i="10" s="1"/>
  <c r="AK257" i="10"/>
  <c r="AJ257" i="10"/>
  <c r="AM257" i="10" s="1"/>
  <c r="AP257" i="10" s="1"/>
  <c r="AK258" i="10"/>
  <c r="AJ258" i="10"/>
  <c r="AM258" i="10" s="1"/>
  <c r="AP258" i="10" s="1"/>
  <c r="AK259" i="10"/>
  <c r="AJ259" i="10"/>
  <c r="AM259" i="10" s="1"/>
  <c r="AP259" i="10" s="1"/>
  <c r="AK260" i="10"/>
  <c r="AJ260" i="10"/>
  <c r="AM260" i="10" s="1"/>
  <c r="AP260" i="10" s="1"/>
  <c r="AN267" i="10"/>
  <c r="AM267" i="10"/>
  <c r="AP267" i="10" s="1"/>
  <c r="AJ261" i="10"/>
  <c r="AM261" i="10" s="1"/>
  <c r="AP261" i="10" s="1"/>
  <c r="AJ262" i="10"/>
  <c r="AM262" i="10" s="1"/>
  <c r="AP262" i="10" s="1"/>
  <c r="AJ263" i="10"/>
  <c r="AM263" i="10" s="1"/>
  <c r="AP263" i="10" s="1"/>
  <c r="AJ264" i="10"/>
  <c r="AM264" i="10" s="1"/>
  <c r="AP264" i="10" s="1"/>
  <c r="AM266" i="10"/>
  <c r="AP266" i="10" s="1"/>
  <c r="W62" i="8"/>
  <c r="AG28" i="8"/>
  <c r="W32" i="8"/>
  <c r="AG36" i="8"/>
  <c r="W40" i="8"/>
  <c r="AG44" i="8"/>
  <c r="W48" i="8"/>
  <c r="AG52" i="8"/>
  <c r="W56" i="8"/>
  <c r="AG60" i="8"/>
  <c r="AG80" i="8"/>
  <c r="AG82" i="8"/>
  <c r="AG84" i="8"/>
  <c r="AG86" i="8"/>
  <c r="W3" i="9"/>
  <c r="AG73" i="9"/>
  <c r="W76" i="9"/>
  <c r="AG77" i="9"/>
  <c r="W80" i="9"/>
  <c r="AG81" i="9"/>
  <c r="W84" i="9"/>
  <c r="AG85" i="9"/>
  <c r="W31" i="9"/>
  <c r="W35" i="9"/>
  <c r="AG39" i="9"/>
  <c r="AG41" i="9"/>
  <c r="AG43" i="9"/>
  <c r="AG45" i="9"/>
  <c r="AG47" i="9"/>
  <c r="AG49" i="9"/>
  <c r="AG51" i="9"/>
  <c r="AG53" i="9"/>
  <c r="AG55" i="9"/>
  <c r="AG57" i="9"/>
  <c r="AG59" i="9"/>
  <c r="AG61" i="9"/>
  <c r="AG63" i="9"/>
  <c r="AG65" i="9"/>
  <c r="AG67" i="9"/>
  <c r="AG69" i="9"/>
  <c r="AG71" i="9"/>
  <c r="AG27" i="8"/>
  <c r="AG29" i="8"/>
  <c r="AG31" i="8"/>
  <c r="AG33" i="8"/>
  <c r="AG35" i="8"/>
  <c r="AG37" i="8"/>
  <c r="AG39" i="8"/>
  <c r="AG41" i="8"/>
  <c r="AG43" i="8"/>
  <c r="AG45" i="8"/>
  <c r="AG47" i="8"/>
  <c r="AG49" i="8"/>
  <c r="AG51" i="8"/>
  <c r="AG53" i="8"/>
  <c r="AG55" i="8"/>
  <c r="AG57" i="8"/>
  <c r="AG59" i="8"/>
  <c r="AG61" i="8"/>
  <c r="AG63" i="8"/>
  <c r="AG65" i="8"/>
  <c r="AG67" i="8"/>
  <c r="AG69" i="8"/>
  <c r="AG71" i="8"/>
  <c r="AG73" i="8"/>
  <c r="AG75" i="8"/>
  <c r="AG77" i="8"/>
  <c r="AG79" i="8"/>
  <c r="AG81" i="8"/>
  <c r="AG83" i="8"/>
  <c r="AG85" i="8"/>
  <c r="AG87" i="8"/>
  <c r="AJ224" i="9"/>
  <c r="AM224" i="9" s="1"/>
  <c r="AP224" i="9" s="1"/>
  <c r="AJ226" i="9"/>
  <c r="AM226" i="9" s="1"/>
  <c r="AP226" i="9" s="1"/>
  <c r="AJ228" i="9"/>
  <c r="AM228" i="9" s="1"/>
  <c r="AP228" i="9" s="1"/>
  <c r="AJ230" i="9"/>
  <c r="AM230" i="9" s="1"/>
  <c r="AP230" i="9" s="1"/>
  <c r="AJ232" i="9"/>
  <c r="AM232" i="9" s="1"/>
  <c r="AP232" i="9" s="1"/>
  <c r="AJ234" i="9"/>
  <c r="AM234" i="9" s="1"/>
  <c r="AP234" i="9" s="1"/>
  <c r="AJ236" i="9"/>
  <c r="AM236" i="9" s="1"/>
  <c r="AP236" i="9" s="1"/>
  <c r="AJ238" i="9"/>
  <c r="AM238" i="9" s="1"/>
  <c r="AP238" i="9" s="1"/>
  <c r="AJ244" i="9"/>
  <c r="AM244" i="9" s="1"/>
  <c r="AP244" i="9" s="1"/>
  <c r="AJ246" i="9"/>
  <c r="AM246" i="9" s="1"/>
  <c r="AP246" i="9" s="1"/>
  <c r="AJ248" i="9"/>
  <c r="AM248" i="9" s="1"/>
  <c r="AP248" i="9" s="1"/>
  <c r="AJ250" i="9"/>
  <c r="AM250" i="9" s="1"/>
  <c r="AP250" i="9" s="1"/>
  <c r="AJ252" i="9"/>
  <c r="AM252" i="9" s="1"/>
  <c r="AP252" i="9" s="1"/>
  <c r="AJ254" i="9"/>
  <c r="AM254" i="9" s="1"/>
  <c r="AP254" i="9" s="1"/>
  <c r="AJ256" i="9"/>
  <c r="AM256" i="9" s="1"/>
  <c r="AP256" i="9" s="1"/>
  <c r="AJ258" i="9"/>
  <c r="AM258" i="9" s="1"/>
  <c r="AP258" i="9" s="1"/>
  <c r="AJ260" i="9"/>
  <c r="AM260" i="9" s="1"/>
  <c r="AP260" i="9" s="1"/>
  <c r="AJ207" i="9"/>
  <c r="AM207" i="9" s="1"/>
  <c r="AP207" i="9" s="1"/>
  <c r="AJ208" i="9"/>
  <c r="AM208" i="9" s="1"/>
  <c r="AP208" i="9" s="1"/>
  <c r="AJ209" i="9"/>
  <c r="AM209" i="9" s="1"/>
  <c r="AP209" i="9" s="1"/>
  <c r="AJ210" i="9"/>
  <c r="AM210" i="9" s="1"/>
  <c r="AP210" i="9" s="1"/>
  <c r="AJ211" i="9"/>
  <c r="AM211" i="9" s="1"/>
  <c r="AP211" i="9" s="1"/>
  <c r="AJ212" i="9"/>
  <c r="AM212" i="9" s="1"/>
  <c r="AP212" i="9" s="1"/>
  <c r="AJ213" i="9"/>
  <c r="AM213" i="9" s="1"/>
  <c r="AP213" i="9" s="1"/>
  <c r="AJ214" i="9"/>
  <c r="AM214" i="9" s="1"/>
  <c r="AP214" i="9" s="1"/>
  <c r="AJ215" i="9"/>
  <c r="AM215" i="9" s="1"/>
  <c r="AP215" i="9" s="1"/>
  <c r="AJ216" i="9"/>
  <c r="AM216" i="9" s="1"/>
  <c r="AP216" i="9" s="1"/>
  <c r="AJ217" i="9"/>
  <c r="AM217" i="9" s="1"/>
  <c r="AP217" i="9" s="1"/>
  <c r="AJ218" i="9"/>
  <c r="AM218" i="9" s="1"/>
  <c r="AP218" i="9" s="1"/>
  <c r="AJ219" i="9"/>
  <c r="AM219" i="9" s="1"/>
  <c r="AP219" i="9" s="1"/>
  <c r="AJ220" i="9"/>
  <c r="AM220" i="9" s="1"/>
  <c r="AP220" i="9" s="1"/>
  <c r="AJ221" i="9"/>
  <c r="AM221" i="9" s="1"/>
  <c r="AP221" i="9" s="1"/>
  <c r="AJ222" i="9"/>
  <c r="AM222" i="9" s="1"/>
  <c r="AP222" i="9" s="1"/>
  <c r="AJ223" i="9"/>
  <c r="AM223" i="9" s="1"/>
  <c r="AP223" i="9" s="1"/>
  <c r="AN266" i="9"/>
  <c r="AM266" i="9"/>
  <c r="AP266" i="9" s="1"/>
  <c r="AM267" i="9"/>
  <c r="AP267" i="9" s="1"/>
  <c r="AN266" i="8"/>
  <c r="AM266" i="8"/>
  <c r="AP266" i="8" s="1"/>
  <c r="AG81" i="7"/>
  <c r="AG85" i="7"/>
  <c r="AG37" i="7"/>
  <c r="AG39" i="7"/>
  <c r="W48" i="7"/>
  <c r="W52" i="7"/>
  <c r="W56" i="7"/>
  <c r="W60" i="7"/>
  <c r="W64" i="7"/>
  <c r="W68" i="7"/>
  <c r="W72" i="7"/>
  <c r="W76" i="7"/>
  <c r="W80" i="7"/>
  <c r="W84" i="7"/>
  <c r="AG200" i="7"/>
  <c r="AJ206" i="7"/>
  <c r="AM206" i="7" s="1"/>
  <c r="AP206" i="7" s="1"/>
  <c r="AK224" i="7"/>
  <c r="AJ224" i="7"/>
  <c r="AM224" i="7" s="1"/>
  <c r="AP224" i="7" s="1"/>
  <c r="AK225" i="7"/>
  <c r="AJ225" i="7"/>
  <c r="AM225" i="7" s="1"/>
  <c r="AP225" i="7" s="1"/>
  <c r="AK226" i="7"/>
  <c r="AJ226" i="7"/>
  <c r="AM226" i="7" s="1"/>
  <c r="AP226" i="7" s="1"/>
  <c r="AK227" i="7"/>
  <c r="AJ227" i="7"/>
  <c r="AM227" i="7" s="1"/>
  <c r="AP227" i="7" s="1"/>
  <c r="AK228" i="7"/>
  <c r="AJ228" i="7"/>
  <c r="AM228" i="7" s="1"/>
  <c r="AP228" i="7" s="1"/>
  <c r="AK229" i="7"/>
  <c r="AJ229" i="7"/>
  <c r="AM229" i="7" s="1"/>
  <c r="AP229" i="7" s="1"/>
  <c r="AK230" i="7"/>
  <c r="AJ230" i="7"/>
  <c r="AM230" i="7" s="1"/>
  <c r="AP230" i="7" s="1"/>
  <c r="AK231" i="7"/>
  <c r="AJ231" i="7"/>
  <c r="AM231" i="7" s="1"/>
  <c r="AP231" i="7" s="1"/>
  <c r="AK232" i="7"/>
  <c r="AJ232" i="7"/>
  <c r="AM232" i="7" s="1"/>
  <c r="AP232" i="7" s="1"/>
  <c r="AK233" i="7"/>
  <c r="AJ233" i="7"/>
  <c r="AM233" i="7" s="1"/>
  <c r="AP233" i="7" s="1"/>
  <c r="AK234" i="7"/>
  <c r="AJ234" i="7"/>
  <c r="AM234" i="7" s="1"/>
  <c r="AP234" i="7" s="1"/>
  <c r="AK235" i="7"/>
  <c r="AJ235" i="7"/>
  <c r="AM235" i="7" s="1"/>
  <c r="AP235" i="7" s="1"/>
  <c r="AK236" i="7"/>
  <c r="AJ236" i="7"/>
  <c r="AM236" i="7" s="1"/>
  <c r="AP236" i="7" s="1"/>
  <c r="AK237" i="7"/>
  <c r="AJ237" i="7"/>
  <c r="AM237" i="7" s="1"/>
  <c r="AP237" i="7" s="1"/>
  <c r="AK238" i="7"/>
  <c r="AJ238" i="7"/>
  <c r="AM238" i="7" s="1"/>
  <c r="AP238" i="7" s="1"/>
  <c r="AK239" i="7"/>
  <c r="AJ239" i="7"/>
  <c r="AM239" i="7" s="1"/>
  <c r="AP239" i="7" s="1"/>
  <c r="AK240" i="7"/>
  <c r="AK241" i="7"/>
  <c r="AK242" i="7"/>
  <c r="AK243" i="7"/>
  <c r="AJ243" i="7"/>
  <c r="AM243" i="7" s="1"/>
  <c r="AP243" i="7" s="1"/>
  <c r="AK244" i="7"/>
  <c r="AJ244" i="7"/>
  <c r="AM244" i="7" s="1"/>
  <c r="AP244" i="7" s="1"/>
  <c r="AK245" i="7"/>
  <c r="AJ245" i="7"/>
  <c r="AM245" i="7" s="1"/>
  <c r="AP245" i="7" s="1"/>
  <c r="AK246" i="7"/>
  <c r="AJ246" i="7"/>
  <c r="AM246" i="7" s="1"/>
  <c r="AP246" i="7" s="1"/>
  <c r="AK247" i="7"/>
  <c r="AJ247" i="7"/>
  <c r="AM247" i="7" s="1"/>
  <c r="AP247" i="7" s="1"/>
  <c r="AK248" i="7"/>
  <c r="AJ248" i="7"/>
  <c r="AM248" i="7" s="1"/>
  <c r="AP248" i="7" s="1"/>
  <c r="AK249" i="7"/>
  <c r="AJ249" i="7"/>
  <c r="AM249" i="7" s="1"/>
  <c r="AP249" i="7" s="1"/>
  <c r="AK250" i="7"/>
  <c r="AJ250" i="7"/>
  <c r="AM250" i="7" s="1"/>
  <c r="AP250" i="7" s="1"/>
  <c r="AK251" i="7"/>
  <c r="AJ251" i="7"/>
  <c r="AM251" i="7" s="1"/>
  <c r="AP251" i="7" s="1"/>
  <c r="AK252" i="7"/>
  <c r="AJ252" i="7"/>
  <c r="AM252" i="7" s="1"/>
  <c r="AP252" i="7" s="1"/>
  <c r="AK253" i="7"/>
  <c r="AJ253" i="7"/>
  <c r="AM253" i="7" s="1"/>
  <c r="AP253" i="7" s="1"/>
  <c r="AK254" i="7"/>
  <c r="AJ254" i="7"/>
  <c r="AM254" i="7" s="1"/>
  <c r="AP254" i="7" s="1"/>
  <c r="AK255" i="7"/>
  <c r="AJ255" i="7"/>
  <c r="AM255" i="7" s="1"/>
  <c r="AP255" i="7" s="1"/>
  <c r="AK256" i="7"/>
  <c r="AJ256" i="7"/>
  <c r="AM256" i="7" s="1"/>
  <c r="AP256" i="7" s="1"/>
  <c r="AK257" i="7"/>
  <c r="AJ257" i="7"/>
  <c r="AM257" i="7" s="1"/>
  <c r="AP257" i="7" s="1"/>
  <c r="AK258" i="7"/>
  <c r="AJ258" i="7"/>
  <c r="AM258" i="7" s="1"/>
  <c r="AP258" i="7" s="1"/>
  <c r="AK259" i="7"/>
  <c r="AJ259" i="7"/>
  <c r="AM259" i="7" s="1"/>
  <c r="AP259" i="7" s="1"/>
  <c r="AK223" i="7"/>
  <c r="AN267" i="7"/>
  <c r="AM267" i="7"/>
  <c r="AP267" i="7" s="1"/>
  <c r="AJ260" i="7"/>
  <c r="AM260" i="7" s="1"/>
  <c r="AP260" i="7" s="1"/>
  <c r="AJ261" i="7"/>
  <c r="AM261" i="7" s="1"/>
  <c r="AP261" i="7" s="1"/>
  <c r="AJ262" i="7"/>
  <c r="AM262" i="7" s="1"/>
  <c r="AP262" i="7" s="1"/>
  <c r="AJ263" i="7"/>
  <c r="AM263" i="7" s="1"/>
  <c r="AP263" i="7" s="1"/>
  <c r="AJ264" i="7"/>
  <c r="AM264" i="7" s="1"/>
  <c r="AP264" i="7" s="1"/>
  <c r="AM266" i="7"/>
  <c r="AP266" i="7" s="1"/>
  <c r="W3" i="6"/>
  <c r="W5" i="6"/>
  <c r="W7" i="6"/>
  <c r="W9" i="6"/>
  <c r="W11" i="6"/>
  <c r="W13" i="6"/>
  <c r="W15" i="6"/>
  <c r="W17" i="6"/>
  <c r="W19" i="6"/>
  <c r="W21" i="6"/>
  <c r="AG23" i="6"/>
  <c r="W25" i="6"/>
  <c r="AG27" i="6"/>
  <c r="W29" i="6"/>
  <c r="AG31" i="6"/>
  <c r="W33" i="6"/>
  <c r="AG35" i="6"/>
  <c r="W37" i="6"/>
  <c r="AG39" i="6"/>
  <c r="W41" i="6"/>
  <c r="AG43" i="6"/>
  <c r="W45" i="6"/>
  <c r="AG47" i="6"/>
  <c r="W49" i="6"/>
  <c r="AG51" i="6"/>
  <c r="W53" i="6"/>
  <c r="AG55" i="6"/>
  <c r="W57" i="6"/>
  <c r="AG59" i="6"/>
  <c r="W61" i="6"/>
  <c r="AG63" i="6"/>
  <c r="W65" i="6"/>
  <c r="AG67" i="6"/>
  <c r="W69" i="6"/>
  <c r="AG71" i="6"/>
  <c r="AG2" i="6"/>
  <c r="AG4" i="6"/>
  <c r="AG6" i="6"/>
  <c r="AG8" i="6"/>
  <c r="AG10" i="6"/>
  <c r="AG12" i="6"/>
  <c r="AG14" i="6"/>
  <c r="AG16" i="6"/>
  <c r="AG18" i="6"/>
  <c r="AG20" i="6"/>
  <c r="AG73" i="6"/>
  <c r="AG74" i="6"/>
  <c r="AG77" i="6"/>
  <c r="AG78" i="6"/>
  <c r="W80" i="6"/>
  <c r="AG81" i="6"/>
  <c r="AG82" i="6"/>
  <c r="AJ207" i="6"/>
  <c r="AM207" i="6" s="1"/>
  <c r="AP207" i="6" s="1"/>
  <c r="AJ208" i="6"/>
  <c r="AM208" i="6" s="1"/>
  <c r="AP208" i="6" s="1"/>
  <c r="AJ209" i="6"/>
  <c r="AM209" i="6" s="1"/>
  <c r="AP209" i="6" s="1"/>
  <c r="AJ210" i="6"/>
  <c r="AM210" i="6" s="1"/>
  <c r="AP210" i="6" s="1"/>
  <c r="AJ211" i="6"/>
  <c r="AM211" i="6" s="1"/>
  <c r="AP211" i="6" s="1"/>
  <c r="AJ212" i="6"/>
  <c r="AM212" i="6" s="1"/>
  <c r="AP212" i="6" s="1"/>
  <c r="AJ213" i="6"/>
  <c r="AM213" i="6" s="1"/>
  <c r="AP213" i="6" s="1"/>
  <c r="AJ214" i="6"/>
  <c r="AM214" i="6" s="1"/>
  <c r="AP214" i="6" s="1"/>
  <c r="AJ215" i="6"/>
  <c r="AM215" i="6" s="1"/>
  <c r="AP215" i="6" s="1"/>
  <c r="AJ216" i="6"/>
  <c r="AM216" i="6" s="1"/>
  <c r="AP216" i="6" s="1"/>
  <c r="AJ217" i="6"/>
  <c r="AM217" i="6" s="1"/>
  <c r="AP217" i="6" s="1"/>
  <c r="AJ218" i="6"/>
  <c r="AM218" i="6" s="1"/>
  <c r="AP218" i="6" s="1"/>
  <c r="AJ219" i="6"/>
  <c r="AM219" i="6" s="1"/>
  <c r="AP219" i="6" s="1"/>
  <c r="AJ220" i="6"/>
  <c r="AM220" i="6" s="1"/>
  <c r="AP220" i="6" s="1"/>
  <c r="AJ221" i="6"/>
  <c r="AM221" i="6" s="1"/>
  <c r="AP221" i="6" s="1"/>
  <c r="AJ222" i="6"/>
  <c r="AM222" i="6" s="1"/>
  <c r="AP222" i="6" s="1"/>
  <c r="AJ223" i="6"/>
  <c r="AM223" i="6" s="1"/>
  <c r="AP223" i="6" s="1"/>
  <c r="AN266" i="6"/>
  <c r="AM266" i="6"/>
  <c r="AP266" i="6" s="1"/>
  <c r="AJ225" i="6"/>
  <c r="AM225" i="6" s="1"/>
  <c r="AP225" i="6" s="1"/>
  <c r="AJ227" i="6"/>
  <c r="AM227" i="6" s="1"/>
  <c r="AP227" i="6" s="1"/>
  <c r="AJ229" i="6"/>
  <c r="AM229" i="6" s="1"/>
  <c r="AP229" i="6" s="1"/>
  <c r="AJ231" i="6"/>
  <c r="AM231" i="6" s="1"/>
  <c r="AP231" i="6" s="1"/>
  <c r="AJ233" i="6"/>
  <c r="AM233" i="6" s="1"/>
  <c r="AP233" i="6" s="1"/>
  <c r="AJ235" i="6"/>
  <c r="AM235" i="6" s="1"/>
  <c r="AP235" i="6" s="1"/>
  <c r="AJ237" i="6"/>
  <c r="AM237" i="6" s="1"/>
  <c r="AP237" i="6" s="1"/>
  <c r="AJ239" i="6"/>
  <c r="AM239" i="6" s="1"/>
  <c r="AP239" i="6" s="1"/>
  <c r="AJ243" i="6"/>
  <c r="AM243" i="6" s="1"/>
  <c r="AP243" i="6" s="1"/>
  <c r="AJ245" i="6"/>
  <c r="AM245" i="6" s="1"/>
  <c r="AP245" i="6" s="1"/>
  <c r="AJ247" i="6"/>
  <c r="AM247" i="6" s="1"/>
  <c r="AP247" i="6" s="1"/>
  <c r="AJ249" i="6"/>
  <c r="AM249" i="6" s="1"/>
  <c r="AP249" i="6" s="1"/>
  <c r="AM267" i="6"/>
  <c r="AP267" i="6" s="1"/>
  <c r="W4" i="5"/>
  <c r="AG20" i="5"/>
  <c r="AG28" i="5"/>
  <c r="AG36" i="5"/>
  <c r="AG44" i="5"/>
  <c r="AG52" i="5"/>
  <c r="AG60" i="5"/>
  <c r="AG68" i="5"/>
  <c r="W75" i="5"/>
  <c r="AG75" i="5"/>
  <c r="W87" i="5"/>
  <c r="AG87" i="5"/>
  <c r="AG3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26" i="5"/>
  <c r="AG34" i="5"/>
  <c r="AG42" i="5"/>
  <c r="AG50" i="5"/>
  <c r="AG58" i="5"/>
  <c r="AG66" i="5"/>
  <c r="W79" i="5"/>
  <c r="AG79" i="5"/>
  <c r="W83" i="5"/>
  <c r="AG83" i="5"/>
  <c r="W19" i="5"/>
  <c r="W21" i="5"/>
  <c r="W23" i="5"/>
  <c r="W25" i="5"/>
  <c r="W27" i="5"/>
  <c r="W29" i="5"/>
  <c r="W31" i="5"/>
  <c r="W33" i="5"/>
  <c r="W35" i="5"/>
  <c r="W37" i="5"/>
  <c r="W39" i="5"/>
  <c r="W41" i="5"/>
  <c r="W45" i="5"/>
  <c r="W47" i="5"/>
  <c r="W49" i="5"/>
  <c r="W51" i="5"/>
  <c r="W53" i="5"/>
  <c r="W55" i="5"/>
  <c r="W57" i="5"/>
  <c r="W59" i="5"/>
  <c r="W61" i="5"/>
  <c r="W63" i="5"/>
  <c r="W65" i="5"/>
  <c r="W67" i="5"/>
  <c r="W69" i="5"/>
  <c r="W71" i="5"/>
  <c r="AG73" i="5"/>
  <c r="AG77" i="5"/>
  <c r="AG81" i="5"/>
  <c r="AG85" i="5"/>
  <c r="AJ207" i="5"/>
  <c r="AM207" i="5" s="1"/>
  <c r="AP207" i="5" s="1"/>
  <c r="AJ208" i="5"/>
  <c r="AM208" i="5" s="1"/>
  <c r="AP208" i="5" s="1"/>
  <c r="AJ209" i="5"/>
  <c r="AM209" i="5" s="1"/>
  <c r="AP209" i="5" s="1"/>
  <c r="AJ210" i="5"/>
  <c r="AM210" i="5" s="1"/>
  <c r="AP210" i="5" s="1"/>
  <c r="AJ211" i="5"/>
  <c r="AM211" i="5" s="1"/>
  <c r="AP211" i="5" s="1"/>
  <c r="AJ212" i="5"/>
  <c r="AM212" i="5" s="1"/>
  <c r="AP212" i="5" s="1"/>
  <c r="AJ213" i="5"/>
  <c r="AM213" i="5" s="1"/>
  <c r="AP213" i="5" s="1"/>
  <c r="AJ214" i="5"/>
  <c r="AM214" i="5" s="1"/>
  <c r="AP214" i="5" s="1"/>
  <c r="AJ215" i="5"/>
  <c r="AM215" i="5" s="1"/>
  <c r="AP215" i="5" s="1"/>
  <c r="AJ216" i="5"/>
  <c r="AM216" i="5" s="1"/>
  <c r="AP216" i="5" s="1"/>
  <c r="AJ217" i="5"/>
  <c r="AM217" i="5" s="1"/>
  <c r="AP217" i="5" s="1"/>
  <c r="AJ218" i="5"/>
  <c r="AM218" i="5" s="1"/>
  <c r="AP218" i="5" s="1"/>
  <c r="AJ219" i="5"/>
  <c r="AM219" i="5" s="1"/>
  <c r="AP219" i="5" s="1"/>
  <c r="AJ220" i="5"/>
  <c r="AM220" i="5" s="1"/>
  <c r="AP220" i="5" s="1"/>
  <c r="AJ221" i="5"/>
  <c r="AM221" i="5" s="1"/>
  <c r="AP221" i="5" s="1"/>
  <c r="AJ222" i="5"/>
  <c r="AM222" i="5" s="1"/>
  <c r="AP222" i="5" s="1"/>
  <c r="AJ223" i="5"/>
  <c r="AM223" i="5" s="1"/>
  <c r="AP223" i="5" s="1"/>
  <c r="AN266" i="5"/>
  <c r="AM266" i="5"/>
  <c r="AP266" i="5" s="1"/>
  <c r="AJ225" i="5"/>
  <c r="AM225" i="5" s="1"/>
  <c r="AP225" i="5" s="1"/>
  <c r="AJ227" i="5"/>
  <c r="AM227" i="5" s="1"/>
  <c r="AP227" i="5" s="1"/>
  <c r="AJ229" i="5"/>
  <c r="AM229" i="5" s="1"/>
  <c r="AP229" i="5" s="1"/>
  <c r="AJ231" i="5"/>
  <c r="AM231" i="5" s="1"/>
  <c r="AP231" i="5" s="1"/>
  <c r="AJ233" i="5"/>
  <c r="AM233" i="5" s="1"/>
  <c r="AP233" i="5" s="1"/>
  <c r="AJ235" i="5"/>
  <c r="AM235" i="5" s="1"/>
  <c r="AP235" i="5" s="1"/>
  <c r="AJ237" i="5"/>
  <c r="AM237" i="5" s="1"/>
  <c r="AP237" i="5" s="1"/>
  <c r="AJ239" i="5"/>
  <c r="AM239" i="5" s="1"/>
  <c r="AP239" i="5" s="1"/>
  <c r="AJ241" i="5"/>
  <c r="AM241" i="5" s="1"/>
  <c r="AP241" i="5" s="1"/>
  <c r="AJ243" i="5"/>
  <c r="AM243" i="5" s="1"/>
  <c r="AP243" i="5" s="1"/>
  <c r="AJ245" i="5"/>
  <c r="AM245" i="5" s="1"/>
  <c r="AP245" i="5" s="1"/>
  <c r="AJ247" i="5"/>
  <c r="AM247" i="5" s="1"/>
  <c r="AP247" i="5" s="1"/>
  <c r="AJ249" i="5"/>
  <c r="AM249" i="5" s="1"/>
  <c r="AP249" i="5" s="1"/>
  <c r="AJ251" i="5"/>
  <c r="AM251" i="5" s="1"/>
  <c r="AP251" i="5" s="1"/>
  <c r="AJ253" i="5"/>
  <c r="AM253" i="5" s="1"/>
  <c r="AP253" i="5" s="1"/>
  <c r="AJ255" i="5"/>
  <c r="AM255" i="5" s="1"/>
  <c r="AP255" i="5" s="1"/>
  <c r="AJ257" i="5"/>
  <c r="AM257" i="5" s="1"/>
  <c r="AP257" i="5" s="1"/>
  <c r="AJ259" i="5"/>
  <c r="AM259" i="5" s="1"/>
  <c r="AP259" i="5" s="1"/>
  <c r="AM267" i="5"/>
  <c r="AP267" i="5" s="1"/>
  <c r="AG5" i="4"/>
  <c r="AG9" i="4"/>
  <c r="AG13" i="4"/>
  <c r="AG17" i="4"/>
  <c r="AG21" i="4"/>
  <c r="AG25" i="4"/>
  <c r="AG29" i="4"/>
  <c r="W76" i="4"/>
  <c r="W80" i="4"/>
  <c r="AG81" i="4"/>
  <c r="W84" i="4"/>
  <c r="AG85" i="4"/>
  <c r="AG33" i="4"/>
  <c r="AG35" i="4"/>
  <c r="AG37" i="4"/>
  <c r="AG39" i="4"/>
  <c r="AG41" i="4"/>
  <c r="AG43" i="4"/>
  <c r="AG45" i="4"/>
  <c r="AG47" i="4"/>
  <c r="AG49" i="4"/>
  <c r="AG51" i="4"/>
  <c r="AG53" i="4"/>
  <c r="AG55" i="4"/>
  <c r="AG57" i="4"/>
  <c r="AG59" i="4"/>
  <c r="AG61" i="4"/>
  <c r="AG63" i="4"/>
  <c r="AG65" i="4"/>
  <c r="AG67" i="4"/>
  <c r="AG69" i="4"/>
  <c r="AG71" i="4"/>
  <c r="AJ207" i="4"/>
  <c r="AM207" i="4" s="1"/>
  <c r="AP207" i="4" s="1"/>
  <c r="AJ208" i="4"/>
  <c r="AM208" i="4" s="1"/>
  <c r="AP208" i="4" s="1"/>
  <c r="AJ209" i="4"/>
  <c r="AM209" i="4" s="1"/>
  <c r="AP209" i="4" s="1"/>
  <c r="AJ210" i="4"/>
  <c r="AM210" i="4" s="1"/>
  <c r="AP210" i="4" s="1"/>
  <c r="AJ211" i="4"/>
  <c r="AM211" i="4" s="1"/>
  <c r="AP211" i="4" s="1"/>
  <c r="AJ212" i="4"/>
  <c r="AM212" i="4" s="1"/>
  <c r="AP212" i="4" s="1"/>
  <c r="AJ213" i="4"/>
  <c r="AM213" i="4" s="1"/>
  <c r="AP213" i="4" s="1"/>
  <c r="AJ214" i="4"/>
  <c r="AM214" i="4" s="1"/>
  <c r="AP214" i="4" s="1"/>
  <c r="AJ215" i="4"/>
  <c r="AM215" i="4" s="1"/>
  <c r="AP215" i="4" s="1"/>
  <c r="AJ216" i="4"/>
  <c r="AM216" i="4" s="1"/>
  <c r="AP216" i="4" s="1"/>
  <c r="AJ217" i="4"/>
  <c r="AM217" i="4" s="1"/>
  <c r="AP217" i="4" s="1"/>
  <c r="AJ218" i="4"/>
  <c r="AM218" i="4" s="1"/>
  <c r="AP218" i="4" s="1"/>
  <c r="AJ219" i="4"/>
  <c r="AM219" i="4" s="1"/>
  <c r="AP219" i="4" s="1"/>
  <c r="AJ220" i="4"/>
  <c r="AM220" i="4" s="1"/>
  <c r="AP220" i="4" s="1"/>
  <c r="AJ221" i="4"/>
  <c r="AM221" i="4" s="1"/>
  <c r="AP221" i="4" s="1"/>
  <c r="AJ222" i="4"/>
  <c r="AM222" i="4" s="1"/>
  <c r="AP222" i="4" s="1"/>
  <c r="AJ223" i="4"/>
  <c r="AM223" i="4" s="1"/>
  <c r="AP223" i="4" s="1"/>
  <c r="AN266" i="4"/>
  <c r="AM266" i="4"/>
  <c r="AP266" i="4" s="1"/>
  <c r="AJ225" i="4"/>
  <c r="AM225" i="4" s="1"/>
  <c r="AP225" i="4" s="1"/>
  <c r="AJ227" i="4"/>
  <c r="AM227" i="4" s="1"/>
  <c r="AP227" i="4" s="1"/>
  <c r="AJ229" i="4"/>
  <c r="AM229" i="4" s="1"/>
  <c r="AP229" i="4" s="1"/>
  <c r="AJ231" i="4"/>
  <c r="AM231" i="4" s="1"/>
  <c r="AP231" i="4" s="1"/>
  <c r="AJ233" i="4"/>
  <c r="AM233" i="4" s="1"/>
  <c r="AP233" i="4" s="1"/>
  <c r="AJ235" i="4"/>
  <c r="AM235" i="4" s="1"/>
  <c r="AP235" i="4" s="1"/>
  <c r="AJ237" i="4"/>
  <c r="AM237" i="4" s="1"/>
  <c r="AP237" i="4" s="1"/>
  <c r="AJ239" i="4"/>
  <c r="AM239" i="4" s="1"/>
  <c r="AP239" i="4" s="1"/>
  <c r="AJ243" i="4"/>
  <c r="AM243" i="4" s="1"/>
  <c r="AP243" i="4" s="1"/>
  <c r="AJ245" i="4"/>
  <c r="AM245" i="4" s="1"/>
  <c r="AP245" i="4" s="1"/>
  <c r="AJ247" i="4"/>
  <c r="AM247" i="4" s="1"/>
  <c r="AP247" i="4" s="1"/>
  <c r="AJ249" i="4"/>
  <c r="AM249" i="4" s="1"/>
  <c r="AP249" i="4" s="1"/>
  <c r="AJ251" i="4"/>
  <c r="AM251" i="4" s="1"/>
  <c r="AP251" i="4" s="1"/>
  <c r="AJ253" i="4"/>
  <c r="AM253" i="4" s="1"/>
  <c r="AP253" i="4" s="1"/>
  <c r="AJ255" i="4"/>
  <c r="AM255" i="4" s="1"/>
  <c r="AP255" i="4" s="1"/>
  <c r="AJ257" i="4"/>
  <c r="AM257" i="4" s="1"/>
  <c r="AP257" i="4" s="1"/>
  <c r="AJ259" i="4"/>
  <c r="AM259" i="4" s="1"/>
  <c r="AP259" i="4" s="1"/>
  <c r="AM267" i="4"/>
  <c r="AP267" i="4" s="1"/>
  <c r="AG74" i="3"/>
  <c r="W76" i="3"/>
  <c r="AG78" i="3"/>
  <c r="W80" i="3"/>
  <c r="AG82" i="3"/>
  <c r="W84" i="3"/>
  <c r="AG86" i="3"/>
  <c r="AJ207" i="3"/>
  <c r="AM207" i="3" s="1"/>
  <c r="AP207" i="3" s="1"/>
  <c r="AJ208" i="3"/>
  <c r="AM208" i="3" s="1"/>
  <c r="AP208" i="3" s="1"/>
  <c r="AJ209" i="3"/>
  <c r="AM209" i="3" s="1"/>
  <c r="AP209" i="3" s="1"/>
  <c r="AJ210" i="3"/>
  <c r="AM210" i="3" s="1"/>
  <c r="AP210" i="3" s="1"/>
  <c r="AJ211" i="3"/>
  <c r="AM211" i="3" s="1"/>
  <c r="AP211" i="3" s="1"/>
  <c r="AJ212" i="3"/>
  <c r="AM212" i="3" s="1"/>
  <c r="AP212" i="3" s="1"/>
  <c r="AJ213" i="3"/>
  <c r="AM213" i="3" s="1"/>
  <c r="AP213" i="3" s="1"/>
  <c r="AJ214" i="3"/>
  <c r="AM214" i="3" s="1"/>
  <c r="AP214" i="3" s="1"/>
  <c r="AJ215" i="3"/>
  <c r="AM215" i="3" s="1"/>
  <c r="AP215" i="3" s="1"/>
  <c r="AJ216" i="3"/>
  <c r="AM216" i="3" s="1"/>
  <c r="AP216" i="3" s="1"/>
  <c r="AJ217" i="3"/>
  <c r="AM217" i="3" s="1"/>
  <c r="AP217" i="3" s="1"/>
  <c r="AJ218" i="3"/>
  <c r="AM218" i="3" s="1"/>
  <c r="AP218" i="3" s="1"/>
  <c r="AJ219" i="3"/>
  <c r="AM219" i="3" s="1"/>
  <c r="AP219" i="3" s="1"/>
  <c r="AJ220" i="3"/>
  <c r="AM220" i="3" s="1"/>
  <c r="AP220" i="3" s="1"/>
  <c r="AJ221" i="3"/>
  <c r="AM221" i="3" s="1"/>
  <c r="AP221" i="3" s="1"/>
  <c r="AJ222" i="3"/>
  <c r="AM222" i="3" s="1"/>
  <c r="AP222" i="3" s="1"/>
  <c r="AJ223" i="3"/>
  <c r="AM223" i="3" s="1"/>
  <c r="AP223" i="3" s="1"/>
  <c r="AN266" i="3"/>
  <c r="AM266" i="3"/>
  <c r="AP266" i="3" s="1"/>
  <c r="AJ225" i="3"/>
  <c r="AM225" i="3" s="1"/>
  <c r="AP225" i="3" s="1"/>
  <c r="AJ227" i="3"/>
  <c r="AM227" i="3" s="1"/>
  <c r="AP227" i="3" s="1"/>
  <c r="AJ229" i="3"/>
  <c r="AM229" i="3" s="1"/>
  <c r="AP229" i="3" s="1"/>
  <c r="AJ231" i="3"/>
  <c r="AM231" i="3" s="1"/>
  <c r="AP231" i="3" s="1"/>
  <c r="AJ233" i="3"/>
  <c r="AM233" i="3" s="1"/>
  <c r="AP233" i="3" s="1"/>
  <c r="AJ235" i="3"/>
  <c r="AM235" i="3" s="1"/>
  <c r="AP235" i="3" s="1"/>
  <c r="AJ237" i="3"/>
  <c r="AM237" i="3" s="1"/>
  <c r="AP237" i="3" s="1"/>
  <c r="AJ239" i="3"/>
  <c r="AM239" i="3" s="1"/>
  <c r="AP239" i="3" s="1"/>
  <c r="AJ243" i="3"/>
  <c r="AM243" i="3" s="1"/>
  <c r="AP243" i="3" s="1"/>
  <c r="AJ245" i="3"/>
  <c r="AM245" i="3" s="1"/>
  <c r="AP245" i="3" s="1"/>
  <c r="AJ247" i="3"/>
  <c r="AM247" i="3" s="1"/>
  <c r="AP247" i="3" s="1"/>
  <c r="AJ249" i="3"/>
  <c r="AM249" i="3" s="1"/>
  <c r="AP249" i="3" s="1"/>
  <c r="AJ251" i="3"/>
  <c r="AM251" i="3" s="1"/>
  <c r="AP251" i="3" s="1"/>
  <c r="AJ253" i="3"/>
  <c r="AM253" i="3" s="1"/>
  <c r="AP253" i="3" s="1"/>
  <c r="AJ255" i="3"/>
  <c r="AM255" i="3" s="1"/>
  <c r="AP255" i="3" s="1"/>
  <c r="AJ257" i="3"/>
  <c r="AM257" i="3" s="1"/>
  <c r="AP257" i="3" s="1"/>
  <c r="AM267" i="3"/>
  <c r="AP267" i="3" s="1"/>
  <c r="W11" i="2"/>
  <c r="AG11" i="2"/>
  <c r="W35" i="2"/>
  <c r="AG35" i="2"/>
  <c r="W43" i="2"/>
  <c r="AG43" i="2"/>
  <c r="W51" i="2"/>
  <c r="AG51" i="2"/>
  <c r="W7" i="2"/>
  <c r="AG7" i="2"/>
  <c r="W15" i="2"/>
  <c r="AG15" i="2"/>
  <c r="W23" i="2"/>
  <c r="AG23" i="2"/>
  <c r="W31" i="2"/>
  <c r="AG31" i="2"/>
  <c r="W39" i="2"/>
  <c r="AG39" i="2"/>
  <c r="W47" i="2"/>
  <c r="AG47" i="2"/>
  <c r="W55" i="2"/>
  <c r="AG55" i="2"/>
  <c r="W71" i="2"/>
  <c r="AG71" i="2"/>
  <c r="W19" i="2"/>
  <c r="AG19" i="2"/>
  <c r="W27" i="2"/>
  <c r="AG27" i="2"/>
  <c r="AG5" i="2"/>
  <c r="W5" i="2"/>
  <c r="AG13" i="2"/>
  <c r="W13" i="2"/>
  <c r="AG21" i="2"/>
  <c r="W21" i="2"/>
  <c r="AG29" i="2"/>
  <c r="W29" i="2"/>
  <c r="AG37" i="2"/>
  <c r="W37" i="2"/>
  <c r="AG45" i="2"/>
  <c r="W45" i="2"/>
  <c r="AG53" i="2"/>
  <c r="W53" i="2"/>
  <c r="W59" i="2"/>
  <c r="AG59" i="2"/>
  <c r="W81" i="2"/>
  <c r="AG81" i="2"/>
  <c r="W63" i="2"/>
  <c r="AG63" i="2"/>
  <c r="AG80" i="2"/>
  <c r="W80" i="2"/>
  <c r="AG9" i="2"/>
  <c r="W9" i="2"/>
  <c r="AG17" i="2"/>
  <c r="W17" i="2"/>
  <c r="AG25" i="2"/>
  <c r="W25" i="2"/>
  <c r="AG33" i="2"/>
  <c r="W33" i="2"/>
  <c r="AG41" i="2"/>
  <c r="W41" i="2"/>
  <c r="AG49" i="2"/>
  <c r="W49" i="2"/>
  <c r="AG57" i="2"/>
  <c r="W57" i="2"/>
  <c r="W67" i="2"/>
  <c r="AG67" i="2"/>
  <c r="W61" i="2"/>
  <c r="W65" i="2"/>
  <c r="W69" i="2"/>
  <c r="AG77" i="2"/>
  <c r="AG78" i="2"/>
  <c r="AG82" i="2"/>
  <c r="AJ207" i="2"/>
  <c r="AM207" i="2" s="1"/>
  <c r="AP207" i="2" s="1"/>
  <c r="AJ208" i="2"/>
  <c r="AM208" i="2" s="1"/>
  <c r="AP208" i="2" s="1"/>
  <c r="AJ209" i="2"/>
  <c r="AM209" i="2" s="1"/>
  <c r="AP209" i="2" s="1"/>
  <c r="AJ210" i="2"/>
  <c r="AM210" i="2" s="1"/>
  <c r="AP210" i="2" s="1"/>
  <c r="AJ211" i="2"/>
  <c r="AM211" i="2" s="1"/>
  <c r="AP211" i="2" s="1"/>
  <c r="AJ212" i="2"/>
  <c r="AM212" i="2" s="1"/>
  <c r="AP212" i="2" s="1"/>
  <c r="AJ213" i="2"/>
  <c r="AM213" i="2" s="1"/>
  <c r="AP213" i="2" s="1"/>
  <c r="AJ214" i="2"/>
  <c r="AM214" i="2" s="1"/>
  <c r="AP214" i="2" s="1"/>
  <c r="AJ215" i="2"/>
  <c r="AM215" i="2" s="1"/>
  <c r="AP215" i="2" s="1"/>
  <c r="AJ216" i="2"/>
  <c r="AM216" i="2" s="1"/>
  <c r="AP216" i="2" s="1"/>
  <c r="AJ217" i="2"/>
  <c r="AM217" i="2" s="1"/>
  <c r="AP217" i="2" s="1"/>
  <c r="AJ218" i="2"/>
  <c r="AM218" i="2" s="1"/>
  <c r="AP218" i="2" s="1"/>
  <c r="AJ219" i="2"/>
  <c r="AM219" i="2" s="1"/>
  <c r="AP219" i="2" s="1"/>
  <c r="AJ220" i="2"/>
  <c r="AM220" i="2" s="1"/>
  <c r="AP220" i="2" s="1"/>
  <c r="AJ221" i="2"/>
  <c r="AM221" i="2" s="1"/>
  <c r="AP221" i="2" s="1"/>
  <c r="AJ222" i="2"/>
  <c r="AM222" i="2" s="1"/>
  <c r="AP222" i="2" s="1"/>
  <c r="AJ223" i="2"/>
  <c r="AM223" i="2" s="1"/>
  <c r="AP223" i="2" s="1"/>
  <c r="AN266" i="2"/>
  <c r="AM266" i="2"/>
  <c r="AP266" i="2" s="1"/>
  <c r="AJ225" i="2"/>
  <c r="AM225" i="2" s="1"/>
  <c r="AP225" i="2" s="1"/>
  <c r="AJ227" i="2"/>
  <c r="AM227" i="2" s="1"/>
  <c r="AP227" i="2" s="1"/>
  <c r="AJ229" i="2"/>
  <c r="AM229" i="2" s="1"/>
  <c r="AP229" i="2" s="1"/>
  <c r="AJ231" i="2"/>
  <c r="AM231" i="2" s="1"/>
  <c r="AP231" i="2" s="1"/>
  <c r="AJ233" i="2"/>
  <c r="AM233" i="2" s="1"/>
  <c r="AP233" i="2" s="1"/>
  <c r="AJ235" i="2"/>
  <c r="AM235" i="2" s="1"/>
  <c r="AP235" i="2" s="1"/>
  <c r="AJ237" i="2"/>
  <c r="AM237" i="2" s="1"/>
  <c r="AP237" i="2" s="1"/>
  <c r="AJ239" i="2"/>
  <c r="AM239" i="2" s="1"/>
  <c r="AP239" i="2" s="1"/>
  <c r="AJ243" i="2"/>
  <c r="AM243" i="2" s="1"/>
  <c r="AP243" i="2" s="1"/>
  <c r="AJ245" i="2"/>
  <c r="AM245" i="2" s="1"/>
  <c r="AP245" i="2" s="1"/>
  <c r="AJ247" i="2"/>
  <c r="AM247" i="2" s="1"/>
  <c r="AP247" i="2" s="1"/>
  <c r="AM267" i="2"/>
  <c r="AP267" i="2" s="1"/>
  <c r="AG5" i="1"/>
  <c r="W7" i="1"/>
  <c r="AG9" i="1"/>
  <c r="W11" i="1"/>
  <c r="AG13" i="1"/>
  <c r="W15" i="1"/>
  <c r="AG17" i="1"/>
  <c r="W19" i="1"/>
  <c r="W23" i="1"/>
  <c r="W27" i="1"/>
  <c r="W31" i="1"/>
  <c r="W35" i="1"/>
  <c r="W39" i="1"/>
  <c r="W43" i="1"/>
  <c r="AG45" i="1"/>
  <c r="W47" i="1"/>
  <c r="AG49" i="1"/>
  <c r="W51" i="1"/>
  <c r="AG53" i="1"/>
  <c r="W55" i="1"/>
  <c r="AG57" i="1"/>
  <c r="W59" i="1"/>
  <c r="AG61" i="1"/>
  <c r="AG73" i="1"/>
  <c r="W76" i="1"/>
  <c r="AG77" i="1"/>
  <c r="W80" i="1"/>
  <c r="AG81" i="1"/>
  <c r="W84" i="1"/>
  <c r="AG85" i="1"/>
  <c r="AG63" i="1"/>
  <c r="AG65" i="1"/>
  <c r="AG67" i="1"/>
  <c r="AG69" i="1"/>
  <c r="AG71" i="1"/>
  <c r="AJ207" i="1"/>
  <c r="AM207" i="1" s="1"/>
  <c r="AP207" i="1" s="1"/>
  <c r="AJ208" i="1"/>
  <c r="AM208" i="1" s="1"/>
  <c r="AP208" i="1" s="1"/>
  <c r="AJ209" i="1"/>
  <c r="AM209" i="1" s="1"/>
  <c r="AP209" i="1" s="1"/>
  <c r="AJ210" i="1"/>
  <c r="AM210" i="1" s="1"/>
  <c r="AP210" i="1" s="1"/>
  <c r="AJ211" i="1"/>
  <c r="AM211" i="1" s="1"/>
  <c r="AP211" i="1" s="1"/>
  <c r="AJ212" i="1"/>
  <c r="AM212" i="1" s="1"/>
  <c r="AP212" i="1" s="1"/>
  <c r="AJ213" i="1"/>
  <c r="AM213" i="1" s="1"/>
  <c r="AP213" i="1" s="1"/>
  <c r="AJ214" i="1"/>
  <c r="AM214" i="1" s="1"/>
  <c r="AP214" i="1" s="1"/>
  <c r="AJ215" i="1"/>
  <c r="AM215" i="1" s="1"/>
  <c r="AP215" i="1" s="1"/>
  <c r="AJ216" i="1"/>
  <c r="AM216" i="1" s="1"/>
  <c r="AP216" i="1" s="1"/>
  <c r="AJ217" i="1"/>
  <c r="AM217" i="1" s="1"/>
  <c r="AP217" i="1" s="1"/>
  <c r="AJ218" i="1"/>
  <c r="AM218" i="1" s="1"/>
  <c r="AP218" i="1" s="1"/>
  <c r="AJ219" i="1"/>
  <c r="AM219" i="1" s="1"/>
  <c r="AP219" i="1" s="1"/>
  <c r="AJ220" i="1"/>
  <c r="AM220" i="1" s="1"/>
  <c r="AP220" i="1" s="1"/>
  <c r="AJ221" i="1"/>
  <c r="AM221" i="1" s="1"/>
  <c r="AP221" i="1" s="1"/>
  <c r="AJ222" i="1"/>
  <c r="AM222" i="1" s="1"/>
  <c r="AP222" i="1" s="1"/>
  <c r="AJ223" i="1"/>
  <c r="AM223" i="1" s="1"/>
  <c r="AP223" i="1" s="1"/>
  <c r="AN266" i="1"/>
  <c r="AM266" i="1"/>
  <c r="AP266" i="1" s="1"/>
  <c r="AJ225" i="1"/>
  <c r="AM225" i="1" s="1"/>
  <c r="AP225" i="1" s="1"/>
  <c r="AJ227" i="1"/>
  <c r="AM227" i="1" s="1"/>
  <c r="AP227" i="1" s="1"/>
  <c r="AJ229" i="1"/>
  <c r="AM229" i="1" s="1"/>
  <c r="AP229" i="1" s="1"/>
  <c r="AJ231" i="1"/>
  <c r="AM231" i="1" s="1"/>
  <c r="AP231" i="1" s="1"/>
  <c r="AJ233" i="1"/>
  <c r="AM233" i="1" s="1"/>
  <c r="AP233" i="1" s="1"/>
  <c r="AJ235" i="1"/>
  <c r="AM235" i="1" s="1"/>
  <c r="AP235" i="1" s="1"/>
  <c r="AJ237" i="1"/>
  <c r="AM237" i="1" s="1"/>
  <c r="AP237" i="1" s="1"/>
  <c r="AJ239" i="1"/>
  <c r="AM239" i="1" s="1"/>
  <c r="AP239" i="1" s="1"/>
  <c r="AJ243" i="1"/>
  <c r="AM243" i="1" s="1"/>
  <c r="AP243" i="1" s="1"/>
  <c r="AJ245" i="1"/>
  <c r="AM245" i="1" s="1"/>
  <c r="AP245" i="1" s="1"/>
  <c r="AJ247" i="1"/>
  <c r="AM247" i="1" s="1"/>
  <c r="AP247" i="1" s="1"/>
  <c r="AJ249" i="1"/>
  <c r="AM249" i="1" s="1"/>
  <c r="AP249" i="1" s="1"/>
  <c r="AJ251" i="1"/>
  <c r="AM251" i="1" s="1"/>
  <c r="AP251" i="1" s="1"/>
  <c r="AJ253" i="1"/>
  <c r="AM253" i="1" s="1"/>
  <c r="AP253" i="1" s="1"/>
  <c r="AJ255" i="1"/>
  <c r="AM255" i="1" s="1"/>
  <c r="AP255" i="1" s="1"/>
  <c r="AJ257" i="1"/>
  <c r="AM257" i="1" s="1"/>
  <c r="AP257" i="1" s="1"/>
  <c r="AM267" i="1"/>
  <c r="AP267" i="1" s="1"/>
</calcChain>
</file>

<file path=xl/sharedStrings.xml><?xml version="1.0" encoding="utf-8"?>
<sst xmlns="http://schemas.openxmlformats.org/spreadsheetml/2006/main" count="9991" uniqueCount="1836">
  <si>
    <t>چک لیست خروج از دفتر</t>
  </si>
  <si>
    <t>چک لیست آماده سازی سفارشات</t>
  </si>
  <si>
    <t>چک لیست سفارشات کالا</t>
  </si>
  <si>
    <t>ردیف</t>
  </si>
  <si>
    <t>کد پیگیری</t>
  </si>
  <si>
    <t>تاریخ سفارش</t>
  </si>
  <si>
    <t>فاکتور چاپی</t>
  </si>
  <si>
    <t>تاریخ ارسال</t>
  </si>
  <si>
    <t>نام</t>
  </si>
  <si>
    <t>نام خانوادگی</t>
  </si>
  <si>
    <t>نام کافه</t>
  </si>
  <si>
    <t>کد محصول</t>
  </si>
  <si>
    <t>تعداد</t>
  </si>
  <si>
    <t>نام محصول</t>
  </si>
  <si>
    <t>نوع آسیاب</t>
  </si>
  <si>
    <t>واحد فرعی</t>
  </si>
  <si>
    <t>قیمت بسته (ریال)</t>
  </si>
  <si>
    <t>تعداد ارسال شده</t>
  </si>
  <si>
    <t>باقیمانده</t>
  </si>
  <si>
    <t>قیمت کل (ریال)</t>
  </si>
  <si>
    <t>تخفیف (ریال)</t>
  </si>
  <si>
    <t>قیمت نهائی (ریال)</t>
  </si>
  <si>
    <t>شهر</t>
  </si>
  <si>
    <t>آدرس</t>
  </si>
  <si>
    <t>تلفن</t>
  </si>
  <si>
    <t>نحوه ارسال</t>
  </si>
  <si>
    <t>توضیحات مشتری</t>
  </si>
  <si>
    <t>توضیحات اپراتور ارسال</t>
  </si>
  <si>
    <t>آدرس کامل</t>
  </si>
  <si>
    <t>a</t>
  </si>
  <si>
    <t>گروه اصلی</t>
  </si>
  <si>
    <t>گروه فرعی</t>
  </si>
  <si>
    <t>گزارش عددی سفارشات</t>
  </si>
  <si>
    <t>گزارش عددی سفارشات ارسال شده</t>
  </si>
  <si>
    <t>گزارش وزنی سفارشات روزkg</t>
  </si>
  <si>
    <t>موجودی دفتر</t>
  </si>
  <si>
    <t>موجودی پس از تکمیل سفارشات باقیمانده</t>
  </si>
  <si>
    <t>گزارش وزنی موجودی دفترkg</t>
  </si>
  <si>
    <t>ورودی</t>
  </si>
  <si>
    <t>گزارش وزنی برای صفر شدن</t>
  </si>
  <si>
    <t>تغییرات دستی بسته بندی</t>
  </si>
  <si>
    <t>قهوه</t>
  </si>
  <si>
    <t>X Series</t>
  </si>
  <si>
    <t>دهکده آلو Ethiopia Alo Village</t>
  </si>
  <si>
    <t>ماندلا ویا Colombia Mandela Vieux</t>
  </si>
  <si>
    <t xml:space="preserve">Colombia Mandela Vieux ماندلا ویا+ </t>
  </si>
  <si>
    <t>ال برو Panama Geisha El Burro</t>
  </si>
  <si>
    <t xml:space="preserve"> Panama Geisha El Burro ال برو+</t>
  </si>
  <si>
    <t>کاندینامارکا Colombia Sidra Cundinamarca</t>
  </si>
  <si>
    <t xml:space="preserve"> Colombia Sidra Cundinamarca کاندینامارکا+</t>
  </si>
  <si>
    <t>Ethiopia Daye Bensa بومبه دایه بنسا</t>
  </si>
  <si>
    <t>A Series</t>
  </si>
  <si>
    <t>دهکده هاماشو Ethiopia Hamasho Village</t>
  </si>
  <si>
    <t>سانتا مارتا Colombia Santa Marta Finca Olivios</t>
  </si>
  <si>
    <t>سانتا مارتا Colombia Santa Marta Finca Las Canas</t>
  </si>
  <si>
    <t>Vortex Specialty Blend - ورتکس</t>
  </si>
  <si>
    <t>V Series</t>
  </si>
  <si>
    <t>Panama Caturra Boquete - بوکه</t>
  </si>
  <si>
    <t>Ethiopia Landrace Limu - لیمو</t>
  </si>
  <si>
    <t>هامبلا - Ethiopia Heirloom Hambella</t>
  </si>
  <si>
    <t>هامبلا دمی- Ethiopia Heirloom Hambella</t>
  </si>
  <si>
    <t>هامبلا دمی - Ethiopia Heirloom Hambella</t>
  </si>
  <si>
    <t>El Salvadour Montana Bourbon  ال سالوادور مونتانا</t>
  </si>
  <si>
    <t>بومبوگو Rwanda Red Bourbon Bumbogo</t>
  </si>
  <si>
    <t>Peru Huancayo پرو</t>
  </si>
  <si>
    <t>Colombia Huila- هویلا</t>
  </si>
  <si>
    <t>دفترچه ژاو</t>
  </si>
  <si>
    <t>لوازم جانبی</t>
  </si>
  <si>
    <t>Accessory</t>
  </si>
  <si>
    <t>BrewBook</t>
  </si>
  <si>
    <t>-</t>
  </si>
  <si>
    <t>مداد ژاو</t>
  </si>
  <si>
    <t>Sensory Box</t>
  </si>
  <si>
    <t>کیسه پارچه ای</t>
  </si>
  <si>
    <t>+</t>
  </si>
  <si>
    <t>مهدی</t>
  </si>
  <si>
    <t>تهران</t>
  </si>
  <si>
    <t>یکشنبه 29 مهر 1403</t>
  </si>
  <si>
    <t>حسین</t>
  </si>
  <si>
    <t>حائری کرمانی</t>
  </si>
  <si>
    <t>کرمان</t>
  </si>
  <si>
    <t>بلوار جمهوری رو به روی هتل جهانگردی درب سوم سر در شیروانی منزل حائری</t>
  </si>
  <si>
    <t>09133405213</t>
  </si>
  <si>
    <t>کوهیارا</t>
  </si>
  <si>
    <t>ربیعی</t>
  </si>
  <si>
    <t>کافه ژاو</t>
  </si>
  <si>
    <t>گرگان</t>
  </si>
  <si>
    <t xml:space="preserve">زیباشهر نبش زیبای هفتم </t>
  </si>
  <si>
    <t>09911320626</t>
  </si>
  <si>
    <t>دوشنبه 30 مهر 1403</t>
  </si>
  <si>
    <t>محمدیوسف</t>
  </si>
  <si>
    <t>امیری</t>
  </si>
  <si>
    <t>موکاپات</t>
  </si>
  <si>
    <t>نیاوران خیابان شهید باهنر، خیابان آقاخانی (منظریه۱) بنبست نور پلاک۱ واحد۱</t>
  </si>
  <si>
    <t>09195923385</t>
  </si>
  <si>
    <t>لینک اکسپرس</t>
  </si>
  <si>
    <t>رضا</t>
  </si>
  <si>
    <t>بهروزی</t>
  </si>
  <si>
    <t>لنگرود</t>
  </si>
  <si>
    <t>شهر چاف و چمخاله تازه آباد کوچه کادوس پلاک 4</t>
  </si>
  <si>
    <t>09308484001</t>
  </si>
  <si>
    <t>محمدرضا</t>
  </si>
  <si>
    <t>عرفاتی</t>
  </si>
  <si>
    <t>شمیران خیابان باهنر جماران خیابان حسن پور کوچه ششم کوچه قنات پلاک ۹ واحد ۱</t>
  </si>
  <si>
    <t>09122176886</t>
  </si>
  <si>
    <t>اسماعیلی</t>
  </si>
  <si>
    <t>کلینیک دامپزشکی مهرداد کریمی</t>
  </si>
  <si>
    <t>صادقیه اشرفی اصفهانی خیابان عرب حسینی خیابان حائری پلاک  26</t>
  </si>
  <si>
    <t>09380977784</t>
  </si>
  <si>
    <t>الوپیک</t>
  </si>
  <si>
    <t>ندا</t>
  </si>
  <si>
    <t>کاشانی</t>
  </si>
  <si>
    <t>اسپرسو</t>
  </si>
  <si>
    <t>جنت آباد مرکزی، خیابان اقاقیا، خیابان نسترن، کوچه یاس، پلاک ۱۳، واحد ۸</t>
  </si>
  <si>
    <t>09391084768</t>
  </si>
  <si>
    <t xml:space="preserve">آسیاب مناسب دستگاه اسپرسو ساز خانگی / بسته هدیه هست ** مشتری روی درجه آسیاب قهوه و بسته بندی حساس هست </t>
  </si>
  <si>
    <t>انبارلویی</t>
  </si>
  <si>
    <t>قزوین</t>
  </si>
  <si>
    <t>ملاصدرا. خیابان معرفت. کوچه معرفت سوم. پلاک 10</t>
  </si>
  <si>
    <t>09121821579</t>
  </si>
  <si>
    <t>صادقی</t>
  </si>
  <si>
    <t>فرنچ پرس</t>
  </si>
  <si>
    <t>تقاطع بلوار اندرزگو و قیطریه- خیابان برادران سلیمانی شرقی- بن بست وصالی- پلاک 2- واحد 505</t>
  </si>
  <si>
    <t>09121721169</t>
  </si>
  <si>
    <t>آرین</t>
  </si>
  <si>
    <t>سپهری</t>
  </si>
  <si>
    <t>09113213912</t>
  </si>
  <si>
    <t>تازه ترین تاریخ رست ارسال شود.</t>
  </si>
  <si>
    <t>علی</t>
  </si>
  <si>
    <t>طاهری</t>
  </si>
  <si>
    <t>ائروپرس</t>
  </si>
  <si>
    <t>خیابان شریعتی خیابان قبا کوچه فرخ پلاک ۶ واحد ۷</t>
  </si>
  <si>
    <t>09981819991</t>
  </si>
  <si>
    <t>یوسف آباد- میدان اسد آبادی- بن بست باغچه بان پلاک9 واحد 5</t>
  </si>
  <si>
    <t>آرام</t>
  </si>
  <si>
    <t>آزاد</t>
  </si>
  <si>
    <t>آجودانیه، سباری، مجتمع آگرا پلاک 26،واحد ششم غربی</t>
  </si>
  <si>
    <t>09925286066</t>
  </si>
  <si>
    <t>صادق</t>
  </si>
  <si>
    <t>یزدان خواه</t>
  </si>
  <si>
    <t>اصفهان</t>
  </si>
  <si>
    <t>کوی امیریه خیابان ششم فرعی اول پلاک ۵۲</t>
  </si>
  <si>
    <t>09131704179</t>
  </si>
  <si>
    <t>امین</t>
  </si>
  <si>
    <t>خلیلی</t>
  </si>
  <si>
    <t>09124189857</t>
  </si>
  <si>
    <t>پاسداران ، نیستان سوم ، احتشامیه ، بالاتر از میدان دوم ، پلاک 57 واحد 41 *در صورت عدم حضور، به نگهبانی تحویل داده شود*</t>
  </si>
  <si>
    <t>نارئی</t>
  </si>
  <si>
    <t>خیابان خالد اسلامبولی (وزرا)کوچه ۱۳ پلاک ۲۲</t>
  </si>
  <si>
    <t>09138340306</t>
  </si>
  <si>
    <t>محسن</t>
  </si>
  <si>
    <t>محمودیه</t>
  </si>
  <si>
    <t>شهررضا - 40 متری مابین مغتح و سه‌راه حکیم فرزانه</t>
  </si>
  <si>
    <t>09393214006</t>
  </si>
  <si>
    <t>فرناز</t>
  </si>
  <si>
    <t>جلیل زاده</t>
  </si>
  <si>
    <t>سایر ابزارهای چکه‌ای</t>
  </si>
  <si>
    <t>ارومیه</t>
  </si>
  <si>
    <t>خیابان درستکار، خ فضلا ۱، چهارراه اصالت، جنب نانوایی، پلاک ۲۳</t>
  </si>
  <si>
    <t>09378657266</t>
  </si>
  <si>
    <t>یوسف</t>
  </si>
  <si>
    <t>دارمی</t>
  </si>
  <si>
    <t>خوزستان</t>
  </si>
  <si>
    <t>ماهشهر - شهرک بعثت دانش 2 بلوک 6 طبقه اول غربی</t>
  </si>
  <si>
    <t>09169286335</t>
  </si>
  <si>
    <t>سه شنبه 1 آبان 1403</t>
  </si>
  <si>
    <t>بهروززیارتی</t>
  </si>
  <si>
    <t>کافه لیکارد</t>
  </si>
  <si>
    <t>بوشهر</t>
  </si>
  <si>
    <t>خیابان بعثت نبش شقایق ۶</t>
  </si>
  <si>
    <t>09120213944</t>
  </si>
  <si>
    <t>ارسال با ماهکس</t>
  </si>
  <si>
    <t>مسعود</t>
  </si>
  <si>
    <t>راستگو</t>
  </si>
  <si>
    <t>اردبیل</t>
  </si>
  <si>
    <t>مشگین شهر_ خیابان دانشگاه_کوچه دانشجو_ فرعی۲_پلاک ۲۰</t>
  </si>
  <si>
    <t>09373840592</t>
  </si>
  <si>
    <t>تازه ترین تاریخ رُست ارسال شود / ارسال با چاپار</t>
  </si>
  <si>
    <t>کامیار</t>
  </si>
  <si>
    <t>نصیری</t>
  </si>
  <si>
    <t>شهرک اکباتان ، فاز ۲ ، بلوک ۳ ، ورودی ۶ ، طبقه ۱۰ ، واحد ۱۰۰۱</t>
  </si>
  <si>
    <t>09123949102</t>
  </si>
  <si>
    <t>قهوه کارگاه  ایونت دولت</t>
  </si>
  <si>
    <t>قهوه های امانی برای فروشگاه دولت</t>
  </si>
  <si>
    <t>10 بسته دوخت نخورده</t>
  </si>
  <si>
    <t>5 بسته دوخت نخورده</t>
  </si>
  <si>
    <t>خيابان شمس آبادي، كوچه كازروني، نبش سه راهي، پاساژ اميد،طبقه اول</t>
  </si>
  <si>
    <t>09334075144</t>
  </si>
  <si>
    <t>فاتح نژاد</t>
  </si>
  <si>
    <t>کافه بیکری گنتوم</t>
  </si>
  <si>
    <t>شیراز</t>
  </si>
  <si>
    <t>چهارراه زرگري - ساختمان بارانا</t>
  </si>
  <si>
    <t>09917331340</t>
  </si>
  <si>
    <t>یک پارت امروز ارسال شود.</t>
  </si>
  <si>
    <t>مولایی</t>
  </si>
  <si>
    <t>کافه ویوولانژ</t>
  </si>
  <si>
    <t>09197844409</t>
  </si>
  <si>
    <t>اردوان</t>
  </si>
  <si>
    <t>یوسفی</t>
  </si>
  <si>
    <t>کافه آرمه</t>
  </si>
  <si>
    <t>09124047817</t>
  </si>
  <si>
    <t>سینا</t>
  </si>
  <si>
    <t>علیزاده</t>
  </si>
  <si>
    <t>09306114439</t>
  </si>
  <si>
    <t>شهرک غرب،میدان صنعت،خیابان سیمای ایران،جنب پلاتین،روبه روی دانشگاه، کافه رستوران بهزاد</t>
  </si>
  <si>
    <t>کرباسچی</t>
  </si>
  <si>
    <t>کافه کی آر بی</t>
  </si>
  <si>
    <t>قم</t>
  </si>
  <si>
    <t xml:space="preserve">خيابان شهيد صدوقي ميدان مفتح خيابان مفتح نبش كوچه 8 </t>
  </si>
  <si>
    <t>09191954192</t>
  </si>
  <si>
    <t>دلجو</t>
  </si>
  <si>
    <t>ویکافه</t>
  </si>
  <si>
    <t>09051534303</t>
  </si>
  <si>
    <t>شهناززاده</t>
  </si>
  <si>
    <t>کافه بلانکا</t>
  </si>
  <si>
    <t xml:space="preserve">باجک ۳ میدان گلها </t>
  </si>
  <si>
    <t>09192525110</t>
  </si>
  <si>
    <t>کیان</t>
  </si>
  <si>
    <t>کاوه</t>
  </si>
  <si>
    <t>کافه دارچین</t>
  </si>
  <si>
    <t>کرج</t>
  </si>
  <si>
    <t xml:space="preserve"> جهانشهر - ميدان هلال احمر - خ هلال احمر - نبش كوچه سنبل </t>
  </si>
  <si>
    <t>اصلان</t>
  </si>
  <si>
    <t>پرهام</t>
  </si>
  <si>
    <t>رجبی مهر</t>
  </si>
  <si>
    <t>بلوار قیطریه-خیابان سلیمانی شرقی-کوچه مینو-پلاک ۱۳-واحد ۱</t>
  </si>
  <si>
    <t>09127362617</t>
  </si>
  <si>
    <t>شاهدوستی</t>
  </si>
  <si>
    <t>بندرعباس</t>
  </si>
  <si>
    <t>چهارراه پردیس ، خیابان سدید ، به سمت طلوع ، کافه بغداد رو به روی شهرام بانک شهر</t>
  </si>
  <si>
    <t>09120803610</t>
  </si>
  <si>
    <t>کافه بغداد</t>
  </si>
  <si>
    <t>محمد</t>
  </si>
  <si>
    <t>فیروزنده</t>
  </si>
  <si>
    <t>کافه لی لا</t>
  </si>
  <si>
    <t>تبریز</t>
  </si>
  <si>
    <t>رشدیه بلوار بهارستان میدان سبز</t>
  </si>
  <si>
    <t>09025861502</t>
  </si>
  <si>
    <t>فرزاد</t>
  </si>
  <si>
    <t>راد</t>
  </si>
  <si>
    <t>کافه هره</t>
  </si>
  <si>
    <t>مهلت پرداخت 15 روزه</t>
  </si>
  <si>
    <t>یزد</t>
  </si>
  <si>
    <t xml:space="preserve">صفاييه، خیابان ملاصدرا ، ملاصدرا ۱۳ </t>
  </si>
  <si>
    <t>09353535519</t>
  </si>
  <si>
    <t>البرز</t>
  </si>
  <si>
    <t>محبی</t>
  </si>
  <si>
    <t>خیابان قزوین، خیابان حسینی، کوچه صمغ آبادی، پلاک 37، واحد9</t>
  </si>
  <si>
    <t>09120389561</t>
  </si>
  <si>
    <r>
      <t xml:space="preserve">شناسنامه با سفارش، ارسال </t>
    </r>
    <r>
      <rPr>
        <b/>
        <sz val="14"/>
        <color rgb="FFFF0000"/>
        <rFont val="Calibri"/>
        <family val="2"/>
        <scheme val="minor"/>
      </rPr>
      <t>نشود</t>
    </r>
    <r>
      <rPr>
        <b/>
        <sz val="14"/>
        <rFont val="Calibri"/>
        <family val="2"/>
        <scheme val="minor"/>
      </rPr>
      <t>.</t>
    </r>
  </si>
  <si>
    <t>پیمان</t>
  </si>
  <si>
    <t>چکن</t>
  </si>
  <si>
    <t>شهرک حافظ- بلوار آفرینش-خیابان صفا - خیابان جمال - کوچه ۳ - فرعی ۳/۱ - فرعی ۳/۱/۱ - پلاک دوم سمت راست - واحد یک</t>
  </si>
  <si>
    <t>09177073505</t>
  </si>
  <si>
    <t>چهارشنبه 2 آبان 1403</t>
  </si>
  <si>
    <t>امیررضا</t>
  </si>
  <si>
    <t>شیخ لو</t>
  </si>
  <si>
    <t>برگرهایم</t>
  </si>
  <si>
    <t>نیاوران، سه راه یاسر، خیابان باهنر، به سمت تجریش، نبش کوچه آهنگ</t>
  </si>
  <si>
    <t>09364001440</t>
  </si>
  <si>
    <t>اسکندری</t>
  </si>
  <si>
    <t>V60</t>
  </si>
  <si>
    <t>میدان رسالت، خیابان مظفری نیا(سراج)، رو به روی پمپ بنزین، نبش کوچه بهار 4، تعمیرگاه فرتاک</t>
  </si>
  <si>
    <t>09334903536</t>
  </si>
  <si>
    <t>نوربخش</t>
  </si>
  <si>
    <t>سایر ابزارهای غوطه‌وری</t>
  </si>
  <si>
    <t>خیابان شیخ بهایی جنوبی - بلوار آزادگان - خیابان بیست و دوم غربی - بعد از تقاطع جانبازان - پلاک 69 - زنگ بالا</t>
  </si>
  <si>
    <t>09124237066</t>
  </si>
  <si>
    <t>آسیاب مناسب دستگاه Clever</t>
  </si>
  <si>
    <t>علیرضا</t>
  </si>
  <si>
    <t>منصوریان</t>
  </si>
  <si>
    <t>کافه نامبرتن</t>
  </si>
  <si>
    <t>ابتدای بزرگراه زین الدین مسیر شرق به غرب بعد از باباییان خروجی کندرو احسان-اتحاد ، داخل خروجی بن بست لطیف پلاک 16</t>
  </si>
  <si>
    <t>09125445524</t>
  </si>
  <si>
    <t>قهرمانی</t>
  </si>
  <si>
    <t>کافه بیکری روستار آوا سنتر</t>
  </si>
  <si>
    <t>اولویت ارسال</t>
  </si>
  <si>
    <t>09369912100</t>
  </si>
  <si>
    <t>ملیکا</t>
  </si>
  <si>
    <t>بیات</t>
  </si>
  <si>
    <t>کافه پاز</t>
  </si>
  <si>
    <t>دزاشیب کوچه افشار</t>
  </si>
  <si>
    <t>09102110518</t>
  </si>
  <si>
    <t>پوریا</t>
  </si>
  <si>
    <t>مقدم</t>
  </si>
  <si>
    <t>موسسه هتلداری ارسس</t>
  </si>
  <si>
    <t xml:space="preserve">خیابان شریعتی قبل از چهار راه قصر اندیشه ۱ (خان گنجه ای) پلاک ۱ </t>
  </si>
  <si>
    <t>09221268051</t>
  </si>
  <si>
    <t>خسروی</t>
  </si>
  <si>
    <t>کافه بیکری رولن</t>
  </si>
  <si>
    <t>09371333263</t>
  </si>
  <si>
    <t>هانیه</t>
  </si>
  <si>
    <t>نوری</t>
  </si>
  <si>
    <t>ساری</t>
  </si>
  <si>
    <t>خیابان پیام نور نبش بهمن غربی و فدک شهرکتاب ساری</t>
  </si>
  <si>
    <t>09334316932</t>
  </si>
  <si>
    <t>شانی</t>
  </si>
  <si>
    <t>اتوبان ارتش.شهرک نفت. بلوار کنگان.کوچه کنگان یکم.پلاک ۳۳.واحد ۲</t>
  </si>
  <si>
    <t>09127140173</t>
  </si>
  <si>
    <t>مهان</t>
  </si>
  <si>
    <t>خیابان پیروزی . پیروزی ۱۴. آپارتمان آجرنمای یادمان. طبقه دوم</t>
  </si>
  <si>
    <t>09002060333</t>
  </si>
  <si>
    <t>الهه</t>
  </si>
  <si>
    <t>پرچ</t>
  </si>
  <si>
    <t>خیابان لواسانی - نبش خیابان شب بو - پلاک ۴۲ - همکف - شیرینی فروشی اِکلِر</t>
  </si>
  <si>
    <t>09191317610</t>
  </si>
  <si>
    <t>بهمانی</t>
  </si>
  <si>
    <t>کافه کلبه فندق</t>
  </si>
  <si>
    <t>بزرگراه ستاری شمال خ.پیامبرمرکزی خ هجرت خ صبح دوست ک.کاملیا برج کاملیا</t>
  </si>
  <si>
    <t>09376520290</t>
  </si>
  <si>
    <t>پنجشنبه 3 آبان 1403</t>
  </si>
  <si>
    <t>محمدجواد</t>
  </si>
  <si>
    <t>اسفندیاری</t>
  </si>
  <si>
    <t>بلوارنصر-خیابان فیض- کوچه ۲۱-پلاک ۱۹</t>
  </si>
  <si>
    <t>09915773476</t>
  </si>
  <si>
    <t>فربد</t>
  </si>
  <si>
    <t>سعیدی</t>
  </si>
  <si>
    <t>کافه درخت</t>
  </si>
  <si>
    <t>بابل</t>
  </si>
  <si>
    <t>خیابان جانبازان_بین توحید 50 و 48</t>
  </si>
  <si>
    <t>09113151484</t>
  </si>
  <si>
    <r>
      <t xml:space="preserve">با ماهکس ارسال </t>
    </r>
    <r>
      <rPr>
        <b/>
        <sz val="14"/>
        <color rgb="FFFF0000"/>
        <rFont val="Calibri"/>
        <family val="2"/>
        <scheme val="minor"/>
      </rPr>
      <t>نشود</t>
    </r>
    <r>
      <rPr>
        <b/>
        <sz val="14"/>
        <rFont val="Calibri"/>
        <family val="2"/>
        <scheme val="minor"/>
      </rPr>
      <t>.</t>
    </r>
  </si>
  <si>
    <t>سید شهاب</t>
  </si>
  <si>
    <t>میراسماعیلی</t>
  </si>
  <si>
    <t>کافه رستوران سوشا</t>
  </si>
  <si>
    <t xml:space="preserve">09129738717 </t>
  </si>
  <si>
    <t>عظیمیه، میدان استقلال (اسبی)، کوچه شهید صفاتی،  پارک ایران زمین، ضلع شمالی شرقی پارک، مجتمع پارک سنتر *قبل تحویل بسته با شماره گیرنده تماس گرفته شود*</t>
  </si>
  <si>
    <t>مهسا</t>
  </si>
  <si>
    <t>اسدی</t>
  </si>
  <si>
    <t>بروجن</t>
  </si>
  <si>
    <t>خیابان فردوسی، چهارراه مطهری، کوچه فردوسی ۶، ساختمان وندا، پلاک ۳۱</t>
  </si>
  <si>
    <t>09371698543</t>
  </si>
  <si>
    <t>بیکدلی</t>
  </si>
  <si>
    <t>نولان پونک</t>
  </si>
  <si>
    <t>09125690775</t>
  </si>
  <si>
    <t>09124620107</t>
  </si>
  <si>
    <t>کیانا</t>
  </si>
  <si>
    <t>بیانی</t>
  </si>
  <si>
    <t>موچی‌کی (Mochiki)</t>
  </si>
  <si>
    <t>قیطریه - بلوار کاوه - پور حیدری شرقی(روشنایی) - بلوار صفا - نبش کوچه شقایق - پلاک 6</t>
  </si>
  <si>
    <t>09124700718</t>
  </si>
  <si>
    <t>سپهر</t>
  </si>
  <si>
    <t>چگنی</t>
  </si>
  <si>
    <t>شهرک غرب خیابان مهستان مجتمع تجاری گلستان</t>
  </si>
  <si>
    <t>09212448342</t>
  </si>
  <si>
    <t>کافه کتاب همیشه</t>
  </si>
  <si>
    <t>هزینه لینک اکسپرس به کیف پول مشتری عودت داده شد./ تحویل حضوری</t>
  </si>
  <si>
    <t>سجادی</t>
  </si>
  <si>
    <t>کافه پاپیلون</t>
  </si>
  <si>
    <t>شهرک اکباتان فاز یک خیابان علیزاده بازارچه ۱۰ پلاک ۱</t>
  </si>
  <si>
    <t>09124042172</t>
  </si>
  <si>
    <t>رزمجو</t>
  </si>
  <si>
    <t>کافه میاتا</t>
  </si>
  <si>
    <t>خیابان گلخون قصرالدشت، نبش خیابان متین</t>
  </si>
  <si>
    <t>09303897318</t>
  </si>
  <si>
    <t>ارسال هوایی</t>
  </si>
  <si>
    <t>+ هدیه سری V</t>
  </si>
  <si>
    <t>چوپانی</t>
  </si>
  <si>
    <t>کافه بنک</t>
  </si>
  <si>
    <t>چهارراه پردیس - ک خیام</t>
  </si>
  <si>
    <t>09366587866</t>
  </si>
  <si>
    <t>صبا</t>
  </si>
  <si>
    <t>وصالی</t>
  </si>
  <si>
    <t>09303800369</t>
  </si>
  <si>
    <t>تحویل حضوری</t>
  </si>
  <si>
    <t>جمعه 4 آبان 1403</t>
  </si>
  <si>
    <t>نگار</t>
  </si>
  <si>
    <t>نقیه</t>
  </si>
  <si>
    <t>کافه دولت</t>
  </si>
  <si>
    <t>از قهوه های ایونت تحویل داده شده. / فاکتور در واتساپ ارسال شود.</t>
  </si>
  <si>
    <t>شنبه 5 آبان 1403</t>
  </si>
  <si>
    <t>مصرف کارگاه دم‌آوری مانند یک قهرمان</t>
  </si>
  <si>
    <t>به ریحانه تحویل داده شد.</t>
  </si>
  <si>
    <t>ساسان</t>
  </si>
  <si>
    <t>حامدی</t>
  </si>
  <si>
    <t>فروشگاه پینچ</t>
  </si>
  <si>
    <t>بلوار نبوت،انتهاي كوچه 18،مغازه نبش</t>
  </si>
  <si>
    <t>09370999001</t>
  </si>
  <si>
    <t>ارسال امروز انجام شود. / پرداختی تا شنبه ظهر صورت میگیره.</t>
  </si>
  <si>
    <t>رجروندی</t>
  </si>
  <si>
    <t>کافه مینل</t>
  </si>
  <si>
    <t>مشهد</t>
  </si>
  <si>
    <t>بلوار كوثر، بين كوثر 7 و 9</t>
  </si>
  <si>
    <t>09378374518</t>
  </si>
  <si>
    <t>آروین</t>
  </si>
  <si>
    <t>پارت یک سفارش</t>
  </si>
  <si>
    <t>دشتی</t>
  </si>
  <si>
    <t>09124391480</t>
  </si>
  <si>
    <t>سعید</t>
  </si>
  <si>
    <t>صیادی</t>
  </si>
  <si>
    <t>کافه ناج</t>
  </si>
  <si>
    <t>رشت</t>
  </si>
  <si>
    <t>خیابان معلم ، بین میدان مادر و سرگل ، جنب آموزشگاه زبان سفیر</t>
  </si>
  <si>
    <t>09114361456</t>
  </si>
  <si>
    <t>سهیل</t>
  </si>
  <si>
    <t>جهانگیری</t>
  </si>
  <si>
    <t>کافه استودیو</t>
  </si>
  <si>
    <t>خیابان مصلی ابتدای نیکبخت شرقی رو بروی کوچه ۳۴</t>
  </si>
  <si>
    <t>09138805020</t>
  </si>
  <si>
    <t>کیارش</t>
  </si>
  <si>
    <t>کوچکی پسیخانی</t>
  </si>
  <si>
    <t>بلوار منظریه - خیابان بهرام - کوچه گلایل - پلاک 14 - واحد 2</t>
  </si>
  <si>
    <t>09112488808</t>
  </si>
  <si>
    <t>ریاحی</t>
  </si>
  <si>
    <t>پاسداران-بهستان۵-هاتف اصفهانی-پلاک۱۴-واحد۵</t>
  </si>
  <si>
    <t>09122360847</t>
  </si>
  <si>
    <t>احسان</t>
  </si>
  <si>
    <t>صدرائی</t>
  </si>
  <si>
    <t>کمکس</t>
  </si>
  <si>
    <t>خیابان ظفر، خیابان فرید افشار، بلوار آرش شرقی، کوچه فارس، پلاک 5، واحد 6</t>
  </si>
  <si>
    <t>09218462608</t>
  </si>
  <si>
    <t>شریعتی - بعد از سید خندان - خواجه عبدالله انصاری - پلاک ۱۷۴ - واحد ۶</t>
  </si>
  <si>
    <t>اولویت ارسال / قبل ارسال هماهنگ شود. / آدرس به درخواست مشتری تغییر کرد.</t>
  </si>
  <si>
    <t>وحید</t>
  </si>
  <si>
    <t>عزیزی</t>
  </si>
  <si>
    <t>پیرو بیسترو</t>
  </si>
  <si>
    <t>عدالت ۵۷، نبش جام جم۲</t>
  </si>
  <si>
    <t>09123693830</t>
  </si>
  <si>
    <t>بهرامی</t>
  </si>
  <si>
    <t>کافه مَریس</t>
  </si>
  <si>
    <t>بندرکنگان</t>
  </si>
  <si>
    <t>بلوار امام.منصور اباد روبروی خیابان اختر</t>
  </si>
  <si>
    <t>09376226419</t>
  </si>
  <si>
    <t>09123671245</t>
  </si>
  <si>
    <t>شهریار،باغستان،باباسلمان،ابتدای بلوار شهید کلهر</t>
  </si>
  <si>
    <t>راستی</t>
  </si>
  <si>
    <t>بلوار عطاران،بلوار مفتح غربی،بین کوچه۱۱و۱۳،ساختمان حکمی(پلاک۱۹۵)،واحد۴</t>
  </si>
  <si>
    <t>09056667277</t>
  </si>
  <si>
    <t>رزمخواه</t>
  </si>
  <si>
    <t>کنار گذر خرازی ، بعد از آتشگاه به سمت پل وحید ، کوچه ۴۲ (نگارستان)، مجتمع نوجا ، بلوک ۵۵، واحد ۴ شرقی</t>
  </si>
  <si>
    <t>09134094834</t>
  </si>
  <si>
    <t>عبداللهی</t>
  </si>
  <si>
    <t>رفسنجان - خیابان ابوذر کوچه ۲۳ پلاک ۱۸</t>
  </si>
  <si>
    <t>09131415469</t>
  </si>
  <si>
    <t>عرفان</t>
  </si>
  <si>
    <t>صفرنژاد</t>
  </si>
  <si>
    <t>کافه فیوره</t>
  </si>
  <si>
    <t>گرگانپارس- مرداد مرکزی-ربروی اموزشگاه موسیقی روزبه</t>
  </si>
  <si>
    <t>09396923769</t>
  </si>
  <si>
    <t>تازه ترین تاریخ رُست ارسال شود.</t>
  </si>
  <si>
    <t>محمدی قیداری</t>
  </si>
  <si>
    <t>شرکت رایان رشد افزار</t>
  </si>
  <si>
    <t>09129645309</t>
  </si>
  <si>
    <t>کمالشهر، شهرک صنعتی بهارستان، خیابان گلستان ششم غربی، خیابان بوستان، پلاک 138 *تحویل نگهبانی داده شود*</t>
  </si>
  <si>
    <t>جلدی</t>
  </si>
  <si>
    <t>قهوه آفریقا</t>
  </si>
  <si>
    <t>زنجان</t>
  </si>
  <si>
    <t>چهارراه سعدی به سمت دروازه ارک کوچه شادمان</t>
  </si>
  <si>
    <t>09195241245</t>
  </si>
  <si>
    <t>روتین هفتگی</t>
  </si>
  <si>
    <t>افشین</t>
  </si>
  <si>
    <t>کافه پرا</t>
  </si>
  <si>
    <t>09123060890</t>
  </si>
  <si>
    <t>خیابان صیاد شیرازی - بعد ار صیاد 34 - ساختمان استار - طبقه دوم واحد یک</t>
  </si>
  <si>
    <t>09111774887</t>
  </si>
  <si>
    <t>متین</t>
  </si>
  <si>
    <t>زبرجدی</t>
  </si>
  <si>
    <t>شهرجدید هشتگرد،خیابان گلستان،کوچه گلستان دوم،پلاک ۲۵، واحد ۸</t>
  </si>
  <si>
    <t>09308099210</t>
  </si>
  <si>
    <t>ویوو لانژ</t>
  </si>
  <si>
    <t>محمدی فخر</t>
  </si>
  <si>
    <t>کافه والهالا</t>
  </si>
  <si>
    <t>خ جمهوری خ رازی خ پرتوی پلاک 18/1</t>
  </si>
  <si>
    <t>09376116149</t>
  </si>
  <si>
    <t>حجتی</t>
  </si>
  <si>
    <t>کافه بیکری کروسان روشا</t>
  </si>
  <si>
    <t>09373955769</t>
  </si>
  <si>
    <t>کافه بیکری روستار سانا سنتر</t>
  </si>
  <si>
    <t>ارسال تا قبل ساعت 16 / تازه رست و تاریخ ها یکسان باشند.</t>
  </si>
  <si>
    <t>امانتی</t>
  </si>
  <si>
    <t>کافه ریبار</t>
  </si>
  <si>
    <t>کاشان</t>
  </si>
  <si>
    <t>خیابان جانبازان نرسیده به میدان ۱۲ فروردین</t>
  </si>
  <si>
    <t>09386353223</t>
  </si>
  <si>
    <t>بهمن</t>
  </si>
  <si>
    <t>یاسینی</t>
  </si>
  <si>
    <t>شهرک غرب بلوار دریا خیابان شفق ساختمان مروارید ورودی Cطبقه سوم واحد 22</t>
  </si>
  <si>
    <t>09121229725</t>
  </si>
  <si>
    <t>امیر</t>
  </si>
  <si>
    <t>صبیحی</t>
  </si>
  <si>
    <t>کافه فرش</t>
  </si>
  <si>
    <t>گلسار-بلوار توحید-بعد از پارک توحید</t>
  </si>
  <si>
    <t>09119196184</t>
  </si>
  <si>
    <t>بهنام</t>
  </si>
  <si>
    <t>پسندیده</t>
  </si>
  <si>
    <t>کافه وایب</t>
  </si>
  <si>
    <t>اهواز</t>
  </si>
  <si>
    <t>کیانپارس اردیبهشت شرقی بین دانشور و شهریور</t>
  </si>
  <si>
    <t>09168258954</t>
  </si>
  <si>
    <r>
      <t>ارسال تا قبل ساعت 16 /</t>
    </r>
    <r>
      <rPr>
        <b/>
        <sz val="14"/>
        <color rgb="FFFF0000"/>
        <rFont val="Calibri"/>
        <family val="2"/>
        <scheme val="minor"/>
      </rPr>
      <t xml:space="preserve"> + هدیه سری A</t>
    </r>
  </si>
  <si>
    <t>جابر</t>
  </si>
  <si>
    <t>رئیسی</t>
  </si>
  <si>
    <t>کافه اپیک</t>
  </si>
  <si>
    <t>شهرک گلستان ابتدای خیابان رئیسعلی دلواری</t>
  </si>
  <si>
    <t>09174046474</t>
  </si>
  <si>
    <t>بختیاری</t>
  </si>
  <si>
    <t>کافه آندورا</t>
  </si>
  <si>
    <t>خیابان ایرانشهر پایینتر از کوچه دهخدا پلاک ۵۷ پشت دکه روزنامه فروشی</t>
  </si>
  <si>
    <t>09214428591</t>
  </si>
  <si>
    <t>سیدرضا</t>
  </si>
  <si>
    <t>فاطمی</t>
  </si>
  <si>
    <t>کافه رستوران دلژر</t>
  </si>
  <si>
    <t>خيابان هزار و يك شب شمالي نبش كوچه 2 طبقه اول</t>
  </si>
  <si>
    <t>09369347320</t>
  </si>
  <si>
    <t>کارت به کارت شده</t>
  </si>
  <si>
    <t>مهشید</t>
  </si>
  <si>
    <t>موفقی</t>
  </si>
  <si>
    <t>فرشته_فیاضی_ کوچه سعیدی _پلاک ۱۷_ تحویل به لابی من_ طبقه سوم درویشپور</t>
  </si>
  <si>
    <t>09337502676</t>
  </si>
  <si>
    <t>شایا</t>
  </si>
  <si>
    <t>هدایت</t>
  </si>
  <si>
    <t>گلستان غربی، میدان دریاچه، مجتمع مسکونی عرفان، بلوک A2، واحد 2014</t>
  </si>
  <si>
    <t>09102549407</t>
  </si>
  <si>
    <t xml:space="preserve">آسیاب مناسب دستگاه Clever </t>
  </si>
  <si>
    <t>رنجبر</t>
  </si>
  <si>
    <t>خیابان شهید کلاهدوز(دولت)، بلوار کاوه شمال، خیابان اخلاقی شرقی، کوچه جهانیار، کوچه جهانداد، پلاک۲۰، زنگ۵</t>
  </si>
  <si>
    <t>09024139201</t>
  </si>
  <si>
    <t>الطافی</t>
  </si>
  <si>
    <t>شهرک سالاریه خیابان اقاقیا سجاد شرقی پلاک ۱۱۰</t>
  </si>
  <si>
    <t>09120211130</t>
  </si>
  <si>
    <t>عماد</t>
  </si>
  <si>
    <t>ترکمان</t>
  </si>
  <si>
    <t>خ سهروردی،خ باغ زیار،ک بهار،ک دبستان قدس،پ ۴۶</t>
  </si>
  <si>
    <t>09132004759</t>
  </si>
  <si>
    <t>معین</t>
  </si>
  <si>
    <t>امدادی</t>
  </si>
  <si>
    <t>کافه نیروانا</t>
  </si>
  <si>
    <t>چهار راه گلسار ابتدای تختی روبروی شهرداری منطقه ۳</t>
  </si>
  <si>
    <t>09118872550</t>
  </si>
  <si>
    <t>میلاد</t>
  </si>
  <si>
    <t>سلطانی</t>
  </si>
  <si>
    <t>خیابان خوش جنوبی.نرسیده به خیابان هاشمی.بن بست شادمان.پلاک 8 واحد 3</t>
  </si>
  <si>
    <t>09025613232</t>
  </si>
  <si>
    <t>بازرگان</t>
  </si>
  <si>
    <t>خیابان ولی عصر بالاتر از پارک ساعی بن بست یاس پلاک ۱ ساختمان ازکی</t>
  </si>
  <si>
    <t>09370601136</t>
  </si>
  <si>
    <t>اشکان</t>
  </si>
  <si>
    <t>کیانی</t>
  </si>
  <si>
    <t>میدان آرژانتین - خیابان الوند - خ راشل کوری (27 ام) - پلاک 20</t>
  </si>
  <si>
    <t>09356468717</t>
  </si>
  <si>
    <t>یکشنبه 6 آبان 1403</t>
  </si>
  <si>
    <t>شهاب</t>
  </si>
  <si>
    <t>بقایی</t>
  </si>
  <si>
    <t>کافه لازارو</t>
  </si>
  <si>
    <t>مهرشهر - خیابان شهرداری - نبش ۲۰۶</t>
  </si>
  <si>
    <t>09125654823</t>
  </si>
  <si>
    <t>راز</t>
  </si>
  <si>
    <t>صفایی</t>
  </si>
  <si>
    <t>خیابان ولی عصر، خیابان توانیر شمالی(شهید عباسپور)، بالاتر از پل همت،کوچه گلزار، پلاک 4، واحد 5،زنگ تکی</t>
  </si>
  <si>
    <t>09129355273</t>
  </si>
  <si>
    <t>رامیار</t>
  </si>
  <si>
    <t>خیابان ولیعصر، بالاتر از طالقانی، کوچه فرهنگ حسینی، پلاک ۱۱ طبقه دوم</t>
  </si>
  <si>
    <t>09128141925</t>
  </si>
  <si>
    <t>قبل ارسال هماهنگ شود.</t>
  </si>
  <si>
    <t>افسانه</t>
  </si>
  <si>
    <t>جناتی</t>
  </si>
  <si>
    <t>شریعتی روبرو خیابان ظفر بن بست امانی پ۱۴ و۹</t>
  </si>
  <si>
    <t>09121797267</t>
  </si>
  <si>
    <t>ویدا</t>
  </si>
  <si>
    <t>شاهی</t>
  </si>
  <si>
    <t>شرکت پلی ران</t>
  </si>
  <si>
    <t>09335716579</t>
  </si>
  <si>
    <t>جهت جلب رضایت مشتری علی بحرینی</t>
  </si>
  <si>
    <t>تاریخ رست: 07/24 - دو بسته برزیل با تاریخ 07/03 عودت داده خواهد شد.</t>
  </si>
  <si>
    <t>خيابان پاسارگاد بعد از كوچه ۵ ساختمان اميرعلي واحد ۷</t>
  </si>
  <si>
    <t>09171774415</t>
  </si>
  <si>
    <t>توکلی</t>
  </si>
  <si>
    <t>مازندران</t>
  </si>
  <si>
    <t>محمودآباد - مجتمع ورزشی آموزشی شرکت نفت محمودآباد - فناوری اطلاعات و ارتباطات</t>
  </si>
  <si>
    <t>09113270752</t>
  </si>
  <si>
    <t>چهارراه پردیس ، خیابان سدید ، به سمت طلوع ، رو به روی شهرام بانک شهر</t>
  </si>
  <si>
    <t>یاشار</t>
  </si>
  <si>
    <t>تکلو</t>
  </si>
  <si>
    <t>بلوار لادن، لادن 5، تقاطع دوم، پلاک 51، ساختمان الین، زنگ 11</t>
  </si>
  <si>
    <t>09336401450</t>
  </si>
  <si>
    <t>ریحانه</t>
  </si>
  <si>
    <t>محمدنژاد</t>
  </si>
  <si>
    <t>(پرسنل)</t>
  </si>
  <si>
    <t>09194806033</t>
  </si>
  <si>
    <t>فاکتور در واتساپ ارسال شود.</t>
  </si>
  <si>
    <t>تحویل حضوری به خانم نیایش تکلو - 09179663894</t>
  </si>
  <si>
    <t>قاضی</t>
  </si>
  <si>
    <t>کافه لوسیدا</t>
  </si>
  <si>
    <t>قدوسی شرقی-بین کوچه 4و 6</t>
  </si>
  <si>
    <t>09037620979</t>
  </si>
  <si>
    <t>دوشنبه 7 آبان 1403</t>
  </si>
  <si>
    <t>زند</t>
  </si>
  <si>
    <t>زعفرانیه،مقدس اردبیلی ،کیهان، شارستان یکم ، پلاک ١۵ ،واحد ١٢٢</t>
  </si>
  <si>
    <t>09195069800</t>
  </si>
  <si>
    <t>آتشچی</t>
  </si>
  <si>
    <t>کافه شن</t>
  </si>
  <si>
    <t>خیابان ساحلی نرسیده به میراث فرهنگی نبش کوچه نسیم ۲۲</t>
  </si>
  <si>
    <t>09393711431</t>
  </si>
  <si>
    <t>مددی الموسوی</t>
  </si>
  <si>
    <t>کافه کارگاه محیط</t>
  </si>
  <si>
    <t>بلوار الغدیر . کوی 23 . پلاک 6 . فضای معماری محیط</t>
  </si>
  <si>
    <t>09120399364</t>
  </si>
  <si>
    <t>صابر</t>
  </si>
  <si>
    <t>کیماز</t>
  </si>
  <si>
    <t>کافه کوپیدو</t>
  </si>
  <si>
    <t>گوهردشت- خیابان هشتم شرقی-فاز یک -پلاک 40</t>
  </si>
  <si>
    <t>09125615277</t>
  </si>
  <si>
    <t>آرمیدا</t>
  </si>
  <si>
    <t>فرشیم</t>
  </si>
  <si>
    <t>سپاهان شهر_بلوار شاهد_خ الوند۴-ک مهرگان- ک مهربد -پ ۴۷</t>
  </si>
  <si>
    <t>09120672565</t>
  </si>
  <si>
    <t>مجتبی</t>
  </si>
  <si>
    <t>قیاثی</t>
  </si>
  <si>
    <t>کافه پیل</t>
  </si>
  <si>
    <t>بلوار دیلمان،نبش کوچه همت، نبش اسنوا</t>
  </si>
  <si>
    <t>09114688769</t>
  </si>
  <si>
    <t>آویژگان</t>
  </si>
  <si>
    <t>کافه 42</t>
  </si>
  <si>
    <t>آمل</t>
  </si>
  <si>
    <t>خیابان امام خمینی آفتاب 46</t>
  </si>
  <si>
    <t>09116271101</t>
  </si>
  <si>
    <t>دانیال</t>
  </si>
  <si>
    <t>نادری</t>
  </si>
  <si>
    <t>مجموعه اسپی یاس</t>
  </si>
  <si>
    <t>همدان</t>
  </si>
  <si>
    <t>میدان جهاد خیابان عارف چهار راه نظری</t>
  </si>
  <si>
    <t>09059003915</t>
  </si>
  <si>
    <t>امیرحسین</t>
  </si>
  <si>
    <t>دوست حسینی</t>
  </si>
  <si>
    <t>جهانشهر- خیابان استانداری- کوچه ششم غربی- پلاک 20-واحد6</t>
  </si>
  <si>
    <t>09125649425</t>
  </si>
  <si>
    <t>احمد</t>
  </si>
  <si>
    <t>صفدری</t>
  </si>
  <si>
    <t>رستوران شاندیز صفدری</t>
  </si>
  <si>
    <t>09155055425</t>
  </si>
  <si>
    <t>آرش</t>
  </si>
  <si>
    <t>سیادت</t>
  </si>
  <si>
    <t>مهاباد</t>
  </si>
  <si>
    <t>وفایی ،کوچه داوودی،پلاک 24</t>
  </si>
  <si>
    <t>09361616143</t>
  </si>
  <si>
    <t>باجک ۳ میدان گلها</t>
  </si>
  <si>
    <t>میدان نارون، ابتدای جاده افجه</t>
  </si>
  <si>
    <t>لواسان</t>
  </si>
  <si>
    <t>مهتاب</t>
  </si>
  <si>
    <t>گیل</t>
  </si>
  <si>
    <t>کافه مهتاب</t>
  </si>
  <si>
    <t>نوشهر</t>
  </si>
  <si>
    <t>09369763989</t>
  </si>
  <si>
    <t>روح افزا</t>
  </si>
  <si>
    <t>کافه الموت</t>
  </si>
  <si>
    <t xml:space="preserve">خيابان اقاقيا نبش سجاد شرقي </t>
  </si>
  <si>
    <t>09124520454</t>
  </si>
  <si>
    <t>صادقيه اشرفي اصفهاني خيابان عرب حسيني خيابان حائري پلاك ۲۶</t>
  </si>
  <si>
    <t>بابایان</t>
  </si>
  <si>
    <t>کافه متینز</t>
  </si>
  <si>
    <t>09391415264</t>
  </si>
  <si>
    <t>ميدان امام علي به سمت پل قويون، كنارگذر باقري، نرسيده به پارك سلامت</t>
  </si>
  <si>
    <t>دهخدا ، پاساژ لنگر، طبقه ۲ ، کد سی ۴ ، کیف و کفش کیژان</t>
  </si>
  <si>
    <t>فروشگاه کافه متینز</t>
  </si>
  <si>
    <t>فروشگاه بن کافی</t>
  </si>
  <si>
    <t>تبریزی</t>
  </si>
  <si>
    <t>ميرداماد - نفت شمالي - كوچه هفتم - نبش كوچه - پلاك 77 - واحد 1</t>
  </si>
  <si>
    <t>09108008336</t>
  </si>
  <si>
    <t>کافه نشانی</t>
  </si>
  <si>
    <t>بررودی</t>
  </si>
  <si>
    <t xml:space="preserve"> صارمي - بين صارمي 34 و 36 </t>
  </si>
  <si>
    <t>09369309993</t>
  </si>
  <si>
    <t>اسعدی</t>
  </si>
  <si>
    <t>کافه بینس</t>
  </si>
  <si>
    <t>انصاریه :بوستان ۸_نبش موز مارکت .روبروی مدرسه</t>
  </si>
  <si>
    <t>09398865141</t>
  </si>
  <si>
    <t>قبل ارسال، وضعیت پرداختی بررسی شود.</t>
  </si>
  <si>
    <t>فرشاد</t>
  </si>
  <si>
    <t>مقدسی</t>
  </si>
  <si>
    <t>پاسداران سه راه ضرابخانه ،سروستان ۵، کوچه اول، پلاک ۱ ،واحد ۳</t>
  </si>
  <si>
    <t>09147894009</t>
  </si>
  <si>
    <t>ملک</t>
  </si>
  <si>
    <t>کافه و رستوران لیالانژ</t>
  </si>
  <si>
    <t>فاز 3 مهرشهر خیابان مسیح پاکدل شرقی پ 32</t>
  </si>
  <si>
    <t>09121778543</t>
  </si>
  <si>
    <t>عالی نژاد</t>
  </si>
  <si>
    <t>کافه رستوران چینو</t>
  </si>
  <si>
    <t>شاهرود</t>
  </si>
  <si>
    <t>خیابان 22 بهمن روبرو خرقانی</t>
  </si>
  <si>
    <t>09396087838</t>
  </si>
  <si>
    <t>سرروی</t>
  </si>
  <si>
    <t xml:space="preserve"> کافه بوتیک شیرینی رلیش</t>
  </si>
  <si>
    <t>خیابان سنگی خیابان بعثت نبش کوچه عرفان ۱۷</t>
  </si>
  <si>
    <t>09364689687</t>
  </si>
  <si>
    <t>محمود</t>
  </si>
  <si>
    <t>تلاشان</t>
  </si>
  <si>
    <t>کافه بارکد</t>
  </si>
  <si>
    <t>خراسان شمالی</t>
  </si>
  <si>
    <t>شیروان - خیابان جنت بعد از چهارراه شفا</t>
  </si>
  <si>
    <t>09376263553</t>
  </si>
  <si>
    <t>بهار</t>
  </si>
  <si>
    <t>09122237579</t>
  </si>
  <si>
    <t>سعادت اباد. خیابان ۱۶ غربی ( خیابان کوروش) پلاک ۱۹ برح نور طبقه چهارم واحد ۱۴</t>
  </si>
  <si>
    <t>ظلی</t>
  </si>
  <si>
    <t>کافه سان سی مون</t>
  </si>
  <si>
    <t>مهرشهر بلوار شهرداری سر خیابان ۲۰۱</t>
  </si>
  <si>
    <t>09369297220</t>
  </si>
  <si>
    <t>سه شنبه 8 آبان 1403</t>
  </si>
  <si>
    <t>سامان</t>
  </si>
  <si>
    <t>کافه سپهری</t>
  </si>
  <si>
    <t>کرمانشاه</t>
  </si>
  <si>
    <t>میدان رفعتیه خیابان فاطمی</t>
  </si>
  <si>
    <t>09187309344</t>
  </si>
  <si>
    <t>مصطفی</t>
  </si>
  <si>
    <t>موحدی فر</t>
  </si>
  <si>
    <t>قهوه و کیک سایه</t>
  </si>
  <si>
    <t>بلوار ديلمان، نبش بلوار امام علي</t>
  </si>
  <si>
    <t>09116041874</t>
  </si>
  <si>
    <t>شیما</t>
  </si>
  <si>
    <t>جوادی</t>
  </si>
  <si>
    <t>خیابان ولنجک - کوچه ۸(افشار)- پلاک ۴- واحد ۳</t>
  </si>
  <si>
    <t>09354354970</t>
  </si>
  <si>
    <t>خیام</t>
  </si>
  <si>
    <t>غفوری</t>
  </si>
  <si>
    <t>کافه مینا کیک</t>
  </si>
  <si>
    <t>فارس</t>
  </si>
  <si>
    <t>لار - شهر جدید فلکه طاووس بلوار شهید محمد هاشمی بلوک 5</t>
  </si>
  <si>
    <t>09916853923</t>
  </si>
  <si>
    <t>کافه سایه</t>
  </si>
  <si>
    <t>زانین</t>
  </si>
  <si>
    <t>شیرینی پراگ</t>
  </si>
  <si>
    <t>هفت تیر، مفتح شمالی، کوچه شایگان، پلاک 2،تک واحد، کارگاه شیرینی پزی پراگ</t>
  </si>
  <si>
    <t>09939038171</t>
  </si>
  <si>
    <t>کهیار</t>
  </si>
  <si>
    <t>فرامرزی</t>
  </si>
  <si>
    <t>بستنی نوبهار</t>
  </si>
  <si>
    <t>خیابان نوبهار جنب بانک صادرات</t>
  </si>
  <si>
    <t>09188315883</t>
  </si>
  <si>
    <t>هزینه لینک اکسپرس به کیف پول مشتری عودت داده شد.</t>
  </si>
  <si>
    <t>09125888893</t>
  </si>
  <si>
    <t>کافه کیو</t>
  </si>
  <si>
    <t>خيابان مصلي شمالي، نبش كوچه 3</t>
  </si>
  <si>
    <t>09367959455</t>
  </si>
  <si>
    <t>مهلت پرداخت 10 روزه</t>
  </si>
  <si>
    <t>مویدی</t>
  </si>
  <si>
    <t>شهاب الدین</t>
  </si>
  <si>
    <t>گریوانی</t>
  </si>
  <si>
    <t>خیابان کریمخان، نرسیده به میدان ولیعصر، خیابان به آفرین، پلاک 21</t>
  </si>
  <si>
    <t>09300840980</t>
  </si>
  <si>
    <t>خاشعی</t>
  </si>
  <si>
    <t>زرین شهر-خیابان شیخ بهایی</t>
  </si>
  <si>
    <t>09339009792</t>
  </si>
  <si>
    <t>حیدریان</t>
  </si>
  <si>
    <t>خیابان راهنمایی</t>
  </si>
  <si>
    <t>09152399691</t>
  </si>
  <si>
    <t>رحمان</t>
  </si>
  <si>
    <t>اکبری</t>
  </si>
  <si>
    <t>رستوران ملل کمپانی</t>
  </si>
  <si>
    <t>میدان هتل مرمر ، ۳۰۰ متر به سمت میدان بسیج ، ساختمان ونیز، طبقه ۶</t>
  </si>
  <si>
    <t>09144086631</t>
  </si>
  <si>
    <t>صدف</t>
  </si>
  <si>
    <t>ناصحی</t>
  </si>
  <si>
    <t>کارگر شمالی خیابان شکرالله پلاک ۱۰۶</t>
  </si>
  <si>
    <t>09214597232</t>
  </si>
  <si>
    <t>کافه گرینویچ</t>
  </si>
  <si>
    <t>منظریه_خیابان ولیعصر</t>
  </si>
  <si>
    <t>09116131047</t>
  </si>
  <si>
    <t>مهدی نژاد</t>
  </si>
  <si>
    <t>ورامین</t>
  </si>
  <si>
    <t>خیابان شهید بهشتی - خیابان احمدی پور - نرسیده به چهارراه اسماعیلی - پلاک ۳۶</t>
  </si>
  <si>
    <t>09365037888</t>
  </si>
  <si>
    <t>دینا</t>
  </si>
  <si>
    <t>خانی</t>
  </si>
  <si>
    <t>بلوار رسالت خیابان زواره بن بست غزال پلاک ۵ طبقه اول تا سوم</t>
  </si>
  <si>
    <t>09351417508</t>
  </si>
  <si>
    <t>چهارشنبه 9 آبان 1403</t>
  </si>
  <si>
    <t>ملازائی</t>
  </si>
  <si>
    <t>کافه کاپار</t>
  </si>
  <si>
    <t>سیستان و بلوچستان</t>
  </si>
  <si>
    <t>ایرانشهر - خیابان طالقانی-جنب نمایندگی سایپا-دفترستمان کیش محمد ملازائی</t>
  </si>
  <si>
    <t>09155470760</t>
  </si>
  <si>
    <t>قفل گری</t>
  </si>
  <si>
    <t>شرکت سامسونگ گلف الکترونیکس</t>
  </si>
  <si>
    <t>09123504435</t>
  </si>
  <si>
    <t>تحویل پیک شخصی</t>
  </si>
  <si>
    <t>شریف</t>
  </si>
  <si>
    <t>کافه دوپازا</t>
  </si>
  <si>
    <t>خیابان ایت الله کاشانی_چهارراه غزنوی</t>
  </si>
  <si>
    <t>09134635373</t>
  </si>
  <si>
    <t>سحر</t>
  </si>
  <si>
    <t>مظفری فرد</t>
  </si>
  <si>
    <t>میدان ونک ، بالاتر از میدان شیخ بهایی ، ابتدای خیابان سئول ، جنب پروتئینی میکائیلیان ، پلاک 31، طبقه اول ، واحد 3</t>
  </si>
  <si>
    <t>09123026736</t>
  </si>
  <si>
    <t>ستارخان/شادمان/کوچه ولد خانی/پلاک 55/واحد 13</t>
  </si>
  <si>
    <t>09031139168</t>
  </si>
  <si>
    <t>بردیا</t>
  </si>
  <si>
    <t>میرزایی</t>
  </si>
  <si>
    <t>شرکت تپسی</t>
  </si>
  <si>
    <t>سعادت آباد - بلوار بهزاد -نبش باغستان یکم - پلاک 2</t>
  </si>
  <si>
    <t>09331404200</t>
  </si>
  <si>
    <t>رامین</t>
  </si>
  <si>
    <t>جوهری</t>
  </si>
  <si>
    <t>خ دولت-بلوار کاوه-خ بهار جنوبی-نبش خ نادر-پلاک۲-واحد۸</t>
  </si>
  <si>
    <t>09122172042</t>
  </si>
  <si>
    <t>حیدری</t>
  </si>
  <si>
    <t>جنت آباد مرکزی خیابان اقاقیا خیایان نسترن اول خیابان مهر کوچه سرو ششم پلاک۲ واحد ۸</t>
  </si>
  <si>
    <t>09129476829</t>
  </si>
  <si>
    <t>میانه</t>
  </si>
  <si>
    <t>شهرک اندیشه خیابان بهار کوچه حافظ2 پلاک 18</t>
  </si>
  <si>
    <t>09388064544</t>
  </si>
  <si>
    <t>هزینه لینک اکسپرس، به کیف پول مشتری عودت داده شد.</t>
  </si>
  <si>
    <t>علیجان‌زاده</t>
  </si>
  <si>
    <t>منصور</t>
  </si>
  <si>
    <t>احسانی</t>
  </si>
  <si>
    <t>در فاکتور ثبت نشوند. / قهوه هایی که از خط فروش خارج شدند.</t>
  </si>
  <si>
    <t>مصرف ایونت د_وند</t>
  </si>
  <si>
    <t>مشتری پاسخگوی تماس و پیام بابت تکمیل آدرس نبود.</t>
  </si>
  <si>
    <t>برگر هایم</t>
  </si>
  <si>
    <t>اولویت ارسال صبح زود</t>
  </si>
  <si>
    <t>جواد</t>
  </si>
  <si>
    <t>محمدی</t>
  </si>
  <si>
    <t>سالاریه-یاسمن-پلاک۱۴۲-واحد۳</t>
  </si>
  <si>
    <t>09122514471</t>
  </si>
  <si>
    <t>آسیاب مناسب دستگاه قهوه‌ساز خانگی دلونگی ۶۸۵</t>
  </si>
  <si>
    <t>نوروزی</t>
  </si>
  <si>
    <t>مرودشت - خیابان ۱۷ شهریور شرقی- جنب ابزار ۷ستاره</t>
  </si>
  <si>
    <t>09380080828</t>
  </si>
  <si>
    <t>فروشگاه کافه دولت</t>
  </si>
  <si>
    <t>خیابان شمس آباد، کوچه کازرونی، نبش سه راهی، پاساژ امید، طبقه اول</t>
  </si>
  <si>
    <t>اسما</t>
  </si>
  <si>
    <t>ملاحی</t>
  </si>
  <si>
    <t>محله سورو قديم ، خيابان گوهران ، كوچه سبلان ٨ ،انتهاي كوچه منزل دو طبقه سنگ نما</t>
  </si>
  <si>
    <t>09176524529</t>
  </si>
  <si>
    <t>پنجشنبه 10 آبان 1403</t>
  </si>
  <si>
    <t>صمیم</t>
  </si>
  <si>
    <t>اشرف</t>
  </si>
  <si>
    <t>ولنجک - میدان دانشگاه شهید بهشتی - خیابان هشترودی - خیابان بیضاوی غربی - کوچه کیوان - انتهای کیوان کوچه باغ ها - پلاک 8 - واحد 302</t>
  </si>
  <si>
    <t>09127380221</t>
  </si>
  <si>
    <t>بهزاد</t>
  </si>
  <si>
    <t>مرادی</t>
  </si>
  <si>
    <t>کافه رستوران بهزاد</t>
  </si>
  <si>
    <t>شهرک غرب جنب مجتمع تجاری پلاتین</t>
  </si>
  <si>
    <t>09215750581</t>
  </si>
  <si>
    <t>آقاپور</t>
  </si>
  <si>
    <t>کافه رادیکال 13</t>
  </si>
  <si>
    <t>سازمان برنامه شمالی خیابان براتلو نبش هشتم غربی</t>
  </si>
  <si>
    <t>09360783913</t>
  </si>
  <si>
    <t>فرزادامیدی</t>
  </si>
  <si>
    <t>ولنجک نبش خیابان هفتم</t>
  </si>
  <si>
    <t>09189426715</t>
  </si>
  <si>
    <t>قنادی تیفانی</t>
  </si>
  <si>
    <t>مجید</t>
  </si>
  <si>
    <t>شهریاری</t>
  </si>
  <si>
    <t>خ حافظ خ نوفل لوشاتو خ رازی نبش بن بست زندوکلی پلاک 50</t>
  </si>
  <si>
    <t>09388910359</t>
  </si>
  <si>
    <t>آراد</t>
  </si>
  <si>
    <t>09354234253</t>
  </si>
  <si>
    <t>بلوار جمهوری اسلامی، چهارراه فرهنگیان، جمهوری ۱۴، شرقی ۳،کوچه سمت راست، قطعه دوم سمت راست، خانه با نرده سفید *قبل از تحویل بسته، با شماره گیرنده هماهنگ شود*</t>
  </si>
  <si>
    <t>تاریخ تعدادی از قهوه ها، قدیمی رست باشند.</t>
  </si>
  <si>
    <t>شنبه 12 آبان 1403</t>
  </si>
  <si>
    <t>نقی زاده</t>
  </si>
  <si>
    <t>کافه بیکری لاویدا</t>
  </si>
  <si>
    <t>09352181907</t>
  </si>
  <si>
    <t>در اولویت ارسال</t>
  </si>
  <si>
    <t>مصرف مجموعه</t>
  </si>
  <si>
    <t>تاریخ رست 07/28</t>
  </si>
  <si>
    <t>حسینی</t>
  </si>
  <si>
    <t>کافه رستوران هلوشف</t>
  </si>
  <si>
    <t>09356569633</t>
  </si>
  <si>
    <t>+ هدیه سری V / ارسال تا قبل ساعت 16</t>
  </si>
  <si>
    <t>ادیبی</t>
  </si>
  <si>
    <t>سده لنجان-خیابان امام-کوچه فطرت-بن بست مالک-پلاک ۶۰</t>
  </si>
  <si>
    <t>09360706464</t>
  </si>
  <si>
    <t>ارسال با پست پیشتاز</t>
  </si>
  <si>
    <t>احمدی</t>
  </si>
  <si>
    <t>خیابان نلسون ماندلا- بالاتر از آرش- کوچه ایرج پلاک ۱۴ زنگ ۱</t>
  </si>
  <si>
    <t>09901157601</t>
  </si>
  <si>
    <t>ارسال با الوپیک به صورت پسکرایه، هزینه لینک اکسپرس به کیف پول مشتری عودت داده شد.</t>
  </si>
  <si>
    <t>صالحی</t>
  </si>
  <si>
    <t>کافه دوپیو</t>
  </si>
  <si>
    <t>بلوار وکیل آباد، خیابان حافظ، تبش حافظ 6</t>
  </si>
  <si>
    <t>09159205885</t>
  </si>
  <si>
    <t>جمعه 11 آبان 1403</t>
  </si>
  <si>
    <t>نصری</t>
  </si>
  <si>
    <t>کافه قرار</t>
  </si>
  <si>
    <t>مجتمع مسکونی سعیدیه بخش اداری پشت بانک مسکن</t>
  </si>
  <si>
    <t>09129376163</t>
  </si>
  <si>
    <t>حسنی</t>
  </si>
  <si>
    <t>پاکدشت - میدان شهدای گمنام - خیابان شهید محسن پازوکی - نبش کوچه گلستان دوم - داروخانه ستاره غفوری</t>
  </si>
  <si>
    <t>09336224443</t>
  </si>
  <si>
    <t xml:space="preserve">پرداخت 120،000 تومان از کیف پول </t>
  </si>
  <si>
    <t>پرستو</t>
  </si>
  <si>
    <t>شهرک اکباتان کوی بیمه خیابان ریاحی مجتمع پردیس ۲ واحد ۱۲۱</t>
  </si>
  <si>
    <t>09123788571</t>
  </si>
  <si>
    <t>حسام</t>
  </si>
  <si>
    <t>کریمیان</t>
  </si>
  <si>
    <t>کافه وایو</t>
  </si>
  <si>
    <t xml:space="preserve">خیابان چمران،نبش شاهد </t>
  </si>
  <si>
    <t>09394151121</t>
  </si>
  <si>
    <t>موسوی</t>
  </si>
  <si>
    <t>کافه گالری فر</t>
  </si>
  <si>
    <t>فلکه میثم، خیابان اقاقیا</t>
  </si>
  <si>
    <t>09198693371</t>
  </si>
  <si>
    <t>پدرام</t>
  </si>
  <si>
    <t>ضامنی</t>
  </si>
  <si>
    <t>خیابان اشرفی اصفهانی، نرسیده به سیمون بولیوار، خیابان طالقانی، خیابان سوری(سوم)، خیابان رزمندگان، کوچه آسمان، پلاک ۳، واحد ۹</t>
  </si>
  <si>
    <t>09124029964</t>
  </si>
  <si>
    <t>خدابنده</t>
  </si>
  <si>
    <t>کافه لنا</t>
  </si>
  <si>
    <t>شهرکرد</t>
  </si>
  <si>
    <t>09384334666</t>
  </si>
  <si>
    <t>تاریخ رست ها یکی و تازه باشند.</t>
  </si>
  <si>
    <t>خیابان کاشانی بایین تر از چهارراه طالقانی نرسیده به خیابان ناصرخسرو</t>
  </si>
  <si>
    <t>فروحی</t>
  </si>
  <si>
    <t>کافه بلوار</t>
  </si>
  <si>
    <t>میدان قائم - نبش کوچه آموزش و پرورش</t>
  </si>
  <si>
    <t>09351251733</t>
  </si>
  <si>
    <t>کافه رستوران ایستگاه</t>
  </si>
  <si>
    <t>خیابان انقلاب روبروی تئاترشهر پلاک 855</t>
  </si>
  <si>
    <t>09121504903</t>
  </si>
  <si>
    <t>کافه نولان پونک</t>
  </si>
  <si>
    <t>غزاله</t>
  </si>
  <si>
    <t>نجفیان</t>
  </si>
  <si>
    <t>خ فردوسی ک شهید برجیان پ۳۶</t>
  </si>
  <si>
    <t>09380542926</t>
  </si>
  <si>
    <t>کمیل</t>
  </si>
  <si>
    <t>صفرپور</t>
  </si>
  <si>
    <t>کافه تین</t>
  </si>
  <si>
    <t>قائم شهر</t>
  </si>
  <si>
    <t>خ ساری نبش نیما یاس ۴۱</t>
  </si>
  <si>
    <t>09901072353</t>
  </si>
  <si>
    <t>تست</t>
  </si>
  <si>
    <t>قریشی</t>
  </si>
  <si>
    <t>کافه ماه</t>
  </si>
  <si>
    <t>گلسار،بلوار گیلان،جنب فروشگاه سناتور</t>
  </si>
  <si>
    <t>09113198041</t>
  </si>
  <si>
    <t>تازه ترین تاریخ رست</t>
  </si>
  <si>
    <t>سید رضا</t>
  </si>
  <si>
    <t>کافه دلژر</t>
  </si>
  <si>
    <t>قبل ارسال، وضعیت پرداخت بررسی شود.</t>
  </si>
  <si>
    <t>عسل</t>
  </si>
  <si>
    <t>محمودی</t>
  </si>
  <si>
    <t>گرگانپارس،تیرغربی،پلاک ۳۹ مجتمع محمودی زنگ ۲</t>
  </si>
  <si>
    <t>09114336046</t>
  </si>
  <si>
    <t>کافه بلک</t>
  </si>
  <si>
    <t>کیش</t>
  </si>
  <si>
    <t>محيا مال، ورودي C</t>
  </si>
  <si>
    <t>09383980674</t>
  </si>
  <si>
    <t>ارسال پیشکرایه</t>
  </si>
  <si>
    <t>کافه ماموت</t>
  </si>
  <si>
    <t xml:space="preserve">09136440358 </t>
  </si>
  <si>
    <t>صفا</t>
  </si>
  <si>
    <t>رفیع نژاد</t>
  </si>
  <si>
    <t>سعادت اباد سرو شرقی خیابان مروارید پنجم شرقی پ44</t>
  </si>
  <si>
    <t>09128759919</t>
  </si>
  <si>
    <t>سید علی</t>
  </si>
  <si>
    <t>کریمی  آذر</t>
  </si>
  <si>
    <t>کافه اوریجینز</t>
  </si>
  <si>
    <t>وليعصر-تقاطع رازي و شهريار-پلاك۱/۱</t>
  </si>
  <si>
    <t>09143503700</t>
  </si>
  <si>
    <t>ویوولانژ</t>
  </si>
  <si>
    <t>چند پک خالی همراه قهوه ها ارسال شود.</t>
  </si>
  <si>
    <t>پل فلزی - بلوار ملت - جنب خ خورشید</t>
  </si>
  <si>
    <t>نوید</t>
  </si>
  <si>
    <t>شادمان</t>
  </si>
  <si>
    <t>فاکتور در واتساپ با نوع آسیاب ارسال شود.</t>
  </si>
  <si>
    <t>جنت‌آباد جنوبی٬ بزرگراه ستاری، خیابان پیامبر غربی٬ نبش خیابان مطهری٬ پلاک ۴۵ - واحد ۱۹</t>
  </si>
  <si>
    <t>09044752339</t>
  </si>
  <si>
    <t>قبل ارسال، هماهنگ شود. / ارسال تا قبل ساعت 12</t>
  </si>
  <si>
    <t>کاظم لو</t>
  </si>
  <si>
    <t>کافه ریور</t>
  </si>
  <si>
    <t>چهار راه فلسطین</t>
  </si>
  <si>
    <t>09376907572</t>
  </si>
  <si>
    <t>مازیار</t>
  </si>
  <si>
    <t>نیک اقبال</t>
  </si>
  <si>
    <t>یاسوج</t>
  </si>
  <si>
    <t>خیابان ۴۵ متری ارم بین فرعی 12-13</t>
  </si>
  <si>
    <t>09177439954</t>
  </si>
  <si>
    <t>یکشنبه 13 آبان 1403</t>
  </si>
  <si>
    <t>سامیار</t>
  </si>
  <si>
    <t>روزبهانی</t>
  </si>
  <si>
    <t>نیاوران،خیابان سعیدی-پلاک ۴۳،واحد ۷۱۶</t>
  </si>
  <si>
    <t>09337177783</t>
  </si>
  <si>
    <t>رحمتی</t>
  </si>
  <si>
    <t>خیابان شیراز جنوبی، پایین تر از اتوبان همت، کوچه رضوان، پلاک 6 (شرکت فناوری و اطلاعات ملل)</t>
  </si>
  <si>
    <t>09122854303</t>
  </si>
  <si>
    <t>مشتری میخواد سفارش تا قبل ساعت 16 به دستشون برسه، بابت نحوه ارسال با مشتری هماهنگ شود.</t>
  </si>
  <si>
    <t>بالندری</t>
  </si>
  <si>
    <t>کافه ویان</t>
  </si>
  <si>
    <t xml:space="preserve">خیابان دانشگاه نبش دانشگاه ۱۴ روبرو برج آلتون </t>
  </si>
  <si>
    <t>09013432410</t>
  </si>
  <si>
    <t>شادی</t>
  </si>
  <si>
    <t>رجبی</t>
  </si>
  <si>
    <t>خیابان دولت بین چهارراه اختیاریه و دیباجی جنوبی بن بست هروی پ۴ واحد ۳</t>
  </si>
  <si>
    <t>09127378863</t>
  </si>
  <si>
    <t>قبل ارسال، هماهنگ شود.</t>
  </si>
  <si>
    <t>نیما</t>
  </si>
  <si>
    <t>نظری</t>
  </si>
  <si>
    <t>کافه اپل (Opel)</t>
  </si>
  <si>
    <t>لاهیجان</t>
  </si>
  <si>
    <t>روستای سوستان بالا خیابان مسجد آقا سید مظفر کوچه مهر پنج خانه روستایی است و پلاک ندارد</t>
  </si>
  <si>
    <t>09393741144</t>
  </si>
  <si>
    <t>پریسا</t>
  </si>
  <si>
    <t>هدایتی</t>
  </si>
  <si>
    <t>09128369791</t>
  </si>
  <si>
    <t>خیابان توانیر شمالی کوچه گلزار پلاک 4 واحد 5 - تحویل گیرنده: راضیه صفایی</t>
  </si>
  <si>
    <t>فی فی</t>
  </si>
  <si>
    <t>قاسمی</t>
  </si>
  <si>
    <t>قهوه بی سان</t>
  </si>
  <si>
    <t>هاشمیه ۲۸، بین هاشمیه ۲۸/۶ و ۲۸/۸، جنب پلاک ۷</t>
  </si>
  <si>
    <t>09356814779</t>
  </si>
  <si>
    <t>کافه فلسطین</t>
  </si>
  <si>
    <t>چهار راه ولیعصر به سمت میدان انقلاب ، بعد از خیابان فلسطین پلاک ۹۵۵</t>
  </si>
  <si>
    <t>09102706059</t>
  </si>
  <si>
    <t>صهیب</t>
  </si>
  <si>
    <t>سیدهواسی</t>
  </si>
  <si>
    <t>کافه رستوران آدان</t>
  </si>
  <si>
    <t>سنندج</t>
  </si>
  <si>
    <t>مبارک آباد،پایین تر از میدان اوراز ،طبقه یازدهم قسمت اداری برج هیوالرد</t>
  </si>
  <si>
    <t>09182880887</t>
  </si>
  <si>
    <t>کاکاوند</t>
  </si>
  <si>
    <t>سعادت آباد، بلوار پاکنژاد، آسمان سوم شرقی، پلاک ۴۴، واحد ۱۰۱</t>
  </si>
  <si>
    <t>09127829283</t>
  </si>
  <si>
    <t>زرشناس</t>
  </si>
  <si>
    <t>کافه روایت</t>
  </si>
  <si>
    <t>سعادت آباد ، بلوار سرو غربی ، خیابان شکوفه ، پلاک ۲۰</t>
  </si>
  <si>
    <t>09203183995</t>
  </si>
  <si>
    <t>بلوار ساحلی ما بین اسکله حقانی و اسکله ماهیگیری جنب کافه دوچرخه کوچه موج ۱۶ برج ثابت واحد ۳۰</t>
  </si>
  <si>
    <t>09133365006</t>
  </si>
  <si>
    <t>سمیرا</t>
  </si>
  <si>
    <t>امانی</t>
  </si>
  <si>
    <t>کوی پلیس جنب زندان کارون خیابان خادم کوچه مهر مجتمع شهریار واحد یک</t>
  </si>
  <si>
    <t>09132857515</t>
  </si>
  <si>
    <t>حامد</t>
  </si>
  <si>
    <t>تاج</t>
  </si>
  <si>
    <t>بن کافی</t>
  </si>
  <si>
    <t>09123279184</t>
  </si>
  <si>
    <t>امید</t>
  </si>
  <si>
    <t>حقیقی</t>
  </si>
  <si>
    <t>کافه رستوران نیوفود</t>
  </si>
  <si>
    <t>کیانپارس وهابی نبش سروش</t>
  </si>
  <si>
    <t>09171116008</t>
  </si>
  <si>
    <t>فاکتور بنام الهه اله کرمی زاده چاپ و ارسال شود.</t>
  </si>
  <si>
    <t>شهرآزاد</t>
  </si>
  <si>
    <t>میدان صنعت، خیابان فرحزادی، خیابان سیمای ایران روبروی دانشگاه آزاد</t>
  </si>
  <si>
    <t>حمیدرضا</t>
  </si>
  <si>
    <t>کاظمی</t>
  </si>
  <si>
    <t>ماسال</t>
  </si>
  <si>
    <t>خیابان معلم-کوچه شهید مهیار کاظمی-ساختمان مهیار-واحد۴</t>
  </si>
  <si>
    <t>09116197335</t>
  </si>
  <si>
    <t>ارسال با تیپاکس</t>
  </si>
  <si>
    <t>مرادی شهربابک</t>
  </si>
  <si>
    <t>شهربابک بلوار ازادی ازادی ۶ پلاک ۲۶</t>
  </si>
  <si>
    <t>09210883678</t>
  </si>
  <si>
    <t>دوشنبه 14 آبان 1403</t>
  </si>
  <si>
    <t>نوری زاده</t>
  </si>
  <si>
    <t>سعادت اباد. خیابان ۱۶ غربی ( خیابان کوروش) پلاک ۱۹ یرح نور طبقه چهارم واحد ۱۴</t>
  </si>
  <si>
    <t>محمودیان</t>
  </si>
  <si>
    <t>آورین لانژ</t>
  </si>
  <si>
    <t>09362636774</t>
  </si>
  <si>
    <t>بسته های 150 گرمی، در فاکتور ثبت نشوند./ بابت قهوه مصرف شده برای تست و ست ارسال میشود.</t>
  </si>
  <si>
    <t>الهام</t>
  </si>
  <si>
    <t>مهری</t>
  </si>
  <si>
    <t>میدان گلشهر پایین تر از عدالت 56/1</t>
  </si>
  <si>
    <t>09369919394</t>
  </si>
  <si>
    <t>بهاری</t>
  </si>
  <si>
    <t>شهرک غرب- خیابان درختی- خیابان حافظی- پلاک ۸۸ - واحد ۵</t>
  </si>
  <si>
    <t>09113456916</t>
  </si>
  <si>
    <t>تراب</t>
  </si>
  <si>
    <t>کافه رستوران لازارو</t>
  </si>
  <si>
    <t>شهرک سالاریه بلوار شهید گلستانه جنب مدرسه شهید فلاحی پلاک 61</t>
  </si>
  <si>
    <t>09127501098</t>
  </si>
  <si>
    <r>
      <t>ارسال امروز</t>
    </r>
    <r>
      <rPr>
        <b/>
        <sz val="14"/>
        <color rgb="FFFF0000"/>
        <rFont val="Calibri"/>
        <family val="2"/>
        <scheme val="minor"/>
      </rPr>
      <t xml:space="preserve"> + هدیه سری A</t>
    </r>
  </si>
  <si>
    <t>با کد تخفیف 10% سفارش ثبت شده. (مبلغ پرداختی 229،500 تومان) / تحویل هانی داده شود.</t>
  </si>
  <si>
    <t>تارخ</t>
  </si>
  <si>
    <t>ابراهیمی</t>
  </si>
  <si>
    <t>نبش شهرک سعدی-کوچه سنجرخان جنوبی-ساختمان ثنا ط1 واحد1</t>
  </si>
  <si>
    <t>09187802134</t>
  </si>
  <si>
    <t>تازه ترین تاریخ رست ارسال شود. / ارسال با ماهکس</t>
  </si>
  <si>
    <t>محدثه</t>
  </si>
  <si>
    <t>گرجی</t>
  </si>
  <si>
    <t>کافه بیکری درو (گلستان)</t>
  </si>
  <si>
    <t>کافه بیکری درو (اپال)</t>
  </si>
  <si>
    <t>شهرك غرب، خيابان ايران زمين، نبش خيابان مهستان، مركز خريد گلستان، حياط شرقي، پلاك ۱۰۲</t>
  </si>
  <si>
    <t>سعادت آباد-ميدان كتاب-بلوار كوهستان-مجتمع اپال-طبقه نهم-كافه درو</t>
  </si>
  <si>
    <t>09912080890</t>
  </si>
  <si>
    <t>مشگین شهر خیابان دانشگاه کوچه دانشجو فرعی ۲ پلاک ۲۰</t>
  </si>
  <si>
    <t>افشار</t>
  </si>
  <si>
    <t>09121355018</t>
  </si>
  <si>
    <t>الهیه، خیابان مریم شرقی، بین نلسون ماندلا و امین، سمت چپ، پلاک 34 (ساختمان اداری فرید - استیل البرز)</t>
  </si>
  <si>
    <t>سیروس</t>
  </si>
  <si>
    <t>صباحی</t>
  </si>
  <si>
    <t>شرکت ارکید فارمد</t>
  </si>
  <si>
    <t>ونک، خ. ولیعصر، میدان عطار، خیابان عطار، روبه‌روی نیروی انتظامی، پلاک ۴۲، طبقه ۶ شمالی - تحویل به حراست شرکت داده شود -</t>
  </si>
  <si>
    <t>09128430825</t>
  </si>
  <si>
    <t>فرید</t>
  </si>
  <si>
    <t>بوتیک قهوه ریشه</t>
  </si>
  <si>
    <t>حافظیه، خیابان حافظ، روبروی پمپ بنزین جهان نما</t>
  </si>
  <si>
    <t>09173501463</t>
  </si>
  <si>
    <t>سه شنبه 15 آبان 1403</t>
  </si>
  <si>
    <t>اکاتی</t>
  </si>
  <si>
    <t>منطقه ۵ جنت آباد شمالی ، بهارستان ۱۶ ، پلاک ۱۲ ساختمان روشا واحد ۷</t>
  </si>
  <si>
    <t>09120479787</t>
  </si>
  <si>
    <t>محمدحسین</t>
  </si>
  <si>
    <t>سقائیان</t>
  </si>
  <si>
    <t>خیابان امیرکبیر-خیابان ملت-کوچه ملت-پاساژ ملت-طبقه همکف - پلاک4</t>
  </si>
  <si>
    <t>09121229391</t>
  </si>
  <si>
    <t>مارزلو</t>
  </si>
  <si>
    <t>کمی بعد تر از صیاد ۴۰، دقیقا سر پیچ، مجتمع آفرینش، زنگ ۶</t>
  </si>
  <si>
    <t>09355722616</t>
  </si>
  <si>
    <t>فرنود</t>
  </si>
  <si>
    <t>فریدونی</t>
  </si>
  <si>
    <t>بلوار استاد معین، کوچه سرآبادانی، پلاک 8، طبقه دوم</t>
  </si>
  <si>
    <t>09023773438</t>
  </si>
  <si>
    <t>متقی</t>
  </si>
  <si>
    <t>کافه نولان ونک</t>
  </si>
  <si>
    <t>09331770320</t>
  </si>
  <si>
    <t>فرهاد</t>
  </si>
  <si>
    <t>صلح جو</t>
  </si>
  <si>
    <t>خ ولیعصر-بالاتر از ظفر-نبش کوچه ی ناصری-برج کیان-طبقه ی 19 *به نگهبان طبقه 19 تحویل داده شود*</t>
  </si>
  <si>
    <t>09308422002</t>
  </si>
  <si>
    <t>علی جمشید</t>
  </si>
  <si>
    <t>کافه تنتو</t>
  </si>
  <si>
    <t>شهرک غرب میدان صنعت پاساژ پلاتین حیاط</t>
  </si>
  <si>
    <t>09123449771</t>
  </si>
  <si>
    <t>ولنجک خ ۲۱ بعد از ساسان پ ۷ واحد ۱۹</t>
  </si>
  <si>
    <t>09128897957</t>
  </si>
  <si>
    <t>نیلوفر</t>
  </si>
  <si>
    <t>بنی اسدی</t>
  </si>
  <si>
    <t>غفاری</t>
  </si>
  <si>
    <t>کافه بیکری ماچا</t>
  </si>
  <si>
    <t>خيابان امام، آبرسان، فلكه دانشگاه، روبروي برج بلور، جنب پاساژ نسيم، طبقه منفي 1 بانك كتاب</t>
  </si>
  <si>
    <t>09302235213</t>
  </si>
  <si>
    <t>پارسا</t>
  </si>
  <si>
    <t>مترو حسین آباد، مجتمع رونیکا پالاس هروی، بلوک E1 ، واحد ۱۵۱</t>
  </si>
  <si>
    <t>09120991381</t>
  </si>
  <si>
    <t>الناز</t>
  </si>
  <si>
    <t>مستشیری</t>
  </si>
  <si>
    <t>سمنان</t>
  </si>
  <si>
    <t>آزادی 26 واحد 36 واحد 1</t>
  </si>
  <si>
    <t>09306507969</t>
  </si>
  <si>
    <t>معیت</t>
  </si>
  <si>
    <t>حقیقت نژاد</t>
  </si>
  <si>
    <t>کافه رستوران سبو</t>
  </si>
  <si>
    <t>سه راه حکیم نظامی ۲۰۰متر به سمت سه راه توحید مجموعه غذایی فودلند</t>
  </si>
  <si>
    <t>09395292630</t>
  </si>
  <si>
    <t>ثمریان</t>
  </si>
  <si>
    <t>میدان صنعت-مرکز خرید لیدوما-طبقه b1</t>
  </si>
  <si>
    <t>09120682264</t>
  </si>
  <si>
    <t>عباس</t>
  </si>
  <si>
    <t>خاکپور</t>
  </si>
  <si>
    <t>بلوار مدرس ،سر سه راه عدل، کوچه کرامت، پلاک ۴۱ ، زنگ ۲</t>
  </si>
  <si>
    <t>09908393903</t>
  </si>
  <si>
    <t>چهارشنبه 16 آبان 1403</t>
  </si>
  <si>
    <t>استادهاشمی</t>
  </si>
  <si>
    <t>20متری گلستان ک 14 ساختمان گلستان واحد 8 ط 4</t>
  </si>
  <si>
    <t>09123533817</t>
  </si>
  <si>
    <t>آمنه</t>
  </si>
  <si>
    <t>حمیدی مهر</t>
  </si>
  <si>
    <t>خیابان مصلی شمالی(اب۲۵۰)_نبش کوچه ۳ (ارگ)</t>
  </si>
  <si>
    <t>09038307757</t>
  </si>
  <si>
    <t>سوده</t>
  </si>
  <si>
    <t>آذرنیا</t>
  </si>
  <si>
    <t>ولیعصر، بالاتر از پارک ساعی،خیابان امینی، پلاک 20، واحد 10</t>
  </si>
  <si>
    <t>09102228418</t>
  </si>
  <si>
    <t>سلامیه</t>
  </si>
  <si>
    <t>کافه گپ</t>
  </si>
  <si>
    <t>شهرک بهاران بلوار ۲۲بهمن ۱۰۰پایین تر از میدان قانع روبروی بیمارستان آریا و مخابرات روبروی خیابان هشترودی دقیقا جنب هنرستان هنر هژار مجتمع ۲۰۲</t>
  </si>
  <si>
    <t>09183804262</t>
  </si>
  <si>
    <t>ایمان</t>
  </si>
  <si>
    <t>جنگروی</t>
  </si>
  <si>
    <t>کافه فطیر</t>
  </si>
  <si>
    <t>پل شیری، ابتدای صائب جنوبی، پ ۱۵۰</t>
  </si>
  <si>
    <t>09359818009</t>
  </si>
  <si>
    <t>کافه باس</t>
  </si>
  <si>
    <t>بلوار فجر رو به روی کوچه افروز پلاک ۷۲</t>
  </si>
  <si>
    <t>09188785464</t>
  </si>
  <si>
    <t>بابایی</t>
  </si>
  <si>
    <t>ری، جوانمرد قصاب ،خیابان حنیفه زاده شهرک الهیه کوچه سید احمد خمینی بلوک ۲۵ واحد ۹</t>
  </si>
  <si>
    <t>09122700616</t>
  </si>
  <si>
    <t>لقایی</t>
  </si>
  <si>
    <t>میدان تجریش/ خیابان شهید فناخسرو/ پلاک ۴۴/ زنگ دوم</t>
  </si>
  <si>
    <t>09127900906</t>
  </si>
  <si>
    <t>آرمین</t>
  </si>
  <si>
    <t>جهان پناه</t>
  </si>
  <si>
    <t>خ دماوند خ محمودی ک خلبان اکبری پ 16 واحد ۲</t>
  </si>
  <si>
    <t>09128171007</t>
  </si>
  <si>
    <t>غلامی شه بندی</t>
  </si>
  <si>
    <t>کافه قهومون</t>
  </si>
  <si>
    <t>میدان امام بلوار آزادی خیابان بعثت بین بعثت ۲ و ۴</t>
  </si>
  <si>
    <t>09376143341</t>
  </si>
  <si>
    <t>ادامه سفارش کافه قهومون</t>
  </si>
  <si>
    <t>کافه لکسون</t>
  </si>
  <si>
    <t>حسابیان</t>
  </si>
  <si>
    <t>چلندر _ روبه روی وردی چلندر</t>
  </si>
  <si>
    <t>09163074331</t>
  </si>
  <si>
    <t>کافه قنادی اته</t>
  </si>
  <si>
    <t>09124722258</t>
  </si>
  <si>
    <t>نواب</t>
  </si>
  <si>
    <t>نجفی زاده</t>
  </si>
  <si>
    <t>سارا</t>
  </si>
  <si>
    <t>زه تابچیان</t>
  </si>
  <si>
    <t>بلوار سمیه بیست متری شهید رجایی کوچه شماره سه پلاک بیست و هفت</t>
  </si>
  <si>
    <t>09199706269</t>
  </si>
  <si>
    <t>پنجشنبه 17 آبان 1403</t>
  </si>
  <si>
    <t>اصغرپور</t>
  </si>
  <si>
    <t>علی اصغر</t>
  </si>
  <si>
    <t>خیابان سنگی بوستان ۱۱ پلاک ۲۲</t>
  </si>
  <si>
    <t>09177795706</t>
  </si>
  <si>
    <t>شایان</t>
  </si>
  <si>
    <t>شمس</t>
  </si>
  <si>
    <t>نظام آباد_مدنی شمالی_کوچه رمضانی_کوچه واشقانی_کوچه بابایی_پلاک ۱۵_واحد۵ ۵</t>
  </si>
  <si>
    <t>09120755393</t>
  </si>
  <si>
    <t>نایب آقا</t>
  </si>
  <si>
    <t>پاسداران، بوستان دوم (اخوان) پلاک ۹ شهرکتاب پاسداران</t>
  </si>
  <si>
    <t>09364861742</t>
  </si>
  <si>
    <t>مهریار</t>
  </si>
  <si>
    <t>یکوریان وحید</t>
  </si>
  <si>
    <t>کافه هی</t>
  </si>
  <si>
    <t>خیابان ازادی_خیابان گلباد</t>
  </si>
  <si>
    <t>09336640370</t>
  </si>
  <si>
    <t>شهرک گلستان،بلوار جهاد،کوچه۱۵،پلاک۳۷</t>
  </si>
  <si>
    <t>09330457511</t>
  </si>
  <si>
    <t>دادگر</t>
  </si>
  <si>
    <t>میدان المپیک،خیابان بیست و پنجم(جنب پمپ بنزین) نبش کوچه حسینی پلاک ۸ ساختمان امپریال طبقه ۲ واحد ۵</t>
  </si>
  <si>
    <t>09120344066</t>
  </si>
  <si>
    <t>شهریار</t>
  </si>
  <si>
    <t>آزاد حیدری</t>
  </si>
  <si>
    <t>کافه آدرنالین</t>
  </si>
  <si>
    <t>پارس آباد - فلکه آب و فاضلاب کمپ کشت صنعت مغان پلاک ۲۴</t>
  </si>
  <si>
    <t>09333263820</t>
  </si>
  <si>
    <t>حسن پور اقدم</t>
  </si>
  <si>
    <t>لتکافه</t>
  </si>
  <si>
    <t>جاده برگشت ائل گولی ،نرسیده به فلکه گلشهر ،هتل رویال پالاس،طبقه هشتم (لطفا تماس گرفته شو۰۹۱۴۳۰۶۰۷۳۶)</t>
  </si>
  <si>
    <t>09027052882</t>
  </si>
  <si>
    <t>جمعه 18 آبان 1403</t>
  </si>
  <si>
    <t>بخشی زاده</t>
  </si>
  <si>
    <t>جهانشهر بلوار مولانا کنار پل گذر روحانی قبل از بوستان یکم فروشگاه کوچه عطر</t>
  </si>
  <si>
    <t>09385388669</t>
  </si>
  <si>
    <t>جهانشهر - بلوار ماهان شرقی - نبش کوچه افشین - پلاک 45</t>
  </si>
  <si>
    <t>شهدوستی</t>
  </si>
  <si>
    <t>ارسال با چاپار</t>
  </si>
  <si>
    <t>خیابان آپادانا دوم، کوچه مجلسی، مجتمع باران، زنگ سمت چپ، واحد یک</t>
  </si>
  <si>
    <t>09139027966</t>
  </si>
  <si>
    <t>شنبه 19 آبان 1403</t>
  </si>
  <si>
    <t>عباسی نسب</t>
  </si>
  <si>
    <t>کافه برزیل</t>
  </si>
  <si>
    <t>شهربابک، خیابان حقانی روبروی مدرسه عدالت</t>
  </si>
  <si>
    <t>09198157580</t>
  </si>
  <si>
    <t>کافه رستوران مارشو</t>
  </si>
  <si>
    <t>نسا</t>
  </si>
  <si>
    <t>میرشجاعی</t>
  </si>
  <si>
    <t>خيابان پيوندي-چهارراه فدك به پيوندي رستوران مارشو-طبقه 3</t>
  </si>
  <si>
    <t>09112561453</t>
  </si>
  <si>
    <t>هاشم نیا</t>
  </si>
  <si>
    <t>کافه بخارا</t>
  </si>
  <si>
    <t>جهانشهر - میدان هلال احمر - نبش سوپر لادن</t>
  </si>
  <si>
    <t>09128601438</t>
  </si>
  <si>
    <t>زینب</t>
  </si>
  <si>
    <t>دولتی</t>
  </si>
  <si>
    <t>کافه زین</t>
  </si>
  <si>
    <t>بابلسر</t>
  </si>
  <si>
    <t>دریاکنار خیابان ششم سر کوچه یکم</t>
  </si>
  <si>
    <t>09123513718</t>
  </si>
  <si>
    <t>سالار</t>
  </si>
  <si>
    <t>درنگ</t>
  </si>
  <si>
    <t>کافه پرکو</t>
  </si>
  <si>
    <t>تبريز - وليعصر ،چهارراه شريعتي به سمت رازي</t>
  </si>
  <si>
    <t>09125006328</t>
  </si>
  <si>
    <t>گردش خواه</t>
  </si>
  <si>
    <t>کافه کاوا</t>
  </si>
  <si>
    <t xml:space="preserve">گلشهر - بالاتر از بیمارستان شهدا - نرسیده به رو به روی کوی بهارستان - جنب دهکده </t>
  </si>
  <si>
    <t>09030702500</t>
  </si>
  <si>
    <t>حمید</t>
  </si>
  <si>
    <t>پرند</t>
  </si>
  <si>
    <t>کافه پرند</t>
  </si>
  <si>
    <t>سلمانشهر (متلقو) - انتهای خیابان ۱۰دریاگوشه</t>
  </si>
  <si>
    <t>09020130819</t>
  </si>
  <si>
    <t>ارسال فوری / ارسال با ماهکس</t>
  </si>
  <si>
    <t>کافه کیک استودیو</t>
  </si>
  <si>
    <t>کافه ویوولاتژ</t>
  </si>
  <si>
    <t>تاریخ ها یکی و تازه باشند.</t>
  </si>
  <si>
    <t>رحیمی</t>
  </si>
  <si>
    <t>کافه هوم</t>
  </si>
  <si>
    <t>بجنورد</t>
  </si>
  <si>
    <t>امیریه شمالی-ابتدای.خیابان نامجو-قبل گل اردیبهشت. پلاک 4. روبروی پارکینگ</t>
  </si>
  <si>
    <t>09371004799</t>
  </si>
  <si>
    <t>مانا</t>
  </si>
  <si>
    <t>یونسی نیک</t>
  </si>
  <si>
    <t>بالاتر از میدان پونک، بعد از خروجی نیایش، کوچه هفتم (کوچه معاینه فنی)، انتهای کوچه سمت چپ برج رانا، واحد ۲۶۶ طبقه ۶</t>
  </si>
  <si>
    <t>09123095320</t>
  </si>
  <si>
    <t>ارسال فوری / آسیاب مناسب دستگاه مباشی خانگی</t>
  </si>
  <si>
    <t>امیرعلی</t>
  </si>
  <si>
    <t>سید حسینی</t>
  </si>
  <si>
    <t>خ استانداری خ حکیم کوچه٧ هتل سنتى اصفهان</t>
  </si>
  <si>
    <t>09133508028</t>
  </si>
  <si>
    <t>پریا</t>
  </si>
  <si>
    <t>یاراحمدی</t>
  </si>
  <si>
    <t>تهرانپارس، بین فلکه دوم و سوم، خ ۱۹۲ شرقی ( حسنلو) ، پلاک ۱۰۷ واحد سوم</t>
  </si>
  <si>
    <t>09122988568</t>
  </si>
  <si>
    <t>همراه سفارش دکان نوزده دو صفر ارسال شود.</t>
  </si>
  <si>
    <t>ظریف</t>
  </si>
  <si>
    <t>دکان قهوه نوزده دو صفر</t>
  </si>
  <si>
    <t>بارون آواك روبه روي درب پشتي پاساژ ضرغامي</t>
  </si>
  <si>
    <t>09142155595</t>
  </si>
  <si>
    <t>عطا</t>
  </si>
  <si>
    <t>حق آخری</t>
  </si>
  <si>
    <t>آخونی جنب بانک رفاه کوی ۱۲متری بهارستان نبش کوچه کاج پلاک 3</t>
  </si>
  <si>
    <t>09364799613</t>
  </si>
  <si>
    <t>بهرام</t>
  </si>
  <si>
    <t>شفیعی</t>
  </si>
  <si>
    <t>بلوار ستاری شمال، خ پیامبرمرکزی، خ صبح دوست، کوچه کاملیا، کنار برج کاملیا</t>
  </si>
  <si>
    <t>09223702232</t>
  </si>
  <si>
    <t>سروش</t>
  </si>
  <si>
    <t>قانعی</t>
  </si>
  <si>
    <t>ازادشهر خ ولایت شرقی خ کوثر ک شهید رضوی پ ۳</t>
  </si>
  <si>
    <t>09130025545</t>
  </si>
  <si>
    <t>عظیمیه، میدان استقلال (اسبی)، کوچه شهید صفاتی، پارک ایران زمین، ضلع شمالی شرقی پارک، مجتمع پارک سنتر</t>
  </si>
  <si>
    <t>09129738717</t>
  </si>
  <si>
    <t>سرشوق</t>
  </si>
  <si>
    <t>باغ فردوس، خيابان كوهيار، كوچه نمازي، پلاك 4، طبقه 2، واحد شمال شرقي</t>
  </si>
  <si>
    <t>09122193424</t>
  </si>
  <si>
    <t>پویا</t>
  </si>
  <si>
    <t>صفری</t>
  </si>
  <si>
    <t>سلمانشهر ، جمشید اباد ، خیابان شهید فرجی ، کوچه زینبیه</t>
  </si>
  <si>
    <t>09118964685</t>
  </si>
  <si>
    <t>یکشنبه 20 آبان 1403</t>
  </si>
  <si>
    <t>فیروزه</t>
  </si>
  <si>
    <t>کاظمیان</t>
  </si>
  <si>
    <t>09128188972</t>
  </si>
  <si>
    <t>صیاد شیرازی شمال خیابان مغان میدان حسین آباد خیابان مژده مجتمع رونیکا پالاس بلوک B1طبقه سوم شمالی واحد ۱۰۳۶ *لطفا به لابی تحویل داده شود*</t>
  </si>
  <si>
    <t>قهوه ترک</t>
  </si>
  <si>
    <t xml:space="preserve">میدان امام بلوار آزادی خیابان بعثت بین بعثت ۲ و ۴ </t>
  </si>
  <si>
    <t>فقیهی</t>
  </si>
  <si>
    <t>تربت جام</t>
  </si>
  <si>
    <t>مطهری ۷، پلاک ۴، واحد ۴</t>
  </si>
  <si>
    <t>09106761037</t>
  </si>
  <si>
    <t>پرنیان</t>
  </si>
  <si>
    <t>علیجان زاده</t>
  </si>
  <si>
    <t>منظریه-خیابان ولیعصر-بعد از مسجد امام حسن مجتبی نبش وحدت</t>
  </si>
  <si>
    <t>09116131036</t>
  </si>
  <si>
    <t>امانتی کاشانی</t>
  </si>
  <si>
    <t>09192138949</t>
  </si>
  <si>
    <t>پورسیدی</t>
  </si>
  <si>
    <t>سعادت آباد میدان فرهنگ بلوار فرهنگ خیابان ۱۶ شرقی پلاک ۱۸ واحد ۳۰۴</t>
  </si>
  <si>
    <t>09121228264</t>
  </si>
  <si>
    <t>صبوری خراسانی</t>
  </si>
  <si>
    <t>کافه یوو</t>
  </si>
  <si>
    <t>09156117970</t>
  </si>
  <si>
    <t>بلوار وکیل آباد، بلوار کوثر، نبش کوثر شمالی پانزده</t>
  </si>
  <si>
    <t>کافه پی</t>
  </si>
  <si>
    <t>ولیعصر خیابان رودکی انتهای خیابان خوارزمی بعد از دونر درنا پلاک ۱</t>
  </si>
  <si>
    <t>09144146711</t>
  </si>
  <si>
    <t>رهان</t>
  </si>
  <si>
    <t>کاشف نیا</t>
  </si>
  <si>
    <t>هروی، خیابان افتخاریان، کوچه پارک (پارک جنوبی)، پلاک ۱۶، زنگ ۴</t>
  </si>
  <si>
    <t>09354138767</t>
  </si>
  <si>
    <t>کریمی</t>
  </si>
  <si>
    <t>کافه رستوران دارکوب</t>
  </si>
  <si>
    <t>ولیعصر خیابان اعتصامی جنوبی جنب شهریار۳</t>
  </si>
  <si>
    <t>09021011513</t>
  </si>
  <si>
    <t xml:space="preserve">خیابان انقلاب روبروی تئاترشهر پلاک 855 </t>
  </si>
  <si>
    <t xml:space="preserve">کافه رستوران ایستگاه </t>
  </si>
  <si>
    <t>هدیه کافه لوک‌اِیت</t>
  </si>
  <si>
    <t>تحویل به نوشاد</t>
  </si>
  <si>
    <t>پرچگانی</t>
  </si>
  <si>
    <t>کافه لامور</t>
  </si>
  <si>
    <t>بلوار دانشجو _ روبروی آموزشگاه رانندگی فجر _ کانکس سفید</t>
  </si>
  <si>
    <t>09190595396</t>
  </si>
  <si>
    <t>فهیمه</t>
  </si>
  <si>
    <t>قدم یاری</t>
  </si>
  <si>
    <t>کافه کُر</t>
  </si>
  <si>
    <t>بزرگراه حقانى بلوار کتابخانه ملى ضلع جنوبى پردیس تئاتر موسیقى</t>
  </si>
  <si>
    <t>09124431359</t>
  </si>
  <si>
    <t>ضیائی پور</t>
  </si>
  <si>
    <t>عمارت جهان کوچک من</t>
  </si>
  <si>
    <t>خیابان طالقانی،خیابان موسوی،کوچه ایرانشهر،پلاک ۱</t>
  </si>
  <si>
    <t>09366388030</t>
  </si>
  <si>
    <t>شهرک غرب،میدان صنعت،خیابان سیمای ایران،جنب پلاتین،روبه روی دانشگاه</t>
  </si>
  <si>
    <t>قهوه های تست در بسته بندی جداگانه همراه سفارش ارسال شوند.</t>
  </si>
  <si>
    <t>دوشنبه 21 آبان 1403</t>
  </si>
  <si>
    <t>دولت آبادی</t>
  </si>
  <si>
    <t>زعفرانیه، آصف، بلوار بهرادی، ماکویی پور شمالی پلاک ۶۶ برج مروارید طبقه اول</t>
  </si>
  <si>
    <t>09121014686</t>
  </si>
  <si>
    <t>پل معالی آباد به سمت قصردشت-بلوار میرزای شیرازی- کوچه ۲۵- ساختمان ۱۳۴۵ (شیشه ای)- طبقه دوم - زنگ دوم</t>
  </si>
  <si>
    <t>09021698585</t>
  </si>
  <si>
    <t>کلینیک دامپزشکی دکتر مهرداد کریمی</t>
  </si>
  <si>
    <t>مریم</t>
  </si>
  <si>
    <t>شاه‌حسینی</t>
  </si>
  <si>
    <t>بلوار اندرزگو، خ حبيب چيذري، پلاك ۱۵، ساختمان پرستيژ فرمانيه، واحد۱۰۳</t>
  </si>
  <si>
    <t>09016771071</t>
  </si>
  <si>
    <t>پیت</t>
  </si>
  <si>
    <t>گلادیس لوسانگا</t>
  </si>
  <si>
    <t>خيابان مقدس اردبيلي، خيابان ب/يامامورا ، نبش كوچه هشتم پلاك۲۳، واحد ۴</t>
  </si>
  <si>
    <t>09927188659</t>
  </si>
  <si>
    <t>لاله</t>
  </si>
  <si>
    <t>زمانی</t>
  </si>
  <si>
    <t>09123832198</t>
  </si>
  <si>
    <t>اشرفی اصفهانی باغ فیض خ خجسته پور(یا باهنر) نبش کاشفی نیک روبروی لوازم یدکی پایتخت سیستم پلاک۵۸ واحد۴ * در صورت عدم حضور لطفا به سوپر زینال جنب منزل تحویل داده شود. *</t>
  </si>
  <si>
    <t>بهراد</t>
  </si>
  <si>
    <t>تقوی</t>
  </si>
  <si>
    <t>گیشا، ابتدای خیابان ۳۵، جنب فروشگاه هفت، پلاک ۳۴۶، واحد ۳</t>
  </si>
  <si>
    <t>09013335521</t>
  </si>
  <si>
    <t>غریب آزادی</t>
  </si>
  <si>
    <t>سرد دم</t>
  </si>
  <si>
    <t>اندرزگو مرکز خرید سانا طبقه همکف (G1) کافه روستار</t>
  </si>
  <si>
    <t>09937694009</t>
  </si>
  <si>
    <t>ملایی</t>
  </si>
  <si>
    <t>بهار شیراز، جوادنیا، پلاک ۴۷، واحد ۴</t>
  </si>
  <si>
    <t>09358393140</t>
  </si>
  <si>
    <t>رفعت</t>
  </si>
  <si>
    <t>غرب به شرق اتوبان صدر - خروجی منظریه جنوبی - بن بست ادیب - پلاک 15 - زنگ 157</t>
  </si>
  <si>
    <t>09121152024</t>
  </si>
  <si>
    <t>ماندانا</t>
  </si>
  <si>
    <t>مشایخی</t>
  </si>
  <si>
    <t>کافه آریلا</t>
  </si>
  <si>
    <t>شهرک غرب فاز ۴ خیابان شجریان شمالی کوچه هشتم پلاک ۴ زنگ وسط</t>
  </si>
  <si>
    <t>09129307311</t>
  </si>
  <si>
    <t>چهارباغ عباسی، کوچه کازرونی، پاساژ امید، طبقه اول</t>
  </si>
  <si>
    <t>باورصاد</t>
  </si>
  <si>
    <t>خیابان شیخ بهایی جنوبی، تقاطع اتوبان حکیم، برج بین المللی تهران، بال بی، واحد ۲۴۸۲</t>
  </si>
  <si>
    <t>09122478841</t>
  </si>
  <si>
    <t>خیابان ایت‌الله کاشانی-انتهای کوچه صاحبقدم-کوچه فروردین ۹-پلاک ۸۸</t>
  </si>
  <si>
    <t>09331614004</t>
  </si>
  <si>
    <t>بداقی</t>
  </si>
  <si>
    <t>گلشهر بلوار الغدیر کوکب غربی بن بست لاله ساختمان حنانه واحد 6</t>
  </si>
  <si>
    <t>09105286382</t>
  </si>
  <si>
    <t>آسیاب مناسب دستگاه اسپرسو ساز خانگی</t>
  </si>
  <si>
    <t>قزلباش</t>
  </si>
  <si>
    <t>کافه فوکاچا</t>
  </si>
  <si>
    <t>نياوران، دزاشيب، خيابان عليرضا افشار، پلاك 10</t>
  </si>
  <si>
    <t>09127891169</t>
  </si>
  <si>
    <t>ارسال بعد از تائید پرداخت نصف مبلغ فاکتور</t>
  </si>
  <si>
    <t>نوری ماجلان</t>
  </si>
  <si>
    <t>کارگاه نور (فروشگاه)</t>
  </si>
  <si>
    <t>صفاییه-بلوار دانشگاه-مجتمع بهاران جدید</t>
  </si>
  <si>
    <t>09100871757</t>
  </si>
  <si>
    <t>تازه ترین تاریخ رُست  / هزینه لینک اکسپرس انتخابی به کیف پول مشتری عودت داده شد.</t>
  </si>
  <si>
    <t>با توجه به اعطای فروشگاه، 10% مبلغ این سفارش به کیف پول مشتری عودت داده شد. / فاکتور با 10% تخفیف برای فروشگاه اعمال شود.</t>
  </si>
  <si>
    <t xml:space="preserve">علی </t>
  </si>
  <si>
    <t>کافه بوتیک شیرینی رلیش</t>
  </si>
  <si>
    <t>داود</t>
  </si>
  <si>
    <t>کهکشان</t>
  </si>
  <si>
    <t>خراسان‌رضوی</t>
  </si>
  <si>
    <t>مشهد.جانباز۱۳بین وصال ۲و۴پلاک۵۲طبقه ۵
زنگ شماره ۵۰۱</t>
  </si>
  <si>
    <t>09155226026</t>
  </si>
  <si>
    <t>کاظم‌لو</t>
  </si>
  <si>
    <t>سه شنبه ۲۲ آبان ۱۴۰۳</t>
  </si>
  <si>
    <t>صمدی خوشخو</t>
  </si>
  <si>
    <t>کافه هما</t>
  </si>
  <si>
    <t>چهارراه حافظ به سمت خیابان دانش/جنب گل آرامیس</t>
  </si>
  <si>
    <t>09224986859</t>
  </si>
  <si>
    <t>شیری</t>
  </si>
  <si>
    <t>کافه قهوه دان</t>
  </si>
  <si>
    <t>09125410588</t>
  </si>
  <si>
    <t>قیدار،خیابان امام خیابان سرچشمه</t>
  </si>
  <si>
    <t xml:space="preserve">هی کافه </t>
  </si>
  <si>
    <t>آذربایجان شرقی</t>
  </si>
  <si>
    <t>تبریز،خیابان ازادی_خیابان گلباد</t>
  </si>
  <si>
    <t>نژادی</t>
  </si>
  <si>
    <t>آذربایجان غربی</t>
  </si>
  <si>
    <t>ارومیه ، خیابان استادان ، انتهای کوی ۹ ، پالادیوم ۳، واحد ۷</t>
  </si>
  <si>
    <t>09123898422</t>
  </si>
  <si>
    <t xml:space="preserve">آرزو </t>
  </si>
  <si>
    <t>قلی زاد</t>
  </si>
  <si>
    <t>میدان شیخ بهایی سئول پلاک ۱۹ بانک مشترک ایران و ونزوئلا</t>
  </si>
  <si>
    <t>09387342781</t>
  </si>
  <si>
    <t>محمدمهدی</t>
  </si>
  <si>
    <t>ابراهیمی نژاد</t>
  </si>
  <si>
    <t>کاشان ،بلوار دانش-دانش ۲۲- سمت باشگاه بدنسازان_ کوچه افرا (۱۸متری) بعد از مجتمع سارا ۲ ساختمان ۴ طبقه- طبقه ۲</t>
  </si>
  <si>
    <t>09173292879</t>
  </si>
  <si>
    <t>علی‌جمشید</t>
  </si>
  <si>
    <t xml:space="preserve">ریحانه </t>
  </si>
  <si>
    <t>آریا</t>
  </si>
  <si>
    <t>خاکساری</t>
  </si>
  <si>
    <t>کافه رولن</t>
  </si>
  <si>
    <t>تحویل حضوری شد</t>
  </si>
  <si>
    <t>سه شنبه 22 آبان 1403</t>
  </si>
  <si>
    <t>مروارید</t>
  </si>
  <si>
    <t>عطارها</t>
  </si>
  <si>
    <t>رول کافه</t>
  </si>
  <si>
    <t>شیخ بهایی شمالی/بالاتر از میدان شیخ بهایی/نبش خیابان اوستا/پلاک ۲۱/</t>
  </si>
  <si>
    <t>09123208339</t>
  </si>
  <si>
    <t>قائم مقامی</t>
  </si>
  <si>
    <t>کوچه سرو ناز - سامیدان گلها - خیابان کسری جنوبی -ختمان سرو - طبقه 2</t>
  </si>
  <si>
    <t>09221042911</t>
  </si>
  <si>
    <t>کیوان</t>
  </si>
  <si>
    <t>عظیمی</t>
  </si>
  <si>
    <t>اراک</t>
  </si>
  <si>
    <t>خیابان شهید شیرودی مجتمع برج های مخابرات برج 4 واحد 6</t>
  </si>
  <si>
    <t>09129283398</t>
  </si>
  <si>
    <t>مکرم</t>
  </si>
  <si>
    <t>محمد جلیل</t>
  </si>
  <si>
    <t>ساحلی غربی - کوچه ۲۲/۲ - اولین درب سفید سمت راست</t>
  </si>
  <si>
    <t>09170256005</t>
  </si>
  <si>
    <t>کامران</t>
  </si>
  <si>
    <t>آجودانیه، کنارگذر سباری، کوچه سوم شرقی، پلاک ۲۳، واحد ۳</t>
  </si>
  <si>
    <t>09366099690</t>
  </si>
  <si>
    <t>چهارشنبه 23 آبان 1403</t>
  </si>
  <si>
    <t>سفارشات با کد 10% تخفیف ثبت شدند.</t>
  </si>
  <si>
    <t>فتح الهی</t>
  </si>
  <si>
    <t>نیاوران سه راه یاسر خ صادقی قمی خ مرجان خ همایون خ سوری نبش کرمانشاهی پلاک ۱ واحد ۴۰۱ طبقه ۴</t>
  </si>
  <si>
    <t>09121558788</t>
  </si>
  <si>
    <t>ابریشمی</t>
  </si>
  <si>
    <t>مهرشهر، بلوار شهرداری، خیابان ۲۰۴، پلاک ۴۶۱، واحد ۱۱</t>
  </si>
  <si>
    <t>09302654090</t>
  </si>
  <si>
    <t>چمن پرداز</t>
  </si>
  <si>
    <t>مجموعه نیوفود</t>
  </si>
  <si>
    <t>کیانپارس - خیابان وهابی - نبش خیابان سروش</t>
  </si>
  <si>
    <t>09168289100</t>
  </si>
  <si>
    <t>نوبنیاد خ پاسداران خ کوهستان دوم پ6</t>
  </si>
  <si>
    <t>09912363297</t>
  </si>
  <si>
    <t>سفارت نروژ</t>
  </si>
  <si>
    <t>09123581972</t>
  </si>
  <si>
    <t>فرجی</t>
  </si>
  <si>
    <t>ارسال پیشکرایه / ارسال تا قبل ساعت 12</t>
  </si>
  <si>
    <t>امیرمحمد</t>
  </si>
  <si>
    <t>کافه پترا</t>
  </si>
  <si>
    <t>بلوار شهیدقندی کوچه ۲۰ شهید قندی پلاک ۱</t>
  </si>
  <si>
    <t>09123043933</t>
  </si>
  <si>
    <t>قبل ارسال، وضعیت پرداخت فاکتور مهر بررسی شود.</t>
  </si>
  <si>
    <t xml:space="preserve">خیابان معلم ، بین میدان مادر و سرگل ، جنب آموزشگاه زبان سفیر </t>
  </si>
  <si>
    <t>الهیاری</t>
  </si>
  <si>
    <t>تحویل به دانشجو دوره سنسوری</t>
  </si>
  <si>
    <t>09193428192</t>
  </si>
  <si>
    <t>سفارش با کد تخفیف 10% ثبت شده./ تحویل هانی داده شود.</t>
  </si>
  <si>
    <t>چیتایی</t>
  </si>
  <si>
    <t>خیابان طالقانی جنوبی، خیابان وحدت، نبش کوچه خان محمدی، پلاک ۵۵، طبقه دوم</t>
  </si>
  <si>
    <t>09922980029</t>
  </si>
  <si>
    <t>هزینه الوپیک به کیف پول مشتری عودت داده شود.</t>
  </si>
  <si>
    <t>خیابان احمد قصیر(بخارست)، انتهای ششم بخارست، پلاک 3، ساختمان ماتریکس</t>
  </si>
  <si>
    <t>09102101797</t>
  </si>
  <si>
    <t>هزینه الوپیک مشتری، به کیف پول مشتری عودت داده شد.</t>
  </si>
  <si>
    <t>شیوا</t>
  </si>
  <si>
    <t>ولیعصر - فلکه همافر - خیابان صادقیان - جنب گالری لوکس - پلاک ۴ طبقه ۵</t>
  </si>
  <si>
    <t>09146669863</t>
  </si>
  <si>
    <t>کافه بیکری درو شعبه گلستان</t>
  </si>
  <si>
    <t>کافه بیکری درو شعبه اُپال</t>
  </si>
  <si>
    <t>زمان ارسال سفارش با مشتری هماهنگ شود.</t>
  </si>
  <si>
    <t>سعادت آباد-ميدان كتاب-بلوار كوهستان-مجتمع اپال-طبقه نهم</t>
  </si>
  <si>
    <t xml:space="preserve">شیخ </t>
  </si>
  <si>
    <t>مخلص آبادی فراهانی</t>
  </si>
  <si>
    <t>20 متری زاد . کوچه 16 . چهار راه اول سمت راست . کوچه شاهمرادی . پلاک 37</t>
  </si>
  <si>
    <t>09361210271</t>
  </si>
  <si>
    <t>حبیب زاده</t>
  </si>
  <si>
    <t>خیابان شهید بهشتی،اندیشه 20 پلاک 8</t>
  </si>
  <si>
    <t>09118894873</t>
  </si>
  <si>
    <t>صالح</t>
  </si>
  <si>
    <t>نصر</t>
  </si>
  <si>
    <t>جلفا خ مجتبایی نبش کوچه لاهیجان پلاک ۲۰ س پرتو واحد ۶</t>
  </si>
  <si>
    <t>09122453755</t>
  </si>
  <si>
    <t>پنجشنبه 24 آبان 1403</t>
  </si>
  <si>
    <t>رجائی</t>
  </si>
  <si>
    <t>09144404008</t>
  </si>
  <si>
    <t>خ. ولیعصر، خ. دمشق، خوابگاه دانشجویی شهید شرفی دانشگاه صنعتی امیرکبیر تهران؛ طبقه ۵ - اتاق ۵۱۱ - دانشجوی رشته مهندسی مکانیک: آرین رجائی - شماره تماس: 09026429819 *درصورت عدم حضور، به نگهبانی خوابگاه تحویل داده شود *</t>
  </si>
  <si>
    <t>آسیاب مناسب اسپرسوساز صنعتی</t>
  </si>
  <si>
    <t>بیگی</t>
  </si>
  <si>
    <t>رامتین</t>
  </si>
  <si>
    <t>حضرتی</t>
  </si>
  <si>
    <t>موچی‌کی</t>
  </si>
  <si>
    <t>خالدی</t>
  </si>
  <si>
    <t>هستی</t>
  </si>
  <si>
    <t>زاهدی</t>
  </si>
  <si>
    <t>اشرفی اصفهانی، خیابان قموشی، پلاک ۷۳, واحد ۲</t>
  </si>
  <si>
    <t>09102092467</t>
  </si>
  <si>
    <t>فهیمی</t>
  </si>
  <si>
    <t>کافه یونید</t>
  </si>
  <si>
    <t>صفاییه،خیابان شهید نیرنگ،نبش تقاطع ارشاد،جنب خشک شویی برف</t>
  </si>
  <si>
    <t>09134506849</t>
  </si>
  <si>
    <t>بحرینی</t>
  </si>
  <si>
    <t>خیابان یادگار امام-خیابان پاسارگاد بعد از کوچه ۵ ساختمان امیرعلی واحد ۷</t>
  </si>
  <si>
    <t>طیب</t>
  </si>
  <si>
    <t>خیابان ولیعصر نرسیده به میدان تجریش بن بست سرشار پلاک ۳ زنگ ۱۱ واحد 3C</t>
  </si>
  <si>
    <t>09123731234</t>
  </si>
  <si>
    <t>هومن</t>
  </si>
  <si>
    <t>رضوی</t>
  </si>
  <si>
    <t>فلکه دوم صادقیه، بلوار کاشانی، خیابان مهران، کوچه سلیمان بیگی، پلاک ۳، واحد ۱</t>
  </si>
  <si>
    <t>09124968599</t>
  </si>
  <si>
    <t>جمعه 25 آبان 1403</t>
  </si>
  <si>
    <t>کافه دارسین</t>
  </si>
  <si>
    <t>خ همتی فر کوچه ۴</t>
  </si>
  <si>
    <t>09120043660</t>
  </si>
  <si>
    <t>عزیزان</t>
  </si>
  <si>
    <t>خیابان شهدا، کوچه ۹، کوچه شرقی ۱، روبروی شمالی ۴</t>
  </si>
  <si>
    <t>09132417548</t>
  </si>
  <si>
    <t>مهرشهر بلوار شهرداری خیابان ۲۱۳ پلاک ۲۷۴ واحد ۹</t>
  </si>
  <si>
    <t>09120402534</t>
  </si>
  <si>
    <t>یعقوبی ثانی</t>
  </si>
  <si>
    <t>ونک - خ عطار - نرسیده به میدان عطار - ساختمان پروین اعتصامی (پلاک26 - همراه اول)</t>
  </si>
  <si>
    <t>09936007969</t>
  </si>
  <si>
    <t>مهران</t>
  </si>
  <si>
    <t>مینا</t>
  </si>
  <si>
    <t>کافه رستوران دِن</t>
  </si>
  <si>
    <t>بلوار وکیل آباد بین وکیل آباد ۱۸ و ۲۰ نبش بلوار هنرستان</t>
  </si>
  <si>
    <t>09937692125</t>
  </si>
  <si>
    <t>حشمت</t>
  </si>
  <si>
    <t>انتهای کارگر شمالی - کوچه ۱۹ - بین فجر ۲ و جانبازان - پلاک ۵۹-واحد ۳</t>
  </si>
  <si>
    <t>09392202830</t>
  </si>
  <si>
    <t>خلیل</t>
  </si>
  <si>
    <t>اعتمادیه خیابان ۱۰وسط( اسماعیل بهرامی) پلاک۴۷</t>
  </si>
  <si>
    <t>09127722247</t>
  </si>
  <si>
    <t>یکتا</t>
  </si>
  <si>
    <t>کریمخان میرزای شیرازی پلاک 22 کافه روشنان</t>
  </si>
  <si>
    <t>09109793881</t>
  </si>
  <si>
    <t>شهرک سالاریه بلوار گلستانه جنب مدرسه شهید فلاحی پلاک ۶۱</t>
  </si>
  <si>
    <t>جلالی</t>
  </si>
  <si>
    <t>گیشا, خیابان کارگری, پلاک ۵۲ واحد ۹</t>
  </si>
  <si>
    <t>09017620956</t>
  </si>
  <si>
    <t>کاملی</t>
  </si>
  <si>
    <t>پایگاه هوایی.لاین 210 پلاک3</t>
  </si>
  <si>
    <t>09178648700</t>
  </si>
  <si>
    <t>فضلی</t>
  </si>
  <si>
    <t>جاده ی ائل گلی،کوی سهند،کوی دادگستری،خیابان قاضی،کوچه قاضی دوم،پلاک ۴۳،طبقه دوم</t>
  </si>
  <si>
    <t>09144949452</t>
  </si>
  <si>
    <t>نرگس</t>
  </si>
  <si>
    <t>ایازی</t>
  </si>
  <si>
    <t>ستارخان،کوثر سوم،پلاک ۳۸،طبقه دوم،واحد۴</t>
  </si>
  <si>
    <t>09122707842</t>
  </si>
  <si>
    <t>قبل ارسال با شماره ۰۹۱۲۲۱۳۲۱۹۰ هماهنگ شود!</t>
  </si>
  <si>
    <t>قبل ارسال بسته، با مشتری هماهنگ شود!</t>
  </si>
  <si>
    <t>شنبه 26 آبان 1403</t>
  </si>
  <si>
    <t>تاریخ رست ها تازه و یکی باشند.</t>
  </si>
  <si>
    <t>کافه مراکی</t>
  </si>
  <si>
    <t>سیدمحمد</t>
  </si>
  <si>
    <t>جعفری موسوی</t>
  </si>
  <si>
    <t>کافه دوپ (Dope)</t>
  </si>
  <si>
    <t>کیانپارس خ ۱۳ شرقی کوچه مهزیار پلاک ۴۲</t>
  </si>
  <si>
    <t>09302730274</t>
  </si>
  <si>
    <t>کافه بیکری بهار</t>
  </si>
  <si>
    <t>خیابان دانشگاه بلوار پروفسور خشنودی</t>
  </si>
  <si>
    <t>09334558017</t>
  </si>
  <si>
    <t>ایرجیان</t>
  </si>
  <si>
    <t>بلوار قیطریه، ک تواضعی، ۴راه اول سمت راست، ک عقابی ، پ۹، واحد ۹</t>
  </si>
  <si>
    <t>09153112676</t>
  </si>
  <si>
    <t>ساینا</t>
  </si>
  <si>
    <t>مجتهدزاده</t>
  </si>
  <si>
    <t>دیباجی شمالی، کوچه ارغوان غربی، پلاک ۳۹</t>
  </si>
  <si>
    <t>09122953951</t>
  </si>
  <si>
    <t>حانیه</t>
  </si>
  <si>
    <t>امیرزاده</t>
  </si>
  <si>
    <t>ولنجک ۸ پلاک ۱۸ زنگ ۷ طبقه ۴</t>
  </si>
  <si>
    <t>09121711837</t>
  </si>
  <si>
    <t>آسیاب مناسب دستگاه دم‌آوری خانگی، فیلتر کاغذی نمیخوره!</t>
  </si>
  <si>
    <t>سجاد</t>
  </si>
  <si>
    <t>ایلام</t>
  </si>
  <si>
    <t>میدان میلاد بلوار دانشجو روبرو مجتمع ورزشی نشاط بن بست خرسند</t>
  </si>
  <si>
    <t>09185884414</t>
  </si>
  <si>
    <t>مهرداد</t>
  </si>
  <si>
    <t>توکلی نیاکی</t>
  </si>
  <si>
    <t>کافه آروما</t>
  </si>
  <si>
    <t>خیابان امام خمینی آفتاب هجدم پلاک ۱۲ ساختمان شیرازی</t>
  </si>
  <si>
    <t>09339201360</t>
  </si>
  <si>
    <t>عادل</t>
  </si>
  <si>
    <t>کافه لیمبو</t>
  </si>
  <si>
    <t>چهار راه پردیس به سمت طلوع.اولین بریدگی بعد از فست فود ایرانیان.ساختمان ایرانیان یکتا.طبقه دوم</t>
  </si>
  <si>
    <t>09177616485</t>
  </si>
  <si>
    <t>توسلی</t>
  </si>
  <si>
    <t>شهرری، دیلمان، بل امام حسین، خ. مصطفی خمینی، خ. هشت متری ششم حسینی، پلاک 19 ، واحد10</t>
  </si>
  <si>
    <t>09361150934</t>
  </si>
  <si>
    <t>بابت درجه آسیاب انتخاب شده با مشتری دبل چک کنید.</t>
  </si>
  <si>
    <t>یکتافر</t>
  </si>
  <si>
    <t>شهیدان اشرف خیابان شاهد کوچه شاهد 1</t>
  </si>
  <si>
    <t>09103095279</t>
  </si>
  <si>
    <t>کافه لمک</t>
  </si>
  <si>
    <t>بایزیدچی</t>
  </si>
  <si>
    <t>09126491439</t>
  </si>
  <si>
    <t>میدان انقلاب- ابتدای کارگر شمالی- بین فرصت و نصرت- مجتمع مهرسان</t>
  </si>
  <si>
    <t>کافه رستوران هلوشف (شعبه انقلاب)</t>
  </si>
  <si>
    <t>روتین ماهانه</t>
  </si>
  <si>
    <t>کافه رستوران هلوشف (زعفرانیه)</t>
  </si>
  <si>
    <t>زعفرانيه، سه راه آصف، نبش رامكوه</t>
  </si>
  <si>
    <t>آسیاب مناسب دسنگاه خانگی مباشی / قبل ارسال هماهنگ شود.</t>
  </si>
  <si>
    <t>بالاتر از میدان پونک، بعد از خروجی نیایش، کوچه هفتم (کوچه معاینه فنی)، انتهای کوچه سمت چپ برج رانا، واحد ۲۶۶ طبقه ۶ *در صورت عدم حضور، به نگهبانی تحویل داده شود *</t>
  </si>
  <si>
    <t>سماوی اوزی</t>
  </si>
  <si>
    <t>آتلیه شیرینی و نان تارت</t>
  </si>
  <si>
    <t>بلوار چمران (خواجه عطا)، حدفاصل چمران 25 و خ فلسطین</t>
  </si>
  <si>
    <t>09177655847</t>
  </si>
  <si>
    <t>باریکانی</t>
  </si>
  <si>
    <t>شهرک غرب، بلوار دادمان، خ درختی، خ سپهر، پ ۶۹. کنار لبنیات اخوان یزدی</t>
  </si>
  <si>
    <t>09120644906</t>
  </si>
  <si>
    <t>کافه بستنی نوبهار</t>
  </si>
  <si>
    <t>سونیا</t>
  </si>
  <si>
    <t>09129598600</t>
  </si>
  <si>
    <t>حاصلی</t>
  </si>
  <si>
    <t>کافه بنار</t>
  </si>
  <si>
    <t>روستای قلات .روبرو کوچه۱۷</t>
  </si>
  <si>
    <t>09170898798</t>
  </si>
  <si>
    <t>یکشنبه 27 آبان 1403</t>
  </si>
  <si>
    <t>آنیتا</t>
  </si>
  <si>
    <t xml:space="preserve">نازی آباد_خیابان نیکنام_کوچه رحیمی_تقاطع خیابان حسینی_جنب ارایشگاه مردانه_پلاک ۴۰ _طبقه دوم </t>
  </si>
  <si>
    <t>09224361681</t>
  </si>
  <si>
    <t>ما به التفاوت لینک اکسپرس و الوپیک به کیف پول مشتری عودت داده شد.</t>
  </si>
  <si>
    <t>پیام</t>
  </si>
  <si>
    <t>طاعتی زاده</t>
  </si>
  <si>
    <t>قیطریه-بلوار صبا-خیابان فاطمیه-کوچه مهر چهارم غربی-بن بست مریم- پلاک۴-واحد۶</t>
  </si>
  <si>
    <t>09125235061</t>
  </si>
  <si>
    <t>قبل ارسال با مشتری، هماهنگ شود.</t>
  </si>
  <si>
    <t>آتنا</t>
  </si>
  <si>
    <t>عامری</t>
  </si>
  <si>
    <t>09034320141</t>
  </si>
  <si>
    <t>خیابان احمدآباد، خیابان طالقانی، طالقانی ۳، پلاک ۱۲۸ *لطفا قبل از تحویل بسته، با شماره گیرنده تماس بگیرید*</t>
  </si>
  <si>
    <t>میدان ونک. خ برزیل شرقی. ابتدای شمس لاهیجانی. پ 23. ساختمان رویال ونک. ط 2</t>
  </si>
  <si>
    <t>09153519502</t>
  </si>
  <si>
    <t>تحویل تا قبل ساعت 17</t>
  </si>
  <si>
    <t>کرباسی</t>
  </si>
  <si>
    <t>اتوبان رسالت، خیابان کرمان شمالی، خیابان صافی، کوچه خیرآبادی، کوچه شاهد ۴، پلاک ۲، واحد ۴</t>
  </si>
  <si>
    <t>09335584989</t>
  </si>
  <si>
    <t xml:space="preserve">قدوسی شرقی-بین کوچه 4و 6 </t>
  </si>
  <si>
    <t>فاطمه</t>
  </si>
  <si>
    <t>فاضل زاده</t>
  </si>
  <si>
    <t>قنات کوثر، بلوار مطهری، کوچه یکم شرقی، پلاک ۴، واحد ۵</t>
  </si>
  <si>
    <t>09172303990</t>
  </si>
  <si>
    <t>کافه منگرو</t>
  </si>
  <si>
    <t>ناصر</t>
  </si>
  <si>
    <t>فاتق</t>
  </si>
  <si>
    <t>بلوار طالقاني، محله اوزيها، نبش كوچه موج ۱۸ ، كافه دوچرخه تحويل شود</t>
  </si>
  <si>
    <t>09364972091</t>
  </si>
  <si>
    <t>ارسال، بعد از تائید پرداخت 50% مبلغ پیش فاکتور</t>
  </si>
  <si>
    <t xml:space="preserve">خیابان شریعتی ابتدای مطهری روبروی ترکمنستان پلاک ۲۵ خوابگاه شقایق </t>
  </si>
  <si>
    <t>کافه بوک زون</t>
  </si>
  <si>
    <t>09121439979</t>
  </si>
  <si>
    <t>طهرانی</t>
  </si>
  <si>
    <t>اقدسیه، خیابان گلزار، کوچه عرب، پلاک ۷</t>
  </si>
  <si>
    <t>09123454191</t>
  </si>
  <si>
    <t>نفیسه</t>
  </si>
  <si>
    <t>محفوظی</t>
  </si>
  <si>
    <t>کافه پلاک ۲۱</t>
  </si>
  <si>
    <t>سلمانشهر</t>
  </si>
  <si>
    <t>متل قو.خیابان آرا.شهرک لاکوده.گلستان ۱۳.پلاک ۴۵</t>
  </si>
  <si>
    <t>09111957261</t>
  </si>
  <si>
    <t>09131440000</t>
  </si>
  <si>
    <t xml:space="preserve">سعادت آباد - بلوار بهزاد -نبش باغستان یکم - پلاک 2 </t>
  </si>
  <si>
    <t>پیش بین</t>
  </si>
  <si>
    <t>خیابان ملاصدرا،خیابان شیخ بهایی (شمالی)، خیابان لادن، پلاک ۲۲، واحد ۱۰</t>
  </si>
  <si>
    <t>09105401009</t>
  </si>
  <si>
    <t>آتش بیک</t>
  </si>
  <si>
    <t>خیابان فردوسی، خیابان جمهوری هفده. پلاک ده. زنگ دوم(وسط)</t>
  </si>
  <si>
    <t>09357271386</t>
  </si>
  <si>
    <t>محمد حسن</t>
  </si>
  <si>
    <t>میری</t>
  </si>
  <si>
    <t>ملکشهر خیابان مطهری کوچه 35 پلاک 44 واحد 3</t>
  </si>
  <si>
    <t>09337347280</t>
  </si>
  <si>
    <t>حبیبی</t>
  </si>
  <si>
    <t>کافه رستوران آقا بزرگ</t>
  </si>
  <si>
    <t>انتهای بلوار امام خمینی ،اول سنگ فرش شهرداری ،کوچه مهربان</t>
  </si>
  <si>
    <t>09117582304</t>
  </si>
  <si>
    <t>دوشنبه 28 آبان 1403</t>
  </si>
  <si>
    <t>فدایی</t>
  </si>
  <si>
    <t>بلوار فردوس غرب - خیابان ورزی شمالی - کوچه شیرپور - پلاک 16 - واحد 5</t>
  </si>
  <si>
    <t>09212760645</t>
  </si>
  <si>
    <t>نازنین</t>
  </si>
  <si>
    <t>رحمانی</t>
  </si>
  <si>
    <t>خیابان شیخ زاهد ۵، ساختمان شماره ۳</t>
  </si>
  <si>
    <t>09120054907</t>
  </si>
  <si>
    <t>وائل</t>
  </si>
  <si>
    <t>امینی پور</t>
  </si>
  <si>
    <t>الهیه شمالی - الهیه ۱۱ - قبل از پست برق - ساختمان محمد</t>
  </si>
  <si>
    <t>09058125264</t>
  </si>
  <si>
    <t>عبداله پور</t>
  </si>
  <si>
    <t>دلیجان</t>
  </si>
  <si>
    <t>خیابان بهشتی شمالی کوچه سلامت پلاک ۷</t>
  </si>
  <si>
    <t>09128841171</t>
  </si>
  <si>
    <t>محمد محسن</t>
  </si>
  <si>
    <t>مسیحا</t>
  </si>
  <si>
    <t>کافه کاما</t>
  </si>
  <si>
    <t>بهشتی نبش سهروردی پلاک 136</t>
  </si>
  <si>
    <t>09125724289</t>
  </si>
  <si>
    <t>بنایی نژاد</t>
  </si>
  <si>
    <t>حکیمیه خیابان اتحاد روبرو کوچه چهاردهم پلاک 67</t>
  </si>
  <si>
    <t>09123788324</t>
  </si>
  <si>
    <t>کافه منگو</t>
  </si>
  <si>
    <t xml:space="preserve">معالي اباد نبش دوستان </t>
  </si>
  <si>
    <t>09379926639</t>
  </si>
  <si>
    <t>هدیه</t>
  </si>
  <si>
    <t>اخوان عطار</t>
  </si>
  <si>
    <t>دیوا گاردن</t>
  </si>
  <si>
    <t>بلوار امام خميني - بعد از پمپ بنزين - نبش كوچه پونه</t>
  </si>
  <si>
    <t>09128237880</t>
  </si>
  <si>
    <t>سید حاتمی</t>
  </si>
  <si>
    <t>کافه کیوباکس</t>
  </si>
  <si>
    <t>میر پوریا</t>
  </si>
  <si>
    <t>خیابان حشمت رو به رو ورزشگاه شهدا ما بین حشمت ۶ و ۸</t>
  </si>
  <si>
    <t>09194153151</t>
  </si>
  <si>
    <t>هدیه به دلیل مراجعه کنترل کیفی و مصرف حدودی قهوه مجموعه هست. / ارسال پیشکرایه</t>
  </si>
  <si>
    <t>شراره</t>
  </si>
  <si>
    <t>خطیب</t>
  </si>
  <si>
    <t>09122021980</t>
  </si>
  <si>
    <t>غرب به شرق بزرگراه جلال آل احمد، نرسیده به گیشا، ابتدای خ پاتریس لومومبا، ابتدای کوچه بلوار شرقی، پلاک 4، واحد 2</t>
  </si>
  <si>
    <t>فاکتور بنام نوشاد شکوه فر (پرسنل)</t>
  </si>
  <si>
    <t>لینک اکسپرس - پنجشنبه صبح</t>
  </si>
  <si>
    <t>دکان قهوه نوزده دو صفر (فروشگاه)</t>
  </si>
  <si>
    <t>گلشهر - بالاتر از بیمارستان شهدا - نرسیده به رو به روی کوی بهارستان - جنب دهکده</t>
  </si>
  <si>
    <t>ارسال سفارش با هماهنگی هانی در دو پارت صورت بگیرد. / آسیاب کافه همراه پارت اول ارسال شود.</t>
  </si>
  <si>
    <t>پس‌کرایه ارسال شود.</t>
  </si>
  <si>
    <t>خيابان فرمانيه - خيابان عسگريان - برج پاراميس</t>
  </si>
  <si>
    <t>پاسداران ، نیستان سوم ، احتشامیه ، بالاتر از میدان دوم ، پلاک 57 واحد 41</t>
  </si>
  <si>
    <t>معافی</t>
  </si>
  <si>
    <t>کافه دَم</t>
  </si>
  <si>
    <t>خیابان انقلاب-انقلاب هفتم</t>
  </si>
  <si>
    <t>09369567163</t>
  </si>
  <si>
    <t>سفارش به درخواست مشتری از ورتکس 150 گرمی به برزیل 150 گرمی تغییر کرد.</t>
  </si>
  <si>
    <t>ما به التفاوت فاکتور، کارت به کارت شد.</t>
  </si>
  <si>
    <t>سه شنبه 29 آبان 1403</t>
  </si>
  <si>
    <t>صمدی نژاد</t>
  </si>
  <si>
    <t>داراب - نرسیده به چهارراه آزادی-جنب افق کوروش-برنج فروشی ستوده</t>
  </si>
  <si>
    <t>09173473400</t>
  </si>
  <si>
    <t>تازه ترین تاریخ رست ارسال شود. / ارسال با چاپار</t>
  </si>
  <si>
    <t>جمال</t>
  </si>
  <si>
    <t>فلاحت گر</t>
  </si>
  <si>
    <t>الهیه، خیابان مریم شرقی، پلاک 34 شرکت استیل البرز</t>
  </si>
  <si>
    <t>09121309416</t>
  </si>
  <si>
    <t>کافه رامان</t>
  </si>
  <si>
    <t>بلوار ارتش - بلوار شهید مژدی - خیابان پیروز شفیعی - خیابان رضوان - کوچه منصوری - پلاک ۱ - واحد ۴</t>
  </si>
  <si>
    <t>09303806210</t>
  </si>
  <si>
    <t>میرزائی</t>
  </si>
  <si>
    <t>بزرگراه رسالت - خیابان بنی هاشم - نبش بن بست سپیده - پلاک 182 - آجر نسوز رضوان</t>
  </si>
  <si>
    <t>09333603303</t>
  </si>
  <si>
    <t>سید محمدحسین</t>
  </si>
  <si>
    <t>کافه فراکو</t>
  </si>
  <si>
    <t>برازجان_ دشتستان_ خیابان چمران_کوچه۳_روبه روی درمانگاه نبوت</t>
  </si>
  <si>
    <t>09055650705</t>
  </si>
  <si>
    <t>09136440358</t>
  </si>
  <si>
    <t>بلوار ملت حد فاصل پل فلزی و پل آذر جنب خیابان خورشید * قبل تحویل، با شماره مشتری تماس گرفته شود*</t>
  </si>
  <si>
    <t>سعدلونیا</t>
  </si>
  <si>
    <t>خ امام - کوچه باشگاه - پلاک۴۰ - الکتروسمنان</t>
  </si>
  <si>
    <t>09127401078</t>
  </si>
  <si>
    <t>جوادی زاد</t>
  </si>
  <si>
    <t>کافه کژ</t>
  </si>
  <si>
    <t>گلشهر - ارغوان شرقی - پلاک 11</t>
  </si>
  <si>
    <t>09023523179</t>
  </si>
  <si>
    <t>اردکانی</t>
  </si>
  <si>
    <t>کافه بیکری پنزا</t>
  </si>
  <si>
    <t>جاده نهار خوران .عدالت ۸۱.نبش کوچه شایستگان</t>
  </si>
  <si>
    <t>09364627625</t>
  </si>
  <si>
    <t>اندرزگو ، مابین بلوار کاوه و صبا ، کوچه ی احمدی پلاک ۱۵ زنگ ۶ طبقه سوم</t>
  </si>
  <si>
    <t>مصرف ایونت جمعه کافه متینز</t>
  </si>
  <si>
    <t>09900483868</t>
  </si>
  <si>
    <t>تحویل گیرنده: امین رهنما / بخاطر سرو در ایونت، فاکتور استثنا شامل 20% تخفیف خواهد شد.</t>
  </si>
  <si>
    <t>چهارشنبه 30 آبان 1403</t>
  </si>
  <si>
    <t>فهیم نژاد</t>
  </si>
  <si>
    <t>کافه زنو</t>
  </si>
  <si>
    <t>نیاوران، خیابان جماران، خیابان حسن‌پور، سرای محله‌ی جماران</t>
  </si>
  <si>
    <t>09355808841</t>
  </si>
  <si>
    <t>نوشاد</t>
  </si>
  <si>
    <t>شکوه فر</t>
  </si>
  <si>
    <t>شیخ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</si>
</sst>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_-* #,##0\-;_-* &quot;-&quot;??_-;_-@_-"/>
    <numFmt numFmtId="165" formatCode="[$-960429]dddd\,\ d\ mmmm\ yyyy;@"/>
    <numFmt numFmtId="166" formatCode="_-&quot;$&quot;\ * #,##0_-;_-&quot;$&quot;\ * #,##0\-;_-&quot;$&quot;\ * &quot;-&quot;??_-;_-@_-"/>
    <numFmt numFmtId="167" formatCode="0.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7" tint="0.59999389629810485"/>
      <name val="IBM Plex Sans Arabic"/>
      <family val="2"/>
    </font>
    <font>
      <b/>
      <sz val="26"/>
      <color theme="1"/>
      <name val="XXAAVV Demo011 Extra Bold"/>
      <family val="2"/>
      <charset val="178"/>
    </font>
    <font>
      <b/>
      <sz val="14"/>
      <color theme="1"/>
      <name val="IBM Plex Sans Arabic"/>
      <family val="2"/>
    </font>
    <font>
      <b/>
      <sz val="14"/>
      <color theme="7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sz val="14"/>
      <color theme="8" tint="0.39997558519241921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color theme="7" tint="0.59999389629810485"/>
      <name val="Aktiv Grotesk Trial"/>
      <family val="2"/>
    </font>
    <font>
      <b/>
      <sz val="14"/>
      <color theme="1"/>
      <name val="Aktiv Grotesk Trial"/>
      <family val="2"/>
    </font>
    <font>
      <b/>
      <sz val="14"/>
      <name val="Aktiv Grotesk Trial"/>
      <family val="2"/>
    </font>
    <font>
      <b/>
      <sz val="14"/>
      <color theme="0"/>
      <name val="Aktiv Grotesk Trial"/>
      <family val="2"/>
    </font>
    <font>
      <b/>
      <sz val="14"/>
      <color rgb="FFC00000"/>
      <name val="Aktiv Grotesk Trial"/>
      <family val="2"/>
    </font>
    <font>
      <b/>
      <sz val="12"/>
      <color theme="1"/>
      <name val="Aktiv Grotesk Trial"/>
      <family val="2"/>
    </font>
    <font>
      <b/>
      <sz val="14"/>
      <color theme="9" tint="0.39997558519241921"/>
      <name val="Aktiv Grotesk Trial"/>
      <family val="2"/>
    </font>
    <font>
      <b/>
      <sz val="14"/>
      <color theme="8" tint="0.39997558519241921"/>
      <name val="Aktiv Grotesk Trial"/>
      <family val="2"/>
    </font>
    <font>
      <b/>
      <sz val="14"/>
      <color theme="7" tint="0.39997558519241921"/>
      <name val="Aktiv Grotesk Trial"/>
      <family val="2"/>
    </font>
    <font>
      <b/>
      <sz val="36"/>
      <color theme="7" tint="0.59999389629810485"/>
      <name val="IBM Plex Sans Arabic"/>
      <family val="2"/>
    </font>
    <font>
      <b/>
      <sz val="36"/>
      <color theme="1"/>
      <name val="XXAAVV Demo011 Extra Bold"/>
      <family val="2"/>
      <charset val="178"/>
    </font>
    <font>
      <b/>
      <sz val="36"/>
      <color theme="1"/>
      <name val="IBM Plex Sans Arabic"/>
      <family val="2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8">
    <xf numFmtId="0" fontId="0" fillId="0" borderId="0" xfId="0"/>
    <xf numFmtId="0" fontId="3" fillId="0" borderId="3" xfId="0" applyFont="1" applyBorder="1" applyAlignment="1">
      <alignment horizontal="center"/>
    </xf>
    <xf numFmtId="164" fontId="3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2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 applyProtection="1">
      <alignment horizontal="center" vertical="center"/>
      <protection locked="0"/>
    </xf>
    <xf numFmtId="166" fontId="7" fillId="0" borderId="3" xfId="2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64" fontId="10" fillId="0" borderId="3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7" fontId="6" fillId="5" borderId="3" xfId="0" applyNumberFormat="1" applyFon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7" fontId="6" fillId="2" borderId="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7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165" fontId="7" fillId="7" borderId="3" xfId="0" applyNumberFormat="1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164" fontId="7" fillId="7" borderId="3" xfId="1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>
      <alignment horizontal="center" vertical="center"/>
    </xf>
    <xf numFmtId="164" fontId="7" fillId="7" borderId="3" xfId="1" applyNumberFormat="1" applyFont="1" applyFill="1" applyBorder="1" applyAlignment="1" applyProtection="1">
      <alignment horizontal="center" vertical="center"/>
      <protection locked="0"/>
    </xf>
    <xf numFmtId="49" fontId="7" fillId="7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/>
    </xf>
    <xf numFmtId="1" fontId="7" fillId="7" borderId="3" xfId="0" applyNumberFormat="1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center" vertical="center"/>
    </xf>
    <xf numFmtId="165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164" fontId="14" fillId="0" borderId="3" xfId="1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>
      <alignment horizontal="center" vertical="center"/>
    </xf>
    <xf numFmtId="164" fontId="14" fillId="0" borderId="3" xfId="1" applyNumberFormat="1" applyFont="1" applyFill="1" applyBorder="1" applyAlignment="1" applyProtection="1">
      <alignment horizontal="center" vertical="center"/>
      <protection locked="0"/>
    </xf>
    <xf numFmtId="49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>
      <alignment horizontal="center" vertical="center"/>
    </xf>
    <xf numFmtId="49" fontId="14" fillId="2" borderId="3" xfId="0" applyNumberFormat="1" applyFont="1" applyFill="1" applyBorder="1" applyAlignment="1">
      <alignment horizontal="center" vertical="center" readingOrder="2"/>
    </xf>
    <xf numFmtId="49" fontId="16" fillId="0" borderId="3" xfId="0" applyNumberFormat="1" applyFont="1" applyBorder="1" applyAlignment="1">
      <alignment horizontal="center" vertical="center" readingOrder="2"/>
    </xf>
    <xf numFmtId="1" fontId="14" fillId="0" borderId="3" xfId="0" applyNumberFormat="1" applyFont="1" applyBorder="1" applyAlignment="1" applyProtection="1">
      <alignment horizontal="center" vertical="center"/>
      <protection locked="0"/>
    </xf>
    <xf numFmtId="166" fontId="14" fillId="0" borderId="3" xfId="2" applyNumberFormat="1" applyFont="1" applyFill="1" applyBorder="1" applyAlignment="1">
      <alignment horizontal="center" vertical="center"/>
    </xf>
    <xf numFmtId="49" fontId="14" fillId="2" borderId="3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5" fontId="17" fillId="0" borderId="3" xfId="0" applyNumberFormat="1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164" fontId="17" fillId="0" borderId="3" xfId="1" applyNumberFormat="1" applyFont="1" applyFill="1" applyBorder="1" applyAlignment="1">
      <alignment horizontal="center" vertical="center"/>
    </xf>
    <xf numFmtId="0" fontId="17" fillId="4" borderId="4" xfId="0" applyFont="1" applyFill="1" applyBorder="1" applyAlignment="1" applyProtection="1">
      <alignment horizontal="center" vertical="center"/>
      <protection locked="0"/>
    </xf>
    <xf numFmtId="0" fontId="17" fillId="4" borderId="2" xfId="0" applyFont="1" applyFill="1" applyBorder="1" applyAlignment="1">
      <alignment horizontal="center" vertical="center"/>
    </xf>
    <xf numFmtId="164" fontId="17" fillId="0" borderId="3" xfId="1" applyNumberFormat="1" applyFont="1" applyFill="1" applyBorder="1" applyAlignment="1" applyProtection="1">
      <alignment horizontal="center" vertical="center"/>
      <protection locked="0"/>
    </xf>
    <xf numFmtId="49" fontId="17" fillId="0" borderId="3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 vertical="center"/>
    </xf>
    <xf numFmtId="1" fontId="17" fillId="0" borderId="3" xfId="0" applyNumberFormat="1" applyFont="1" applyBorder="1" applyAlignment="1" applyProtection="1">
      <alignment horizontal="center" vertical="center"/>
      <protection locked="0"/>
    </xf>
    <xf numFmtId="166" fontId="17" fillId="0" borderId="3" xfId="2" applyNumberFormat="1" applyFont="1" applyFill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0" borderId="3" xfId="0" applyFont="1" applyBorder="1" applyAlignment="1" applyProtection="1">
      <alignment horizontal="center" vertical="center"/>
      <protection locked="0"/>
    </xf>
    <xf numFmtId="1" fontId="21" fillId="0" borderId="3" xfId="0" applyNumberFormat="1" applyFont="1" applyBorder="1" applyAlignment="1" applyProtection="1">
      <alignment horizontal="center" vertical="center"/>
      <protection locked="0"/>
    </xf>
    <xf numFmtId="165" fontId="21" fillId="0" borderId="3" xfId="0" applyNumberFormat="1" applyFont="1" applyBorder="1" applyAlignment="1" applyProtection="1">
      <alignment horizontal="center" vertical="center"/>
      <protection locked="0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164" fontId="21" fillId="0" borderId="3" xfId="1" applyNumberFormat="1" applyFont="1" applyFill="1" applyBorder="1" applyAlignment="1">
      <alignment horizontal="center" vertical="center"/>
    </xf>
    <xf numFmtId="0" fontId="22" fillId="4" borderId="4" xfId="0" applyFont="1" applyFill="1" applyBorder="1" applyAlignment="1" applyProtection="1">
      <alignment horizontal="center" vertical="center"/>
      <protection locked="0"/>
    </xf>
    <xf numFmtId="0" fontId="21" fillId="4" borderId="2" xfId="0" applyFont="1" applyFill="1" applyBorder="1" applyAlignment="1">
      <alignment horizontal="center" vertical="center"/>
    </xf>
    <xf numFmtId="164" fontId="21" fillId="0" borderId="3" xfId="1" applyNumberFormat="1" applyFont="1" applyFill="1" applyBorder="1" applyAlignment="1" applyProtection="1">
      <alignment horizontal="center" vertical="center"/>
      <protection locked="0"/>
    </xf>
    <xf numFmtId="166" fontId="21" fillId="0" borderId="3" xfId="2" applyNumberFormat="1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0" fontId="23" fillId="0" borderId="3" xfId="0" applyFont="1" applyBorder="1" applyAlignment="1" applyProtection="1">
      <alignment horizontal="center" vertical="center"/>
      <protection locked="0"/>
    </xf>
    <xf numFmtId="49" fontId="21" fillId="0" borderId="3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5" xfId="0" applyFont="1" applyBorder="1" applyAlignment="1" applyProtection="1">
      <alignment horizontal="center" vertical="center"/>
      <protection locked="0"/>
    </xf>
    <xf numFmtId="0" fontId="22" fillId="4" borderId="1" xfId="0" applyFont="1" applyFill="1" applyBorder="1" applyAlignment="1" applyProtection="1">
      <alignment horizontal="center" vertical="center"/>
      <protection locked="0"/>
    </xf>
    <xf numFmtId="0" fontId="21" fillId="0" borderId="5" xfId="0" applyFont="1" applyBorder="1" applyAlignment="1">
      <alignment horizontal="center" vertical="center"/>
    </xf>
    <xf numFmtId="0" fontId="21" fillId="7" borderId="3" xfId="0" applyFont="1" applyFill="1" applyBorder="1" applyAlignment="1" applyProtection="1">
      <alignment horizontal="center" vertical="center"/>
      <protection locked="0"/>
    </xf>
    <xf numFmtId="1" fontId="21" fillId="7" borderId="3" xfId="0" applyNumberFormat="1" applyFont="1" applyFill="1" applyBorder="1" applyAlignment="1" applyProtection="1">
      <alignment horizontal="center" vertical="center"/>
      <protection locked="0"/>
    </xf>
    <xf numFmtId="1" fontId="20" fillId="0" borderId="0" xfId="0" applyNumberFormat="1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/>
    </xf>
    <xf numFmtId="164" fontId="24" fillId="0" borderId="3" xfId="1" applyNumberFormat="1" applyFont="1" applyBorder="1" applyAlignment="1">
      <alignment horizontal="center" vertical="center"/>
    </xf>
    <xf numFmtId="164" fontId="20" fillId="0" borderId="1" xfId="1" applyNumberFormat="1" applyFont="1" applyBorder="1" applyAlignment="1">
      <alignment horizontal="center" vertical="center"/>
    </xf>
    <xf numFmtId="164" fontId="20" fillId="0" borderId="2" xfId="1" applyNumberFormat="1" applyFont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49" fontId="20" fillId="5" borderId="3" xfId="0" applyNumberFormat="1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167" fontId="20" fillId="5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49" fontId="20" fillId="6" borderId="3" xfId="0" applyNumberFormat="1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167" fontId="20" fillId="6" borderId="3" xfId="0" applyNumberFormat="1" applyFont="1" applyFill="1" applyBorder="1" applyAlignment="1">
      <alignment horizontal="center" vertical="center"/>
    </xf>
    <xf numFmtId="1" fontId="20" fillId="6" borderId="3" xfId="0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49" fontId="20" fillId="2" borderId="3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167" fontId="20" fillId="2" borderId="3" xfId="0" applyNumberFormat="1" applyFont="1" applyFill="1" applyBorder="1" applyAlignment="1">
      <alignment horizontal="center" vertical="center"/>
    </xf>
    <xf numFmtId="1" fontId="20" fillId="2" borderId="3" xfId="0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/>
    </xf>
    <xf numFmtId="49" fontId="20" fillId="3" borderId="3" xfId="0" applyNumberFormat="1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167" fontId="20" fillId="3" borderId="3" xfId="0" applyNumberFormat="1" applyFont="1" applyFill="1" applyBorder="1" applyAlignment="1">
      <alignment horizontal="center" vertical="center"/>
    </xf>
    <xf numFmtId="1" fontId="20" fillId="3" borderId="3" xfId="0" applyNumberFormat="1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/>
    </xf>
    <xf numFmtId="164" fontId="29" fillId="0" borderId="3" xfId="1" applyNumberFormat="1" applyFont="1" applyFill="1" applyBorder="1" applyAlignment="1">
      <alignment horizontal="center"/>
    </xf>
    <xf numFmtId="0" fontId="29" fillId="0" borderId="3" xfId="0" applyFont="1" applyBorder="1" applyAlignment="1">
      <alignment horizontal="center" wrapText="1"/>
    </xf>
    <xf numFmtId="2" fontId="29" fillId="0" borderId="3" xfId="0" applyNumberFormat="1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29" fillId="3" borderId="3" xfId="0" applyFont="1" applyFill="1" applyBorder="1" applyAlignment="1">
      <alignment horizontal="center"/>
    </xf>
    <xf numFmtId="49" fontId="21" fillId="2" borderId="3" xfId="0" applyNumberFormat="1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165" fontId="17" fillId="7" borderId="3" xfId="0" applyNumberFormat="1" applyFont="1" applyFill="1" applyBorder="1" applyAlignment="1" applyProtection="1">
      <alignment horizontal="center" vertical="center"/>
      <protection locked="0"/>
    </xf>
    <xf numFmtId="0" fontId="17" fillId="7" borderId="3" xfId="0" applyFont="1" applyFill="1" applyBorder="1" applyAlignment="1" applyProtection="1">
      <alignment horizontal="center" vertical="center"/>
      <protection locked="0"/>
    </xf>
    <xf numFmtId="0" fontId="17" fillId="7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/>
    </xf>
    <xf numFmtId="164" fontId="17" fillId="7" borderId="3" xfId="1" applyNumberFormat="1" applyFont="1" applyFill="1" applyBorder="1" applyAlignment="1">
      <alignment horizontal="center" vertical="center"/>
    </xf>
    <xf numFmtId="0" fontId="17" fillId="7" borderId="4" xfId="0" applyFont="1" applyFill="1" applyBorder="1" applyAlignment="1" applyProtection="1">
      <alignment horizontal="center" vertical="center"/>
      <protection locked="0"/>
    </xf>
    <xf numFmtId="0" fontId="17" fillId="7" borderId="2" xfId="0" applyFont="1" applyFill="1" applyBorder="1" applyAlignment="1">
      <alignment horizontal="center" vertical="center"/>
    </xf>
    <xf numFmtId="164" fontId="17" fillId="7" borderId="3" xfId="1" applyNumberFormat="1" applyFont="1" applyFill="1" applyBorder="1" applyAlignment="1" applyProtection="1">
      <alignment horizontal="center" vertical="center"/>
      <protection locked="0"/>
    </xf>
    <xf numFmtId="49" fontId="17" fillId="7" borderId="3" xfId="0" applyNumberFormat="1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 applyProtection="1">
      <alignment horizontal="center" vertical="center"/>
      <protection locked="0"/>
    </xf>
    <xf numFmtId="0" fontId="18" fillId="7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 applyProtection="1">
      <alignment horizontal="center" vertical="center"/>
      <protection locked="0"/>
    </xf>
    <xf numFmtId="0" fontId="7" fillId="8" borderId="3" xfId="0" applyFont="1" applyFill="1" applyBorder="1" applyAlignment="1" applyProtection="1">
      <alignment horizontal="center" vertical="center"/>
      <protection locked="0"/>
    </xf>
    <xf numFmtId="165" fontId="7" fillId="8" borderId="3" xfId="0" applyNumberFormat="1" applyFont="1" applyFill="1" applyBorder="1" applyAlignment="1" applyProtection="1">
      <alignment horizontal="center" vertical="center"/>
      <protection locked="0"/>
    </xf>
    <xf numFmtId="0" fontId="7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164" fontId="7" fillId="8" borderId="3" xfId="1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 applyProtection="1">
      <alignment horizontal="center" vertical="center"/>
      <protection locked="0"/>
    </xf>
    <xf numFmtId="0" fontId="7" fillId="8" borderId="2" xfId="0" applyFont="1" applyFill="1" applyBorder="1" applyAlignment="1">
      <alignment horizontal="center" vertical="center"/>
    </xf>
    <xf numFmtId="164" fontId="7" fillId="8" borderId="3" xfId="1" applyNumberFormat="1" applyFont="1" applyFill="1" applyBorder="1" applyAlignment="1" applyProtection="1">
      <alignment horizontal="center" vertical="center"/>
      <protection locked="0"/>
    </xf>
    <xf numFmtId="0" fontId="9" fillId="8" borderId="3" xfId="0" applyFont="1" applyFill="1" applyBorder="1" applyAlignment="1" applyProtection="1">
      <alignment horizontal="center" vertical="center"/>
      <protection locked="0"/>
    </xf>
    <xf numFmtId="49" fontId="7" fillId="8" borderId="3" xfId="0" applyNumberFormat="1" applyFont="1" applyFill="1" applyBorder="1" applyAlignment="1">
      <alignment horizontal="center" vertical="center"/>
    </xf>
    <xf numFmtId="49" fontId="7" fillId="8" borderId="3" xfId="0" applyNumberFormat="1" applyFont="1" applyFill="1" applyBorder="1" applyAlignment="1" applyProtection="1">
      <alignment horizontal="center" vertical="center"/>
      <protection locked="0"/>
    </xf>
    <xf numFmtId="1" fontId="7" fillId="8" borderId="3" xfId="0" applyNumberFormat="1" applyFont="1" applyFill="1" applyBorder="1" applyAlignment="1" applyProtection="1">
      <alignment horizontal="center" vertical="center"/>
      <protection locked="0"/>
    </xf>
    <xf numFmtId="166" fontId="7" fillId="8" borderId="3" xfId="2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readingOrder="2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1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6" fontId="7" fillId="0" borderId="7" xfId="2" applyNumberFormat="1" applyFont="1" applyFill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0" fontId="7" fillId="0" borderId="8" xfId="0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49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166" fontId="7" fillId="0" borderId="8" xfId="2" applyNumberFormat="1" applyFont="1" applyFill="1" applyBorder="1" applyAlignment="1">
      <alignment horizontal="center" vertical="center"/>
    </xf>
    <xf numFmtId="1" fontId="7" fillId="7" borderId="7" xfId="0" applyNumberFormat="1" applyFont="1" applyFill="1" applyBorder="1" applyAlignment="1" applyProtection="1">
      <alignment horizontal="center" vertical="center"/>
      <protection locked="0"/>
    </xf>
    <xf numFmtId="1" fontId="7" fillId="7" borderId="5" xfId="0" applyNumberFormat="1" applyFont="1" applyFill="1" applyBorder="1" applyAlignment="1" applyProtection="1">
      <alignment horizontal="center" vertical="center"/>
      <protection locked="0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9" fillId="7" borderId="7" xfId="0" applyFont="1" applyFill="1" applyBorder="1" applyAlignment="1" applyProtection="1">
      <alignment horizontal="center" vertical="center"/>
      <protection locked="0"/>
    </xf>
    <xf numFmtId="0" fontId="9" fillId="7" borderId="5" xfId="0" applyFont="1" applyFill="1" applyBorder="1" applyAlignment="1" applyProtection="1">
      <alignment horizontal="center" vertical="center"/>
      <protection locked="0"/>
    </xf>
    <xf numFmtId="49" fontId="7" fillId="7" borderId="7" xfId="0" applyNumberFormat="1" applyFont="1" applyFill="1" applyBorder="1" applyAlignment="1">
      <alignment horizontal="center" vertical="center"/>
    </xf>
    <xf numFmtId="49" fontId="7" fillId="7" borderId="5" xfId="0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166" fontId="7" fillId="7" borderId="7" xfId="2" applyNumberFormat="1" applyFont="1" applyFill="1" applyBorder="1" applyAlignment="1">
      <alignment horizontal="center" vertical="center"/>
    </xf>
    <xf numFmtId="166" fontId="7" fillId="7" borderId="5" xfId="2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7" fillId="7" borderId="7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1" fontId="14" fillId="0" borderId="7" xfId="0" applyNumberFormat="1" applyFont="1" applyBorder="1" applyAlignment="1" applyProtection="1">
      <alignment horizontal="center" vertical="center"/>
      <protection locked="0"/>
    </xf>
    <xf numFmtId="1" fontId="14" fillId="0" borderId="8" xfId="0" applyNumberFormat="1" applyFont="1" applyBorder="1" applyAlignment="1" applyProtection="1">
      <alignment horizontal="center" vertical="center"/>
      <protection locked="0"/>
    </xf>
    <xf numFmtId="1" fontId="14" fillId="0" borderId="5" xfId="0" applyNumberFormat="1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14" fillId="0" borderId="14" xfId="0" applyFont="1" applyBorder="1" applyAlignment="1" applyProtection="1">
      <alignment horizontal="center" vertical="center"/>
      <protection locked="0"/>
    </xf>
    <xf numFmtId="49" fontId="14" fillId="0" borderId="7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6" fontId="14" fillId="0" borderId="7" xfId="2" applyNumberFormat="1" applyFont="1" applyFill="1" applyBorder="1" applyAlignment="1">
      <alignment horizontal="center" vertical="center"/>
    </xf>
    <xf numFmtId="166" fontId="14" fillId="0" borderId="8" xfId="2" applyNumberFormat="1" applyFont="1" applyFill="1" applyBorder="1" applyAlignment="1">
      <alignment horizontal="center" vertical="center"/>
    </xf>
    <xf numFmtId="166" fontId="14" fillId="0" borderId="5" xfId="2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7" fillId="7" borderId="8" xfId="0" applyFont="1" applyFill="1" applyBorder="1" applyAlignment="1" applyProtection="1">
      <alignment horizontal="center" vertical="center"/>
      <protection locked="0"/>
    </xf>
    <xf numFmtId="1" fontId="7" fillId="7" borderId="8" xfId="0" applyNumberFormat="1" applyFont="1" applyFill="1" applyBorder="1" applyAlignment="1" applyProtection="1">
      <alignment horizontal="center" vertical="center"/>
      <protection locked="0"/>
    </xf>
    <xf numFmtId="49" fontId="7" fillId="2" borderId="8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6" fontId="14" fillId="2" borderId="4" xfId="2" applyNumberFormat="1" applyFont="1" applyFill="1" applyBorder="1" applyAlignment="1">
      <alignment horizontal="center" vertical="center"/>
    </xf>
    <xf numFmtId="166" fontId="14" fillId="2" borderId="6" xfId="2" applyNumberFormat="1" applyFont="1" applyFill="1" applyBorder="1" applyAlignment="1">
      <alignment horizontal="center" vertical="center"/>
    </xf>
    <xf numFmtId="166" fontId="14" fillId="2" borderId="9" xfId="2" applyNumberFormat="1" applyFont="1" applyFill="1" applyBorder="1" applyAlignment="1">
      <alignment horizontal="center" vertical="center"/>
    </xf>
    <xf numFmtId="166" fontId="14" fillId="2" borderId="10" xfId="2" applyNumberFormat="1" applyFont="1" applyFill="1" applyBorder="1" applyAlignment="1">
      <alignment horizontal="center" vertical="center"/>
    </xf>
    <xf numFmtId="166" fontId="14" fillId="2" borderId="0" xfId="2" applyNumberFormat="1" applyFont="1" applyFill="1" applyBorder="1" applyAlignment="1">
      <alignment horizontal="center" vertical="center"/>
    </xf>
    <xf numFmtId="166" fontId="14" fillId="2" borderId="11" xfId="2" applyNumberFormat="1" applyFont="1" applyFill="1" applyBorder="1" applyAlignment="1">
      <alignment horizontal="center" vertical="center"/>
    </xf>
    <xf numFmtId="166" fontId="14" fillId="2" borderId="12" xfId="2" applyNumberFormat="1" applyFont="1" applyFill="1" applyBorder="1" applyAlignment="1">
      <alignment horizontal="center" vertical="center"/>
    </xf>
    <xf numFmtId="166" fontId="14" fillId="2" borderId="13" xfId="2" applyNumberFormat="1" applyFont="1" applyFill="1" applyBorder="1" applyAlignment="1">
      <alignment horizontal="center" vertical="center"/>
    </xf>
    <xf numFmtId="166" fontId="14" fillId="2" borderId="14" xfId="2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15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166" fontId="7" fillId="2" borderId="4" xfId="2" applyNumberFormat="1" applyFont="1" applyFill="1" applyBorder="1" applyAlignment="1">
      <alignment horizontal="center" vertical="center"/>
    </xf>
    <xf numFmtId="166" fontId="7" fillId="2" borderId="6" xfId="2" applyNumberFormat="1" applyFont="1" applyFill="1" applyBorder="1" applyAlignment="1">
      <alignment horizontal="center" vertical="center"/>
    </xf>
    <xf numFmtId="166" fontId="7" fillId="2" borderId="9" xfId="2" applyNumberFormat="1" applyFont="1" applyFill="1" applyBorder="1" applyAlignment="1">
      <alignment horizontal="center" vertical="center"/>
    </xf>
    <xf numFmtId="166" fontId="7" fillId="2" borderId="10" xfId="2" applyNumberFormat="1" applyFont="1" applyFill="1" applyBorder="1" applyAlignment="1">
      <alignment horizontal="center" vertical="center"/>
    </xf>
    <xf numFmtId="166" fontId="7" fillId="2" borderId="0" xfId="2" applyNumberFormat="1" applyFont="1" applyFill="1" applyBorder="1" applyAlignment="1">
      <alignment horizontal="center" vertical="center"/>
    </xf>
    <xf numFmtId="166" fontId="7" fillId="2" borderId="11" xfId="2" applyNumberFormat="1" applyFont="1" applyFill="1" applyBorder="1" applyAlignment="1">
      <alignment horizontal="center" vertical="center"/>
    </xf>
    <xf numFmtId="166" fontId="7" fillId="2" borderId="12" xfId="2" applyNumberFormat="1" applyFont="1" applyFill="1" applyBorder="1" applyAlignment="1">
      <alignment horizontal="center" vertical="center"/>
    </xf>
    <xf numFmtId="166" fontId="7" fillId="2" borderId="13" xfId="2" applyNumberFormat="1" applyFont="1" applyFill="1" applyBorder="1" applyAlignment="1">
      <alignment horizontal="center" vertical="center"/>
    </xf>
    <xf numFmtId="166" fontId="7" fillId="2" borderId="14" xfId="2" applyNumberFormat="1" applyFont="1" applyFill="1" applyBorder="1" applyAlignment="1">
      <alignment horizontal="center" vertical="center"/>
    </xf>
    <xf numFmtId="49" fontId="16" fillId="2" borderId="7" xfId="0" applyNumberFormat="1" applyFont="1" applyFill="1" applyBorder="1" applyAlignment="1">
      <alignment horizontal="center" vertical="center" readingOrder="2"/>
    </xf>
    <xf numFmtId="49" fontId="16" fillId="2" borderId="8" xfId="0" applyNumberFormat="1" applyFont="1" applyFill="1" applyBorder="1" applyAlignment="1">
      <alignment horizontal="center" vertical="center" readingOrder="2"/>
    </xf>
    <xf numFmtId="49" fontId="16" fillId="2" borderId="5" xfId="0" applyNumberFormat="1" applyFont="1" applyFill="1" applyBorder="1" applyAlignment="1">
      <alignment horizontal="center" vertical="center" readingOrder="2"/>
    </xf>
    <xf numFmtId="49" fontId="16" fillId="0" borderId="7" xfId="0" applyNumberFormat="1" applyFont="1" applyBorder="1" applyAlignment="1">
      <alignment horizontal="center" vertical="center" readingOrder="2"/>
    </xf>
    <xf numFmtId="49" fontId="16" fillId="0" borderId="8" xfId="0" applyNumberFormat="1" applyFont="1" applyBorder="1" applyAlignment="1">
      <alignment horizontal="center" vertical="center" readingOrder="2"/>
    </xf>
    <xf numFmtId="49" fontId="16" fillId="0" borderId="5" xfId="0" applyNumberFormat="1" applyFont="1" applyBorder="1" applyAlignment="1">
      <alignment horizontal="center" vertical="center" readingOrder="2"/>
    </xf>
    <xf numFmtId="49" fontId="21" fillId="0" borderId="7" xfId="0" applyNumberFormat="1" applyFont="1" applyBorder="1" applyAlignment="1">
      <alignment horizontal="center" vertical="center"/>
    </xf>
    <xf numFmtId="49" fontId="21" fillId="0" borderId="8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0" fontId="23" fillId="0" borderId="7" xfId="0" applyFont="1" applyBorder="1" applyAlignment="1" applyProtection="1">
      <alignment horizontal="center" vertical="center"/>
      <protection locked="0"/>
    </xf>
    <xf numFmtId="0" fontId="23" fillId="0" borderId="8" xfId="0" applyFont="1" applyBorder="1" applyAlignment="1" applyProtection="1">
      <alignment horizontal="center" vertical="center"/>
      <protection locked="0"/>
    </xf>
    <xf numFmtId="0" fontId="23" fillId="0" borderId="5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166" fontId="21" fillId="0" borderId="7" xfId="2" applyNumberFormat="1" applyFont="1" applyFill="1" applyBorder="1" applyAlignment="1">
      <alignment horizontal="center" vertical="center"/>
    </xf>
    <xf numFmtId="166" fontId="21" fillId="0" borderId="8" xfId="2" applyNumberFormat="1" applyFont="1" applyFill="1" applyBorder="1" applyAlignment="1">
      <alignment horizontal="center" vertical="center"/>
    </xf>
    <xf numFmtId="166" fontId="21" fillId="0" borderId="5" xfId="2" applyNumberFormat="1" applyFont="1" applyFill="1" applyBorder="1" applyAlignment="1">
      <alignment horizontal="center" vertical="center"/>
    </xf>
    <xf numFmtId="0" fontId="21" fillId="7" borderId="7" xfId="0" applyFont="1" applyFill="1" applyBorder="1" applyAlignment="1" applyProtection="1">
      <alignment horizontal="center" vertical="center"/>
      <protection locked="0"/>
    </xf>
    <xf numFmtId="0" fontId="21" fillId="7" borderId="8" xfId="0" applyFont="1" applyFill="1" applyBorder="1" applyAlignment="1" applyProtection="1">
      <alignment horizontal="center" vertical="center"/>
      <protection locked="0"/>
    </xf>
    <xf numFmtId="0" fontId="21" fillId="7" borderId="5" xfId="0" applyFont="1" applyFill="1" applyBorder="1" applyAlignment="1" applyProtection="1">
      <alignment horizontal="center" vertical="center"/>
      <protection locked="0"/>
    </xf>
    <xf numFmtId="1" fontId="21" fillId="7" borderId="7" xfId="0" applyNumberFormat="1" applyFont="1" applyFill="1" applyBorder="1" applyAlignment="1" applyProtection="1">
      <alignment horizontal="center" vertical="center"/>
      <protection locked="0"/>
    </xf>
    <xf numFmtId="1" fontId="21" fillId="7" borderId="8" xfId="0" applyNumberFormat="1" applyFont="1" applyFill="1" applyBorder="1" applyAlignment="1" applyProtection="1">
      <alignment horizontal="center" vertical="center"/>
      <protection locked="0"/>
    </xf>
    <xf numFmtId="1" fontId="21" fillId="7" borderId="5" xfId="0" applyNumberFormat="1" applyFont="1" applyFill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0" fontId="21" fillId="0" borderId="8" xfId="0" applyFont="1" applyBorder="1" applyAlignment="1" applyProtection="1">
      <alignment horizontal="center" vertical="center"/>
      <protection locked="0"/>
    </xf>
    <xf numFmtId="0" fontId="21" fillId="0" borderId="5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" fontId="21" fillId="0" borderId="7" xfId="0" applyNumberFormat="1" applyFont="1" applyBorder="1" applyAlignment="1" applyProtection="1">
      <alignment horizontal="center" vertical="center"/>
      <protection locked="0"/>
    </xf>
    <xf numFmtId="1" fontId="21" fillId="0" borderId="8" xfId="0" applyNumberFormat="1" applyFont="1" applyBorder="1" applyAlignment="1" applyProtection="1">
      <alignment horizontal="center" vertical="center"/>
      <protection locked="0"/>
    </xf>
    <xf numFmtId="1" fontId="21" fillId="0" borderId="5" xfId="0" applyNumberFormat="1" applyFont="1" applyBorder="1" applyAlignment="1" applyProtection="1">
      <alignment horizontal="center" vertical="center"/>
      <protection locked="0"/>
    </xf>
    <xf numFmtId="49" fontId="21" fillId="2" borderId="7" xfId="0" applyNumberFormat="1" applyFont="1" applyFill="1" applyBorder="1" applyAlignment="1">
      <alignment horizontal="center" vertical="center"/>
    </xf>
    <xf numFmtId="49" fontId="21" fillId="2" borderId="8" xfId="0" applyNumberFormat="1" applyFont="1" applyFill="1" applyBorder="1" applyAlignment="1">
      <alignment horizontal="center" vertical="center"/>
    </xf>
    <xf numFmtId="49" fontId="21" fillId="2" borderId="5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49" fontId="17" fillId="2" borderId="7" xfId="0" applyNumberFormat="1" applyFont="1" applyFill="1" applyBorder="1" applyAlignment="1">
      <alignment horizontal="center" vertical="center"/>
    </xf>
    <xf numFmtId="49" fontId="17" fillId="2" borderId="5" xfId="0" applyNumberFormat="1" applyFont="1" applyFill="1" applyBorder="1" applyAlignment="1">
      <alignment horizontal="center" vertical="center"/>
    </xf>
    <xf numFmtId="0" fontId="17" fillId="0" borderId="3" xfId="0" applyFont="1" applyBorder="1" applyAlignment="1" applyProtection="1">
      <alignment horizontal="center" vertical="center"/>
      <protection locked="0"/>
    </xf>
    <xf numFmtId="1" fontId="17" fillId="0" borderId="3" xfId="0" applyNumberFormat="1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166" fontId="17" fillId="0" borderId="3" xfId="2" applyNumberFormat="1" applyFont="1" applyFill="1" applyBorder="1" applyAlignment="1">
      <alignment horizontal="center" vertical="center"/>
    </xf>
    <xf numFmtId="0" fontId="17" fillId="7" borderId="7" xfId="0" applyFont="1" applyFill="1" applyBorder="1" applyAlignment="1" applyProtection="1">
      <alignment horizontal="center" vertical="center"/>
      <protection locked="0"/>
    </xf>
    <xf numFmtId="0" fontId="17" fillId="7" borderId="5" xfId="0" applyFont="1" applyFill="1" applyBorder="1" applyAlignment="1" applyProtection="1">
      <alignment horizontal="center" vertical="center"/>
      <protection locked="0"/>
    </xf>
    <xf numFmtId="49" fontId="17" fillId="7" borderId="7" xfId="0" applyNumberFormat="1" applyFont="1" applyFill="1" applyBorder="1" applyAlignment="1">
      <alignment horizontal="center" vertical="center"/>
    </xf>
    <xf numFmtId="49" fontId="17" fillId="7" borderId="5" xfId="0" applyNumberFormat="1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166" fontId="17" fillId="7" borderId="7" xfId="2" applyNumberFormat="1" applyFont="1" applyFill="1" applyBorder="1" applyAlignment="1">
      <alignment horizontal="center" vertical="center"/>
    </xf>
    <xf numFmtId="166" fontId="17" fillId="7" borderId="5" xfId="2" applyNumberFormat="1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1" fontId="17" fillId="7" borderId="7" xfId="0" applyNumberFormat="1" applyFont="1" applyFill="1" applyBorder="1" applyAlignment="1" applyProtection="1">
      <alignment horizontal="center" vertical="center"/>
      <protection locked="0"/>
    </xf>
    <xf numFmtId="1" fontId="17" fillId="7" borderId="5" xfId="0" applyNumberFormat="1" applyFont="1" applyFill="1" applyBorder="1" applyAlignment="1" applyProtection="1">
      <alignment horizontal="center" vertical="center"/>
      <protection locked="0"/>
    </xf>
    <xf numFmtId="166" fontId="14" fillId="0" borderId="4" xfId="2" applyNumberFormat="1" applyFont="1" applyFill="1" applyBorder="1" applyAlignment="1">
      <alignment horizontal="center" vertical="center"/>
    </xf>
    <xf numFmtId="166" fontId="14" fillId="0" borderId="6" xfId="2" applyNumberFormat="1" applyFont="1" applyFill="1" applyBorder="1" applyAlignment="1">
      <alignment horizontal="center" vertical="center"/>
    </xf>
    <xf numFmtId="166" fontId="14" fillId="0" borderId="9" xfId="2" applyNumberFormat="1" applyFont="1" applyFill="1" applyBorder="1" applyAlignment="1">
      <alignment horizontal="center" vertical="center"/>
    </xf>
    <xf numFmtId="166" fontId="14" fillId="0" borderId="10" xfId="2" applyNumberFormat="1" applyFont="1" applyFill="1" applyBorder="1" applyAlignment="1">
      <alignment horizontal="center" vertical="center"/>
    </xf>
    <xf numFmtId="166" fontId="14" fillId="0" borderId="0" xfId="2" applyNumberFormat="1" applyFont="1" applyFill="1" applyBorder="1" applyAlignment="1">
      <alignment horizontal="center" vertical="center"/>
    </xf>
    <xf numFmtId="166" fontId="14" fillId="0" borderId="11" xfId="2" applyNumberFormat="1" applyFont="1" applyFill="1" applyBorder="1" applyAlignment="1">
      <alignment horizontal="center" vertical="center"/>
    </xf>
    <xf numFmtId="166" fontId="14" fillId="0" borderId="12" xfId="2" applyNumberFormat="1" applyFont="1" applyFill="1" applyBorder="1" applyAlignment="1">
      <alignment horizontal="center" vertical="center"/>
    </xf>
    <xf numFmtId="166" fontId="14" fillId="0" borderId="13" xfId="2" applyNumberFormat="1" applyFont="1" applyFill="1" applyBorder="1" applyAlignment="1">
      <alignment horizontal="center" vertical="center"/>
    </xf>
    <xf numFmtId="166" fontId="14" fillId="0" borderId="14" xfId="2" applyNumberFormat="1" applyFont="1" applyFill="1" applyBorder="1" applyAlignment="1">
      <alignment horizontal="center" vertical="center"/>
    </xf>
    <xf numFmtId="1" fontId="17" fillId="0" borderId="7" xfId="0" applyNumberFormat="1" applyFont="1" applyBorder="1" applyAlignment="1" applyProtection="1">
      <alignment horizontal="center" vertical="center"/>
      <protection locked="0"/>
    </xf>
    <xf numFmtId="1" fontId="17" fillId="0" borderId="5" xfId="0" applyNumberFormat="1" applyFont="1" applyBorder="1" applyAlignment="1" applyProtection="1">
      <alignment horizontal="center" vertical="center"/>
      <protection locked="0"/>
    </xf>
    <xf numFmtId="0" fontId="9" fillId="8" borderId="7" xfId="0" applyFont="1" applyFill="1" applyBorder="1" applyAlignment="1" applyProtection="1">
      <alignment horizontal="center" vertical="center"/>
      <protection locked="0"/>
    </xf>
    <xf numFmtId="0" fontId="9" fillId="8" borderId="5" xfId="0" applyFont="1" applyFill="1" applyBorder="1" applyAlignment="1" applyProtection="1">
      <alignment horizontal="center" vertical="center"/>
      <protection locked="0"/>
    </xf>
    <xf numFmtId="0" fontId="7" fillId="8" borderId="7" xfId="0" applyFont="1" applyFill="1" applyBorder="1" applyAlignment="1" applyProtection="1">
      <alignment horizontal="center" vertical="center"/>
      <protection locked="0"/>
    </xf>
    <xf numFmtId="0" fontId="7" fillId="8" borderId="5" xfId="0" applyFont="1" applyFill="1" applyBorder="1" applyAlignment="1" applyProtection="1">
      <alignment horizontal="center" vertical="center"/>
      <protection locked="0"/>
    </xf>
    <xf numFmtId="0" fontId="7" fillId="8" borderId="7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166" fontId="7" fillId="8" borderId="7" xfId="2" applyNumberFormat="1" applyFont="1" applyFill="1" applyBorder="1" applyAlignment="1">
      <alignment horizontal="center" vertical="center"/>
    </xf>
    <xf numFmtId="166" fontId="7" fillId="8" borderId="5" xfId="2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49" fontId="7" fillId="8" borderId="7" xfId="0" applyNumberFormat="1" applyFont="1" applyFill="1" applyBorder="1" applyAlignment="1">
      <alignment horizontal="center" vertical="center"/>
    </xf>
    <xf numFmtId="49" fontId="7" fillId="8" borderId="5" xfId="0" applyNumberFormat="1" applyFont="1" applyFill="1" applyBorder="1" applyAlignment="1">
      <alignment horizontal="center" vertical="center"/>
    </xf>
    <xf numFmtId="1" fontId="7" fillId="8" borderId="7" xfId="0" applyNumberFormat="1" applyFont="1" applyFill="1" applyBorder="1" applyAlignment="1" applyProtection="1">
      <alignment horizontal="center" vertical="center"/>
      <protection locked="0"/>
    </xf>
    <xf numFmtId="1" fontId="7" fillId="8" borderId="5" xfId="0" applyNumberFormat="1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152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XAV%20Revenue\Excels\&#1575;&#1705;&#1587;&#1604;%20&#1582;&#1575;&#1605;\&#1587;&#1601;&#1575;&#1585;&#1588;&#1575;&#1578;%20&#1705;&#1575;&#1604;&#1575;.xlsx" TargetMode="External"/><Relationship Id="rId1" Type="http://schemas.openxmlformats.org/officeDocument/2006/relationships/externalLinkPath" Target="/Users/XAV/Dropbox/XAV%20coffee%20works/XAV%20Revenue/Excels/&#1575;&#1705;&#1587;&#1604;%20&#1582;&#1575;&#1605;/&#1587;&#1601;&#1575;&#1585;&#1588;&#1575;&#1578;%20&#1705;&#1575;&#1604;&#157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XAV%20Revenue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XAV/Dropbox/XAV%20coffee%20works/XAV%20Revenue/Excels/&#1575;&#1705;&#1587;&#1604;%20&#1582;&#1575;&#1605;/&#1582;&#1585;&#1608;&#1580;%20&#1575;&#1586;%20&#1583;&#1601;&#1578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لیست محصولات 1402"/>
      <sheetName val="لیست محصولات اردیبهشت ۱۴۰۳"/>
      <sheetName val="لیست محصولات شهریور ۱۴۰۳"/>
      <sheetName val="Sheet1"/>
      <sheetName val="سفارشات کالا"/>
    </sheetNames>
    <sheetDataSet>
      <sheetData sheetId="0"/>
      <sheetData sheetId="1"/>
      <sheetData sheetId="2"/>
      <sheetData sheetId="3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1135.0999999999999</v>
          </cell>
          <cell r="C2" t="str">
            <v>گشا سیگنچر اینماکولادا | Inmaculada Signature Gesha</v>
          </cell>
          <cell r="D2" t="str">
            <v>قهوه</v>
          </cell>
          <cell r="E2" t="str">
            <v>X Series</v>
          </cell>
          <cell r="F2">
            <v>80</v>
          </cell>
          <cell r="G2">
            <v>15900000</v>
          </cell>
        </row>
        <row r="3">
          <cell r="B3"/>
          <cell r="C3" t="e">
            <v>#N/A</v>
          </cell>
          <cell r="D3" t="str">
            <v>قهوه</v>
          </cell>
          <cell r="E3" t="str">
            <v>X Series</v>
          </cell>
          <cell r="F3"/>
          <cell r="G3" t="e">
            <v>#N/A</v>
          </cell>
        </row>
        <row r="4">
          <cell r="B4">
            <v>1135.3</v>
          </cell>
          <cell r="C4" t="str">
            <v>گشا سیگنچر اینماکولادا | Inmaculada Signature Gesha</v>
          </cell>
          <cell r="D4" t="str">
            <v>قهوه</v>
          </cell>
          <cell r="E4" t="str">
            <v>X Series</v>
          </cell>
          <cell r="F4">
            <v>40</v>
          </cell>
          <cell r="G4">
            <v>8000000</v>
          </cell>
        </row>
        <row r="5">
          <cell r="B5">
            <v>1132.0999999999999</v>
          </cell>
          <cell r="C5" t="str">
            <v>گرانجا پوتوسی | Granja Potosi</v>
          </cell>
          <cell r="D5" t="str">
            <v>قهوه</v>
          </cell>
          <cell r="E5" t="str">
            <v>X Series</v>
          </cell>
          <cell r="F5">
            <v>80</v>
          </cell>
          <cell r="G5">
            <v>12400000</v>
          </cell>
        </row>
        <row r="6">
          <cell r="B6"/>
          <cell r="C6" t="e">
            <v>#N/A</v>
          </cell>
          <cell r="D6" t="str">
            <v>قهوه</v>
          </cell>
          <cell r="E6" t="str">
            <v>X Series</v>
          </cell>
          <cell r="F6"/>
          <cell r="G6" t="e">
            <v>#N/A</v>
          </cell>
        </row>
        <row r="7">
          <cell r="B7">
            <v>1132.3</v>
          </cell>
          <cell r="C7" t="str">
            <v>گرانجا پوتوسی | Granja Potosi</v>
          </cell>
          <cell r="D7" t="str">
            <v>قهوه</v>
          </cell>
          <cell r="E7" t="str">
            <v>X Series</v>
          </cell>
          <cell r="F7">
            <v>40</v>
          </cell>
          <cell r="G7">
            <v>6250000</v>
          </cell>
        </row>
        <row r="8">
          <cell r="B8">
            <v>1134.0999999999999</v>
          </cell>
          <cell r="C8" t="str">
            <v>گرانجا سرو آزول | Granja Cerro Azul</v>
          </cell>
          <cell r="D8" t="str">
            <v>قهوه</v>
          </cell>
          <cell r="E8" t="str">
            <v>X Series</v>
          </cell>
          <cell r="F8">
            <v>80</v>
          </cell>
          <cell r="G8">
            <v>15900000</v>
          </cell>
        </row>
        <row r="9">
          <cell r="B9"/>
          <cell r="C9" t="e">
            <v>#N/A</v>
          </cell>
          <cell r="D9" t="str">
            <v>قهوه</v>
          </cell>
          <cell r="E9" t="str">
            <v>X Series</v>
          </cell>
          <cell r="F9"/>
          <cell r="G9" t="e">
            <v>#N/A</v>
          </cell>
        </row>
        <row r="10">
          <cell r="B10">
            <v>1134.3</v>
          </cell>
          <cell r="C10" t="str">
            <v>گرانجا سرو آزول | Granja Cerro Azul</v>
          </cell>
          <cell r="D10" t="str">
            <v>قهوه</v>
          </cell>
          <cell r="E10" t="str">
            <v>X Series</v>
          </cell>
          <cell r="F10">
            <v>40</v>
          </cell>
          <cell r="G10">
            <v>8000000</v>
          </cell>
        </row>
        <row r="11">
          <cell r="B11">
            <v>1131.0999999999999</v>
          </cell>
          <cell r="C11" t="str">
            <v>التو گانگو | Elto Gango</v>
          </cell>
          <cell r="D11" t="str">
            <v>قهوه</v>
          </cell>
          <cell r="E11" t="str">
            <v>X Series</v>
          </cell>
          <cell r="F11">
            <v>80</v>
          </cell>
          <cell r="G11">
            <v>7700000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/>
          <cell r="G12" t="e">
            <v>#N/A</v>
          </cell>
        </row>
        <row r="13">
          <cell r="B13">
            <v>1131.3</v>
          </cell>
          <cell r="C13" t="str">
            <v>التو گانگو | Elto Gango</v>
          </cell>
          <cell r="D13" t="str">
            <v>قهوه</v>
          </cell>
          <cell r="E13" t="str">
            <v>X Series</v>
          </cell>
          <cell r="F13">
            <v>40</v>
          </cell>
          <cell r="G13">
            <v>3900000</v>
          </cell>
        </row>
        <row r="14">
          <cell r="B14">
            <v>1133.0999999999999</v>
          </cell>
          <cell r="C14" t="str">
            <v>سوج | Savage</v>
          </cell>
          <cell r="D14" t="str">
            <v>قهوه</v>
          </cell>
          <cell r="E14" t="str">
            <v>X Series</v>
          </cell>
          <cell r="F14">
            <v>80</v>
          </cell>
          <cell r="G14">
            <v>15500000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/>
          <cell r="G15" t="e">
            <v>#N/A</v>
          </cell>
        </row>
        <row r="16">
          <cell r="B16">
            <v>1133.3</v>
          </cell>
          <cell r="C16" t="str">
            <v>سوج | Savage</v>
          </cell>
          <cell r="D16" t="str">
            <v>قهوه</v>
          </cell>
          <cell r="E16" t="str">
            <v>X Series</v>
          </cell>
          <cell r="F16">
            <v>40</v>
          </cell>
          <cell r="G16">
            <v>7800000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 t="e">
            <v>#N/A</v>
          </cell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 t="e">
            <v>#N/A</v>
          </cell>
          <cell r="D24"/>
          <cell r="E24"/>
          <cell r="F24"/>
          <cell r="G24" t="e">
            <v>#N/A</v>
          </cell>
        </row>
        <row r="25">
          <cell r="B25"/>
          <cell r="C25" t="e">
            <v>#N/A</v>
          </cell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 t="e">
            <v>#N/A</v>
          </cell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 t="e">
            <v>#N/A</v>
          </cell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 t="e">
            <v>#N/A</v>
          </cell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 t="e">
            <v>#N/A</v>
          </cell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 t="e">
            <v>#N/A</v>
          </cell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 t="e">
            <v>#N/A</v>
          </cell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 t="e">
            <v>#N/A</v>
          </cell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 t="e">
            <v>#N/A</v>
          </cell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 t="e">
            <v>#N/A</v>
          </cell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 t="e">
            <v>#N/A</v>
          </cell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 t="e">
            <v>#N/A</v>
          </cell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 t="e">
            <v>#N/A</v>
          </cell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 t="e">
            <v>#N/A</v>
          </cell>
          <cell r="D38"/>
          <cell r="E38"/>
          <cell r="F38"/>
          <cell r="G38" t="e">
            <v>#N/A</v>
          </cell>
        </row>
        <row r="39">
          <cell r="B39">
            <v>3328.1</v>
          </cell>
          <cell r="C39" t="str">
            <v>اینماکولادا مزارع فلو | Inmaculada Fellows Farms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7900000</v>
          </cell>
        </row>
        <row r="40">
          <cell r="B40">
            <v>3328.2</v>
          </cell>
          <cell r="C40" t="str">
            <v>اینماکولادا مزارع فلو | Inmaculada Fellows Farms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39000000</v>
          </cell>
        </row>
        <row r="41">
          <cell r="B41">
            <v>3328.3</v>
          </cell>
          <cell r="C41" t="str">
            <v>اینماکولادا مزارع فلو | Inmaculada Fellows Farms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2150000</v>
          </cell>
        </row>
        <row r="42">
          <cell r="B42">
            <v>3329.1</v>
          </cell>
          <cell r="C42" t="str">
            <v>بنتی ننکا | Benti Nenka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9850000</v>
          </cell>
        </row>
        <row r="43">
          <cell r="B43">
            <v>3329.2</v>
          </cell>
          <cell r="C43" t="str">
            <v>بنتی ننکا | Benti Nenka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48750000</v>
          </cell>
        </row>
        <row r="44">
          <cell r="B44">
            <v>3329.3</v>
          </cell>
          <cell r="C44" t="str">
            <v>بنتی ننکا | Benti Nenka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2650000</v>
          </cell>
        </row>
        <row r="45">
          <cell r="B45">
            <v>3327.1</v>
          </cell>
          <cell r="C45" t="str">
            <v>پامپوجیلا | pampojila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5950000</v>
          </cell>
        </row>
        <row r="46">
          <cell r="B46">
            <v>3327.2</v>
          </cell>
          <cell r="C46" t="str">
            <v>پامپوجیلا | pampojila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29250000</v>
          </cell>
        </row>
        <row r="47">
          <cell r="B47">
            <v>3327.3</v>
          </cell>
          <cell r="C47" t="str">
            <v>پامپوجیلا | pampojila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1600000</v>
          </cell>
        </row>
        <row r="48">
          <cell r="B48"/>
          <cell r="C48" t="e">
            <v>#N/A</v>
          </cell>
          <cell r="D48" t="str">
            <v>قهوه</v>
          </cell>
          <cell r="E48" t="str">
            <v>A Series</v>
          </cell>
          <cell r="F48">
            <v>150</v>
          </cell>
          <cell r="G48" t="e">
            <v>#N/A</v>
          </cell>
        </row>
        <row r="49">
          <cell r="B49"/>
          <cell r="C49" t="e">
            <v>#N/A</v>
          </cell>
          <cell r="D49" t="str">
            <v>قهوه</v>
          </cell>
          <cell r="E49" t="str">
            <v>A Series</v>
          </cell>
          <cell r="F49">
            <v>750</v>
          </cell>
          <cell r="G49" t="e">
            <v>#N/A</v>
          </cell>
        </row>
        <row r="50">
          <cell r="B50"/>
          <cell r="C50" t="e">
            <v>#N/A</v>
          </cell>
          <cell r="D50" t="str">
            <v>قهوه</v>
          </cell>
          <cell r="E50" t="str">
            <v>A Series</v>
          </cell>
          <cell r="F50">
            <v>40</v>
          </cell>
          <cell r="G50" t="e">
            <v>#N/A</v>
          </cell>
        </row>
        <row r="51">
          <cell r="B51"/>
          <cell r="C51" t="e">
            <v>#N/A</v>
          </cell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 t="e">
            <v>#N/A</v>
          </cell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 t="e">
            <v>#N/A</v>
          </cell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 t="e">
            <v>#N/A</v>
          </cell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 t="e">
            <v>#N/A</v>
          </cell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 t="e">
            <v>#N/A</v>
          </cell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 t="e">
            <v>#N/A</v>
          </cell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 t="e">
            <v>#N/A</v>
          </cell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 t="e">
            <v>#N/A</v>
          </cell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 t="e">
            <v>#N/A</v>
          </cell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 t="e">
            <v>#N/A</v>
          </cell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 t="e">
            <v>#N/A</v>
          </cell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 t="e">
            <v>#N/A</v>
          </cell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 t="e">
            <v>#N/A</v>
          </cell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 t="e">
            <v>#N/A</v>
          </cell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 t="e">
            <v>#N/A</v>
          </cell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 t="e">
            <v>#N/A</v>
          </cell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 t="e">
            <v>#N/A</v>
          </cell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2300000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11100000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51200000</v>
          </cell>
        </row>
        <row r="72">
          <cell r="B72">
            <v>5525.1</v>
          </cell>
          <cell r="C72" t="str">
            <v>اتیوپی آناسورا | Ethiopia Anasora</v>
          </cell>
          <cell r="D72" t="str">
            <v>قهوه</v>
          </cell>
          <cell r="E72" t="str">
            <v>V Series</v>
          </cell>
          <cell r="F72">
            <v>150</v>
          </cell>
          <cell r="G72">
            <v>2750000</v>
          </cell>
        </row>
        <row r="73">
          <cell r="B73">
            <v>5525.2</v>
          </cell>
          <cell r="C73" t="str">
            <v>اتیوپی آناسورا | Ethiopia Anasora</v>
          </cell>
          <cell r="D73" t="str">
            <v>قهوه</v>
          </cell>
          <cell r="E73" t="str">
            <v>V Series</v>
          </cell>
          <cell r="F73">
            <v>750</v>
          </cell>
          <cell r="G73">
            <v>13350000</v>
          </cell>
        </row>
        <row r="74">
          <cell r="B74">
            <v>5525.3</v>
          </cell>
          <cell r="C74" t="str">
            <v>اتیوپی آناسورا | Ethiopia Anasora</v>
          </cell>
          <cell r="D74" t="str">
            <v>قهوه</v>
          </cell>
          <cell r="E74" t="str">
            <v>V Series</v>
          </cell>
          <cell r="F74">
            <v>4000</v>
          </cell>
          <cell r="G74">
            <v>63200000</v>
          </cell>
        </row>
        <row r="75">
          <cell r="B75">
            <v>5523.1</v>
          </cell>
          <cell r="C75" t="str">
            <v>کوتوا دانکن | Kotowa Duncan</v>
          </cell>
          <cell r="D75" t="str">
            <v>قهوه</v>
          </cell>
          <cell r="E75" t="str">
            <v>V Series</v>
          </cell>
          <cell r="F75">
            <v>150</v>
          </cell>
          <cell r="G75">
            <v>2550000</v>
          </cell>
        </row>
        <row r="76">
          <cell r="B76">
            <v>5523.2</v>
          </cell>
          <cell r="C76" t="str">
            <v>کوتوا دانکن | Kotowa Duncan</v>
          </cell>
          <cell r="D76" t="str">
            <v>قهوه</v>
          </cell>
          <cell r="E76" t="str">
            <v>V Series</v>
          </cell>
          <cell r="F76">
            <v>750</v>
          </cell>
          <cell r="G76">
            <v>12150000</v>
          </cell>
        </row>
        <row r="77">
          <cell r="B77"/>
          <cell r="C77" t="e">
            <v>#N/A</v>
          </cell>
          <cell r="D77" t="str">
            <v>قهوه</v>
          </cell>
          <cell r="E77" t="str">
            <v>V Series</v>
          </cell>
          <cell r="F77"/>
          <cell r="G77" t="e">
            <v>#N/A</v>
          </cell>
        </row>
        <row r="78">
          <cell r="B78"/>
          <cell r="C78" t="e">
            <v>#N/A</v>
          </cell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 t="e">
            <v>#N/A</v>
          </cell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 t="e">
            <v>#N/A</v>
          </cell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5524.1</v>
          </cell>
          <cell r="C81" t="str">
            <v>برزیل کوکاپیل کاناریو | Brazil Cocapil Canario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2550000</v>
          </cell>
        </row>
        <row r="82">
          <cell r="B82">
            <v>5524.2</v>
          </cell>
          <cell r="C82" t="str">
            <v>برزیل کوکاپیل کاناریو | Brazil Cocapil Canario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12450000</v>
          </cell>
        </row>
        <row r="83">
          <cell r="B83">
            <v>5524.3</v>
          </cell>
          <cell r="C83" t="str">
            <v>برزیل کوکاپیل کاناریو | Brazil Cocapil Canario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58400000</v>
          </cell>
        </row>
        <row r="84">
          <cell r="B84"/>
          <cell r="C84" t="e">
            <v>#N/A</v>
          </cell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3000000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14550000</v>
          </cell>
        </row>
        <row r="87">
          <cell r="B87">
            <v>5511.3</v>
          </cell>
          <cell r="C87" t="str">
            <v>هامبلا | Hambella</v>
          </cell>
          <cell r="D87" t="str">
            <v>قهوه</v>
          </cell>
          <cell r="E87" t="str">
            <v>V Series</v>
          </cell>
          <cell r="F87">
            <v>4000</v>
          </cell>
          <cell r="G87">
            <v>69600000</v>
          </cell>
        </row>
        <row r="88">
          <cell r="B88"/>
          <cell r="C88" t="e">
            <v>#N/A</v>
          </cell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 t="e">
            <v>#N/A</v>
          </cell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 t="e">
            <v>#N/A</v>
          </cell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 t="e">
            <v>#N/A</v>
          </cell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/>
          <cell r="C92" t="e">
            <v>#N/A</v>
          </cell>
          <cell r="D92" t="str">
            <v>قهوه</v>
          </cell>
          <cell r="E92" t="str">
            <v>V Series</v>
          </cell>
          <cell r="F92">
            <v>150</v>
          </cell>
          <cell r="G92" t="e">
            <v>#N/A</v>
          </cell>
        </row>
        <row r="93">
          <cell r="B93"/>
          <cell r="C93" t="e">
            <v>#N/A</v>
          </cell>
          <cell r="D93" t="str">
            <v>قهوه</v>
          </cell>
          <cell r="E93" t="str">
            <v>V Series</v>
          </cell>
          <cell r="F93">
            <v>750</v>
          </cell>
          <cell r="G93" t="e">
            <v>#N/A</v>
          </cell>
        </row>
        <row r="94">
          <cell r="B94"/>
          <cell r="C94" t="e">
            <v>#N/A</v>
          </cell>
          <cell r="D94" t="str">
            <v>قهوه</v>
          </cell>
          <cell r="E94" t="str">
            <v>V Series</v>
          </cell>
          <cell r="F94">
            <v>4000</v>
          </cell>
          <cell r="G94" t="e">
            <v>#N/A</v>
          </cell>
        </row>
        <row r="95">
          <cell r="B95"/>
          <cell r="C95" t="e">
            <v>#N/A</v>
          </cell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 t="e">
            <v>#N/A</v>
          </cell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 t="e">
            <v>#N/A</v>
          </cell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 t="e">
            <v>#N/A</v>
          </cell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 t="e">
            <v>#N/A</v>
          </cell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 t="e">
            <v>#N/A</v>
          </cell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>
            <v>0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0</v>
          </cell>
        </row>
        <row r="102">
          <cell r="B102">
            <v>5518.2</v>
          </cell>
          <cell r="C102">
            <v>0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0</v>
          </cell>
        </row>
        <row r="103">
          <cell r="B103">
            <v>5518.3</v>
          </cell>
          <cell r="C103">
            <v>0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0</v>
          </cell>
        </row>
        <row r="104">
          <cell r="B104"/>
          <cell r="C104" t="e">
            <v>#N/A</v>
          </cell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 t="e">
            <v>#N/A</v>
          </cell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>
            <v>0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0</v>
          </cell>
        </row>
        <row r="110">
          <cell r="B110">
            <v>5511.22</v>
          </cell>
          <cell r="C110">
            <v>0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0</v>
          </cell>
        </row>
        <row r="111">
          <cell r="B111"/>
          <cell r="C111" t="e">
            <v>#N/A</v>
          </cell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3325.1</v>
          </cell>
          <cell r="C113">
            <v>0</v>
          </cell>
          <cell r="D113" t="str">
            <v>قهوه</v>
          </cell>
          <cell r="E113" t="str">
            <v>A Series</v>
          </cell>
          <cell r="F113">
            <v>150</v>
          </cell>
          <cell r="G113">
            <v>0</v>
          </cell>
        </row>
        <row r="114">
          <cell r="B114">
            <v>3325.2</v>
          </cell>
          <cell r="C114">
            <v>0</v>
          </cell>
          <cell r="D114" t="str">
            <v>قهوه</v>
          </cell>
          <cell r="E114" t="str">
            <v>A Series</v>
          </cell>
          <cell r="F114">
            <v>750</v>
          </cell>
          <cell r="G114">
            <v>0</v>
          </cell>
        </row>
        <row r="115">
          <cell r="B115">
            <v>3325.3</v>
          </cell>
          <cell r="C115">
            <v>0</v>
          </cell>
          <cell r="D115" t="str">
            <v>قهوه</v>
          </cell>
          <cell r="E115" t="str">
            <v>A Series</v>
          </cell>
          <cell r="F115">
            <v>40</v>
          </cell>
          <cell r="G115">
            <v>0</v>
          </cell>
        </row>
        <row r="116">
          <cell r="B116">
            <v>3322.1</v>
          </cell>
          <cell r="C116">
            <v>0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0</v>
          </cell>
        </row>
        <row r="117">
          <cell r="B117">
            <v>3322.2</v>
          </cell>
          <cell r="C117">
            <v>0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0</v>
          </cell>
        </row>
        <row r="118">
          <cell r="B118">
            <v>3322.3</v>
          </cell>
          <cell r="C118">
            <v>0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0</v>
          </cell>
        </row>
        <row r="119">
          <cell r="B119">
            <v>3326.1</v>
          </cell>
          <cell r="C119" t="str">
            <v>میاگروس | Milagros</v>
          </cell>
          <cell r="D119" t="str">
            <v>قهوه</v>
          </cell>
          <cell r="E119" t="str">
            <v>A Series</v>
          </cell>
          <cell r="F119">
            <v>150</v>
          </cell>
          <cell r="G119">
            <v>3750000</v>
          </cell>
        </row>
        <row r="120">
          <cell r="B120">
            <v>3326.2</v>
          </cell>
          <cell r="C120" t="str">
            <v>میاگروس | Milagros</v>
          </cell>
          <cell r="D120" t="str">
            <v>قهوه</v>
          </cell>
          <cell r="E120" t="str">
            <v>A Series</v>
          </cell>
          <cell r="F120">
            <v>750</v>
          </cell>
          <cell r="G120">
            <v>18150000</v>
          </cell>
        </row>
        <row r="121">
          <cell r="B121">
            <v>3326.3</v>
          </cell>
          <cell r="C121" t="str">
            <v>میاگروس | Milagros</v>
          </cell>
          <cell r="D121" t="str">
            <v>قهوه</v>
          </cell>
          <cell r="E121" t="str">
            <v>A Series</v>
          </cell>
          <cell r="F121">
            <v>40</v>
          </cell>
          <cell r="G121">
            <v>1100000</v>
          </cell>
        </row>
        <row r="122">
          <cell r="B122">
            <v>3321.1</v>
          </cell>
          <cell r="C122">
            <v>0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0</v>
          </cell>
        </row>
        <row r="123">
          <cell r="B123">
            <v>3321.2</v>
          </cell>
          <cell r="C123">
            <v>0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0</v>
          </cell>
        </row>
        <row r="124">
          <cell r="B124">
            <v>3321.3</v>
          </cell>
          <cell r="C124">
            <v>0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0</v>
          </cell>
        </row>
        <row r="125">
          <cell r="B125">
            <v>1123.0999999999999</v>
          </cell>
          <cell r="C125">
            <v>0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0</v>
          </cell>
        </row>
        <row r="126">
          <cell r="B126"/>
          <cell r="C126" t="e">
            <v>#N/A</v>
          </cell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>
            <v>0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0</v>
          </cell>
        </row>
        <row r="128">
          <cell r="B128">
            <v>1126.0999999999999</v>
          </cell>
          <cell r="C128">
            <v>0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0</v>
          </cell>
        </row>
        <row r="129">
          <cell r="B129"/>
          <cell r="C129" t="e">
            <v>#N/A</v>
          </cell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>
            <v>0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0</v>
          </cell>
        </row>
        <row r="131">
          <cell r="B131">
            <v>1125.0999999999999</v>
          </cell>
          <cell r="C131">
            <v>0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0</v>
          </cell>
        </row>
        <row r="132">
          <cell r="B132"/>
          <cell r="C132" t="e">
            <v>#N/A</v>
          </cell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>
            <v>0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0</v>
          </cell>
        </row>
        <row r="134">
          <cell r="B134">
            <v>1124.0999999999999</v>
          </cell>
          <cell r="C134">
            <v>0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0</v>
          </cell>
        </row>
        <row r="135">
          <cell r="B135"/>
          <cell r="C135" t="e">
            <v>#N/A</v>
          </cell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>
            <v>0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0</v>
          </cell>
        </row>
        <row r="137">
          <cell r="B137">
            <v>1127.0999999999999</v>
          </cell>
          <cell r="C137">
            <v>0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0</v>
          </cell>
        </row>
        <row r="138">
          <cell r="B138"/>
          <cell r="C138" t="e">
            <v>#N/A</v>
          </cell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>
            <v>0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0</v>
          </cell>
        </row>
        <row r="140">
          <cell r="B140">
            <v>1129.0999999999999</v>
          </cell>
          <cell r="C140">
            <v>0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0</v>
          </cell>
        </row>
        <row r="141">
          <cell r="B141"/>
          <cell r="C141" t="e">
            <v>#N/A</v>
          </cell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>
            <v>0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 t="e">
            <v>#N/A</v>
          </cell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>
            <v>0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0</v>
          </cell>
        </row>
        <row r="147">
          <cell r="B147"/>
          <cell r="C147" t="e">
            <v>#N/A</v>
          </cell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>
            <v>0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0</v>
          </cell>
        </row>
        <row r="149">
          <cell r="B149">
            <v>1118.0999999999999</v>
          </cell>
          <cell r="C149">
            <v>0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0</v>
          </cell>
        </row>
        <row r="150">
          <cell r="B150"/>
          <cell r="C150" t="e">
            <v>#N/A</v>
          </cell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>
            <v>0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0</v>
          </cell>
        </row>
        <row r="152">
          <cell r="B152"/>
          <cell r="C152" t="e">
            <v>#N/A</v>
          </cell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 t="e">
            <v>#N/A</v>
          </cell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 t="e">
            <v>#N/A</v>
          </cell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 t="e">
            <v>#N/A</v>
          </cell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 t="e">
            <v>#N/A</v>
          </cell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 t="e">
            <v>#N/A</v>
          </cell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 t="e">
            <v>#N/A</v>
          </cell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 t="e">
            <v>#N/A</v>
          </cell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 t="e">
            <v>#N/A</v>
          </cell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 t="e">
            <v>#N/A</v>
          </cell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 t="e">
            <v>#N/A</v>
          </cell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 t="e">
            <v>#N/A</v>
          </cell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 t="e">
            <v>#N/A</v>
          </cell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 t="e">
            <v>#N/A</v>
          </cell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 t="e">
            <v>#N/A</v>
          </cell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 t="e">
            <v>#N/A</v>
          </cell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 t="e">
            <v>#N/A</v>
          </cell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 t="e">
            <v>#N/A</v>
          </cell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 t="e">
            <v>#N/A</v>
          </cell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 t="e">
            <v>#N/A</v>
          </cell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 t="e">
            <v>#N/A</v>
          </cell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 t="e">
            <v>#N/A</v>
          </cell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 t="e">
            <v>#N/A</v>
          </cell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 t="e">
            <v>#N/A</v>
          </cell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 t="e">
            <v>#N/A</v>
          </cell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 t="e">
            <v>#N/A</v>
          </cell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 t="e">
            <v>#N/A</v>
          </cell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 t="e">
            <v>#N/A</v>
          </cell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 t="e">
            <v>#N/A</v>
          </cell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 t="e">
            <v>#N/A</v>
          </cell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 t="e">
            <v>#N/A</v>
          </cell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 t="e">
            <v>#N/A</v>
          </cell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 t="e">
            <v>#N/A</v>
          </cell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 t="e">
            <v>#N/A</v>
          </cell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 t="e">
            <v>#N/A</v>
          </cell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 t="e">
            <v>#N/A</v>
          </cell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 t="e">
            <v>#N/A</v>
          </cell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 t="e">
            <v>#N/A</v>
          </cell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 t="e">
            <v>#N/A</v>
          </cell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 t="e">
            <v>#N/A</v>
          </cell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 t="e">
            <v>#N/A</v>
          </cell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 t="e">
            <v>#N/A</v>
          </cell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 t="e">
            <v>#N/A</v>
          </cell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 t="e">
            <v>#N/A</v>
          </cell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 t="e">
            <v>#N/A</v>
          </cell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 t="e">
            <v>#N/A</v>
          </cell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 t="e">
            <v>#N/A</v>
          </cell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 t="e">
            <v>#N/A</v>
          </cell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 t="e">
            <v>#N/A</v>
          </cell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 t="e">
            <v>#N/A</v>
          </cell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 t="e">
            <v>#N/A</v>
          </cell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 t="e">
            <v>#N/A</v>
          </cell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 t="e">
            <v>#N/A</v>
          </cell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 t="e">
            <v>#N/A</v>
          </cell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 t="e">
            <v>#N/A</v>
          </cell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 t="e">
            <v>#N/A</v>
          </cell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 t="e">
            <v>#N/A</v>
          </cell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 t="e">
            <v>#N/A</v>
          </cell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 t="e">
            <v>#N/A</v>
          </cell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 t="e">
            <v>#N/A</v>
          </cell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 t="e">
            <v>#N/A</v>
          </cell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 t="e">
            <v>#N/A</v>
          </cell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 t="e">
            <v>#N/A</v>
          </cell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 t="e">
            <v>#N/A</v>
          </cell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 t="e">
            <v>#N/A</v>
          </cell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 t="e">
            <v>#N/A</v>
          </cell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 t="e">
            <v>#N/A</v>
          </cell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 t="e">
            <v>#N/A</v>
          </cell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 t="e">
            <v>#N/A</v>
          </cell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 t="e">
            <v>#N/A</v>
          </cell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 t="e">
            <v>#N/A</v>
          </cell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 t="e">
            <v>#N/A</v>
          </cell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 t="e">
            <v>#N/A</v>
          </cell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 t="e">
            <v>#N/A</v>
          </cell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 t="e">
            <v>#N/A</v>
          </cell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 t="e">
            <v>#N/A</v>
          </cell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 t="e">
            <v>#N/A</v>
          </cell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 t="e">
            <v>#N/A</v>
          </cell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 t="e">
            <v>#N/A</v>
          </cell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 t="e">
            <v>#N/A</v>
          </cell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 t="e">
            <v>#N/A</v>
          </cell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 t="e">
            <v>#N/A</v>
          </cell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 t="e">
            <v>#N/A</v>
          </cell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 t="e">
            <v>#N/A</v>
          </cell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 t="e">
            <v>#N/A</v>
          </cell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 t="e">
            <v>#N/A</v>
          </cell>
          <cell r="D237"/>
          <cell r="E237"/>
          <cell r="F237" t="str">
            <v>-</v>
          </cell>
          <cell r="G237" t="e">
            <v>#N/A</v>
          </cell>
        </row>
      </sheetData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67"/>
  <sheetViews>
    <sheetView rightToLeft="1" topLeftCell="G1" zoomScale="70" zoomScaleNormal="70" workbookViewId="0">
      <selection activeCell="AA13" sqref="AA13:AA15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77734375" style="28" bestFit="1" customWidth="1"/>
    <col min="9" max="9" width="22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8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7.109375" style="24" bestFit="1" customWidth="1"/>
    <col min="29" max="29" width="18.5546875" style="31" bestFit="1" customWidth="1"/>
    <col min="30" max="30" width="13.6640625" style="32" bestFit="1" customWidth="1"/>
    <col min="31" max="31" width="36.109375" style="24" customWidth="1"/>
    <col min="32" max="32" width="28.33203125" style="24" customWidth="1"/>
    <col min="33" max="33" width="13.5546875" style="24" bestFit="1" customWidth="1"/>
    <col min="34" max="34" width="109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hidden="1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44"/>
      <c r="H2" s="242"/>
      <c r="I2" s="244"/>
      <c r="J2" s="244"/>
      <c r="K2" s="66"/>
      <c r="L2" s="258"/>
      <c r="M2" s="258"/>
      <c r="N2" s="258"/>
      <c r="O2" s="67"/>
      <c r="P2" s="67"/>
      <c r="Q2" s="68"/>
      <c r="R2" s="67"/>
      <c r="S2" s="69"/>
      <c r="T2" s="70"/>
      <c r="U2" s="71"/>
      <c r="V2" s="72"/>
      <c r="W2" s="69"/>
      <c r="X2" s="70"/>
      <c r="Y2" s="73"/>
      <c r="Z2" s="70"/>
      <c r="AA2" s="252"/>
      <c r="AB2" s="250"/>
      <c r="AC2" s="248"/>
      <c r="AD2" s="246"/>
      <c r="AE2" s="74"/>
      <c r="AF2" s="75"/>
      <c r="AG2" s="22" t="str">
        <f t="shared" ref="AG2:AG65" si="0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hidden="1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45"/>
      <c r="H3" s="243"/>
      <c r="I3" s="245"/>
      <c r="J3" s="245"/>
      <c r="K3" s="66"/>
      <c r="L3" s="259"/>
      <c r="M3" s="259"/>
      <c r="N3" s="259"/>
      <c r="O3" s="67"/>
      <c r="P3" s="67"/>
      <c r="Q3" s="68"/>
      <c r="R3" s="67"/>
      <c r="S3" s="69"/>
      <c r="T3" s="70"/>
      <c r="U3" s="71"/>
      <c r="V3" s="72"/>
      <c r="W3" s="69"/>
      <c r="X3" s="70"/>
      <c r="Y3" s="73"/>
      <c r="Z3" s="70"/>
      <c r="AA3" s="253"/>
      <c r="AB3" s="251"/>
      <c r="AC3" s="249"/>
      <c r="AD3" s="247"/>
      <c r="AE3" s="74"/>
      <c r="AF3" s="75"/>
      <c r="AG3" s="22" t="str">
        <f t="shared" si="0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1</v>
      </c>
      <c r="H4" s="10">
        <v>200665</v>
      </c>
      <c r="I4" s="25" t="s">
        <v>77</v>
      </c>
      <c r="J4" s="9"/>
      <c r="K4" s="11" t="str">
        <f t="shared" ref="K4:K65" ca="1" si="1">IF(C4, TODAY(), "" )</f>
        <v/>
      </c>
      <c r="L4" s="12" t="s">
        <v>78</v>
      </c>
      <c r="M4" s="12" t="s">
        <v>79</v>
      </c>
      <c r="N4" s="12"/>
      <c r="O4" s="9">
        <v>5501.3</v>
      </c>
      <c r="P4" s="9">
        <v>1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4000</v>
      </c>
      <c r="T4" s="14">
        <f>VLOOKUP(O4, '[1]لیست محصولات شهریور ۱۴۰۳'!B:G,6,0)</f>
        <v>51200000</v>
      </c>
      <c r="U4" s="15"/>
      <c r="V4" s="16">
        <f t="shared" ref="V4:V65" si="2">IF(C4, P4, U4 )</f>
        <v>0</v>
      </c>
      <c r="W4" s="12">
        <f t="shared" ref="W4:W65" si="3">P4-V4</f>
        <v>1</v>
      </c>
      <c r="X4" s="14">
        <f t="shared" ref="X4:X65" si="4">P4*T4</f>
        <v>51200000</v>
      </c>
      <c r="Y4" s="17"/>
      <c r="Z4" s="14">
        <f t="shared" ref="Z4:Z65" si="5">X4-Y4</f>
        <v>51200000</v>
      </c>
      <c r="AA4" s="18" t="s">
        <v>80</v>
      </c>
      <c r="AB4" s="13" t="s">
        <v>81</v>
      </c>
      <c r="AC4" s="19" t="s">
        <v>82</v>
      </c>
      <c r="AD4" s="20"/>
      <c r="AE4" s="19"/>
      <c r="AF4" s="21"/>
      <c r="AG4" s="22" t="str">
        <f t="shared" si="0"/>
        <v>TRUE</v>
      </c>
      <c r="AH4" s="23" t="str">
        <f t="shared" ref="AH4:AH67" si="6">AA4&amp;" "&amp;AB4&amp;" "&amp;N4&amp;" - "&amp;L4&amp;" "&amp;M4&amp;" "&amp;AC4</f>
        <v>کرمان بلوار جمهوری رو به روی هتل جهانگردی درب سوم سر در شیروانی منزل حائری  - حسین حائری کرمانی 09133405213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18">
        <v>2</v>
      </c>
      <c r="H5" s="220">
        <v>288156309388</v>
      </c>
      <c r="I5" s="218" t="s">
        <v>77</v>
      </c>
      <c r="J5" s="218"/>
      <c r="K5" s="11" t="str">
        <f t="shared" ca="1" si="1"/>
        <v/>
      </c>
      <c r="L5" s="216" t="s">
        <v>83</v>
      </c>
      <c r="M5" s="216" t="s">
        <v>84</v>
      </c>
      <c r="N5" s="216" t="s">
        <v>85</v>
      </c>
      <c r="O5" s="9">
        <v>5525.2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13350000</v>
      </c>
      <c r="U5" s="15"/>
      <c r="V5" s="16">
        <f t="shared" si="2"/>
        <v>0</v>
      </c>
      <c r="W5" s="12">
        <f t="shared" si="3"/>
        <v>1</v>
      </c>
      <c r="X5" s="14">
        <f t="shared" si="4"/>
        <v>13350000</v>
      </c>
      <c r="Y5" s="17"/>
      <c r="Z5" s="14">
        <f t="shared" si="5"/>
        <v>13350000</v>
      </c>
      <c r="AA5" s="232" t="s">
        <v>86</v>
      </c>
      <c r="AB5" s="230" t="s">
        <v>87</v>
      </c>
      <c r="AC5" s="228" t="s">
        <v>88</v>
      </c>
      <c r="AD5" s="226"/>
      <c r="AE5" s="19"/>
      <c r="AF5" s="21"/>
      <c r="AG5" s="22" t="str">
        <f t="shared" si="0"/>
        <v>TRUE</v>
      </c>
      <c r="AH5" s="23" t="str">
        <f t="shared" si="6"/>
        <v>گرگان زیباشهر نبش زیبای هفتم  کافه ژاو - کوهیارا ربیعی 09911320626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9"/>
      <c r="H6" s="221"/>
      <c r="I6" s="219"/>
      <c r="J6" s="219"/>
      <c r="K6" s="11" t="str">
        <f t="shared" ca="1" si="1"/>
        <v/>
      </c>
      <c r="L6" s="217"/>
      <c r="M6" s="217"/>
      <c r="N6" s="217"/>
      <c r="O6" s="9">
        <v>5524.2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12450000</v>
      </c>
      <c r="U6" s="15"/>
      <c r="V6" s="16">
        <f t="shared" si="2"/>
        <v>0</v>
      </c>
      <c r="W6" s="12">
        <f t="shared" si="3"/>
        <v>1</v>
      </c>
      <c r="X6" s="14">
        <f t="shared" si="4"/>
        <v>12450000</v>
      </c>
      <c r="Y6" s="17"/>
      <c r="Z6" s="14">
        <f t="shared" si="5"/>
        <v>12450000</v>
      </c>
      <c r="AA6" s="233"/>
      <c r="AB6" s="231"/>
      <c r="AC6" s="229"/>
      <c r="AD6" s="227"/>
      <c r="AE6" s="19"/>
      <c r="AF6" s="21"/>
      <c r="AG6" s="22" t="str">
        <f t="shared" si="0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3</v>
      </c>
      <c r="H7" s="10">
        <v>288187872923</v>
      </c>
      <c r="I7" s="9" t="s">
        <v>89</v>
      </c>
      <c r="J7" s="9"/>
      <c r="K7" s="11" t="str">
        <f t="shared" ca="1" si="1"/>
        <v/>
      </c>
      <c r="L7" s="12" t="s">
        <v>90</v>
      </c>
      <c r="M7" s="12" t="s">
        <v>91</v>
      </c>
      <c r="N7" s="12"/>
      <c r="O7" s="9">
        <v>5524.1</v>
      </c>
      <c r="P7" s="9">
        <v>1</v>
      </c>
      <c r="Q7" s="13" t="str">
        <f>VLOOKUP(O7, '[1]لیست محصولات شهریور ۱۴۰۳'!B:C,2,0)</f>
        <v>برزیل کوکاپیل کاناریو | Brazil Cocapil Canario</v>
      </c>
      <c r="R7" s="9" t="s">
        <v>92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2550000</v>
      </c>
      <c r="U7" s="26"/>
      <c r="V7" s="16">
        <f t="shared" si="2"/>
        <v>0</v>
      </c>
      <c r="W7" s="12">
        <f t="shared" si="3"/>
        <v>1</v>
      </c>
      <c r="X7" s="14">
        <f t="shared" si="4"/>
        <v>2550000</v>
      </c>
      <c r="Y7" s="17"/>
      <c r="Z7" s="14">
        <f t="shared" si="5"/>
        <v>2550000</v>
      </c>
      <c r="AA7" s="18" t="s">
        <v>76</v>
      </c>
      <c r="AB7" s="13" t="s">
        <v>93</v>
      </c>
      <c r="AC7" s="19" t="s">
        <v>94</v>
      </c>
      <c r="AD7" s="20" t="s">
        <v>95</v>
      </c>
      <c r="AE7" s="19"/>
      <c r="AF7" s="21"/>
      <c r="AG7" s="22" t="str">
        <f t="shared" si="0"/>
        <v>TRUE</v>
      </c>
      <c r="AH7" s="23" t="str">
        <f t="shared" si="6"/>
        <v>تهران نیاوران خیابان شهید باهنر، خیابان آقاخانی (منظریه۱) بنبست نور پلاک۱ واحد۱  - محمدیوسف امیری 09195923385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8">
        <v>4</v>
      </c>
      <c r="H8" s="220">
        <v>288192685060</v>
      </c>
      <c r="I8" s="218" t="s">
        <v>89</v>
      </c>
      <c r="J8" s="218"/>
      <c r="K8" s="11" t="str">
        <f t="shared" ca="1" si="1"/>
        <v/>
      </c>
      <c r="L8" s="216" t="s">
        <v>96</v>
      </c>
      <c r="M8" s="216" t="s">
        <v>97</v>
      </c>
      <c r="N8" s="216"/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 t="s">
        <v>92</v>
      </c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2"/>
        <v>0</v>
      </c>
      <c r="W8" s="12">
        <f t="shared" si="3"/>
        <v>1</v>
      </c>
      <c r="X8" s="14">
        <f t="shared" si="4"/>
        <v>2750000</v>
      </c>
      <c r="Y8" s="17"/>
      <c r="Z8" s="14">
        <f t="shared" si="5"/>
        <v>2750000</v>
      </c>
      <c r="AA8" s="232" t="s">
        <v>98</v>
      </c>
      <c r="AB8" s="230" t="s">
        <v>99</v>
      </c>
      <c r="AC8" s="228" t="s">
        <v>100</v>
      </c>
      <c r="AD8" s="226"/>
      <c r="AE8" s="19"/>
      <c r="AF8" s="21"/>
      <c r="AG8" s="22" t="str">
        <f t="shared" si="0"/>
        <v>TRUE</v>
      </c>
      <c r="AH8" s="23" t="str">
        <f t="shared" si="6"/>
        <v>لنگرود شهر چاف و چمخاله تازه آباد کوچه کادوس پلاک 4  - رضا بهروزی 09308484001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19"/>
      <c r="H9" s="221"/>
      <c r="I9" s="219"/>
      <c r="J9" s="219"/>
      <c r="K9" s="11" t="str">
        <f t="shared" ca="1" si="1"/>
        <v/>
      </c>
      <c r="L9" s="217"/>
      <c r="M9" s="217"/>
      <c r="N9" s="217"/>
      <c r="O9" s="9">
        <v>5524.1</v>
      </c>
      <c r="P9" s="9">
        <v>1</v>
      </c>
      <c r="Q9" s="13" t="str">
        <f>VLOOKUP(O9, '[1]لیست محصولات شهریور ۱۴۰۳'!B:C,2,0)</f>
        <v>برزیل کوکاپیل کاناریو | Brazil Cocapil Canario</v>
      </c>
      <c r="R9" s="9" t="s">
        <v>92</v>
      </c>
      <c r="S9" s="12">
        <f>VLOOKUP(O9, '[1]لیست محصولات شهریور ۱۴۰۳'!B:F,5,0)</f>
        <v>150</v>
      </c>
      <c r="T9" s="14">
        <f>VLOOKUP(O9, '[1]لیست محصولات شهریور ۱۴۰۳'!B:G,6,0)</f>
        <v>2550000</v>
      </c>
      <c r="U9" s="15"/>
      <c r="V9" s="16">
        <f t="shared" si="2"/>
        <v>0</v>
      </c>
      <c r="W9" s="12">
        <f t="shared" si="3"/>
        <v>1</v>
      </c>
      <c r="X9" s="14">
        <f t="shared" si="4"/>
        <v>2550000</v>
      </c>
      <c r="Y9" s="17"/>
      <c r="Z9" s="14">
        <f t="shared" si="5"/>
        <v>2550000</v>
      </c>
      <c r="AA9" s="233"/>
      <c r="AB9" s="231"/>
      <c r="AC9" s="229"/>
      <c r="AD9" s="227"/>
      <c r="AE9" s="19"/>
      <c r="AF9" s="21"/>
      <c r="AG9" s="22" t="str">
        <f t="shared" si="0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5</v>
      </c>
      <c r="H10" s="10">
        <v>288202553727</v>
      </c>
      <c r="I10" s="25" t="s">
        <v>89</v>
      </c>
      <c r="J10" s="9"/>
      <c r="K10" s="11" t="str">
        <f t="shared" ca="1" si="1"/>
        <v/>
      </c>
      <c r="L10" s="27" t="s">
        <v>101</v>
      </c>
      <c r="M10" s="27" t="s">
        <v>102</v>
      </c>
      <c r="N10" s="12"/>
      <c r="O10" s="9">
        <v>5501.2</v>
      </c>
      <c r="P10" s="9">
        <v>2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11100000</v>
      </c>
      <c r="U10" s="15"/>
      <c r="V10" s="16">
        <f t="shared" si="2"/>
        <v>0</v>
      </c>
      <c r="W10" s="12">
        <f t="shared" si="3"/>
        <v>2</v>
      </c>
      <c r="X10" s="14">
        <f t="shared" si="4"/>
        <v>22200000</v>
      </c>
      <c r="Y10" s="17"/>
      <c r="Z10" s="14">
        <f t="shared" si="5"/>
        <v>22200000</v>
      </c>
      <c r="AA10" s="18" t="s">
        <v>76</v>
      </c>
      <c r="AB10" s="13" t="s">
        <v>103</v>
      </c>
      <c r="AC10" s="19" t="s">
        <v>104</v>
      </c>
      <c r="AD10" s="20" t="s">
        <v>95</v>
      </c>
      <c r="AE10" s="19"/>
      <c r="AF10" s="21"/>
      <c r="AG10" s="22" t="str">
        <f t="shared" si="0"/>
        <v>TRUE</v>
      </c>
      <c r="AH10" s="23" t="str">
        <f t="shared" si="6"/>
        <v>تهران شمیران خیابان باهنر جماران خیابان حسن پور کوچه ششم کوچه قنات پلاک ۹ واحد ۱  - محمدرضا عرفاتی 09122176886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44">
        <v>6</v>
      </c>
      <c r="H11" s="242"/>
      <c r="I11" s="244" t="s">
        <v>89</v>
      </c>
      <c r="J11" s="218" t="s">
        <v>74</v>
      </c>
      <c r="K11" s="11" t="str">
        <f t="shared" ca="1" si="1"/>
        <v/>
      </c>
      <c r="L11" s="216"/>
      <c r="M11" s="216" t="s">
        <v>105</v>
      </c>
      <c r="N11" s="216" t="s">
        <v>106</v>
      </c>
      <c r="O11" s="9">
        <v>5525.2</v>
      </c>
      <c r="P11" s="9">
        <v>2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13350000</v>
      </c>
      <c r="U11" s="15"/>
      <c r="V11" s="16">
        <f t="shared" si="2"/>
        <v>0</v>
      </c>
      <c r="W11" s="12">
        <f t="shared" si="3"/>
        <v>2</v>
      </c>
      <c r="X11" s="14">
        <f t="shared" si="4"/>
        <v>26700000</v>
      </c>
      <c r="Y11" s="17"/>
      <c r="Z11" s="14">
        <f t="shared" si="5"/>
        <v>26700000</v>
      </c>
      <c r="AA11" s="232" t="s">
        <v>76</v>
      </c>
      <c r="AB11" s="230" t="s">
        <v>107</v>
      </c>
      <c r="AC11" s="228" t="s">
        <v>108</v>
      </c>
      <c r="AD11" s="226" t="s">
        <v>109</v>
      </c>
      <c r="AE11" s="19"/>
      <c r="AF11" s="21"/>
      <c r="AG11" s="22" t="str">
        <f t="shared" si="0"/>
        <v>TRUE</v>
      </c>
      <c r="AH11" s="23" t="str">
        <f t="shared" si="6"/>
        <v>تهران صادقیه اشرفی اصفهانی خیابان عرب حسینی خیابان حائری پلاک  26 کلینیک دامپزشکی مهرداد کریمی -  اسماعیلی 09380977784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5"/>
      <c r="H12" s="243"/>
      <c r="I12" s="245"/>
      <c r="J12" s="219"/>
      <c r="K12" s="11" t="str">
        <f t="shared" ca="1" si="1"/>
        <v/>
      </c>
      <c r="L12" s="217"/>
      <c r="M12" s="217"/>
      <c r="N12" s="217"/>
      <c r="O12" s="9">
        <v>5501.2</v>
      </c>
      <c r="P12" s="9">
        <v>2</v>
      </c>
      <c r="Q12" s="13" t="str">
        <f>VLOOKUP(O12, '[1]لیست محصولات شهریور ۱۴۰۳'!B:C,2,0)</f>
        <v>ورتکس | Vortex</v>
      </c>
      <c r="R12" s="9"/>
      <c r="S12" s="12">
        <f>VLOOKUP(O12, '[1]لیست محصولات شهریور ۱۴۰۳'!B:F,5,0)</f>
        <v>750</v>
      </c>
      <c r="T12" s="14">
        <f>VLOOKUP(O12, '[1]لیست محصولات شهریور ۱۴۰۳'!B:G,6,0)</f>
        <v>11100000</v>
      </c>
      <c r="U12" s="15"/>
      <c r="V12" s="16">
        <f t="shared" si="2"/>
        <v>0</v>
      </c>
      <c r="W12" s="12">
        <f t="shared" si="3"/>
        <v>2</v>
      </c>
      <c r="X12" s="14">
        <f t="shared" si="4"/>
        <v>22200000</v>
      </c>
      <c r="Y12" s="17"/>
      <c r="Z12" s="14">
        <f t="shared" si="5"/>
        <v>22200000</v>
      </c>
      <c r="AA12" s="233"/>
      <c r="AB12" s="231"/>
      <c r="AC12" s="229"/>
      <c r="AD12" s="227"/>
      <c r="AE12" s="19"/>
      <c r="AF12" s="21"/>
      <c r="AG12" s="22" t="str">
        <f t="shared" si="0"/>
        <v>TRUE</v>
      </c>
      <c r="AH12" s="23" t="str">
        <f t="shared" si="6"/>
        <v xml:space="preserve">   -   </v>
      </c>
    </row>
    <row r="13" spans="1:34" ht="25.0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8">
        <v>7</v>
      </c>
      <c r="H13" s="220">
        <v>288211241393</v>
      </c>
      <c r="I13" s="218" t="s">
        <v>89</v>
      </c>
      <c r="J13" s="218"/>
      <c r="K13" s="11" t="str">
        <f t="shared" ca="1" si="1"/>
        <v/>
      </c>
      <c r="L13" s="216" t="s">
        <v>110</v>
      </c>
      <c r="M13" s="216" t="s">
        <v>111</v>
      </c>
      <c r="N13" s="216"/>
      <c r="O13" s="9">
        <v>5525.1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 t="s">
        <v>112</v>
      </c>
      <c r="S13" s="12">
        <f>VLOOKUP(O13, '[1]لیست محصولات شهریور ۱۴۰۳'!B:F,5,0)</f>
        <v>150</v>
      </c>
      <c r="T13" s="14">
        <f>VLOOKUP(O13, '[1]لیست محصولات شهریور ۱۴۰۳'!B:G,6,0)</f>
        <v>2750000</v>
      </c>
      <c r="U13" s="26"/>
      <c r="V13" s="16">
        <f t="shared" si="2"/>
        <v>0</v>
      </c>
      <c r="W13" s="12">
        <f t="shared" si="3"/>
        <v>1</v>
      </c>
      <c r="X13" s="14">
        <f t="shared" si="4"/>
        <v>2750000</v>
      </c>
      <c r="Y13" s="17"/>
      <c r="Z13" s="14">
        <f t="shared" si="5"/>
        <v>2750000</v>
      </c>
      <c r="AA13" s="232" t="s">
        <v>76</v>
      </c>
      <c r="AB13" s="230" t="s">
        <v>113</v>
      </c>
      <c r="AC13" s="228" t="s">
        <v>114</v>
      </c>
      <c r="AD13" s="226" t="s">
        <v>109</v>
      </c>
      <c r="AE13" s="223" t="s">
        <v>115</v>
      </c>
      <c r="AF13" s="21"/>
      <c r="AG13" s="22" t="str">
        <f t="shared" si="0"/>
        <v>TRUE</v>
      </c>
      <c r="AH13" s="23" t="str">
        <f t="shared" si="6"/>
        <v>تهران جنت آباد مرکزی، خیابان اقاقیا، خیابان نسترن، کوچه یاس، پلاک ۱۳، واحد ۸  - ندا کاشانی 09391084768</v>
      </c>
    </row>
    <row r="14" spans="1:34" ht="25.05" customHeight="1">
      <c r="A14" s="7" t="b">
        <v>0</v>
      </c>
      <c r="B14" s="7"/>
      <c r="C14" s="7" t="b">
        <v>0</v>
      </c>
      <c r="D14" s="7"/>
      <c r="E14" s="7"/>
      <c r="F14" s="8"/>
      <c r="G14" s="236"/>
      <c r="H14" s="237"/>
      <c r="I14" s="236"/>
      <c r="J14" s="236"/>
      <c r="K14" s="11" t="str">
        <f t="shared" ca="1" si="1"/>
        <v/>
      </c>
      <c r="L14" s="222"/>
      <c r="M14" s="222"/>
      <c r="N14" s="222"/>
      <c r="O14" s="9">
        <v>5524.1</v>
      </c>
      <c r="P14" s="9">
        <v>1</v>
      </c>
      <c r="Q14" s="13" t="str">
        <f>VLOOKUP(O14, '[1]لیست محصولات شهریور ۱۴۰۳'!B:C,2,0)</f>
        <v>برزیل کوکاپیل کاناریو | Brazil Cocapil Canario</v>
      </c>
      <c r="R14" s="9" t="s">
        <v>112</v>
      </c>
      <c r="S14" s="12">
        <f>VLOOKUP(O14, '[1]لیست محصولات شهریور ۱۴۰۳'!B:F,5,0)</f>
        <v>150</v>
      </c>
      <c r="T14" s="14">
        <f>VLOOKUP(O14, '[1]لیست محصولات شهریور ۱۴۰۳'!B:G,6,0)</f>
        <v>2550000</v>
      </c>
      <c r="U14" s="15"/>
      <c r="V14" s="16">
        <f t="shared" si="2"/>
        <v>0</v>
      </c>
      <c r="W14" s="12">
        <f t="shared" si="3"/>
        <v>1</v>
      </c>
      <c r="X14" s="14">
        <f t="shared" si="4"/>
        <v>2550000</v>
      </c>
      <c r="Y14" s="17"/>
      <c r="Z14" s="14">
        <f t="shared" si="5"/>
        <v>2550000</v>
      </c>
      <c r="AA14" s="241"/>
      <c r="AB14" s="240"/>
      <c r="AC14" s="239"/>
      <c r="AD14" s="238"/>
      <c r="AE14" s="224"/>
      <c r="AF14" s="21"/>
      <c r="AG14" s="22" t="str">
        <f t="shared" si="0"/>
        <v>TRUE</v>
      </c>
      <c r="AH14" s="23" t="str">
        <f t="shared" si="6"/>
        <v xml:space="preserve">   -   </v>
      </c>
    </row>
    <row r="15" spans="1:34" ht="25.05" customHeight="1">
      <c r="A15" s="7"/>
      <c r="B15" s="7"/>
      <c r="C15" s="7"/>
      <c r="D15" s="7"/>
      <c r="E15" s="7"/>
      <c r="F15" s="8"/>
      <c r="G15" s="219"/>
      <c r="H15" s="221"/>
      <c r="I15" s="219"/>
      <c r="J15" s="219"/>
      <c r="K15" s="11" t="str">
        <f t="shared" ca="1" si="1"/>
        <v/>
      </c>
      <c r="L15" s="217"/>
      <c r="M15" s="217"/>
      <c r="N15" s="217"/>
      <c r="O15" s="9">
        <v>5501.1</v>
      </c>
      <c r="P15" s="9">
        <v>1</v>
      </c>
      <c r="Q15" s="13" t="str">
        <f>VLOOKUP(O15, '[1]لیست محصولات شهریور ۱۴۰۳'!B:C,2,0)</f>
        <v>ورتکس | Vortex</v>
      </c>
      <c r="R15" s="9" t="s">
        <v>112</v>
      </c>
      <c r="S15" s="12">
        <f>VLOOKUP(O15, '[1]لیست محصولات شهریور ۱۴۰۳'!B:F,5,0)</f>
        <v>150</v>
      </c>
      <c r="T15" s="14">
        <f>VLOOKUP(O15, '[1]لیست محصولات شهریور ۱۴۰۳'!B:G,6,0)</f>
        <v>2300000</v>
      </c>
      <c r="U15" s="15"/>
      <c r="V15" s="16">
        <f t="shared" si="2"/>
        <v>0</v>
      </c>
      <c r="W15" s="12">
        <f t="shared" si="3"/>
        <v>1</v>
      </c>
      <c r="X15" s="14">
        <f t="shared" si="4"/>
        <v>2300000</v>
      </c>
      <c r="Y15" s="17"/>
      <c r="Z15" s="14">
        <f t="shared" si="5"/>
        <v>2300000</v>
      </c>
      <c r="AA15" s="233"/>
      <c r="AB15" s="231"/>
      <c r="AC15" s="229"/>
      <c r="AD15" s="227"/>
      <c r="AE15" s="225"/>
      <c r="AF15" s="21"/>
      <c r="AG15" s="22" t="str">
        <f t="shared" si="0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8</v>
      </c>
      <c r="H16" s="10">
        <v>288215155725</v>
      </c>
      <c r="I16" s="9" t="s">
        <v>89</v>
      </c>
      <c r="J16" s="9"/>
      <c r="K16" s="11" t="str">
        <f t="shared" ca="1" si="1"/>
        <v/>
      </c>
      <c r="L16" s="12" t="s">
        <v>75</v>
      </c>
      <c r="M16" s="12" t="s">
        <v>116</v>
      </c>
      <c r="N16" s="12"/>
      <c r="O16" s="9">
        <v>5525.2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13350000</v>
      </c>
      <c r="U16" s="15"/>
      <c r="V16" s="16">
        <f t="shared" si="2"/>
        <v>0</v>
      </c>
      <c r="W16" s="12">
        <f t="shared" si="3"/>
        <v>1</v>
      </c>
      <c r="X16" s="14">
        <f t="shared" si="4"/>
        <v>13350000</v>
      </c>
      <c r="Y16" s="17"/>
      <c r="Z16" s="14">
        <f t="shared" si="5"/>
        <v>13350000</v>
      </c>
      <c r="AA16" s="18" t="s">
        <v>117</v>
      </c>
      <c r="AB16" s="13" t="s">
        <v>118</v>
      </c>
      <c r="AC16" s="19" t="s">
        <v>119</v>
      </c>
      <c r="AD16" s="20"/>
      <c r="AE16" s="19"/>
      <c r="AF16" s="21"/>
      <c r="AG16" s="22" t="str">
        <f t="shared" si="0"/>
        <v>TRUE</v>
      </c>
      <c r="AH16" s="23" t="str">
        <f t="shared" si="6"/>
        <v>قزوین ملاصدرا. خیابان معرفت. کوچه معرفت سوم. پلاک 10  - مهدی انبارلویی 09121821579</v>
      </c>
    </row>
    <row r="17" spans="1:34" ht="22.35" customHeight="1">
      <c r="A17" s="7"/>
      <c r="B17" s="7"/>
      <c r="C17" s="7"/>
      <c r="D17" s="7"/>
      <c r="E17" s="7"/>
      <c r="F17" s="8"/>
      <c r="G17" s="9">
        <v>9</v>
      </c>
      <c r="H17" s="10">
        <v>288217505950</v>
      </c>
      <c r="I17" s="9" t="s">
        <v>89</v>
      </c>
      <c r="J17" s="9"/>
      <c r="K17" s="11" t="str">
        <f t="shared" ca="1" si="1"/>
        <v/>
      </c>
      <c r="L17" s="12" t="s">
        <v>101</v>
      </c>
      <c r="M17" s="12" t="s">
        <v>120</v>
      </c>
      <c r="N17" s="12"/>
      <c r="O17" s="9">
        <v>5524.1</v>
      </c>
      <c r="P17" s="9">
        <v>1</v>
      </c>
      <c r="Q17" s="13" t="str">
        <f>VLOOKUP(O17, '[1]لیست محصولات شهریور ۱۴۰۳'!B:C,2,0)</f>
        <v>برزیل کوکاپیل کاناریو | Brazil Cocapil Canario</v>
      </c>
      <c r="R17" s="9" t="s">
        <v>121</v>
      </c>
      <c r="S17" s="12">
        <f>VLOOKUP(O17, '[1]لیست محصولات شهریور ۱۴۰۳'!B:F,5,0)</f>
        <v>150</v>
      </c>
      <c r="T17" s="14">
        <f>VLOOKUP(O17, '[1]لیست محصولات شهریور ۱۴۰۳'!B:G,6,0)</f>
        <v>2550000</v>
      </c>
      <c r="U17" s="15"/>
      <c r="V17" s="16">
        <f t="shared" si="2"/>
        <v>0</v>
      </c>
      <c r="W17" s="12">
        <f t="shared" si="3"/>
        <v>1</v>
      </c>
      <c r="X17" s="14">
        <f t="shared" si="4"/>
        <v>2550000</v>
      </c>
      <c r="Y17" s="17"/>
      <c r="Z17" s="14">
        <f t="shared" si="5"/>
        <v>2550000</v>
      </c>
      <c r="AA17" s="18" t="s">
        <v>76</v>
      </c>
      <c r="AB17" s="13" t="s">
        <v>122</v>
      </c>
      <c r="AC17" s="19" t="s">
        <v>123</v>
      </c>
      <c r="AD17" s="20" t="s">
        <v>95</v>
      </c>
      <c r="AE17" s="19"/>
      <c r="AF17" s="21"/>
      <c r="AG17" s="22" t="str">
        <f t="shared" si="0"/>
        <v>TRUE</v>
      </c>
      <c r="AH17" s="23" t="str">
        <f t="shared" si="6"/>
        <v>تهران تقاطع بلوار اندرزگو و قیطریه- خیابان برادران سلیمانی شرقی- بن بست وصالی- پلاک 2- واحد 505  - محمدرضا صادقی 09121721169</v>
      </c>
    </row>
    <row r="18" spans="1:34" ht="22.35" customHeight="1">
      <c r="A18" s="7"/>
      <c r="B18" s="7"/>
      <c r="C18" s="7"/>
      <c r="D18" s="7"/>
      <c r="E18" s="7"/>
      <c r="F18" s="8"/>
      <c r="G18" s="218">
        <v>10</v>
      </c>
      <c r="H18" s="220">
        <v>288223988766</v>
      </c>
      <c r="I18" s="218" t="s">
        <v>89</v>
      </c>
      <c r="J18" s="218"/>
      <c r="K18" s="11" t="str">
        <f t="shared" ca="1" si="1"/>
        <v/>
      </c>
      <c r="L18" s="216" t="s">
        <v>124</v>
      </c>
      <c r="M18" s="216" t="s">
        <v>125</v>
      </c>
      <c r="N18" s="216"/>
      <c r="O18" s="9">
        <v>5525.1</v>
      </c>
      <c r="P18" s="9">
        <v>2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2"/>
        <v>0</v>
      </c>
      <c r="W18" s="12">
        <f t="shared" si="3"/>
        <v>2</v>
      </c>
      <c r="X18" s="14">
        <f t="shared" si="4"/>
        <v>5500000</v>
      </c>
      <c r="Y18" s="17"/>
      <c r="Z18" s="14">
        <f t="shared" si="5"/>
        <v>5500000</v>
      </c>
      <c r="AA18" s="232" t="s">
        <v>76</v>
      </c>
      <c r="AB18" s="230" t="s">
        <v>133</v>
      </c>
      <c r="AC18" s="228" t="s">
        <v>126</v>
      </c>
      <c r="AD18" s="226" t="s">
        <v>95</v>
      </c>
      <c r="AE18" s="234" t="s">
        <v>127</v>
      </c>
      <c r="AF18" s="21"/>
      <c r="AG18" s="22" t="str">
        <f t="shared" si="0"/>
        <v>TRUE</v>
      </c>
      <c r="AH18" s="23" t="str">
        <f t="shared" si="6"/>
        <v>تهران یوسف آباد- میدان اسد آبادی- بن بست باغچه بان پلاک9 واحد 5  - آرین سپهری 09113213912</v>
      </c>
    </row>
    <row r="19" spans="1:34" ht="22.35" customHeight="1">
      <c r="A19" s="7"/>
      <c r="B19" s="7"/>
      <c r="C19" s="7"/>
      <c r="D19" s="7"/>
      <c r="E19" s="7"/>
      <c r="F19" s="8"/>
      <c r="G19" s="219"/>
      <c r="H19" s="221"/>
      <c r="I19" s="219"/>
      <c r="J19" s="219"/>
      <c r="K19" s="11" t="str">
        <f t="shared" ca="1" si="1"/>
        <v/>
      </c>
      <c r="L19" s="217"/>
      <c r="M19" s="217"/>
      <c r="N19" s="217"/>
      <c r="O19" s="9">
        <v>5501.1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2300000</v>
      </c>
      <c r="U19" s="15"/>
      <c r="V19" s="16">
        <f t="shared" si="2"/>
        <v>0</v>
      </c>
      <c r="W19" s="12">
        <f t="shared" si="3"/>
        <v>1</v>
      </c>
      <c r="X19" s="14">
        <f t="shared" si="4"/>
        <v>2300000</v>
      </c>
      <c r="Y19" s="17"/>
      <c r="Z19" s="14">
        <f t="shared" si="5"/>
        <v>2300000</v>
      </c>
      <c r="AA19" s="233"/>
      <c r="AB19" s="231"/>
      <c r="AC19" s="229"/>
      <c r="AD19" s="227"/>
      <c r="AE19" s="235"/>
      <c r="AF19" s="21"/>
      <c r="AG19" s="22" t="str">
        <f t="shared" si="0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795050</v>
      </c>
      <c r="I20" s="9" t="s">
        <v>89</v>
      </c>
      <c r="J20" s="9"/>
      <c r="K20" s="11" t="str">
        <f t="shared" ca="1" si="1"/>
        <v/>
      </c>
      <c r="L20" s="12" t="s">
        <v>128</v>
      </c>
      <c r="M20" s="12" t="s">
        <v>129</v>
      </c>
      <c r="N20" s="12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 t="s">
        <v>130</v>
      </c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2"/>
        <v>0</v>
      </c>
      <c r="W20" s="12">
        <f t="shared" si="3"/>
        <v>1</v>
      </c>
      <c r="X20" s="14">
        <f t="shared" si="4"/>
        <v>2750000</v>
      </c>
      <c r="Y20" s="17"/>
      <c r="Z20" s="14">
        <f t="shared" si="5"/>
        <v>2750000</v>
      </c>
      <c r="AA20" s="18" t="s">
        <v>76</v>
      </c>
      <c r="AB20" s="13" t="s">
        <v>131</v>
      </c>
      <c r="AC20" s="19" t="s">
        <v>132</v>
      </c>
      <c r="AD20" s="20" t="s">
        <v>95</v>
      </c>
      <c r="AE20" s="19"/>
      <c r="AF20" s="21"/>
      <c r="AG20" s="22" t="str">
        <f t="shared" si="0"/>
        <v>TRUE</v>
      </c>
      <c r="AH20" s="23" t="str">
        <f t="shared" si="6"/>
        <v>تهران خیابان شریعتی خیابان قبا کوچه فرخ پلاک ۶ واحد ۷  - علی طاهری 09981819991</v>
      </c>
    </row>
    <row r="21" spans="1:34" s="90" customFormat="1" ht="22.35" customHeight="1">
      <c r="C21" s="90" t="b">
        <v>0</v>
      </c>
      <c r="G21" s="260">
        <v>12</v>
      </c>
      <c r="H21" s="263"/>
      <c r="I21" s="260" t="s">
        <v>89</v>
      </c>
      <c r="J21" s="266" t="s">
        <v>74</v>
      </c>
      <c r="K21" s="80" t="str">
        <f t="shared" ca="1" si="1"/>
        <v/>
      </c>
      <c r="L21" s="269" t="s">
        <v>182</v>
      </c>
      <c r="M21" s="270"/>
      <c r="N21" s="271"/>
      <c r="O21" s="81">
        <v>5525.1</v>
      </c>
      <c r="P21" s="81">
        <v>2</v>
      </c>
      <c r="Q21" s="82" t="str">
        <f>VLOOKUP(O21, '[1]لیست محصولات شهریور ۱۴۰۳'!B:C,2,0)</f>
        <v>اتیوپی آناسورا | Ethiopia Anasora</v>
      </c>
      <c r="R21" s="81"/>
      <c r="S21" s="83">
        <f>VLOOKUP(O21, '[1]لیست محصولات شهریور ۱۴۰۳'!B:F,5,0)</f>
        <v>150</v>
      </c>
      <c r="T21" s="84">
        <f>VLOOKUP(O21, '[1]لیست محصولات شهریور ۱۴۰۳'!B:G,6,0)</f>
        <v>2750000</v>
      </c>
      <c r="U21" s="92"/>
      <c r="V21" s="93">
        <f t="shared" si="2"/>
        <v>0</v>
      </c>
      <c r="W21" s="83">
        <f t="shared" si="3"/>
        <v>2</v>
      </c>
      <c r="X21" s="84">
        <f t="shared" si="4"/>
        <v>5500000</v>
      </c>
      <c r="Y21" s="87"/>
      <c r="Z21" s="84">
        <f t="shared" si="5"/>
        <v>5500000</v>
      </c>
      <c r="AA21" s="284"/>
      <c r="AB21" s="281"/>
      <c r="AC21" s="278"/>
      <c r="AD21" s="260"/>
      <c r="AE21" s="88"/>
      <c r="AF21" s="89"/>
      <c r="AH21" s="91" t="e">
        <f>AA21&amp;" "&amp;AB21&amp;" "&amp;N21&amp;" - "&amp;#REF!&amp;" "&amp;M21&amp;" "&amp;AC21</f>
        <v>#REF!</v>
      </c>
    </row>
    <row r="22" spans="1:34" s="90" customFormat="1" ht="22.35" customHeight="1">
      <c r="A22" s="90" t="b">
        <v>0</v>
      </c>
      <c r="C22" s="90" t="b">
        <v>0</v>
      </c>
      <c r="G22" s="261"/>
      <c r="H22" s="264"/>
      <c r="I22" s="261"/>
      <c r="J22" s="267"/>
      <c r="K22" s="80" t="str">
        <f t="shared" ca="1" si="1"/>
        <v/>
      </c>
      <c r="L22" s="272"/>
      <c r="M22" s="273"/>
      <c r="N22" s="274"/>
      <c r="O22" s="81">
        <v>3329.1</v>
      </c>
      <c r="P22" s="81">
        <v>2</v>
      </c>
      <c r="Q22" s="82" t="str">
        <f>VLOOKUP(O22, '[1]لیست محصولات شهریور ۱۴۰۳'!B:C,2,0)</f>
        <v>بنتی ننکا | Benti Nenka</v>
      </c>
      <c r="R22" s="81"/>
      <c r="S22" s="83">
        <f>VLOOKUP(O22, '[1]لیست محصولات شهریور ۱۴۰۳'!B:F,5,0)</f>
        <v>150</v>
      </c>
      <c r="T22" s="84">
        <f>VLOOKUP(O22, '[1]لیست محصولات شهریور ۱۴۰۳'!B:G,6,0)</f>
        <v>9850000</v>
      </c>
      <c r="U22" s="92"/>
      <c r="V22" s="93">
        <f t="shared" si="2"/>
        <v>0</v>
      </c>
      <c r="W22" s="83">
        <f t="shared" si="3"/>
        <v>2</v>
      </c>
      <c r="X22" s="84">
        <f t="shared" si="4"/>
        <v>19700000</v>
      </c>
      <c r="Y22" s="87"/>
      <c r="Z22" s="84">
        <f t="shared" si="5"/>
        <v>19700000</v>
      </c>
      <c r="AA22" s="285"/>
      <c r="AB22" s="282"/>
      <c r="AC22" s="279"/>
      <c r="AD22" s="261"/>
      <c r="AE22" s="88"/>
      <c r="AF22" s="89"/>
      <c r="AH22" s="91" t="str">
        <f t="shared" si="6"/>
        <v xml:space="preserve">   -   </v>
      </c>
    </row>
    <row r="23" spans="1:34" s="90" customFormat="1" ht="22.35" customHeight="1">
      <c r="C23" s="90" t="b">
        <v>0</v>
      </c>
      <c r="G23" s="261"/>
      <c r="H23" s="264"/>
      <c r="I23" s="261"/>
      <c r="J23" s="267"/>
      <c r="K23" s="80" t="str">
        <f t="shared" ca="1" si="1"/>
        <v/>
      </c>
      <c r="L23" s="272"/>
      <c r="M23" s="273"/>
      <c r="N23" s="274"/>
      <c r="O23" s="81">
        <v>3328.1</v>
      </c>
      <c r="P23" s="81">
        <v>1</v>
      </c>
      <c r="Q23" s="82" t="str">
        <f>VLOOKUP(O23, '[1]لیست محصولات شهریور ۱۴۰۳'!B:C,2,0)</f>
        <v>اینماکولادا مزارع فلو | Inmaculada Fellows Farms</v>
      </c>
      <c r="R23" s="81"/>
      <c r="S23" s="83">
        <f>VLOOKUP(O23, '[1]لیست محصولات شهریور ۱۴۰۳'!B:F,5,0)</f>
        <v>150</v>
      </c>
      <c r="T23" s="84">
        <f>VLOOKUP(O23, '[1]لیست محصولات شهریور ۱۴۰۳'!B:G,6,0)</f>
        <v>7900000</v>
      </c>
      <c r="U23" s="92"/>
      <c r="V23" s="93">
        <f t="shared" si="2"/>
        <v>0</v>
      </c>
      <c r="W23" s="83">
        <f t="shared" si="3"/>
        <v>1</v>
      </c>
      <c r="X23" s="84">
        <f t="shared" si="4"/>
        <v>7900000</v>
      </c>
      <c r="Y23" s="87"/>
      <c r="Z23" s="84">
        <f t="shared" si="5"/>
        <v>7900000</v>
      </c>
      <c r="AA23" s="285"/>
      <c r="AB23" s="282"/>
      <c r="AC23" s="279"/>
      <c r="AD23" s="261"/>
      <c r="AE23" s="88"/>
      <c r="AF23" s="89"/>
      <c r="AH23" s="91" t="str">
        <f t="shared" si="6"/>
        <v xml:space="preserve">   -   </v>
      </c>
    </row>
    <row r="24" spans="1:34" s="90" customFormat="1" ht="22.35" customHeight="1">
      <c r="C24" s="90" t="b">
        <v>0</v>
      </c>
      <c r="G24" s="261"/>
      <c r="H24" s="264"/>
      <c r="I24" s="261"/>
      <c r="J24" s="267"/>
      <c r="K24" s="80" t="str">
        <f t="shared" ca="1" si="1"/>
        <v/>
      </c>
      <c r="L24" s="272"/>
      <c r="M24" s="273"/>
      <c r="N24" s="274"/>
      <c r="O24" s="81">
        <v>3327.1</v>
      </c>
      <c r="P24" s="81">
        <v>2</v>
      </c>
      <c r="Q24" s="82" t="str">
        <f>VLOOKUP(O24, '[1]لیست محصولات شهریور ۱۴۰۳'!B:C,2,0)</f>
        <v>پامپوجیلا | pampojila</v>
      </c>
      <c r="R24" s="81"/>
      <c r="S24" s="83">
        <f>VLOOKUP(O24, '[1]لیست محصولات شهریور ۱۴۰۳'!B:F,5,0)</f>
        <v>150</v>
      </c>
      <c r="T24" s="84">
        <f>VLOOKUP(O24, '[1]لیست محصولات شهریور ۱۴۰۳'!B:G,6,0)</f>
        <v>5950000</v>
      </c>
      <c r="U24" s="92"/>
      <c r="V24" s="93">
        <f t="shared" si="2"/>
        <v>0</v>
      </c>
      <c r="W24" s="83">
        <f t="shared" si="3"/>
        <v>2</v>
      </c>
      <c r="X24" s="84">
        <f t="shared" si="4"/>
        <v>11900000</v>
      </c>
      <c r="Y24" s="87"/>
      <c r="Z24" s="84">
        <f t="shared" si="5"/>
        <v>11900000</v>
      </c>
      <c r="AA24" s="285"/>
      <c r="AB24" s="282"/>
      <c r="AC24" s="279"/>
      <c r="AD24" s="261"/>
      <c r="AE24" s="88"/>
      <c r="AF24" s="89"/>
      <c r="AH24" s="91" t="str">
        <f t="shared" si="6"/>
        <v xml:space="preserve">   -   </v>
      </c>
    </row>
    <row r="25" spans="1:34" s="90" customFormat="1" ht="22.35" customHeight="1">
      <c r="C25" s="90" t="b">
        <v>0</v>
      </c>
      <c r="G25" s="262"/>
      <c r="H25" s="265"/>
      <c r="I25" s="262"/>
      <c r="J25" s="268"/>
      <c r="K25" s="80" t="str">
        <f t="shared" ca="1" si="1"/>
        <v/>
      </c>
      <c r="L25" s="275"/>
      <c r="M25" s="276"/>
      <c r="N25" s="277"/>
      <c r="O25" s="81">
        <v>5524.1</v>
      </c>
      <c r="P25" s="81">
        <v>1</v>
      </c>
      <c r="Q25" s="82" t="str">
        <f>VLOOKUP(O25, '[1]لیست محصولات شهریور ۱۴۰۳'!B:C,2,0)</f>
        <v>برزیل کوکاپیل کاناریو | Brazil Cocapil Canario</v>
      </c>
      <c r="R25" s="81"/>
      <c r="S25" s="83">
        <f>VLOOKUP(O25, '[1]لیست محصولات شهریور ۱۴۰۳'!B:F,5,0)</f>
        <v>150</v>
      </c>
      <c r="T25" s="84">
        <f>VLOOKUP(O25, '[1]لیست محصولات شهریور ۱۴۰۳'!B:G,6,0)</f>
        <v>2550000</v>
      </c>
      <c r="U25" s="92"/>
      <c r="V25" s="93">
        <f t="shared" si="2"/>
        <v>0</v>
      </c>
      <c r="W25" s="83">
        <f t="shared" si="3"/>
        <v>1</v>
      </c>
      <c r="X25" s="84">
        <f t="shared" si="4"/>
        <v>2550000</v>
      </c>
      <c r="Y25" s="87"/>
      <c r="Z25" s="84">
        <f t="shared" si="5"/>
        <v>2550000</v>
      </c>
      <c r="AA25" s="286"/>
      <c r="AB25" s="283"/>
      <c r="AC25" s="280"/>
      <c r="AD25" s="262"/>
      <c r="AE25" s="88"/>
      <c r="AF25" s="89"/>
      <c r="AH25" s="91" t="str">
        <f t="shared" si="6"/>
        <v xml:space="preserve">   -   </v>
      </c>
    </row>
    <row r="26" spans="1:34" s="90" customFormat="1" ht="22.35" customHeight="1">
      <c r="A26" s="79"/>
      <c r="B26" s="79"/>
      <c r="C26" s="79"/>
      <c r="D26" s="79"/>
      <c r="E26" s="79"/>
      <c r="F26" s="79"/>
      <c r="G26" s="260">
        <v>13</v>
      </c>
      <c r="H26" s="263"/>
      <c r="I26" s="260" t="s">
        <v>89</v>
      </c>
      <c r="J26" s="260" t="s">
        <v>74</v>
      </c>
      <c r="K26" s="80" t="str">
        <f t="shared" ca="1" si="1"/>
        <v/>
      </c>
      <c r="L26" s="287" t="s">
        <v>183</v>
      </c>
      <c r="M26" s="288"/>
      <c r="N26" s="289"/>
      <c r="O26" s="81">
        <v>5501.1</v>
      </c>
      <c r="P26" s="81">
        <v>15</v>
      </c>
      <c r="Q26" s="82" t="str">
        <f>VLOOKUP(O26, '[1]لیست محصولات شهریور ۱۴۰۳'!B:C,2,0)</f>
        <v>ورتکس | Vortex</v>
      </c>
      <c r="R26" s="81"/>
      <c r="S26" s="83">
        <f>VLOOKUP(O26, '[1]لیست محصولات شهریور ۱۴۰۳'!B:F,5,0)</f>
        <v>150</v>
      </c>
      <c r="T26" s="84">
        <f>VLOOKUP(O26, '[1]لیست محصولات شهریور ۱۴۰۳'!B:G,6,0)</f>
        <v>2300000</v>
      </c>
      <c r="U26" s="85"/>
      <c r="V26" s="86">
        <f t="shared" si="2"/>
        <v>0</v>
      </c>
      <c r="W26" s="83">
        <f t="shared" si="3"/>
        <v>15</v>
      </c>
      <c r="X26" s="84">
        <f t="shared" si="4"/>
        <v>34500000</v>
      </c>
      <c r="Y26" s="87"/>
      <c r="Z26" s="84">
        <f t="shared" si="5"/>
        <v>34500000</v>
      </c>
      <c r="AA26" s="284" t="s">
        <v>140</v>
      </c>
      <c r="AB26" s="281" t="s">
        <v>186</v>
      </c>
      <c r="AC26" s="278" t="s">
        <v>187</v>
      </c>
      <c r="AD26" s="260"/>
      <c r="AE26" s="94" t="s">
        <v>184</v>
      </c>
      <c r="AF26" s="89"/>
      <c r="AH26" s="91" t="str">
        <f t="shared" si="6"/>
        <v>اصفهان خيابان شمس آبادي، كوچه كازروني، نبش سه راهي، پاساژ اميد،طبقه اول  - قهوه های امانی برای فروشگاه دولت  09334075144</v>
      </c>
    </row>
    <row r="27" spans="1:34" s="90" customFormat="1" ht="22.35" customHeight="1">
      <c r="A27" s="79"/>
      <c r="B27" s="79"/>
      <c r="C27" s="79" t="b">
        <v>0</v>
      </c>
      <c r="D27" s="79"/>
      <c r="E27" s="79"/>
      <c r="F27" s="79"/>
      <c r="G27" s="261"/>
      <c r="H27" s="264"/>
      <c r="I27" s="261"/>
      <c r="J27" s="261"/>
      <c r="K27" s="80" t="str">
        <f t="shared" ca="1" si="1"/>
        <v/>
      </c>
      <c r="L27" s="290"/>
      <c r="M27" s="291"/>
      <c r="N27" s="292"/>
      <c r="O27" s="81">
        <v>5524.1</v>
      </c>
      <c r="P27" s="81">
        <v>15</v>
      </c>
      <c r="Q27" s="82" t="str">
        <f>VLOOKUP(O27, '[1]لیست محصولات شهریور ۱۴۰۳'!B:C,2,0)</f>
        <v>برزیل کوکاپیل کاناریو | Brazil Cocapil Canario</v>
      </c>
      <c r="R27" s="81"/>
      <c r="S27" s="83">
        <f>VLOOKUP(O27, '[1]لیست محصولات شهریور ۱۴۰۳'!B:F,5,0)</f>
        <v>150</v>
      </c>
      <c r="T27" s="84">
        <f>VLOOKUP(O27, '[1]لیست محصولات شهریور ۱۴۰۳'!B:G,6,0)</f>
        <v>2550000</v>
      </c>
      <c r="U27" s="85"/>
      <c r="V27" s="86">
        <f t="shared" si="2"/>
        <v>0</v>
      </c>
      <c r="W27" s="83">
        <f t="shared" si="3"/>
        <v>15</v>
      </c>
      <c r="X27" s="84">
        <f t="shared" si="4"/>
        <v>38250000</v>
      </c>
      <c r="Y27" s="87"/>
      <c r="Z27" s="84">
        <f t="shared" si="5"/>
        <v>38250000</v>
      </c>
      <c r="AA27" s="285"/>
      <c r="AB27" s="282"/>
      <c r="AC27" s="279"/>
      <c r="AD27" s="261"/>
      <c r="AE27" s="94" t="s">
        <v>184</v>
      </c>
      <c r="AF27" s="89"/>
      <c r="AH27" s="91" t="str">
        <f t="shared" si="6"/>
        <v xml:space="preserve">   -   </v>
      </c>
    </row>
    <row r="28" spans="1:34" s="90" customFormat="1" ht="22.35" customHeight="1">
      <c r="A28" s="79"/>
      <c r="B28" s="79"/>
      <c r="C28" s="79" t="b">
        <v>0</v>
      </c>
      <c r="D28" s="79"/>
      <c r="E28" s="79"/>
      <c r="F28" s="79"/>
      <c r="G28" s="261"/>
      <c r="H28" s="264"/>
      <c r="I28" s="261"/>
      <c r="J28" s="261"/>
      <c r="K28" s="80" t="str">
        <f t="shared" ca="1" si="1"/>
        <v/>
      </c>
      <c r="L28" s="290"/>
      <c r="M28" s="291"/>
      <c r="N28" s="292"/>
      <c r="O28" s="81">
        <v>5525.1</v>
      </c>
      <c r="P28" s="81">
        <v>15</v>
      </c>
      <c r="Q28" s="82" t="str">
        <f>VLOOKUP(O28, '[1]لیست محصولات شهریور ۱۴۰۳'!B:C,2,0)</f>
        <v>اتیوپی آناسورا | Ethiopia Anasora</v>
      </c>
      <c r="R28" s="81"/>
      <c r="S28" s="83">
        <f>VLOOKUP(O28, '[1]لیست محصولات شهریور ۱۴۰۳'!B:F,5,0)</f>
        <v>150</v>
      </c>
      <c r="T28" s="84">
        <f>VLOOKUP(O28, '[1]لیست محصولات شهریور ۱۴۰۳'!B:G,6,0)</f>
        <v>2750000</v>
      </c>
      <c r="U28" s="85"/>
      <c r="V28" s="86">
        <f t="shared" si="2"/>
        <v>0</v>
      </c>
      <c r="W28" s="83">
        <f t="shared" si="3"/>
        <v>15</v>
      </c>
      <c r="X28" s="84">
        <f t="shared" si="4"/>
        <v>41250000</v>
      </c>
      <c r="Y28" s="87"/>
      <c r="Z28" s="84">
        <f t="shared" si="5"/>
        <v>41250000</v>
      </c>
      <c r="AA28" s="285"/>
      <c r="AB28" s="282"/>
      <c r="AC28" s="279"/>
      <c r="AD28" s="261"/>
      <c r="AE28" s="94" t="s">
        <v>184</v>
      </c>
      <c r="AF28" s="89"/>
      <c r="AH28" s="91" t="str">
        <f t="shared" si="6"/>
        <v xml:space="preserve">   -   </v>
      </c>
    </row>
    <row r="29" spans="1:34" s="90" customFormat="1" ht="22.35" customHeight="1">
      <c r="A29" s="79"/>
      <c r="B29" s="79"/>
      <c r="C29" s="79" t="b">
        <v>0</v>
      </c>
      <c r="D29" s="79"/>
      <c r="E29" s="79"/>
      <c r="F29" s="79"/>
      <c r="G29" s="261"/>
      <c r="H29" s="264"/>
      <c r="I29" s="261"/>
      <c r="J29" s="261"/>
      <c r="K29" s="80" t="str">
        <f t="shared" ca="1" si="1"/>
        <v/>
      </c>
      <c r="L29" s="290"/>
      <c r="M29" s="291"/>
      <c r="N29" s="292"/>
      <c r="O29" s="81">
        <v>3329.1</v>
      </c>
      <c r="P29" s="81">
        <v>10</v>
      </c>
      <c r="Q29" s="82" t="str">
        <f>VLOOKUP(O29, '[1]لیست محصولات شهریور ۱۴۰۳'!B:C,2,0)</f>
        <v>بنتی ننکا | Benti Nenka</v>
      </c>
      <c r="R29" s="81"/>
      <c r="S29" s="83">
        <f>VLOOKUP(O29, '[1]لیست محصولات شهریور ۱۴۰۳'!B:F,5,0)</f>
        <v>150</v>
      </c>
      <c r="T29" s="84">
        <f>VLOOKUP(O29, '[1]لیست محصولات شهریور ۱۴۰۳'!B:G,6,0)</f>
        <v>9850000</v>
      </c>
      <c r="U29" s="85"/>
      <c r="V29" s="86">
        <f t="shared" si="2"/>
        <v>0</v>
      </c>
      <c r="W29" s="83">
        <f t="shared" si="3"/>
        <v>10</v>
      </c>
      <c r="X29" s="84">
        <f t="shared" si="4"/>
        <v>98500000</v>
      </c>
      <c r="Y29" s="87"/>
      <c r="Z29" s="84">
        <f t="shared" si="5"/>
        <v>98500000</v>
      </c>
      <c r="AA29" s="285"/>
      <c r="AB29" s="282"/>
      <c r="AC29" s="279"/>
      <c r="AD29" s="261"/>
      <c r="AE29" s="94" t="s">
        <v>185</v>
      </c>
      <c r="AF29" s="89"/>
      <c r="AH29" s="91" t="str">
        <f t="shared" si="6"/>
        <v xml:space="preserve">   -   </v>
      </c>
    </row>
    <row r="30" spans="1:34" s="90" customFormat="1" ht="22.35" customHeight="1">
      <c r="A30" s="79"/>
      <c r="B30" s="79"/>
      <c r="C30" s="79" t="b">
        <v>0</v>
      </c>
      <c r="D30" s="79"/>
      <c r="E30" s="79" t="b">
        <v>0</v>
      </c>
      <c r="F30" s="79"/>
      <c r="G30" s="261"/>
      <c r="H30" s="264"/>
      <c r="I30" s="261"/>
      <c r="J30" s="261"/>
      <c r="K30" s="80" t="str">
        <f t="shared" ca="1" si="1"/>
        <v/>
      </c>
      <c r="L30" s="290"/>
      <c r="M30" s="291"/>
      <c r="N30" s="292"/>
      <c r="O30" s="81">
        <v>3328.1</v>
      </c>
      <c r="P30" s="81">
        <v>10</v>
      </c>
      <c r="Q30" s="82" t="str">
        <f>VLOOKUP(O30, '[1]لیست محصولات شهریور ۱۴۰۳'!B:C,2,0)</f>
        <v>اینماکولادا مزارع فلو | Inmaculada Fellows Farms</v>
      </c>
      <c r="R30" s="81"/>
      <c r="S30" s="83">
        <f>VLOOKUP(O30, '[1]لیست محصولات شهریور ۱۴۰۳'!B:F,5,0)</f>
        <v>150</v>
      </c>
      <c r="T30" s="84">
        <f>VLOOKUP(O30, '[1]لیست محصولات شهریور ۱۴۰۳'!B:G,6,0)</f>
        <v>7900000</v>
      </c>
      <c r="U30" s="85"/>
      <c r="V30" s="86">
        <f t="shared" si="2"/>
        <v>0</v>
      </c>
      <c r="W30" s="83">
        <f t="shared" si="3"/>
        <v>10</v>
      </c>
      <c r="X30" s="84">
        <f t="shared" si="4"/>
        <v>79000000</v>
      </c>
      <c r="Y30" s="87"/>
      <c r="Z30" s="84">
        <f t="shared" si="5"/>
        <v>79000000</v>
      </c>
      <c r="AA30" s="285"/>
      <c r="AB30" s="282"/>
      <c r="AC30" s="279"/>
      <c r="AD30" s="261"/>
      <c r="AE30" s="94" t="s">
        <v>185</v>
      </c>
      <c r="AF30" s="89"/>
      <c r="AH30" s="91" t="str">
        <f t="shared" si="6"/>
        <v xml:space="preserve">   -   </v>
      </c>
    </row>
    <row r="31" spans="1:34" s="90" customFormat="1" ht="22.35" customHeight="1">
      <c r="A31" s="79" t="b">
        <v>0</v>
      </c>
      <c r="B31" s="79"/>
      <c r="C31" s="79" t="b">
        <v>0</v>
      </c>
      <c r="D31" s="79"/>
      <c r="E31" s="79" t="b">
        <v>0</v>
      </c>
      <c r="F31" s="79"/>
      <c r="G31" s="261"/>
      <c r="H31" s="264"/>
      <c r="I31" s="261"/>
      <c r="J31" s="261"/>
      <c r="K31" s="80" t="str">
        <f t="shared" ca="1" si="1"/>
        <v/>
      </c>
      <c r="L31" s="290"/>
      <c r="M31" s="291"/>
      <c r="N31" s="292"/>
      <c r="O31" s="81">
        <v>3327.1</v>
      </c>
      <c r="P31" s="81">
        <v>10</v>
      </c>
      <c r="Q31" s="82" t="str">
        <f>VLOOKUP(O31, '[1]لیست محصولات شهریور ۱۴۰۳'!B:C,2,0)</f>
        <v>پامپوجیلا | pampojila</v>
      </c>
      <c r="R31" s="81"/>
      <c r="S31" s="83">
        <f>VLOOKUP(O31, '[1]لیست محصولات شهریور ۱۴۰۳'!B:F,5,0)</f>
        <v>150</v>
      </c>
      <c r="T31" s="84">
        <f>VLOOKUP(O31, '[1]لیست محصولات شهریور ۱۴۰۳'!B:G,6,0)</f>
        <v>5950000</v>
      </c>
      <c r="U31" s="85"/>
      <c r="V31" s="86">
        <f t="shared" si="2"/>
        <v>0</v>
      </c>
      <c r="W31" s="83">
        <f t="shared" si="3"/>
        <v>10</v>
      </c>
      <c r="X31" s="84">
        <f t="shared" si="4"/>
        <v>59500000</v>
      </c>
      <c r="Y31" s="87"/>
      <c r="Z31" s="84">
        <f t="shared" si="5"/>
        <v>59500000</v>
      </c>
      <c r="AA31" s="285"/>
      <c r="AB31" s="282"/>
      <c r="AC31" s="279"/>
      <c r="AD31" s="261"/>
      <c r="AE31" s="94" t="s">
        <v>185</v>
      </c>
      <c r="AF31" s="89"/>
      <c r="AH31" s="91" t="str">
        <f t="shared" si="6"/>
        <v xml:space="preserve">   -   </v>
      </c>
    </row>
    <row r="32" spans="1:34" s="90" customFormat="1" ht="22.35" customHeight="1">
      <c r="A32" s="79"/>
      <c r="B32" s="79"/>
      <c r="C32" s="79"/>
      <c r="D32" s="79"/>
      <c r="E32" s="79"/>
      <c r="F32" s="79"/>
      <c r="G32" s="261"/>
      <c r="H32" s="264"/>
      <c r="I32" s="261"/>
      <c r="J32" s="261"/>
      <c r="K32" s="80" t="str">
        <f t="shared" ca="1" si="1"/>
        <v/>
      </c>
      <c r="L32" s="290"/>
      <c r="M32" s="291"/>
      <c r="N32" s="292"/>
      <c r="O32" s="81">
        <v>5501.2</v>
      </c>
      <c r="P32" s="81">
        <v>5</v>
      </c>
      <c r="Q32" s="82" t="str">
        <f>VLOOKUP(O32, '[1]لیست محصولات شهریور ۱۴۰۳'!B:C,2,0)</f>
        <v>ورتکس | Vortex</v>
      </c>
      <c r="R32" s="81"/>
      <c r="S32" s="83">
        <f>VLOOKUP(O32, '[1]لیست محصولات شهریور ۱۴۰۳'!B:F,5,0)</f>
        <v>750</v>
      </c>
      <c r="T32" s="84">
        <f>VLOOKUP(O32, '[1]لیست محصولات شهریور ۱۴۰۳'!B:G,6,0)</f>
        <v>11100000</v>
      </c>
      <c r="U32" s="85"/>
      <c r="V32" s="86">
        <f t="shared" si="2"/>
        <v>0</v>
      </c>
      <c r="W32" s="83">
        <f t="shared" si="3"/>
        <v>5</v>
      </c>
      <c r="X32" s="84">
        <f t="shared" si="4"/>
        <v>55500000</v>
      </c>
      <c r="Y32" s="87"/>
      <c r="Z32" s="84">
        <f t="shared" si="5"/>
        <v>55500000</v>
      </c>
      <c r="AA32" s="285"/>
      <c r="AB32" s="282"/>
      <c r="AC32" s="279"/>
      <c r="AD32" s="261"/>
      <c r="AE32" s="88"/>
      <c r="AF32" s="89"/>
      <c r="AH32" s="91" t="str">
        <f t="shared" si="6"/>
        <v xml:space="preserve">   -   </v>
      </c>
    </row>
    <row r="33" spans="1:34" s="90" customFormat="1" ht="22.35" customHeight="1">
      <c r="A33" s="79"/>
      <c r="B33" s="79"/>
      <c r="C33" s="79"/>
      <c r="D33" s="79"/>
      <c r="E33" s="79"/>
      <c r="F33" s="79"/>
      <c r="G33" s="261"/>
      <c r="H33" s="264"/>
      <c r="I33" s="261"/>
      <c r="J33" s="261"/>
      <c r="K33" s="80" t="str">
        <f t="shared" ca="1" si="1"/>
        <v/>
      </c>
      <c r="L33" s="290"/>
      <c r="M33" s="291"/>
      <c r="N33" s="292"/>
      <c r="O33" s="81">
        <v>5524.2</v>
      </c>
      <c r="P33" s="81">
        <v>5</v>
      </c>
      <c r="Q33" s="82" t="str">
        <f>VLOOKUP(O33, '[1]لیست محصولات شهریور ۱۴۰۳'!B:C,2,0)</f>
        <v>برزیل کوکاپیل کاناریو | Brazil Cocapil Canario</v>
      </c>
      <c r="R33" s="81"/>
      <c r="S33" s="83">
        <f>VLOOKUP(O33, '[1]لیست محصولات شهریور ۱۴۰۳'!B:F,5,0)</f>
        <v>750</v>
      </c>
      <c r="T33" s="84">
        <f>VLOOKUP(O33, '[1]لیست محصولات شهریور ۱۴۰۳'!B:G,6,0)</f>
        <v>12450000</v>
      </c>
      <c r="U33" s="85"/>
      <c r="V33" s="86">
        <f t="shared" si="2"/>
        <v>0</v>
      </c>
      <c r="W33" s="83">
        <f t="shared" si="3"/>
        <v>5</v>
      </c>
      <c r="X33" s="84">
        <f t="shared" si="4"/>
        <v>62250000</v>
      </c>
      <c r="Y33" s="87"/>
      <c r="Z33" s="84">
        <f t="shared" si="5"/>
        <v>62250000</v>
      </c>
      <c r="AA33" s="285"/>
      <c r="AB33" s="282"/>
      <c r="AC33" s="279"/>
      <c r="AD33" s="261"/>
      <c r="AE33" s="88"/>
      <c r="AF33" s="89"/>
      <c r="AH33" s="91" t="str">
        <f t="shared" si="6"/>
        <v xml:space="preserve">   -   </v>
      </c>
    </row>
    <row r="34" spans="1:34" s="90" customFormat="1" ht="22.35" customHeight="1">
      <c r="A34" s="79"/>
      <c r="B34" s="79"/>
      <c r="C34" s="79"/>
      <c r="D34" s="79"/>
      <c r="E34" s="79"/>
      <c r="F34" s="79"/>
      <c r="G34" s="261"/>
      <c r="H34" s="264"/>
      <c r="I34" s="261"/>
      <c r="J34" s="261"/>
      <c r="K34" s="80" t="str">
        <f t="shared" ca="1" si="1"/>
        <v/>
      </c>
      <c r="L34" s="290"/>
      <c r="M34" s="291"/>
      <c r="N34" s="292"/>
      <c r="O34" s="81">
        <v>5525.2</v>
      </c>
      <c r="P34" s="81">
        <v>5</v>
      </c>
      <c r="Q34" s="82" t="str">
        <f>VLOOKUP(O34, '[1]لیست محصولات شهریور ۱۴۰۳'!B:C,2,0)</f>
        <v>اتیوپی آناسورا | Ethiopia Anasora</v>
      </c>
      <c r="R34" s="81"/>
      <c r="S34" s="83">
        <f>VLOOKUP(O34, '[1]لیست محصولات شهریور ۱۴۰۳'!B:F,5,0)</f>
        <v>750</v>
      </c>
      <c r="T34" s="84">
        <f>VLOOKUP(O34, '[1]لیست محصولات شهریور ۱۴۰۳'!B:G,6,0)</f>
        <v>13350000</v>
      </c>
      <c r="U34" s="85"/>
      <c r="V34" s="86">
        <f t="shared" si="2"/>
        <v>0</v>
      </c>
      <c r="W34" s="83">
        <f t="shared" si="3"/>
        <v>5</v>
      </c>
      <c r="X34" s="84">
        <f t="shared" si="4"/>
        <v>66750000</v>
      </c>
      <c r="Y34" s="87"/>
      <c r="Z34" s="84">
        <f t="shared" si="5"/>
        <v>66750000</v>
      </c>
      <c r="AA34" s="285"/>
      <c r="AB34" s="282"/>
      <c r="AC34" s="279"/>
      <c r="AD34" s="261"/>
      <c r="AE34" s="88"/>
      <c r="AF34" s="89"/>
      <c r="AH34" s="91" t="str">
        <f t="shared" si="6"/>
        <v xml:space="preserve">   -   </v>
      </c>
    </row>
    <row r="35" spans="1:34" s="90" customFormat="1" ht="22.35" customHeight="1">
      <c r="A35" s="79"/>
      <c r="B35" s="79"/>
      <c r="C35" s="79"/>
      <c r="D35" s="79"/>
      <c r="E35" s="79"/>
      <c r="F35" s="79"/>
      <c r="G35" s="261"/>
      <c r="H35" s="264"/>
      <c r="I35" s="261"/>
      <c r="J35" s="261"/>
      <c r="K35" s="80" t="str">
        <f t="shared" ca="1" si="1"/>
        <v/>
      </c>
      <c r="L35" s="290"/>
      <c r="M35" s="291"/>
      <c r="N35" s="292"/>
      <c r="O35" s="81">
        <v>3328.2</v>
      </c>
      <c r="P35" s="81">
        <v>1</v>
      </c>
      <c r="Q35" s="82" t="str">
        <f>VLOOKUP(O35, '[1]لیست محصولات شهریور ۱۴۰۳'!B:C,2,0)</f>
        <v>اینماکولادا مزارع فلو | Inmaculada Fellows Farms</v>
      </c>
      <c r="R35" s="81"/>
      <c r="S35" s="83">
        <f>VLOOKUP(O35, '[1]لیست محصولات شهریور ۱۴۰۳'!B:F,5,0)</f>
        <v>750</v>
      </c>
      <c r="T35" s="84">
        <f>VLOOKUP(O35, '[1]لیست محصولات شهریور ۱۴۰۳'!B:G,6,0)</f>
        <v>39000000</v>
      </c>
      <c r="U35" s="85"/>
      <c r="V35" s="86">
        <f t="shared" si="2"/>
        <v>0</v>
      </c>
      <c r="W35" s="83">
        <f t="shared" si="3"/>
        <v>1</v>
      </c>
      <c r="X35" s="84">
        <f t="shared" si="4"/>
        <v>39000000</v>
      </c>
      <c r="Y35" s="87"/>
      <c r="Z35" s="84">
        <f t="shared" si="5"/>
        <v>39000000</v>
      </c>
      <c r="AA35" s="285"/>
      <c r="AB35" s="282"/>
      <c r="AC35" s="279"/>
      <c r="AD35" s="261"/>
      <c r="AE35" s="88"/>
      <c r="AF35" s="89"/>
      <c r="AH35" s="91" t="str">
        <f t="shared" si="6"/>
        <v xml:space="preserve">   -   </v>
      </c>
    </row>
    <row r="36" spans="1:34" s="90" customFormat="1" ht="22.35" customHeight="1">
      <c r="A36" s="79"/>
      <c r="B36" s="79"/>
      <c r="C36" s="79"/>
      <c r="D36" s="79"/>
      <c r="E36" s="79"/>
      <c r="F36" s="79"/>
      <c r="G36" s="261"/>
      <c r="H36" s="264"/>
      <c r="I36" s="261"/>
      <c r="J36" s="261"/>
      <c r="K36" s="80" t="str">
        <f t="shared" ca="1" si="1"/>
        <v/>
      </c>
      <c r="L36" s="290"/>
      <c r="M36" s="291"/>
      <c r="N36" s="292"/>
      <c r="O36" s="81">
        <v>3327.2</v>
      </c>
      <c r="P36" s="81">
        <v>1</v>
      </c>
      <c r="Q36" s="82" t="str">
        <f>VLOOKUP(O36, '[1]لیست محصولات شهریور ۱۴۰۳'!B:C,2,0)</f>
        <v>پامپوجیلا | pampojila</v>
      </c>
      <c r="R36" s="81"/>
      <c r="S36" s="83">
        <f>VLOOKUP(O36, '[1]لیست محصولات شهریور ۱۴۰۳'!B:F,5,0)</f>
        <v>750</v>
      </c>
      <c r="T36" s="84">
        <f>VLOOKUP(O36, '[1]لیست محصولات شهریور ۱۴۰۳'!B:G,6,0)</f>
        <v>29250000</v>
      </c>
      <c r="U36" s="85"/>
      <c r="V36" s="86">
        <f t="shared" si="2"/>
        <v>0</v>
      </c>
      <c r="W36" s="83">
        <f t="shared" si="3"/>
        <v>1</v>
      </c>
      <c r="X36" s="84">
        <f t="shared" si="4"/>
        <v>29250000</v>
      </c>
      <c r="Y36" s="87"/>
      <c r="Z36" s="84">
        <f t="shared" si="5"/>
        <v>29250000</v>
      </c>
      <c r="AA36" s="285"/>
      <c r="AB36" s="282"/>
      <c r="AC36" s="279"/>
      <c r="AD36" s="261"/>
      <c r="AE36" s="88"/>
      <c r="AF36" s="89"/>
      <c r="AH36" s="91" t="str">
        <f t="shared" si="6"/>
        <v xml:space="preserve">   -   </v>
      </c>
    </row>
    <row r="37" spans="1:34" s="90" customFormat="1" ht="22.35" customHeight="1">
      <c r="A37" s="79"/>
      <c r="B37" s="79"/>
      <c r="C37" s="79"/>
      <c r="D37" s="79"/>
      <c r="E37" s="79"/>
      <c r="F37" s="79"/>
      <c r="G37" s="261"/>
      <c r="H37" s="264"/>
      <c r="I37" s="261"/>
      <c r="J37" s="261"/>
      <c r="K37" s="80" t="str">
        <f t="shared" ca="1" si="1"/>
        <v/>
      </c>
      <c r="L37" s="290"/>
      <c r="M37" s="291"/>
      <c r="N37" s="292"/>
      <c r="O37" s="81">
        <v>5501.3</v>
      </c>
      <c r="P37" s="81">
        <v>1</v>
      </c>
      <c r="Q37" s="82" t="str">
        <f>VLOOKUP(O37, '[1]لیست محصولات شهریور ۱۴۰۳'!B:C,2,0)</f>
        <v>ورتکس | Vortex</v>
      </c>
      <c r="R37" s="81"/>
      <c r="S37" s="83">
        <f>VLOOKUP(O37, '[1]لیست محصولات شهریور ۱۴۰۳'!B:F,5,0)</f>
        <v>4000</v>
      </c>
      <c r="T37" s="84">
        <f>VLOOKUP(O37, '[1]لیست محصولات شهریور ۱۴۰۳'!B:G,6,0)</f>
        <v>51200000</v>
      </c>
      <c r="U37" s="85"/>
      <c r="V37" s="86">
        <f t="shared" si="2"/>
        <v>0</v>
      </c>
      <c r="W37" s="83">
        <f t="shared" si="3"/>
        <v>1</v>
      </c>
      <c r="X37" s="84">
        <f t="shared" si="4"/>
        <v>51200000</v>
      </c>
      <c r="Y37" s="87"/>
      <c r="Z37" s="84">
        <f t="shared" si="5"/>
        <v>51200000</v>
      </c>
      <c r="AA37" s="285"/>
      <c r="AB37" s="282"/>
      <c r="AC37" s="279"/>
      <c r="AD37" s="261"/>
      <c r="AE37" s="88"/>
      <c r="AF37" s="89"/>
      <c r="AH37" s="91" t="str">
        <f t="shared" si="6"/>
        <v xml:space="preserve">   -   </v>
      </c>
    </row>
    <row r="38" spans="1:34" s="90" customFormat="1" ht="22.35" customHeight="1">
      <c r="A38" s="79"/>
      <c r="B38" s="79"/>
      <c r="C38" s="79"/>
      <c r="D38" s="79"/>
      <c r="E38" s="79"/>
      <c r="F38" s="79"/>
      <c r="G38" s="261"/>
      <c r="H38" s="264"/>
      <c r="I38" s="261"/>
      <c r="J38" s="261"/>
      <c r="K38" s="80" t="str">
        <f t="shared" ca="1" si="1"/>
        <v/>
      </c>
      <c r="L38" s="290"/>
      <c r="M38" s="291"/>
      <c r="N38" s="292"/>
      <c r="O38" s="81">
        <v>5524.3</v>
      </c>
      <c r="P38" s="81">
        <v>1</v>
      </c>
      <c r="Q38" s="82" t="str">
        <f>VLOOKUP(O38, '[1]لیست محصولات شهریور ۱۴۰۳'!B:C,2,0)</f>
        <v>برزیل کوکاپیل کاناریو | Brazil Cocapil Canario</v>
      </c>
      <c r="R38" s="81"/>
      <c r="S38" s="83">
        <f>VLOOKUP(O38, '[1]لیست محصولات شهریور ۱۴۰۳'!B:F,5,0)</f>
        <v>4000</v>
      </c>
      <c r="T38" s="84">
        <f>VLOOKUP(O38, '[1]لیست محصولات شهریور ۱۴۰۳'!B:G,6,0)</f>
        <v>58400000</v>
      </c>
      <c r="U38" s="85"/>
      <c r="V38" s="86">
        <f t="shared" si="2"/>
        <v>0</v>
      </c>
      <c r="W38" s="83">
        <f t="shared" si="3"/>
        <v>1</v>
      </c>
      <c r="X38" s="84">
        <f t="shared" si="4"/>
        <v>58400000</v>
      </c>
      <c r="Y38" s="87"/>
      <c r="Z38" s="84">
        <f t="shared" si="5"/>
        <v>58400000</v>
      </c>
      <c r="AA38" s="285"/>
      <c r="AB38" s="282"/>
      <c r="AC38" s="279"/>
      <c r="AD38" s="261"/>
      <c r="AE38" s="88"/>
      <c r="AF38" s="89"/>
      <c r="AH38" s="91" t="str">
        <f t="shared" si="6"/>
        <v xml:space="preserve">   -   </v>
      </c>
    </row>
    <row r="39" spans="1:34" s="90" customFormat="1" ht="22.35" customHeight="1">
      <c r="A39" s="79"/>
      <c r="B39" s="79"/>
      <c r="C39" s="79"/>
      <c r="D39" s="79"/>
      <c r="E39" s="79"/>
      <c r="F39" s="79"/>
      <c r="G39" s="261"/>
      <c r="H39" s="264"/>
      <c r="I39" s="261"/>
      <c r="J39" s="261"/>
      <c r="K39" s="80" t="str">
        <f t="shared" ca="1" si="1"/>
        <v/>
      </c>
      <c r="L39" s="290"/>
      <c r="M39" s="291"/>
      <c r="N39" s="292"/>
      <c r="O39" s="81">
        <v>5525.3</v>
      </c>
      <c r="P39" s="81">
        <v>1</v>
      </c>
      <c r="Q39" s="82" t="str">
        <f>VLOOKUP(O39, '[1]لیست محصولات شهریور ۱۴۰۳'!B:C,2,0)</f>
        <v>اتیوپی آناسورا | Ethiopia Anasora</v>
      </c>
      <c r="R39" s="81"/>
      <c r="S39" s="83">
        <f>VLOOKUP(O39, '[1]لیست محصولات شهریور ۱۴۰۳'!B:F,5,0)</f>
        <v>4000</v>
      </c>
      <c r="T39" s="84">
        <f>VLOOKUP(O39, '[1]لیست محصولات شهریور ۱۴۰۳'!B:G,6,0)</f>
        <v>63200000</v>
      </c>
      <c r="U39" s="85"/>
      <c r="V39" s="86">
        <f t="shared" si="2"/>
        <v>0</v>
      </c>
      <c r="W39" s="83">
        <f t="shared" si="3"/>
        <v>1</v>
      </c>
      <c r="X39" s="84">
        <f t="shared" si="4"/>
        <v>63200000</v>
      </c>
      <c r="Y39" s="87"/>
      <c r="Z39" s="84">
        <f t="shared" si="5"/>
        <v>63200000</v>
      </c>
      <c r="AA39" s="285"/>
      <c r="AB39" s="282"/>
      <c r="AC39" s="279"/>
      <c r="AD39" s="261"/>
      <c r="AE39" s="88"/>
      <c r="AF39" s="89"/>
      <c r="AH39" s="91" t="str">
        <f t="shared" si="6"/>
        <v xml:space="preserve">   -   </v>
      </c>
    </row>
    <row r="40" spans="1:34" s="90" customFormat="1" ht="22.35" customHeight="1">
      <c r="A40" s="79"/>
      <c r="B40" s="79"/>
      <c r="C40" s="79"/>
      <c r="D40" s="79"/>
      <c r="E40" s="79"/>
      <c r="F40" s="79"/>
      <c r="G40" s="262"/>
      <c r="H40" s="265"/>
      <c r="I40" s="262"/>
      <c r="J40" s="262"/>
      <c r="K40" s="80" t="str">
        <f t="shared" ca="1" si="1"/>
        <v/>
      </c>
      <c r="L40" s="293"/>
      <c r="M40" s="294"/>
      <c r="N40" s="295"/>
      <c r="O40" s="81">
        <v>3329.2</v>
      </c>
      <c r="P40" s="81">
        <v>1</v>
      </c>
      <c r="Q40" s="82" t="str">
        <f>VLOOKUP(O40, '[1]لیست محصولات شهریور ۱۴۰۳'!B:C,2,0)</f>
        <v>بنتی ننکا | Benti Nenka</v>
      </c>
      <c r="R40" s="81"/>
      <c r="S40" s="83">
        <f>VLOOKUP(O40, '[1]لیست محصولات شهریور ۱۴۰۳'!B:F,5,0)</f>
        <v>750</v>
      </c>
      <c r="T40" s="84">
        <f>VLOOKUP(O40, '[1]لیست محصولات شهریور ۱۴۰۳'!B:G,6,0)</f>
        <v>48750000</v>
      </c>
      <c r="U40" s="85"/>
      <c r="V40" s="86">
        <f t="shared" si="2"/>
        <v>0</v>
      </c>
      <c r="W40" s="83">
        <f t="shared" si="3"/>
        <v>1</v>
      </c>
      <c r="X40" s="84">
        <f t="shared" si="4"/>
        <v>48750000</v>
      </c>
      <c r="Y40" s="87"/>
      <c r="Z40" s="84">
        <f t="shared" si="5"/>
        <v>48750000</v>
      </c>
      <c r="AA40" s="286"/>
      <c r="AB40" s="283"/>
      <c r="AC40" s="280"/>
      <c r="AD40" s="262"/>
      <c r="AE40" s="88"/>
      <c r="AF40" s="89"/>
      <c r="AH40" s="91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67">
        <v>14</v>
      </c>
      <c r="H41" s="78"/>
      <c r="I41" s="67" t="s">
        <v>165</v>
      </c>
      <c r="J41" s="9" t="s">
        <v>74</v>
      </c>
      <c r="K41" s="11" t="str">
        <f t="shared" ca="1" si="1"/>
        <v/>
      </c>
      <c r="L41" s="12"/>
      <c r="M41" s="12" t="s">
        <v>188</v>
      </c>
      <c r="N41" s="12" t="s">
        <v>189</v>
      </c>
      <c r="O41" s="9">
        <v>5525.3</v>
      </c>
      <c r="P41" s="9">
        <v>22</v>
      </c>
      <c r="Q41" s="13" t="str">
        <f>VLOOKUP(O41, '[1]لیست محصولات شهریور ۱۴۰۳'!B:C,2,0)</f>
        <v>اتیوپی آناسورا | Ethiopia Anasora</v>
      </c>
      <c r="R41" s="9"/>
      <c r="S41" s="12">
        <f>VLOOKUP(O41, '[1]لیست محصولات شهریور ۱۴۰۳'!B:F,5,0)</f>
        <v>4000</v>
      </c>
      <c r="T41" s="14">
        <f>VLOOKUP(O41, '[1]لیست محصولات شهریور ۱۴۰۳'!B:G,6,0)</f>
        <v>63200000</v>
      </c>
      <c r="U41" s="15"/>
      <c r="V41" s="16">
        <f t="shared" si="2"/>
        <v>0</v>
      </c>
      <c r="W41" s="12">
        <f t="shared" si="3"/>
        <v>22</v>
      </c>
      <c r="X41" s="14">
        <f t="shared" si="4"/>
        <v>1390400000</v>
      </c>
      <c r="Y41" s="17"/>
      <c r="Z41" s="14">
        <f t="shared" si="5"/>
        <v>1390400000</v>
      </c>
      <c r="AA41" s="18" t="s">
        <v>190</v>
      </c>
      <c r="AB41" s="13" t="s">
        <v>191</v>
      </c>
      <c r="AC41" s="19" t="s">
        <v>192</v>
      </c>
      <c r="AD41" s="20"/>
      <c r="AE41" s="77" t="s">
        <v>193</v>
      </c>
      <c r="AF41" s="21"/>
      <c r="AG41" s="22"/>
      <c r="AH41" s="23" t="str">
        <f t="shared" si="6"/>
        <v>شیراز چهارراه زرگري - ساختمان بارانا کافه بیکری گنتوم -  فاتح نژاد 09917331340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1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2"/>
        <v>0</v>
      </c>
      <c r="W42" s="12">
        <f t="shared" si="3"/>
        <v>0</v>
      </c>
      <c r="X42" s="14" t="e">
        <f t="shared" si="4"/>
        <v>#N/A</v>
      </c>
      <c r="Y42" s="17"/>
      <c r="Z42" s="14" t="e">
        <f t="shared" si="5"/>
        <v>#N/A</v>
      </c>
      <c r="AA42" s="18"/>
      <c r="AB42" s="13"/>
      <c r="AC42" s="19"/>
      <c r="AD42" s="20"/>
      <c r="AE42" s="19"/>
      <c r="AF42" s="21"/>
      <c r="AG42" s="22" t="str">
        <f t="shared" si="0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1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2"/>
        <v>0</v>
      </c>
      <c r="W43" s="12">
        <f t="shared" si="3"/>
        <v>0</v>
      </c>
      <c r="X43" s="14" t="e">
        <f t="shared" si="4"/>
        <v>#N/A</v>
      </c>
      <c r="Y43" s="17"/>
      <c r="Z43" s="14" t="e">
        <f t="shared" si="5"/>
        <v>#N/A</v>
      </c>
      <c r="AA43" s="18"/>
      <c r="AB43" s="13"/>
      <c r="AC43" s="19"/>
      <c r="AD43" s="20"/>
      <c r="AE43" s="19"/>
      <c r="AF43" s="21"/>
      <c r="AG43" s="22" t="str">
        <f t="shared" si="0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1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2"/>
        <v>0</v>
      </c>
      <c r="W44" s="12">
        <f t="shared" si="3"/>
        <v>0</v>
      </c>
      <c r="X44" s="14" t="e">
        <f t="shared" si="4"/>
        <v>#N/A</v>
      </c>
      <c r="Y44" s="17"/>
      <c r="Z44" s="14" t="e">
        <f t="shared" si="5"/>
        <v>#N/A</v>
      </c>
      <c r="AA44" s="18"/>
      <c r="AB44" s="13"/>
      <c r="AC44" s="19"/>
      <c r="AD44" s="20"/>
      <c r="AE44" s="19"/>
      <c r="AF44" s="21"/>
      <c r="AG44" s="22" t="str">
        <f t="shared" si="0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1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2"/>
        <v>0</v>
      </c>
      <c r="W45" s="12">
        <f t="shared" si="3"/>
        <v>0</v>
      </c>
      <c r="X45" s="14" t="e">
        <f t="shared" si="4"/>
        <v>#N/A</v>
      </c>
      <c r="Y45" s="17"/>
      <c r="Z45" s="14" t="e">
        <f t="shared" si="5"/>
        <v>#N/A</v>
      </c>
      <c r="AA45" s="18"/>
      <c r="AB45" s="13"/>
      <c r="AC45" s="19"/>
      <c r="AD45" s="20"/>
      <c r="AE45" s="19"/>
      <c r="AF45" s="21"/>
      <c r="AG45" s="22" t="str">
        <f t="shared" si="0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1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2"/>
        <v>0</v>
      </c>
      <c r="W46" s="12">
        <f t="shared" si="3"/>
        <v>0</v>
      </c>
      <c r="X46" s="14" t="e">
        <f t="shared" si="4"/>
        <v>#N/A</v>
      </c>
      <c r="Y46" s="17"/>
      <c r="Z46" s="14" t="e">
        <f t="shared" si="5"/>
        <v>#N/A</v>
      </c>
      <c r="AA46" s="18"/>
      <c r="AB46" s="13"/>
      <c r="AC46" s="19"/>
      <c r="AD46" s="20"/>
      <c r="AE46" s="19"/>
      <c r="AF46" s="21"/>
      <c r="AG46" s="22" t="str">
        <f t="shared" si="0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1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2"/>
        <v>0</v>
      </c>
      <c r="W47" s="12">
        <f t="shared" si="3"/>
        <v>0</v>
      </c>
      <c r="X47" s="14" t="e">
        <f t="shared" si="4"/>
        <v>#N/A</v>
      </c>
      <c r="Y47" s="17"/>
      <c r="Z47" s="14" t="e">
        <f t="shared" si="5"/>
        <v>#N/A</v>
      </c>
      <c r="AA47" s="18"/>
      <c r="AB47" s="13"/>
      <c r="AC47" s="19"/>
      <c r="AD47" s="20"/>
      <c r="AE47" s="19"/>
      <c r="AF47" s="21"/>
      <c r="AG47" s="22" t="str">
        <f t="shared" si="0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1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2"/>
        <v>0</v>
      </c>
      <c r="W48" s="12">
        <f t="shared" si="3"/>
        <v>0</v>
      </c>
      <c r="X48" s="14" t="e">
        <f t="shared" si="4"/>
        <v>#N/A</v>
      </c>
      <c r="Y48" s="17"/>
      <c r="Z48" s="14" t="e">
        <f t="shared" si="5"/>
        <v>#N/A</v>
      </c>
      <c r="AA48" s="18"/>
      <c r="AB48" s="13"/>
      <c r="AC48" s="19"/>
      <c r="AD48" s="20"/>
      <c r="AE48" s="19"/>
      <c r="AF48" s="21"/>
      <c r="AG48" s="22" t="str">
        <f t="shared" si="0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1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2"/>
        <v>0</v>
      </c>
      <c r="W49" s="12">
        <f t="shared" si="3"/>
        <v>0</v>
      </c>
      <c r="X49" s="14" t="e">
        <f t="shared" si="4"/>
        <v>#N/A</v>
      </c>
      <c r="Y49" s="17"/>
      <c r="Z49" s="14" t="e">
        <f t="shared" si="5"/>
        <v>#N/A</v>
      </c>
      <c r="AA49" s="18"/>
      <c r="AB49" s="13"/>
      <c r="AC49" s="19"/>
      <c r="AD49" s="20"/>
      <c r="AE49" s="19"/>
      <c r="AF49" s="21"/>
      <c r="AG49" s="22" t="str">
        <f t="shared" si="0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1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2"/>
        <v>0</v>
      </c>
      <c r="W50" s="12">
        <f t="shared" si="3"/>
        <v>0</v>
      </c>
      <c r="X50" s="14" t="e">
        <f t="shared" si="4"/>
        <v>#N/A</v>
      </c>
      <c r="Y50" s="17"/>
      <c r="Z50" s="14" t="e">
        <f t="shared" si="5"/>
        <v>#N/A</v>
      </c>
      <c r="AA50" s="18"/>
      <c r="AB50" s="13"/>
      <c r="AC50" s="19"/>
      <c r="AD50" s="20"/>
      <c r="AE50" s="19"/>
      <c r="AF50" s="21"/>
      <c r="AG50" s="22" t="str">
        <f t="shared" si="0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1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2"/>
        <v>0</v>
      </c>
      <c r="W51" s="12">
        <f t="shared" si="3"/>
        <v>0</v>
      </c>
      <c r="X51" s="14" t="e">
        <f t="shared" si="4"/>
        <v>#N/A</v>
      </c>
      <c r="Y51" s="17"/>
      <c r="Z51" s="14" t="e">
        <f t="shared" si="5"/>
        <v>#N/A</v>
      </c>
      <c r="AA51" s="18"/>
      <c r="AB51" s="13"/>
      <c r="AC51" s="19"/>
      <c r="AD51" s="20"/>
      <c r="AE51" s="19"/>
      <c r="AF51" s="21"/>
      <c r="AG51" s="22" t="str">
        <f t="shared" si="0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1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2"/>
        <v>0</v>
      </c>
      <c r="W52" s="12">
        <f t="shared" si="3"/>
        <v>0</v>
      </c>
      <c r="X52" s="14" t="e">
        <f t="shared" si="4"/>
        <v>#N/A</v>
      </c>
      <c r="Y52" s="17"/>
      <c r="Z52" s="14" t="e">
        <f t="shared" si="5"/>
        <v>#N/A</v>
      </c>
      <c r="AA52" s="18"/>
      <c r="AB52" s="13"/>
      <c r="AC52" s="19"/>
      <c r="AD52" s="20"/>
      <c r="AE52" s="19"/>
      <c r="AF52" s="21"/>
      <c r="AG52" s="22" t="str">
        <f t="shared" si="0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1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2"/>
        <v>0</v>
      </c>
      <c r="W53" s="12">
        <f t="shared" si="3"/>
        <v>0</v>
      </c>
      <c r="X53" s="14" t="e">
        <f t="shared" si="4"/>
        <v>#N/A</v>
      </c>
      <c r="Y53" s="17"/>
      <c r="Z53" s="14" t="e">
        <f t="shared" si="5"/>
        <v>#N/A</v>
      </c>
      <c r="AA53" s="18"/>
      <c r="AB53" s="13"/>
      <c r="AC53" s="19"/>
      <c r="AD53" s="20"/>
      <c r="AE53" s="19"/>
      <c r="AF53" s="21"/>
      <c r="AG53" s="22" t="str">
        <f t="shared" si="0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1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2"/>
        <v>0</v>
      </c>
      <c r="W54" s="12">
        <f t="shared" si="3"/>
        <v>0</v>
      </c>
      <c r="X54" s="14" t="e">
        <f t="shared" si="4"/>
        <v>#N/A</v>
      </c>
      <c r="Y54" s="17"/>
      <c r="Z54" s="14" t="e">
        <f t="shared" si="5"/>
        <v>#N/A</v>
      </c>
      <c r="AA54" s="18"/>
      <c r="AB54" s="13"/>
      <c r="AC54" s="19"/>
      <c r="AD54" s="20"/>
      <c r="AE54" s="19"/>
      <c r="AF54" s="21"/>
      <c r="AG54" s="22" t="str">
        <f t="shared" si="0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1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2"/>
        <v>0</v>
      </c>
      <c r="W55" s="12">
        <f t="shared" si="3"/>
        <v>0</v>
      </c>
      <c r="X55" s="14" t="e">
        <f t="shared" si="4"/>
        <v>#N/A</v>
      </c>
      <c r="Y55" s="17"/>
      <c r="Z55" s="14" t="e">
        <f t="shared" si="5"/>
        <v>#N/A</v>
      </c>
      <c r="AA55" s="18"/>
      <c r="AB55" s="13"/>
      <c r="AC55" s="19"/>
      <c r="AD55" s="20"/>
      <c r="AE55" s="19"/>
      <c r="AF55" s="21"/>
      <c r="AG55" s="22" t="str">
        <f t="shared" si="0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1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2"/>
        <v>0</v>
      </c>
      <c r="W56" s="12">
        <f t="shared" si="3"/>
        <v>0</v>
      </c>
      <c r="X56" s="14" t="e">
        <f t="shared" si="4"/>
        <v>#N/A</v>
      </c>
      <c r="Y56" s="17"/>
      <c r="Z56" s="14" t="e">
        <f t="shared" si="5"/>
        <v>#N/A</v>
      </c>
      <c r="AA56" s="18"/>
      <c r="AB56" s="13"/>
      <c r="AC56" s="19"/>
      <c r="AD56" s="20"/>
      <c r="AE56" s="19"/>
      <c r="AF56" s="21"/>
      <c r="AG56" s="22" t="str">
        <f t="shared" si="0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1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2"/>
        <v>0</v>
      </c>
      <c r="W57" s="12">
        <f t="shared" si="3"/>
        <v>0</v>
      </c>
      <c r="X57" s="14" t="e">
        <f t="shared" si="4"/>
        <v>#N/A</v>
      </c>
      <c r="Y57" s="17"/>
      <c r="Z57" s="14" t="e">
        <f t="shared" si="5"/>
        <v>#N/A</v>
      </c>
      <c r="AA57" s="18"/>
      <c r="AB57" s="13"/>
      <c r="AC57" s="19"/>
      <c r="AD57" s="20"/>
      <c r="AE57" s="19"/>
      <c r="AF57" s="21"/>
      <c r="AG57" s="22" t="str">
        <f t="shared" si="0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1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2"/>
        <v>0</v>
      </c>
      <c r="W58" s="12">
        <f t="shared" si="3"/>
        <v>0</v>
      </c>
      <c r="X58" s="14" t="e">
        <f t="shared" si="4"/>
        <v>#N/A</v>
      </c>
      <c r="Y58" s="17"/>
      <c r="Z58" s="14" t="e">
        <f t="shared" si="5"/>
        <v>#N/A</v>
      </c>
      <c r="AA58" s="18"/>
      <c r="AB58" s="13"/>
      <c r="AC58" s="19"/>
      <c r="AD58" s="20"/>
      <c r="AE58" s="19"/>
      <c r="AF58" s="21"/>
      <c r="AG58" s="22" t="str">
        <f t="shared" si="0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1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2"/>
        <v>0</v>
      </c>
      <c r="W59" s="12">
        <f t="shared" si="3"/>
        <v>0</v>
      </c>
      <c r="X59" s="14" t="e">
        <f t="shared" si="4"/>
        <v>#N/A</v>
      </c>
      <c r="Y59" s="17"/>
      <c r="Z59" s="14" t="e">
        <f t="shared" si="5"/>
        <v>#N/A</v>
      </c>
      <c r="AA59" s="18"/>
      <c r="AB59" s="13"/>
      <c r="AC59" s="19"/>
      <c r="AD59" s="20"/>
      <c r="AE59" s="19"/>
      <c r="AF59" s="21"/>
      <c r="AG59" s="22" t="str">
        <f t="shared" si="0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1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2"/>
        <v>0</v>
      </c>
      <c r="W60" s="12">
        <f t="shared" si="3"/>
        <v>0</v>
      </c>
      <c r="X60" s="14" t="e">
        <f t="shared" si="4"/>
        <v>#N/A</v>
      </c>
      <c r="Y60" s="17"/>
      <c r="Z60" s="14" t="e">
        <f t="shared" si="5"/>
        <v>#N/A</v>
      </c>
      <c r="AA60" s="18"/>
      <c r="AB60" s="13"/>
      <c r="AC60" s="19"/>
      <c r="AD60" s="20"/>
      <c r="AE60" s="19"/>
      <c r="AF60" s="21"/>
      <c r="AG60" s="22" t="str">
        <f t="shared" si="0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1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2"/>
        <v>0</v>
      </c>
      <c r="W61" s="12">
        <f t="shared" si="3"/>
        <v>0</v>
      </c>
      <c r="X61" s="14" t="e">
        <f t="shared" si="4"/>
        <v>#N/A</v>
      </c>
      <c r="Y61" s="17"/>
      <c r="Z61" s="14" t="e">
        <f t="shared" si="5"/>
        <v>#N/A</v>
      </c>
      <c r="AA61" s="18"/>
      <c r="AB61" s="13"/>
      <c r="AC61" s="19"/>
      <c r="AD61" s="20"/>
      <c r="AE61" s="19"/>
      <c r="AF61" s="21"/>
      <c r="AG61" s="22" t="str">
        <f t="shared" si="0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1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2"/>
        <v>0</v>
      </c>
      <c r="W62" s="12">
        <f t="shared" si="3"/>
        <v>0</v>
      </c>
      <c r="X62" s="14" t="e">
        <f t="shared" si="4"/>
        <v>#N/A</v>
      </c>
      <c r="Y62" s="17"/>
      <c r="Z62" s="14" t="e">
        <f t="shared" si="5"/>
        <v>#N/A</v>
      </c>
      <c r="AA62" s="18"/>
      <c r="AB62" s="13"/>
      <c r="AC62" s="19"/>
      <c r="AD62" s="20"/>
      <c r="AE62" s="19"/>
      <c r="AF62" s="21"/>
      <c r="AG62" s="22" t="str">
        <f t="shared" si="0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1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2"/>
        <v>0</v>
      </c>
      <c r="W63" s="12">
        <f t="shared" si="3"/>
        <v>0</v>
      </c>
      <c r="X63" s="14" t="e">
        <f t="shared" si="4"/>
        <v>#N/A</v>
      </c>
      <c r="Y63" s="17"/>
      <c r="Z63" s="14" t="e">
        <f t="shared" si="5"/>
        <v>#N/A</v>
      </c>
      <c r="AA63" s="18"/>
      <c r="AB63" s="13"/>
      <c r="AC63" s="19"/>
      <c r="AD63" s="20"/>
      <c r="AE63" s="19"/>
      <c r="AF63" s="21"/>
      <c r="AG63" s="22" t="str">
        <f t="shared" si="0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1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2"/>
        <v>0</v>
      </c>
      <c r="W64" s="12">
        <f t="shared" si="3"/>
        <v>0</v>
      </c>
      <c r="X64" s="14" t="e">
        <f t="shared" si="4"/>
        <v>#N/A</v>
      </c>
      <c r="Y64" s="17"/>
      <c r="Z64" s="14" t="e">
        <f t="shared" si="5"/>
        <v>#N/A</v>
      </c>
      <c r="AA64" s="18"/>
      <c r="AB64" s="13"/>
      <c r="AC64" s="19"/>
      <c r="AD64" s="20"/>
      <c r="AE64" s="19"/>
      <c r="AF64" s="21"/>
      <c r="AG64" s="22" t="str">
        <f t="shared" si="0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1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2"/>
        <v>0</v>
      </c>
      <c r="W65" s="12">
        <f t="shared" si="3"/>
        <v>0</v>
      </c>
      <c r="X65" s="14" t="e">
        <f t="shared" si="4"/>
        <v>#N/A</v>
      </c>
      <c r="Y65" s="17"/>
      <c r="Z65" s="14" t="e">
        <f t="shared" si="5"/>
        <v>#N/A</v>
      </c>
      <c r="AA65" s="18"/>
      <c r="AB65" s="13"/>
      <c r="AC65" s="19"/>
      <c r="AD65" s="20"/>
      <c r="AE65" s="19"/>
      <c r="AF65" s="21"/>
      <c r="AG65" s="22" t="str">
        <f t="shared" si="0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17</v>
      </c>
      <c r="AI240" s="56">
        <f t="shared" si="19"/>
        <v>0</v>
      </c>
      <c r="AJ240" s="57">
        <f>AH240-AI240</f>
        <v>17</v>
      </c>
      <c r="AK240" s="58">
        <f t="shared" si="23"/>
        <v>2.5499999999999998</v>
      </c>
      <c r="AL240" s="59">
        <f>AO240+AQ240-[2]Sheet1!$AH241</f>
        <v>0</v>
      </c>
      <c r="AM240" s="59">
        <f t="shared" si="25"/>
        <v>-17</v>
      </c>
      <c r="AN240" s="58">
        <f t="shared" si="21"/>
        <v>0</v>
      </c>
      <c r="AO240" s="59"/>
      <c r="AP240" s="58">
        <f t="shared" si="22"/>
        <v>-2.5499999999999998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9</v>
      </c>
      <c r="AI241" s="56">
        <f t="shared" si="19"/>
        <v>0</v>
      </c>
      <c r="AJ241" s="57">
        <f t="shared" ref="AJ241:AJ264" si="27">AH241-AI241</f>
        <v>9</v>
      </c>
      <c r="AK241" s="58">
        <f>AH241*AG241/1000</f>
        <v>6.75</v>
      </c>
      <c r="AL241" s="59">
        <f>AO241+AQ241-[2]Sheet1!$AH242</f>
        <v>0</v>
      </c>
      <c r="AM241" s="59">
        <f t="shared" si="25"/>
        <v>-9</v>
      </c>
      <c r="AN241" s="58">
        <f t="shared" si="21"/>
        <v>0</v>
      </c>
      <c r="AO241" s="59"/>
      <c r="AP241" s="58">
        <f t="shared" si="22"/>
        <v>-6.75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</v>
      </c>
      <c r="AI242" s="56">
        <f t="shared" si="19"/>
        <v>0</v>
      </c>
      <c r="AJ242" s="57">
        <f t="shared" si="27"/>
        <v>2</v>
      </c>
      <c r="AK242" s="58">
        <f t="shared" ref="AK242:AK267" si="28">AH242*AG242/1000</f>
        <v>8</v>
      </c>
      <c r="AL242" s="59">
        <f>AO242+AQ242-[2]Sheet1!$AH243</f>
        <v>0</v>
      </c>
      <c r="AM242" s="59">
        <f t="shared" si="25"/>
        <v>-2</v>
      </c>
      <c r="AN242" s="58">
        <f t="shared" si="21"/>
        <v>0</v>
      </c>
      <c r="AO242" s="59"/>
      <c r="AP242" s="58">
        <f t="shared" si="22"/>
        <v>-8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0">
    <mergeCell ref="G26:G40"/>
    <mergeCell ref="H26:H40"/>
    <mergeCell ref="I26:I40"/>
    <mergeCell ref="J26:J40"/>
    <mergeCell ref="L26:N40"/>
    <mergeCell ref="AD21:AD25"/>
    <mergeCell ref="AC21:AC25"/>
    <mergeCell ref="AB21:AB25"/>
    <mergeCell ref="AA21:AA25"/>
    <mergeCell ref="AD26:AD40"/>
    <mergeCell ref="AC26:AC40"/>
    <mergeCell ref="AB26:AB40"/>
    <mergeCell ref="AA26:AA40"/>
    <mergeCell ref="G21:G25"/>
    <mergeCell ref="H21:H25"/>
    <mergeCell ref="I21:I25"/>
    <mergeCell ref="J21:J25"/>
    <mergeCell ref="L21:N25"/>
    <mergeCell ref="AD2:AD3"/>
    <mergeCell ref="AC2:AC3"/>
    <mergeCell ref="AB2:AB3"/>
    <mergeCell ref="AA2:AA3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H5:H6"/>
    <mergeCell ref="G5:G6"/>
    <mergeCell ref="AA5:AA6"/>
    <mergeCell ref="AD5:AD6"/>
    <mergeCell ref="AC5:AC6"/>
    <mergeCell ref="AB5:AB6"/>
    <mergeCell ref="N5:N6"/>
    <mergeCell ref="M5:M6"/>
    <mergeCell ref="L5:L6"/>
    <mergeCell ref="J5:J6"/>
    <mergeCell ref="I5:I6"/>
    <mergeCell ref="H8:H9"/>
    <mergeCell ref="G8:G9"/>
    <mergeCell ref="AD8:AD9"/>
    <mergeCell ref="AC8:AC9"/>
    <mergeCell ref="AB8:AB9"/>
    <mergeCell ref="AA8:AA9"/>
    <mergeCell ref="N8:N9"/>
    <mergeCell ref="M8:M9"/>
    <mergeCell ref="L8:L9"/>
    <mergeCell ref="J8:J9"/>
    <mergeCell ref="I8:I9"/>
    <mergeCell ref="H11:H12"/>
    <mergeCell ref="G11:G12"/>
    <mergeCell ref="AA11:AA12"/>
    <mergeCell ref="AB11:AB12"/>
    <mergeCell ref="AC11:AC12"/>
    <mergeCell ref="N11:N12"/>
    <mergeCell ref="M11:M12"/>
    <mergeCell ref="L11:L12"/>
    <mergeCell ref="J11:J12"/>
    <mergeCell ref="I11:I12"/>
    <mergeCell ref="AD11:AD12"/>
    <mergeCell ref="AD13:AD15"/>
    <mergeCell ref="AC13:AC15"/>
    <mergeCell ref="AB13:AB15"/>
    <mergeCell ref="AA13:AA15"/>
    <mergeCell ref="G13:G15"/>
    <mergeCell ref="H13:H15"/>
    <mergeCell ref="I13:I15"/>
    <mergeCell ref="J13:J15"/>
    <mergeCell ref="L13:L15"/>
    <mergeCell ref="M13:M15"/>
    <mergeCell ref="N13:N15"/>
    <mergeCell ref="AE13:AE15"/>
    <mergeCell ref="N18:N19"/>
    <mergeCell ref="M18:M19"/>
    <mergeCell ref="AD18:AD19"/>
    <mergeCell ref="AC18:AC19"/>
    <mergeCell ref="AB18:AB19"/>
    <mergeCell ref="AA18:AA19"/>
    <mergeCell ref="AE18:AE19"/>
    <mergeCell ref="L18:L19"/>
    <mergeCell ref="J18:J19"/>
    <mergeCell ref="I18:I19"/>
    <mergeCell ref="H18:H19"/>
    <mergeCell ref="G18:G19"/>
  </mergeCells>
  <conditionalFormatting sqref="G2:J2 AD2 Z2:Z200 J4:J5 AD4:AD5 J7:J8 AD7:AD8 J10:J11 AD10:AD11 G11:I11 G13:J13 AD13 G16:J18 AD16:AD18 G20:J20 AD20:AD21 G21:I21 L21 G26:J26 AD26 G41:J200 AD41:AD200">
    <cfRule type="expression" dxfId="151" priority="63">
      <formula>$A2</formula>
    </cfRule>
    <cfRule type="expression" dxfId="150" priority="65">
      <formula>$E2</formula>
    </cfRule>
  </conditionalFormatting>
  <conditionalFormatting sqref="G2:AF2 Q3:Z200 J4:J5 AA4:AF5 J7:J8 AA7:AF8 J10:J11 AA10:AF11 G11:I11 G13:P13 AA13:AF13 G16:P18 AA16:AF18 G20:P20 AA20:AF21 G21:I21 K21:L21 G26:L26 AA26:AF26 G41:P200 AA41:AF200 AE3:AF3 K3:K10 O3:P10 H4:H5 AE6:AF6 H7:H8 AE9:AF9 H10 K11:P11 K12 O12:P12 AE12:AF12 K14:K15 O14:P15 AF14:AF15 K19 O19:P19 AF19 O21:P40 K22:K25 AE22:AF25 K27:K40 AE27:AF40">
    <cfRule type="expression" dxfId="149" priority="64">
      <formula>$C2</formula>
    </cfRule>
  </conditionalFormatting>
  <conditionalFormatting sqref="W2:W200">
    <cfRule type="expression" dxfId="14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{47900FA3-1DBB-4C54-993D-D2915ACF78F1}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{7B51B93E-D450-44B4-AAA1-98541C7F7A4B}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{2E4499AB-6B0E-4D8C-9BEC-CDDEAEBD1432}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{846E11B5-0B8D-4CCE-A15F-4FBAADAA08D7}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{E14FF626-AE01-4E63-BC16-2849AD7B9F06}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{5FA2B571-AB5B-4D0E-9812-F32902B7FEB3}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{3556102A-E9FB-4C2C-B6D9-33B5B951D5B2}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{EF775D6B-DF2A-4183-8C44-CB4C67DEFA6F}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{EBB456AE-4A3A-4666-A9E8-8942571002C6}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{9333299F-9E3E-4B7F-ABE2-5DD614591991}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{EF0E9D46-2CB6-495F-95BB-E4FEFE1CBFC3}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{4E89F0D7-AC6A-4CCA-9599-CDD7BFBEE576}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{49480EFD-16EE-456B-88CE-E0CF26C13D4E}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{743C857A-2808-41CC-BC89-773B105D297B}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{3073CDD2-D894-49D5-9374-8F3C7E585686}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{ECA2785D-095C-4B35-BC0D-13721E42F315}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{17BDDB73-6488-45DA-8878-9107DE4BE42A}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{351C9304-0E7D-47B9-8F9B-330EFA3B65EB}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{231C4B54-ED7C-4F48-AE67-9C50C254E5CF}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{5F05A618-857E-4112-AAD3-F52F7BB429FB}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{D2BBC376-6814-4470-9020-390B63F70F37}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{8488EB9B-B87C-46A6-B825-25389F061517}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{3D9A8ABB-F9F7-43B2-BE25-3381463B6C5A}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{E2D5CD44-7EBA-46CE-A20D-476DCD2ADC66}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{9324834B-EB1C-4536-8F18-AB564CDC4F26}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{127DCC75-84A5-4F37-9C88-6DE85DAD27E6}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{2B73BE17-7140-4FB8-978C-6EE85AE769AC}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{3A8E2976-1BAC-4CF8-BBFA-47F3EC86AEE5}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{72F31A9E-088F-4206-94D2-FB15021B7AD0}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{0B3FA1E5-FBCB-4A32-9BD2-C8D8891290EF}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{C4DF7728-64B1-4350-8410-3BBE67C3AC4B}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{932788A4-E458-4E58-B5E1-24AFDC7AED0C}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{C393C819-CFF3-4123-B1FA-214F942729CB}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{B13B61A4-74CD-4757-B7ED-0058CE31A33B}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{CD33A376-8979-4B0B-84A8-CEB14305E74E}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{41098E0F-8EEB-4889-AF52-E0AA1E86322C}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{241B5CC0-5BC8-4875-9715-9DB6F2B7A9AB}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{4511A1EF-EDCE-4BEA-ABF4-2D63FD551662}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{D504BECB-0667-4E8B-BDEC-A57A0A368822}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{D6AAA04A-5804-4C83-9C4E-C36BC6DC45FF}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{177D4766-AB03-4FD0-89BD-D8CB80EC5CED}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{9FD98DC6-523F-45A8-9EA6-C32C29B9F216}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{FC28247D-8FBD-418C-988D-35909438D3CE}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{CEB4841A-3DEC-4E8B-B660-6D49FAA8039E}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{496CFFC9-8EA0-4997-B293-8AA12DDC113B}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{2C61FAC8-C720-495F-B9D0-234808C3E431}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{4800F273-7179-4B6F-AA42-8F27A4AF9C63}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{A6B4DC5F-0227-4235-824B-F62E3BCE94AD}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{B5BE840E-D2D0-4BDF-86E7-6E2D30867122}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{FE1B648F-4A47-4290-A945-FB91886E9BEE}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{322B4DE4-5F19-406C-97ED-50F48CED9E53}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{60CB3E7D-A8FC-43F9-856F-989A86D43ADA}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{122575B7-B115-429E-8320-4BA6A2C26795}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{80F5BC44-244B-4012-8638-72167A465F49}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{DA13159B-7609-4DF8-A158-2FCB80F2B470}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{03CD8FAC-8EDB-4DC2-9BF6-E1CAB4D3E116}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{1613CEDF-0C05-4060-8CDB-6FA7AAEA9381}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{E35E3AB8-B7C0-466F-ADF8-2FEC22CF5F4B}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{3F745360-58FA-4DE6-B11C-E926D08FE30D}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{7DBD53BD-667C-45F3-8359-E540A5609C5B}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{73CCA0BB-9FFA-49F7-A9A7-BAA802936AFC}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900FA3-1DBB-4C54-993D-D2915ACF78F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7B51B93E-D450-44B4-AAA1-98541C7F7A4B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E4499AB-6B0E-4D8C-9BEC-CDDEAEBD143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46E11B5-0B8D-4CCE-A15F-4FBAADAA08D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14FF626-AE01-4E63-BC16-2849AD7B9F0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FA2B571-AB5B-4D0E-9812-F32902B7FEB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3556102A-E9FB-4C2C-B6D9-33B5B951D5B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EF775D6B-DF2A-4183-8C44-CB4C67DEFA6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BB456AE-4A3A-4666-A9E8-8942571002C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333299F-9E3E-4B7F-ABE2-5DD614591991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F0E9D46-2CB6-495F-95BB-E4FEFE1CBFC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E89F0D7-AC6A-4CCA-9599-CDD7BFBEE57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9480EFD-16EE-456B-88CE-E0CF26C13D4E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43C857A-2808-41CC-BC89-773B105D297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073CDD2-D894-49D5-9374-8F3C7E585686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CA2785D-095C-4B35-BC0D-13721E42F31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7BDDB73-6488-45DA-8878-9107DE4BE42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51C9304-0E7D-47B9-8F9B-330EFA3B65E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31C4B54-ED7C-4F48-AE67-9C50C254E5C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F05A618-857E-4112-AAD3-F52F7BB429F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2BBC376-6814-4470-9020-390B63F70F3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488EB9B-B87C-46A6-B825-25389F06151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3D9A8ABB-F9F7-43B2-BE25-3381463B6C5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2D5CD44-7EBA-46CE-A20D-476DCD2ADC6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324834B-EB1C-4536-8F18-AB564CDC4F2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27DCC75-84A5-4F37-9C88-6DE85DAD27E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B73BE17-7140-4FB8-978C-6EE85AE769A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A8E2976-1BAC-4CF8-BBFA-47F3EC86AEE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2F31A9E-088F-4206-94D2-FB15021B7AD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0B3FA1E5-FBCB-4A32-9BD2-C8D8891290EF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4DF7728-64B1-4350-8410-3BBE67C3AC4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32788A4-E458-4E58-B5E1-24AFDC7AED0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393C819-CFF3-4123-B1FA-214F942729C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13B61A4-74CD-4757-B7ED-0058CE31A33B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D33A376-8979-4B0B-84A8-CEB14305E74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1098E0F-8EEB-4889-AF52-E0AA1E86322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41B5CC0-5BC8-4875-9715-9DB6F2B7A9A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4511A1EF-EDCE-4BEA-ABF4-2D63FD55166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504BECB-0667-4E8B-BDEC-A57A0A368822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6AAA04A-5804-4C83-9C4E-C36BC6DC45F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77D4766-AB03-4FD0-89BD-D8CB80EC5CE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9FD98DC6-523F-45A8-9EA6-C32C29B9F21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C28247D-8FBD-418C-988D-35909438D3C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EB4841A-3DEC-4E8B-B660-6D49FAA8039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496CFFC9-8EA0-4997-B293-8AA12DDC113B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C61FAC8-C720-495F-B9D0-234808C3E431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800F273-7179-4B6F-AA42-8F27A4AF9C63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6B4DC5F-0227-4235-824B-F62E3BCE94A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5BE840E-D2D0-4BDF-86E7-6E2D3086712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E1B648F-4A47-4290-A945-FB91886E9BE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22B4DE4-5F19-406C-97ED-50F48CED9E5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0CB3E7D-A8FC-43F9-856F-989A86D43AD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22575B7-B115-429E-8320-4BA6A2C26795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80F5BC44-244B-4012-8638-72167A465F4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A13159B-7609-4DF8-A158-2FCB80F2B47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03CD8FAC-8EDB-4DC2-9BF6-E1CAB4D3E11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613CEDF-0C05-4060-8CDB-6FA7AAEA938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35E3AB8-B7C0-466F-ADF8-2FEC22CF5F4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F745360-58FA-4DE6-B11C-E926D08FE30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DBD53BD-667C-45F3-8359-E540A5609C5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73CCA0BB-9FFA-49F7-A9A7-BAA802936AF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67"/>
  <sheetViews>
    <sheetView rightToLeft="1" topLeftCell="J10" zoomScale="70" zoomScaleNormal="70" workbookViewId="0">
      <selection activeCell="L25" sqref="L25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5.5546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8.5546875" style="24" bestFit="1" customWidth="1"/>
    <col min="29" max="29" width="15.77734375" style="31" bestFit="1" customWidth="1"/>
    <col min="30" max="30" width="13.6640625" style="32" bestFit="1" customWidth="1"/>
    <col min="31" max="31" width="45.21875" style="24" customWidth="1"/>
    <col min="32" max="32" width="28.33203125" style="24" customWidth="1"/>
    <col min="33" max="33" width="13.5546875" style="24" bestFit="1" customWidth="1"/>
    <col min="34" max="34" width="131.441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288231787271</v>
      </c>
      <c r="I2" s="9" t="s">
        <v>89</v>
      </c>
      <c r="J2" s="9"/>
      <c r="K2" s="11" t="str">
        <f t="shared" ref="K2:K65" ca="1" si="0">IF(C2, TODAY(), "" )</f>
        <v/>
      </c>
      <c r="L2" s="12" t="s">
        <v>134</v>
      </c>
      <c r="M2" s="12" t="s">
        <v>135</v>
      </c>
      <c r="N2" s="12"/>
      <c r="O2" s="9">
        <v>5524.1</v>
      </c>
      <c r="P2" s="9">
        <v>2</v>
      </c>
      <c r="Q2" s="13" t="str">
        <f>VLOOKUP(O2, '[1]لیست محصولات شهریور ۱۴۰۳'!B:C,2,0)</f>
        <v>برزیل کوکاپیل کاناریو | Brazil Cocapil Canario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2550000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5100000</v>
      </c>
      <c r="Y2" s="17"/>
      <c r="Z2" s="14">
        <f t="shared" ref="Z2:Z65" si="4">X2-Y2</f>
        <v>5100000</v>
      </c>
      <c r="AA2" s="18" t="s">
        <v>76</v>
      </c>
      <c r="AB2" s="13" t="s">
        <v>136</v>
      </c>
      <c r="AC2" s="19" t="s">
        <v>137</v>
      </c>
      <c r="AD2" s="20" t="s">
        <v>109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آجودانیه، سباری، مجتمع آگرا پلاک 26،واحد ششم غربی  - آرام آزاد 09925286066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288242303333</v>
      </c>
      <c r="I3" s="9" t="s">
        <v>89</v>
      </c>
      <c r="J3" s="9"/>
      <c r="K3" s="11" t="str">
        <f t="shared" ca="1" si="0"/>
        <v/>
      </c>
      <c r="L3" s="12" t="s">
        <v>138</v>
      </c>
      <c r="M3" s="12" t="s">
        <v>139</v>
      </c>
      <c r="N3" s="12"/>
      <c r="O3" s="9">
        <v>5501.2</v>
      </c>
      <c r="P3" s="9">
        <v>1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11100000</v>
      </c>
      <c r="U3" s="15"/>
      <c r="V3" s="16">
        <f t="shared" si="1"/>
        <v>0</v>
      </c>
      <c r="W3" s="12">
        <f t="shared" si="2"/>
        <v>1</v>
      </c>
      <c r="X3" s="14">
        <f t="shared" si="3"/>
        <v>11100000</v>
      </c>
      <c r="Y3" s="17"/>
      <c r="Z3" s="14">
        <f t="shared" si="4"/>
        <v>11100000</v>
      </c>
      <c r="AA3" s="18" t="s">
        <v>140</v>
      </c>
      <c r="AB3" s="13" t="s">
        <v>141</v>
      </c>
      <c r="AC3" s="76" t="s">
        <v>142</v>
      </c>
      <c r="AD3" s="2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اصفهان کوی امیریه خیابان ششم فرعی اول پلاک ۵۲  - صادق یزدان خواه 09131704179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288245331174</v>
      </c>
      <c r="I4" s="25" t="s">
        <v>89</v>
      </c>
      <c r="J4" s="9"/>
      <c r="K4" s="11" t="str">
        <f t="shared" ca="1" si="0"/>
        <v/>
      </c>
      <c r="L4" s="12" t="s">
        <v>143</v>
      </c>
      <c r="M4" s="12" t="s">
        <v>144</v>
      </c>
      <c r="N4" s="12"/>
      <c r="O4" s="9">
        <v>5525.2</v>
      </c>
      <c r="P4" s="9">
        <v>2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13350000</v>
      </c>
      <c r="U4" s="15"/>
      <c r="V4" s="16">
        <f t="shared" si="1"/>
        <v>0</v>
      </c>
      <c r="W4" s="12">
        <f t="shared" si="2"/>
        <v>2</v>
      </c>
      <c r="X4" s="14">
        <f t="shared" si="3"/>
        <v>26700000</v>
      </c>
      <c r="Y4" s="17"/>
      <c r="Z4" s="14">
        <f t="shared" si="4"/>
        <v>26700000</v>
      </c>
      <c r="AA4" s="18" t="s">
        <v>76</v>
      </c>
      <c r="AB4" s="13" t="s">
        <v>146</v>
      </c>
      <c r="AC4" s="19" t="s">
        <v>145</v>
      </c>
      <c r="AD4" s="20" t="s">
        <v>95</v>
      </c>
      <c r="AE4" s="19"/>
      <c r="AF4" s="21"/>
      <c r="AG4" s="22" t="str">
        <f t="shared" si="5"/>
        <v>TRUE</v>
      </c>
      <c r="AH4" s="23" t="str">
        <f t="shared" si="6"/>
        <v>تهران پاسداران ، نیستان سوم ، احتشامیه ، بالاتر از میدان دوم ، پلاک 57 واحد 41 *در صورت عدم حضور، به نگهبانی تحویل داده شود*  - امین خلیلی 09124189857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284440</v>
      </c>
      <c r="I5" s="25" t="s">
        <v>89</v>
      </c>
      <c r="J5" s="9"/>
      <c r="K5" s="11" t="str">
        <f t="shared" ca="1" si="0"/>
        <v/>
      </c>
      <c r="L5" s="12" t="s">
        <v>222</v>
      </c>
      <c r="M5" s="12" t="s">
        <v>147</v>
      </c>
      <c r="N5" s="12"/>
      <c r="O5" s="9">
        <v>5524.2</v>
      </c>
      <c r="P5" s="9">
        <v>1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12450000</v>
      </c>
      <c r="U5" s="15"/>
      <c r="V5" s="16">
        <f t="shared" si="1"/>
        <v>0</v>
      </c>
      <c r="W5" s="12">
        <f t="shared" si="2"/>
        <v>1</v>
      </c>
      <c r="X5" s="14">
        <f t="shared" si="3"/>
        <v>12450000</v>
      </c>
      <c r="Y5" s="17"/>
      <c r="Z5" s="14">
        <f t="shared" si="4"/>
        <v>12450000</v>
      </c>
      <c r="AA5" s="18" t="s">
        <v>76</v>
      </c>
      <c r="AB5" s="13" t="s">
        <v>148</v>
      </c>
      <c r="AC5" s="19" t="s">
        <v>149</v>
      </c>
      <c r="AD5" s="20" t="s">
        <v>95</v>
      </c>
      <c r="AE5" s="19"/>
      <c r="AF5" s="21"/>
      <c r="AG5" s="22" t="str">
        <f t="shared" si="5"/>
        <v>TRUE</v>
      </c>
      <c r="AH5" s="23" t="str">
        <f t="shared" si="6"/>
        <v>تهران خیابان خالد اسلامبولی (وزرا)کوچه ۱۳ پلاک ۲۲  - اصلان نارئی 09138340306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5</v>
      </c>
      <c r="H6" s="10">
        <v>288252667689</v>
      </c>
      <c r="I6" s="25" t="s">
        <v>89</v>
      </c>
      <c r="J6" s="9"/>
      <c r="K6" s="11" t="str">
        <f t="shared" ca="1" si="0"/>
        <v/>
      </c>
      <c r="L6" s="12" t="s">
        <v>150</v>
      </c>
      <c r="M6" s="12" t="s">
        <v>151</v>
      </c>
      <c r="N6" s="12"/>
      <c r="O6" s="9">
        <v>5524.1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1"/>
        <v>0</v>
      </c>
      <c r="W6" s="12">
        <f t="shared" si="2"/>
        <v>1</v>
      </c>
      <c r="X6" s="14">
        <f t="shared" si="3"/>
        <v>2550000</v>
      </c>
      <c r="Y6" s="17"/>
      <c r="Z6" s="14">
        <f t="shared" si="4"/>
        <v>2550000</v>
      </c>
      <c r="AA6" s="18" t="s">
        <v>140</v>
      </c>
      <c r="AB6" s="13" t="s">
        <v>152</v>
      </c>
      <c r="AC6" s="19" t="s">
        <v>153</v>
      </c>
      <c r="AD6" s="20"/>
      <c r="AE6" s="19"/>
      <c r="AF6" s="21"/>
      <c r="AG6" s="22" t="str">
        <f t="shared" si="5"/>
        <v>TRUE</v>
      </c>
      <c r="AH6" s="23" t="str">
        <f t="shared" si="6"/>
        <v>اصفهان شهررضا - 40 متری مابین مغتح و سه‌راه حکیم فرزانه  - محسن محمودیه 09393214006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8">
        <v>6</v>
      </c>
      <c r="H7" s="220">
        <v>310950</v>
      </c>
      <c r="I7" s="218" t="s">
        <v>89</v>
      </c>
      <c r="J7" s="218"/>
      <c r="K7" s="11" t="str">
        <f t="shared" ca="1" si="0"/>
        <v/>
      </c>
      <c r="L7" s="216" t="s">
        <v>154</v>
      </c>
      <c r="M7" s="216" t="s">
        <v>155</v>
      </c>
      <c r="N7" s="216"/>
      <c r="O7" s="9">
        <v>5525.1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 t="s">
        <v>156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2750000</v>
      </c>
      <c r="U7" s="26"/>
      <c r="V7" s="16">
        <f t="shared" si="1"/>
        <v>0</v>
      </c>
      <c r="W7" s="12">
        <f t="shared" si="2"/>
        <v>1</v>
      </c>
      <c r="X7" s="14">
        <f t="shared" si="3"/>
        <v>2750000</v>
      </c>
      <c r="Y7" s="17"/>
      <c r="Z7" s="14">
        <f t="shared" si="4"/>
        <v>2750000</v>
      </c>
      <c r="AA7" s="232" t="s">
        <v>157</v>
      </c>
      <c r="AB7" s="230" t="s">
        <v>158</v>
      </c>
      <c r="AC7" s="228" t="s">
        <v>159</v>
      </c>
      <c r="AD7" s="226"/>
      <c r="AE7" s="19"/>
      <c r="AF7" s="21"/>
      <c r="AG7" s="22" t="str">
        <f t="shared" si="5"/>
        <v>TRUE</v>
      </c>
      <c r="AH7" s="23" t="str">
        <f t="shared" si="6"/>
        <v>ارومیه خیابان درستکار، خ فضلا ۱، چهارراه اصالت، جنب نانوایی، پلاک ۲۳  - فرناز جلیل زاده 09378657266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36"/>
      <c r="H8" s="237"/>
      <c r="I8" s="236"/>
      <c r="J8" s="236"/>
      <c r="K8" s="11" t="str">
        <f t="shared" ca="1" si="0"/>
        <v/>
      </c>
      <c r="L8" s="222"/>
      <c r="M8" s="222"/>
      <c r="N8" s="222"/>
      <c r="O8" s="9">
        <v>5524.1</v>
      </c>
      <c r="P8" s="9">
        <v>1</v>
      </c>
      <c r="Q8" s="13" t="str">
        <f>VLOOKUP(O8, '[1]لیست محصولات شهریور ۱۴۰۳'!B:C,2,0)</f>
        <v>برزیل کوکاپیل کاناریو | Brazil Cocapil Canario</v>
      </c>
      <c r="R8" s="9" t="s">
        <v>156</v>
      </c>
      <c r="S8" s="12">
        <f>VLOOKUP(O8, '[1]لیست محصولات شهریور ۱۴۰۳'!B:F,5,0)</f>
        <v>150</v>
      </c>
      <c r="T8" s="14">
        <f>VLOOKUP(O8, '[1]لیست محصولات شهریور ۱۴۰۳'!B:G,6,0)</f>
        <v>2550000</v>
      </c>
      <c r="U8" s="15"/>
      <c r="V8" s="16">
        <f t="shared" si="1"/>
        <v>0</v>
      </c>
      <c r="W8" s="12">
        <f t="shared" si="2"/>
        <v>1</v>
      </c>
      <c r="X8" s="14">
        <f t="shared" si="3"/>
        <v>2550000</v>
      </c>
      <c r="Y8" s="17"/>
      <c r="Z8" s="14">
        <f t="shared" si="4"/>
        <v>2550000</v>
      </c>
      <c r="AA8" s="241"/>
      <c r="AB8" s="240"/>
      <c r="AC8" s="239"/>
      <c r="AD8" s="238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19"/>
      <c r="H9" s="221"/>
      <c r="I9" s="219"/>
      <c r="J9" s="219"/>
      <c r="K9" s="11" t="str">
        <f t="shared" ca="1" si="0"/>
        <v/>
      </c>
      <c r="L9" s="217"/>
      <c r="M9" s="217"/>
      <c r="N9" s="217"/>
      <c r="O9" s="9">
        <v>3327.1</v>
      </c>
      <c r="P9" s="9">
        <v>1</v>
      </c>
      <c r="Q9" s="13" t="str">
        <f>VLOOKUP(O9, '[1]لیست محصولات شهریور ۱۴۰۳'!B:C,2,0)</f>
        <v>پامپوجیلا | pampojila</v>
      </c>
      <c r="R9" s="9" t="s">
        <v>156</v>
      </c>
      <c r="S9" s="12">
        <f>VLOOKUP(O9, '[1]لیست محصولات شهریور ۱۴۰۳'!B:F,5,0)</f>
        <v>150</v>
      </c>
      <c r="T9" s="14">
        <f>VLOOKUP(O9, '[1]لیست محصولات شهریور ۱۴۰۳'!B:G,6,0)</f>
        <v>5950000</v>
      </c>
      <c r="U9" s="15"/>
      <c r="V9" s="16">
        <f t="shared" si="1"/>
        <v>0</v>
      </c>
      <c r="W9" s="12">
        <f t="shared" si="2"/>
        <v>1</v>
      </c>
      <c r="X9" s="14">
        <f t="shared" si="3"/>
        <v>5950000</v>
      </c>
      <c r="Y9" s="17"/>
      <c r="Z9" s="14">
        <f t="shared" si="4"/>
        <v>5950000</v>
      </c>
      <c r="AA9" s="233"/>
      <c r="AB9" s="231"/>
      <c r="AC9" s="229"/>
      <c r="AD9" s="22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288276725728</v>
      </c>
      <c r="I10" s="25" t="s">
        <v>89</v>
      </c>
      <c r="J10" s="9"/>
      <c r="K10" s="11" t="str">
        <f t="shared" ca="1" si="0"/>
        <v/>
      </c>
      <c r="L10" s="27" t="s">
        <v>160</v>
      </c>
      <c r="M10" s="27" t="s">
        <v>161</v>
      </c>
      <c r="N10" s="12"/>
      <c r="O10" s="9">
        <v>5501.1</v>
      </c>
      <c r="P10" s="9">
        <v>1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2300000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2300000</v>
      </c>
      <c r="Y10" s="17"/>
      <c r="Z10" s="14">
        <f t="shared" si="4"/>
        <v>2300000</v>
      </c>
      <c r="AA10" s="18" t="s">
        <v>162</v>
      </c>
      <c r="AB10" s="13" t="s">
        <v>163</v>
      </c>
      <c r="AC10" s="19" t="s">
        <v>164</v>
      </c>
      <c r="AD10" s="20"/>
      <c r="AE10" s="19"/>
      <c r="AF10" s="21"/>
      <c r="AG10" s="22" t="str">
        <f t="shared" si="5"/>
        <v>TRUE</v>
      </c>
      <c r="AH10" s="23" t="str">
        <f t="shared" si="6"/>
        <v>خوزستان ماهشهر - شهرک بعثت دانش 2 بلوک 6 طبقه اول غربی  - یوسف دارمی 09169286335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288303458790</v>
      </c>
      <c r="I11" s="9" t="s">
        <v>165</v>
      </c>
      <c r="J11" s="9"/>
      <c r="K11" s="11" t="str">
        <f t="shared" ca="1" si="0"/>
        <v/>
      </c>
      <c r="L11" s="12" t="s">
        <v>96</v>
      </c>
      <c r="M11" s="12" t="s">
        <v>166</v>
      </c>
      <c r="N11" s="12" t="s">
        <v>167</v>
      </c>
      <c r="O11" s="9">
        <v>5501.3</v>
      </c>
      <c r="P11" s="9">
        <v>2</v>
      </c>
      <c r="Q11" s="13" t="str">
        <f>VLOOKUP(O11, '[1]لیست محصولات شهریور ۱۴۰۳'!B:C,2,0)</f>
        <v>ورتکس | Vortex</v>
      </c>
      <c r="R11" s="9"/>
      <c r="S11" s="12">
        <f>VLOOKUP(O11, '[1]لیست محصولات شهریور ۱۴۰۳'!B:F,5,0)</f>
        <v>4000</v>
      </c>
      <c r="T11" s="14">
        <f>VLOOKUP(O11, '[1]لیست محصولات شهریور ۱۴۰۳'!B:G,6,0)</f>
        <v>51200000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102400000</v>
      </c>
      <c r="Y11" s="17"/>
      <c r="Z11" s="14">
        <f t="shared" si="4"/>
        <v>102400000</v>
      </c>
      <c r="AA11" s="18" t="s">
        <v>168</v>
      </c>
      <c r="AB11" s="13" t="s">
        <v>169</v>
      </c>
      <c r="AC11" s="19" t="s">
        <v>170</v>
      </c>
      <c r="AD11" s="20"/>
      <c r="AE11" s="77" t="s">
        <v>171</v>
      </c>
      <c r="AF11" s="21"/>
      <c r="AG11" s="22" t="str">
        <f t="shared" si="5"/>
        <v>TRUE</v>
      </c>
      <c r="AH11" s="23" t="str">
        <f t="shared" si="6"/>
        <v>بوشهر خیابان بعثت نبش شقایق ۶ کافه لیکارد - رضا بهروززیارتی 09120213944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9</v>
      </c>
      <c r="H12" s="10">
        <v>288316918220</v>
      </c>
      <c r="I12" s="9" t="s">
        <v>165</v>
      </c>
      <c r="J12" s="9"/>
      <c r="K12" s="11" t="str">
        <f t="shared" ca="1" si="0"/>
        <v/>
      </c>
      <c r="L12" s="12" t="s">
        <v>172</v>
      </c>
      <c r="M12" s="12" t="s">
        <v>173</v>
      </c>
      <c r="N12" s="12"/>
      <c r="O12" s="9">
        <v>5525.1</v>
      </c>
      <c r="P12" s="9">
        <v>2</v>
      </c>
      <c r="Q12" s="13" t="str">
        <f>VLOOKUP(O12, '[1]لیست محصولات شهریور ۱۴۰۳'!B:C,2,0)</f>
        <v>اتیوپی آناسورا | Ethiopia Anasora</v>
      </c>
      <c r="R12" s="9" t="s">
        <v>92</v>
      </c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5500000</v>
      </c>
      <c r="Y12" s="17"/>
      <c r="Z12" s="14">
        <f t="shared" si="4"/>
        <v>5500000</v>
      </c>
      <c r="AA12" s="18" t="s">
        <v>174</v>
      </c>
      <c r="AB12" s="13" t="s">
        <v>175</v>
      </c>
      <c r="AC12" s="19" t="s">
        <v>176</v>
      </c>
      <c r="AD12" s="20"/>
      <c r="AE12" s="77" t="s">
        <v>177</v>
      </c>
      <c r="AF12" s="21"/>
      <c r="AG12" s="22" t="str">
        <f t="shared" si="5"/>
        <v>TRUE</v>
      </c>
      <c r="AH12" s="23" t="str">
        <f t="shared" si="6"/>
        <v>اردبیل مشگین شهر_ خیابان دانشگاه_کوچه دانشجو_ فرعی۲_پلاک ۲۰  - مسعود راستگو 09373840592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8">
        <v>10</v>
      </c>
      <c r="H13" s="220">
        <v>288320490601</v>
      </c>
      <c r="I13" s="218" t="s">
        <v>165</v>
      </c>
      <c r="J13" s="218"/>
      <c r="K13" s="11" t="str">
        <f t="shared" ca="1" si="0"/>
        <v/>
      </c>
      <c r="L13" s="216" t="s">
        <v>178</v>
      </c>
      <c r="M13" s="216" t="s">
        <v>179</v>
      </c>
      <c r="N13" s="216"/>
      <c r="O13" s="9">
        <v>3327.1</v>
      </c>
      <c r="P13" s="9">
        <v>1</v>
      </c>
      <c r="Q13" s="13" t="str">
        <f>VLOOKUP(O13, '[1]لیست محصولات شهریور ۱۴۰۳'!B:C,2,0)</f>
        <v>پامپوجیلا | pampojila</v>
      </c>
      <c r="R13" s="9" t="s">
        <v>112</v>
      </c>
      <c r="S13" s="12">
        <f>VLOOKUP(O13, '[1]لیست محصولات شهریور ۱۴۰۳'!B:F,5,0)</f>
        <v>150</v>
      </c>
      <c r="T13" s="14">
        <f>VLOOKUP(O13, '[1]لیست محصولات شهریور ۱۴۰۳'!B:G,6,0)</f>
        <v>5950000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5950000</v>
      </c>
      <c r="Y13" s="17"/>
      <c r="Z13" s="14">
        <f t="shared" si="4"/>
        <v>5950000</v>
      </c>
      <c r="AA13" s="232" t="s">
        <v>76</v>
      </c>
      <c r="AB13" s="230" t="s">
        <v>180</v>
      </c>
      <c r="AC13" s="228" t="s">
        <v>181</v>
      </c>
      <c r="AD13" s="226" t="s">
        <v>95</v>
      </c>
      <c r="AE13" s="19"/>
      <c r="AF13" s="21"/>
      <c r="AG13" s="22" t="str">
        <f t="shared" si="5"/>
        <v>TRUE</v>
      </c>
      <c r="AH13" s="23" t="str">
        <f t="shared" si="6"/>
        <v>تهران شهرک اکباتان ، فاز ۲ ، بلوک ۳ ، ورودی ۶ ، طبقه ۱۰ ، واحد ۱۰۰۱  - کامیار نصیری 09123949102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19"/>
      <c r="H14" s="221"/>
      <c r="I14" s="219"/>
      <c r="J14" s="219"/>
      <c r="K14" s="11" t="str">
        <f t="shared" ca="1" si="0"/>
        <v/>
      </c>
      <c r="L14" s="217"/>
      <c r="M14" s="217"/>
      <c r="N14" s="217"/>
      <c r="O14" s="9">
        <v>5525.1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 t="s">
        <v>112</v>
      </c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2750000</v>
      </c>
      <c r="Y14" s="17"/>
      <c r="Z14" s="14">
        <f t="shared" si="4"/>
        <v>2750000</v>
      </c>
      <c r="AA14" s="233"/>
      <c r="AB14" s="231"/>
      <c r="AC14" s="229"/>
      <c r="AD14" s="227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67">
        <v>11</v>
      </c>
      <c r="H15" s="78"/>
      <c r="I15" s="67" t="s">
        <v>165</v>
      </c>
      <c r="J15" s="9" t="s">
        <v>74</v>
      </c>
      <c r="K15" s="11" t="str">
        <f t="shared" ca="1" si="0"/>
        <v/>
      </c>
      <c r="L15" s="12" t="s">
        <v>75</v>
      </c>
      <c r="M15" s="12" t="s">
        <v>194</v>
      </c>
      <c r="N15" s="12" t="s">
        <v>195</v>
      </c>
      <c r="O15" s="9">
        <v>5525.3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63200000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63200000</v>
      </c>
      <c r="Y15" s="17"/>
      <c r="Z15" s="14">
        <f t="shared" si="4"/>
        <v>63200000</v>
      </c>
      <c r="AA15" s="18" t="s">
        <v>76</v>
      </c>
      <c r="AB15" s="13" t="s">
        <v>70</v>
      </c>
      <c r="AC15" s="19" t="s">
        <v>196</v>
      </c>
      <c r="AD15" s="20"/>
      <c r="AE15" s="19"/>
      <c r="AF15" s="21"/>
      <c r="AG15" s="22" t="str">
        <f t="shared" si="5"/>
        <v>TRUE</v>
      </c>
      <c r="AH15" s="23" t="str">
        <f t="shared" si="6"/>
        <v>تهران - کافه ویوولانژ - مهدی مولایی 09197844409</v>
      </c>
    </row>
    <row r="16" spans="1:34" ht="22.35" customHeight="1">
      <c r="A16" s="7"/>
      <c r="B16" s="7"/>
      <c r="C16" s="7"/>
      <c r="D16" s="7"/>
      <c r="E16" s="7"/>
      <c r="F16" s="8"/>
      <c r="G16" s="67">
        <v>12</v>
      </c>
      <c r="H16" s="78"/>
      <c r="I16" s="67" t="s">
        <v>165</v>
      </c>
      <c r="J16" s="9" t="s">
        <v>74</v>
      </c>
      <c r="K16" s="11" t="str">
        <f t="shared" ca="1" si="0"/>
        <v/>
      </c>
      <c r="L16" s="12" t="s">
        <v>197</v>
      </c>
      <c r="M16" s="12" t="s">
        <v>198</v>
      </c>
      <c r="N16" s="12" t="s">
        <v>199</v>
      </c>
      <c r="O16" s="9">
        <v>5525.3</v>
      </c>
      <c r="P16" s="9">
        <v>2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63200000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126400000</v>
      </c>
      <c r="Y16" s="17"/>
      <c r="Z16" s="14">
        <f t="shared" si="4"/>
        <v>126400000</v>
      </c>
      <c r="AA16" s="18" t="s">
        <v>76</v>
      </c>
      <c r="AB16" s="13" t="s">
        <v>70</v>
      </c>
      <c r="AC16" s="19" t="s">
        <v>200</v>
      </c>
      <c r="AD16" s="20"/>
      <c r="AE16" s="19"/>
      <c r="AF16" s="21"/>
      <c r="AG16" s="22" t="str">
        <f t="shared" si="5"/>
        <v>TRUE</v>
      </c>
      <c r="AH16" s="23" t="str">
        <f t="shared" si="6"/>
        <v>تهران - کافه آرمه - اردوان یوسفی 09124047817</v>
      </c>
    </row>
    <row r="17" spans="1:34" ht="22.35" customHeight="1">
      <c r="A17" s="7"/>
      <c r="B17" s="7"/>
      <c r="C17" s="7"/>
      <c r="D17" s="7"/>
      <c r="E17" s="7"/>
      <c r="F17" s="8"/>
      <c r="G17" s="9">
        <v>13</v>
      </c>
      <c r="H17" s="10">
        <v>288330511837</v>
      </c>
      <c r="I17" s="9" t="s">
        <v>165</v>
      </c>
      <c r="J17" s="9"/>
      <c r="K17" s="11" t="str">
        <f t="shared" ca="1" si="0"/>
        <v/>
      </c>
      <c r="L17" s="12" t="s">
        <v>201</v>
      </c>
      <c r="M17" s="12" t="s">
        <v>202</v>
      </c>
      <c r="N17" s="12"/>
      <c r="O17" s="9">
        <v>5501.2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11100000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11100000</v>
      </c>
      <c r="Y17" s="17"/>
      <c r="Z17" s="14">
        <f t="shared" si="4"/>
        <v>11100000</v>
      </c>
      <c r="AA17" s="18" t="s">
        <v>76</v>
      </c>
      <c r="AB17" s="13" t="s">
        <v>204</v>
      </c>
      <c r="AC17" s="19" t="s">
        <v>203</v>
      </c>
      <c r="AD17" s="20" t="s">
        <v>109</v>
      </c>
      <c r="AE17" s="19"/>
      <c r="AF17" s="21"/>
      <c r="AG17" s="22" t="str">
        <f t="shared" si="5"/>
        <v>TRUE</v>
      </c>
      <c r="AH17" s="23" t="str">
        <f t="shared" si="6"/>
        <v>تهران شهرک غرب،میدان صنعت،خیابان سیمای ایران،جنب پلاتین،روبه روی دانشگاه، کافه رستوران بهزاد  - سینا علیزاده 09306114439</v>
      </c>
    </row>
    <row r="18" spans="1:34" ht="22.35" customHeight="1">
      <c r="A18" s="7"/>
      <c r="B18" s="7"/>
      <c r="C18" s="7"/>
      <c r="D18" s="7"/>
      <c r="E18" s="7"/>
      <c r="F18" s="8"/>
      <c r="G18" s="67">
        <v>14</v>
      </c>
      <c r="H18" s="78"/>
      <c r="I18" s="67" t="s">
        <v>165</v>
      </c>
      <c r="J18" s="9" t="s">
        <v>74</v>
      </c>
      <c r="K18" s="11" t="str">
        <f t="shared" ca="1" si="0"/>
        <v/>
      </c>
      <c r="L18" s="12" t="s">
        <v>128</v>
      </c>
      <c r="M18" s="12" t="s">
        <v>205</v>
      </c>
      <c r="N18" s="12" t="s">
        <v>206</v>
      </c>
      <c r="O18" s="9">
        <v>5501.3</v>
      </c>
      <c r="P18" s="9">
        <v>10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51200000</v>
      </c>
      <c r="U18" s="15"/>
      <c r="V18" s="16">
        <f t="shared" si="1"/>
        <v>0</v>
      </c>
      <c r="W18" s="12">
        <f t="shared" si="2"/>
        <v>10</v>
      </c>
      <c r="X18" s="14">
        <f t="shared" si="3"/>
        <v>512000000</v>
      </c>
      <c r="Y18" s="17"/>
      <c r="Z18" s="14">
        <f t="shared" si="4"/>
        <v>512000000</v>
      </c>
      <c r="AA18" s="18" t="s">
        <v>207</v>
      </c>
      <c r="AB18" s="13" t="s">
        <v>208</v>
      </c>
      <c r="AC18" s="19" t="s">
        <v>209</v>
      </c>
      <c r="AD18" s="20"/>
      <c r="AE18" s="19"/>
      <c r="AF18" s="21"/>
      <c r="AG18" s="22" t="str">
        <f t="shared" si="5"/>
        <v>TRUE</v>
      </c>
      <c r="AH18" s="23" t="str">
        <f t="shared" si="6"/>
        <v>قم خيابان شهيد صدوقي ميدان مفتح خيابان مفتح نبش كوچه 8  کافه کی آر بی - علی کرباسچی 09191954192</v>
      </c>
    </row>
    <row r="19" spans="1:34" ht="22.35" customHeight="1">
      <c r="A19" s="7"/>
      <c r="B19" s="7"/>
      <c r="C19" s="7"/>
      <c r="D19" s="7"/>
      <c r="E19" s="7"/>
      <c r="F19" s="8"/>
      <c r="G19" s="244">
        <v>15</v>
      </c>
      <c r="H19" s="242"/>
      <c r="I19" s="244" t="s">
        <v>165</v>
      </c>
      <c r="J19" s="218" t="s">
        <v>74</v>
      </c>
      <c r="K19" s="11" t="str">
        <f t="shared" ca="1" si="0"/>
        <v/>
      </c>
      <c r="L19" s="216" t="s">
        <v>101</v>
      </c>
      <c r="M19" s="216" t="s">
        <v>210</v>
      </c>
      <c r="N19" s="216" t="s">
        <v>211</v>
      </c>
      <c r="O19" s="9">
        <v>5525.1</v>
      </c>
      <c r="P19" s="9">
        <v>15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15</v>
      </c>
      <c r="X19" s="14">
        <f t="shared" si="3"/>
        <v>41250000</v>
      </c>
      <c r="Y19" s="17"/>
      <c r="Z19" s="14">
        <f t="shared" si="4"/>
        <v>41250000</v>
      </c>
      <c r="AA19" s="232" t="s">
        <v>76</v>
      </c>
      <c r="AB19" s="230" t="s">
        <v>70</v>
      </c>
      <c r="AC19" s="228" t="s">
        <v>212</v>
      </c>
      <c r="AD19" s="226"/>
      <c r="AE19" s="19"/>
      <c r="AF19" s="21"/>
      <c r="AG19" s="22" t="str">
        <f t="shared" si="5"/>
        <v>TRUE</v>
      </c>
      <c r="AH19" s="23" t="str">
        <f t="shared" si="6"/>
        <v>تهران - ویکافه - محمدرضا دلجو 09051534303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96"/>
      <c r="H20" s="297"/>
      <c r="I20" s="296"/>
      <c r="J20" s="236"/>
      <c r="K20" s="11" t="str">
        <f t="shared" ca="1" si="0"/>
        <v/>
      </c>
      <c r="L20" s="222"/>
      <c r="M20" s="222"/>
      <c r="N20" s="222"/>
      <c r="O20" s="9">
        <v>5525.3</v>
      </c>
      <c r="P20" s="9">
        <v>6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4000</v>
      </c>
      <c r="T20" s="14">
        <f>VLOOKUP(O20, '[1]لیست محصولات شهریور ۱۴۰۳'!B:G,6,0)</f>
        <v>63200000</v>
      </c>
      <c r="U20" s="15"/>
      <c r="V20" s="16">
        <f t="shared" si="1"/>
        <v>0</v>
      </c>
      <c r="W20" s="12">
        <f t="shared" si="2"/>
        <v>6</v>
      </c>
      <c r="X20" s="14">
        <f t="shared" si="3"/>
        <v>379200000</v>
      </c>
      <c r="Y20" s="17"/>
      <c r="Z20" s="14">
        <f t="shared" si="4"/>
        <v>379200000</v>
      </c>
      <c r="AA20" s="241"/>
      <c r="AB20" s="240"/>
      <c r="AC20" s="239"/>
      <c r="AD20" s="238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96"/>
      <c r="H21" s="297"/>
      <c r="I21" s="296"/>
      <c r="J21" s="236"/>
      <c r="K21" s="11" t="str">
        <f t="shared" ca="1" si="0"/>
        <v/>
      </c>
      <c r="L21" s="222"/>
      <c r="M21" s="222"/>
      <c r="N21" s="222"/>
      <c r="O21" s="9">
        <v>3329.1</v>
      </c>
      <c r="P21" s="9">
        <v>1</v>
      </c>
      <c r="Q21" s="13" t="str">
        <f>VLOOKUP(O21, '[1]لیست محصولات شهریور ۱۴۰۳'!B:C,2,0)</f>
        <v>بنتی ننکا | Benti Nenka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9850000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9850000</v>
      </c>
      <c r="Y21" s="17"/>
      <c r="Z21" s="14">
        <f t="shared" si="4"/>
        <v>9850000</v>
      </c>
      <c r="AA21" s="241"/>
      <c r="AB21" s="240"/>
      <c r="AC21" s="239"/>
      <c r="AD21" s="238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45"/>
      <c r="H22" s="243"/>
      <c r="I22" s="245"/>
      <c r="J22" s="219"/>
      <c r="K22" s="11" t="str">
        <f t="shared" ca="1" si="0"/>
        <v/>
      </c>
      <c r="L22" s="217"/>
      <c r="M22" s="217"/>
      <c r="N22" s="217"/>
      <c r="O22" s="9">
        <v>3327.1</v>
      </c>
      <c r="P22" s="9">
        <v>1</v>
      </c>
      <c r="Q22" s="13" t="str">
        <f>VLOOKUP(O22, '[1]لیست محصولات شهریور ۱۴۰۳'!B:C,2,0)</f>
        <v>پامپوجیلا | pampojila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5950000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5950000</v>
      </c>
      <c r="Y22" s="17"/>
      <c r="Z22" s="14">
        <f t="shared" si="4"/>
        <v>5950000</v>
      </c>
      <c r="AA22" s="233"/>
      <c r="AB22" s="231"/>
      <c r="AC22" s="229"/>
      <c r="AD22" s="227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16</v>
      </c>
      <c r="H23" s="10">
        <v>288334994471</v>
      </c>
      <c r="I23" s="9" t="s">
        <v>165</v>
      </c>
      <c r="J23" s="9" t="s">
        <v>74</v>
      </c>
      <c r="K23" s="11" t="str">
        <f t="shared" ca="1" si="0"/>
        <v/>
      </c>
      <c r="L23" s="12" t="s">
        <v>128</v>
      </c>
      <c r="M23" s="12" t="s">
        <v>213</v>
      </c>
      <c r="N23" s="12" t="s">
        <v>214</v>
      </c>
      <c r="O23" s="9">
        <v>5501.3</v>
      </c>
      <c r="P23" s="9">
        <v>1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51200000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51200000</v>
      </c>
      <c r="Y23" s="17"/>
      <c r="Z23" s="14">
        <f t="shared" si="4"/>
        <v>51200000</v>
      </c>
      <c r="AA23" s="18" t="s">
        <v>207</v>
      </c>
      <c r="AB23" s="13" t="s">
        <v>215</v>
      </c>
      <c r="AC23" s="19" t="s">
        <v>216</v>
      </c>
      <c r="AD23" s="20"/>
      <c r="AE23" s="19"/>
      <c r="AF23" s="21"/>
      <c r="AG23" s="22" t="str">
        <f t="shared" si="5"/>
        <v>TRUE</v>
      </c>
      <c r="AH23" s="23" t="str">
        <f t="shared" si="6"/>
        <v>قم باجک ۳ میدان گلها  کافه بلانکا - علی شهناززاده 09192525110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67">
        <v>17</v>
      </c>
      <c r="H24" s="78"/>
      <c r="I24" s="67" t="s">
        <v>254</v>
      </c>
      <c r="J24" s="9" t="s">
        <v>74</v>
      </c>
      <c r="K24" s="11" t="str">
        <f t="shared" ca="1" si="0"/>
        <v/>
      </c>
      <c r="L24" s="12"/>
      <c r="M24" s="12" t="s">
        <v>274</v>
      </c>
      <c r="N24" s="12" t="s">
        <v>275</v>
      </c>
      <c r="O24" s="9">
        <v>5525.3</v>
      </c>
      <c r="P24" s="9">
        <v>4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63200000</v>
      </c>
      <c r="U24" s="15"/>
      <c r="V24" s="16">
        <f t="shared" si="1"/>
        <v>0</v>
      </c>
      <c r="W24" s="12">
        <f t="shared" si="2"/>
        <v>4</v>
      </c>
      <c r="X24" s="14">
        <f t="shared" si="3"/>
        <v>252800000</v>
      </c>
      <c r="Y24" s="17"/>
      <c r="Z24" s="14">
        <f t="shared" si="4"/>
        <v>252800000</v>
      </c>
      <c r="AA24" s="18" t="s">
        <v>76</v>
      </c>
      <c r="AB24" s="13" t="s">
        <v>70</v>
      </c>
      <c r="AC24" s="19" t="s">
        <v>277</v>
      </c>
      <c r="AD24" s="20"/>
      <c r="AE24" s="77" t="s">
        <v>276</v>
      </c>
      <c r="AF24" s="21"/>
      <c r="AG24" s="22" t="str">
        <f t="shared" si="5"/>
        <v>TRUE</v>
      </c>
      <c r="AH24" s="23" t="str">
        <f t="shared" si="6"/>
        <v>تهران - کافه بیکری روستار آوا سنتر -  قهرمانی 09369912100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شهریور ۱۴۰۳'!B:C,2,0)</f>
        <v>#N/A</v>
      </c>
      <c r="R25" s="9"/>
      <c r="S25" s="12" t="e">
        <f>VLOOKUP(O25, '[1]لیست محصولات شهریور ۱۴۰۳'!B:F,5,0)</f>
        <v>#N/A</v>
      </c>
      <c r="T25" s="14" t="e">
        <f>VLOOKUP(O25, '[1]لیست محصولات شهریور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شهریور ۱۴۰۳'!B:C,2,0)</f>
        <v>#N/A</v>
      </c>
      <c r="R26" s="9"/>
      <c r="S26" s="12" t="e">
        <f>VLOOKUP(O26, '[1]لیست محصولات شهریور ۱۴۰۳'!B:F,5,0)</f>
        <v>#N/A</v>
      </c>
      <c r="T26" s="14" t="e">
        <f>VLOOKUP(O26, '[1]لیست محصولات شهریور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13</v>
      </c>
      <c r="AI242" s="56">
        <f t="shared" si="19"/>
        <v>0</v>
      </c>
      <c r="AJ242" s="57">
        <f t="shared" si="27"/>
        <v>13</v>
      </c>
      <c r="AK242" s="58">
        <f t="shared" ref="AK242:AK267" si="28">AH242*AG242/1000</f>
        <v>52</v>
      </c>
      <c r="AL242" s="59">
        <f>AO242+AQ242-[2]Sheet1!$AH243</f>
        <v>0</v>
      </c>
      <c r="AM242" s="59">
        <f t="shared" si="25"/>
        <v>-13</v>
      </c>
      <c r="AN242" s="58">
        <f t="shared" si="21"/>
        <v>0</v>
      </c>
      <c r="AO242" s="59"/>
      <c r="AP242" s="58">
        <f t="shared" si="22"/>
        <v>-52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37">
    <mergeCell ref="M19:M22"/>
    <mergeCell ref="N19:N22"/>
    <mergeCell ref="AD19:AD22"/>
    <mergeCell ref="AC19:AC22"/>
    <mergeCell ref="AB19:AB22"/>
    <mergeCell ref="AA19:AA22"/>
    <mergeCell ref="G19:G22"/>
    <mergeCell ref="H19:H22"/>
    <mergeCell ref="I19:I22"/>
    <mergeCell ref="J19:J22"/>
    <mergeCell ref="L19:L22"/>
    <mergeCell ref="G13:G14"/>
    <mergeCell ref="AA13:AA14"/>
    <mergeCell ref="AD13:AD14"/>
    <mergeCell ref="AC13:AC14"/>
    <mergeCell ref="AB13:AB14"/>
    <mergeCell ref="M13:M14"/>
    <mergeCell ref="L13:L14"/>
    <mergeCell ref="J13:J14"/>
    <mergeCell ref="I13:I14"/>
    <mergeCell ref="H13:H14"/>
    <mergeCell ref="AA7:AA9"/>
    <mergeCell ref="AB7:AB9"/>
    <mergeCell ref="AC7:AC9"/>
    <mergeCell ref="AD7:AD9"/>
    <mergeCell ref="N13:N14"/>
    <mergeCell ref="A1:B1"/>
    <mergeCell ref="C1:D1"/>
    <mergeCell ref="E1:F1"/>
    <mergeCell ref="U1:V1"/>
    <mergeCell ref="G7:G9"/>
    <mergeCell ref="H7:H9"/>
    <mergeCell ref="I7:I9"/>
    <mergeCell ref="J7:J9"/>
    <mergeCell ref="L7:L9"/>
    <mergeCell ref="M7:M9"/>
    <mergeCell ref="N7:N9"/>
  </mergeCells>
  <conditionalFormatting sqref="G2:J3 AD2:AD7 Z2:Z200 J4:J7 J10:J13 AD10:AD13 G11:I13 G15:J19 AD15:AD19 G23:J200 AD23:AD200">
    <cfRule type="expression" dxfId="147" priority="63">
      <formula>$A2</formula>
    </cfRule>
    <cfRule type="expression" dxfId="146" priority="65">
      <formula>$E2</formula>
    </cfRule>
  </conditionalFormatting>
  <conditionalFormatting sqref="K2:Z2 G2:J3 AA2:AF7 Q3:Z200 J4:J7 J10:J13 AA10:AF13 G11:I13 G15:P19 AA15:AF19 G23:P200 AA23:AF200 K3:P3 H4:H7 K4:K10 O4:P10 AE8:AF9 H10 K11:P13 K14 O14:P14 AE14:AF14 K20:K22 O20:P22 AE20:AF22">
    <cfRule type="expression" dxfId="145" priority="64">
      <formula>$C2</formula>
    </cfRule>
  </conditionalFormatting>
  <conditionalFormatting sqref="W2:W200">
    <cfRule type="expression" dxfId="14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{17A4F12B-FDB5-43BD-8159-6C897565808D}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{7BB67DCD-BEDF-4792-9666-27B8C28E0D1E}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{C1EF3E32-AFBC-4FEB-86C3-C7782DC13292}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{D0901A64-3765-4D7C-9006-9B6440022BA6}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{2A5EDF01-5FED-43AB-A287-16A8B067BD8B}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{FADC5DAF-BE26-40AE-AA2A-722A0C91C677}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{FBB03DE7-7407-48DD-9806-414498B2C018}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{7A899DA3-8047-49A1-A0ED-F7943A71A76E}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{F877166F-3BA8-4667-AEE8-D62E61B0637E}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{02023AA3-3261-4040-9282-9CDF87D0EBE5}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{10F59752-EE46-4A70-9F2C-45D6A706ADBF}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{72393C47-DE48-48AF-B102-5A4DB77E0814}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{9BDAC511-1454-4377-92D3-DE45D183C94D}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{55A6FE69-34D6-42C9-AAB3-CCF97FEFD42E}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{3D7F7582-BE18-4037-9778-CF3A51CF2E7A}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{F9F4FD90-CD92-4E1D-94B5-F2D7CE605A77}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{7DB0C6DC-A629-4175-B089-1C77A2A6DFE4}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{427D8126-6E33-47CE-9A33-CF41D1D8B3EE}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{A699B841-BE82-4716-8DF2-7D6ABD6F9070}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{EC93D65C-C094-4F6C-BFE1-6F63F9505F07}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{31AF2D8A-87B7-48BA-AF56-C7929CF221DF}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{E792D5C2-DBEF-4161-A1F7-242CFF8F4AA5}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{8DC3014E-C63B-4E0C-831E-19CC9D674314}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{2F7C4FB9-0E5F-4E2F-919C-DF3AA49DF6CA}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{8396AA3C-6874-46D9-80A5-2AE5AA38CD9D}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{E84D49A7-7611-49DF-8F47-333519F8C662}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{20EAEAD9-5A9B-4486-BC0C-0ED6D9C73E3E}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{416A8A2A-E5A8-4F37-B85B-83E492854BCA}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{DEADD3D6-3E2B-4CA1-BA41-E4F52D2B0DB2}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{961C2920-4359-4E5B-A4B5-A71A1B097209}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{C3706B4C-A152-4074-A927-DC9D62CA1556}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{1EDE0EF6-701B-4E2F-B033-475F8F98B0AD}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{11046DA8-F56B-4F53-AE87-1F9CD07ED144}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{C2496424-0981-4926-816B-FB493FBB8488}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{DED009A8-DE4F-4C2F-9735-724DCACA9114}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{77B4E86C-B53A-49E7-8E4E-58B6AEE6ABB0}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{F2CA88AC-57DB-4769-90B0-D571BCEB4A63}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{FE28E9B1-DC7F-445B-B723-F528661F92AD}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{3E33855B-AE56-493A-8715-017FFD89E03D}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{2C24CE2E-1764-48AB-9A69-39EDE1A65A85}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{311BC173-B457-4537-AA6A-9948AEAEC6E4}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{829910CD-4782-401F-A11D-0546EA6FC59B}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{D5A0E297-EE44-495D-966F-A157F9136ED3}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{FC6BC557-0772-4614-82B9-69A07049D7CC}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{66F05F1B-6346-4525-A863-CAC9C02F0048}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{D51451CC-1F59-4CC7-8B52-6787BCC30595}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{3094FB27-2A31-4720-89B1-412CA7195064}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{0AA5FFED-C099-4187-BAE8-4309EE1BDB3A}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{3FC16CD7-FCEE-43E1-8EF7-6D210B4CED77}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{8965B87A-8DE0-444E-BF32-5E14BF74A937}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{C87D09DF-C2B4-4BD5-B1A2-1F8E7ECC2535}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{A27B6006-0C17-48CE-BAA1-67547FC560AD}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{9508E642-B210-46AD-8694-BB41CE85C6C0}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{3521F055-A61E-4834-A950-E0F1AD5A5F26}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{84D2D18C-BA3C-4018-A31B-6E68F61C373A}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{895C4981-749F-4300-B1DB-83034725B0B8}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{BF82428D-B9CF-4B62-AA4D-272532173DBB}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{3A07299B-B0C6-4978-9DE0-5B14A1D1D9D4}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{5056FBDB-1B9F-42CD-973E-A65EF5EECFF5}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{285B4474-A1A7-4922-93B2-612109B551A5}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{A9B1AC58-7DB1-41D6-9CF0-A4A77ED59BCB}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A4F12B-FDB5-43BD-8159-6C897565808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7BB67DCD-BEDF-4792-9666-27B8C28E0D1E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1EF3E32-AFBC-4FEB-86C3-C7782DC1329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D0901A64-3765-4D7C-9006-9B6440022BA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A5EDF01-5FED-43AB-A287-16A8B067BD8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ADC5DAF-BE26-40AE-AA2A-722A0C91C67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BB03DE7-7407-48DD-9806-414498B2C01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7A899DA3-8047-49A1-A0ED-F7943A71A76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877166F-3BA8-4667-AEE8-D62E61B0637E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2023AA3-3261-4040-9282-9CDF87D0EBE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0F59752-EE46-4A70-9F2C-45D6A706ADB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2393C47-DE48-48AF-B102-5A4DB77E081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BDAC511-1454-4377-92D3-DE45D183C94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5A6FE69-34D6-42C9-AAB3-CCF97FEFD42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D7F7582-BE18-4037-9778-CF3A51CF2E7A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9F4FD90-CD92-4E1D-94B5-F2D7CE605A7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DB0C6DC-A629-4175-B089-1C77A2A6DFE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27D8126-6E33-47CE-9A33-CF41D1D8B3E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699B841-BE82-4716-8DF2-7D6ABD6F907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C93D65C-C094-4F6C-BFE1-6F63F9505F0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1AF2D8A-87B7-48BA-AF56-C7929CF221D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792D5C2-DBEF-4161-A1F7-242CFF8F4AA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DC3014E-C63B-4E0C-831E-19CC9D674314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F7C4FB9-0E5F-4E2F-919C-DF3AA49DF6C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8396AA3C-6874-46D9-80A5-2AE5AA38CD9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84D49A7-7611-49DF-8F47-333519F8C66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0EAEAD9-5A9B-4486-BC0C-0ED6D9C73E3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16A8A2A-E5A8-4F37-B85B-83E492854BC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EADD3D6-3E2B-4CA1-BA41-E4F52D2B0DB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61C2920-4359-4E5B-A4B5-A71A1B09720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3706B4C-A152-4074-A927-DC9D62CA155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EDE0EF6-701B-4E2F-B033-475F8F98B0A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11046DA8-F56B-4F53-AE87-1F9CD07ED14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C2496424-0981-4926-816B-FB493FBB848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DED009A8-DE4F-4C2F-9735-724DCACA911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7B4E86C-B53A-49E7-8E4E-58B6AEE6ABB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2CA88AC-57DB-4769-90B0-D571BCEB4A6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E28E9B1-DC7F-445B-B723-F528661F92A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E33855B-AE56-493A-8715-017FFD89E03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C24CE2E-1764-48AB-9A69-39EDE1A65A8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11BC173-B457-4537-AA6A-9948AEAEC6E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29910CD-4782-401F-A11D-0546EA6FC59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5A0E297-EE44-495D-966F-A157F9136ED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C6BC557-0772-4614-82B9-69A07049D7CC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6F05F1B-6346-4525-A863-CAC9C02F004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51451CC-1F59-4CC7-8B52-6787BCC3059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3094FB27-2A31-4720-89B1-412CA719506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AA5FFED-C099-4187-BAE8-4309EE1BDB3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FC16CD7-FCEE-43E1-8EF7-6D210B4CED7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965B87A-8DE0-444E-BF32-5E14BF74A93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87D09DF-C2B4-4BD5-B1A2-1F8E7ECC253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27B6006-0C17-48CE-BAA1-67547FC560AD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9508E642-B210-46AD-8694-BB41CE85C6C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521F055-A61E-4834-A950-E0F1AD5A5F2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4D2D18C-BA3C-4018-A31B-6E68F61C373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95C4981-749F-4300-B1DB-83034725B0B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F82428D-B9CF-4B62-AA4D-272532173DB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3A07299B-B0C6-4978-9DE0-5B14A1D1D9D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056FBDB-1B9F-42CD-973E-A65EF5EECFF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85B4474-A1A7-4922-93B2-612109B551A5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9B1AC58-7DB1-41D6-9CF0-A4A77ED59BCB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67"/>
  <sheetViews>
    <sheetView rightToLeft="1" topLeftCell="H22" zoomScale="70" zoomScaleNormal="70" workbookViewId="0">
      <selection activeCell="N42" sqref="N4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2.332031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7.5546875" style="24" bestFit="1" customWidth="1"/>
    <col min="29" max="29" width="15.77734375" style="31" bestFit="1" customWidth="1"/>
    <col min="30" max="30" width="14.44140625" style="32" bestFit="1" customWidth="1"/>
    <col min="31" max="31" width="73.88671875" style="24" bestFit="1" customWidth="1"/>
    <col min="32" max="32" width="28.33203125" style="24" customWidth="1"/>
    <col min="33" max="33" width="13.5546875" style="24" bestFit="1" customWidth="1"/>
    <col min="34" max="34" width="114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44">
        <v>1</v>
      </c>
      <c r="H2" s="242"/>
      <c r="I2" s="244" t="s">
        <v>165</v>
      </c>
      <c r="J2" s="218" t="s">
        <v>74</v>
      </c>
      <c r="K2" s="11" t="str">
        <f t="shared" ref="K2:K65" ca="1" si="0">IF(C2, TODAY(), "" )</f>
        <v/>
      </c>
      <c r="L2" s="216" t="s">
        <v>217</v>
      </c>
      <c r="M2" s="216" t="s">
        <v>218</v>
      </c>
      <c r="N2" s="216" t="s">
        <v>219</v>
      </c>
      <c r="O2" s="9">
        <v>5525.2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13350000</v>
      </c>
      <c r="Y2" s="17"/>
      <c r="Z2" s="14">
        <f t="shared" ref="Z2:Z65" si="4">X2-Y2</f>
        <v>13350000</v>
      </c>
      <c r="AA2" s="232" t="s">
        <v>220</v>
      </c>
      <c r="AB2" s="230" t="s">
        <v>221</v>
      </c>
      <c r="AC2" s="228" t="s">
        <v>335</v>
      </c>
      <c r="AD2" s="226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کرج  جهانشهر - ميدان هلال احمر - خ هلال احمر - نبش كوچه سنبل  کافه دارچین - کیان کاوه 09124620107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96"/>
      <c r="H3" s="297"/>
      <c r="I3" s="296"/>
      <c r="J3" s="236"/>
      <c r="K3" s="11" t="str">
        <f t="shared" ca="1" si="0"/>
        <v/>
      </c>
      <c r="L3" s="222"/>
      <c r="M3" s="222"/>
      <c r="N3" s="222"/>
      <c r="O3" s="9">
        <v>5501.1</v>
      </c>
      <c r="P3" s="9">
        <v>30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2300000</v>
      </c>
      <c r="U3" s="15"/>
      <c r="V3" s="16">
        <f t="shared" si="1"/>
        <v>0</v>
      </c>
      <c r="W3" s="12">
        <f t="shared" si="2"/>
        <v>30</v>
      </c>
      <c r="X3" s="14">
        <f t="shared" si="3"/>
        <v>69000000</v>
      </c>
      <c r="Y3" s="17"/>
      <c r="Z3" s="14">
        <f t="shared" si="4"/>
        <v>69000000</v>
      </c>
      <c r="AA3" s="241"/>
      <c r="AB3" s="240"/>
      <c r="AC3" s="239"/>
      <c r="AD3" s="238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45"/>
      <c r="H4" s="243"/>
      <c r="I4" s="245"/>
      <c r="J4" s="219"/>
      <c r="K4" s="11" t="str">
        <f t="shared" ca="1" si="0"/>
        <v/>
      </c>
      <c r="L4" s="217"/>
      <c r="M4" s="217"/>
      <c r="N4" s="217"/>
      <c r="O4" s="9">
        <v>5524.1</v>
      </c>
      <c r="P4" s="9">
        <v>30</v>
      </c>
      <c r="Q4" s="13" t="str">
        <f>VLOOKUP(O4, '[1]لیست محصولات شهریور ۱۴۰۳'!B:C,2,0)</f>
        <v>برزیل کوکاپیل کاناریو | Brazil Cocapil Canario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2550000</v>
      </c>
      <c r="U4" s="15"/>
      <c r="V4" s="16">
        <f t="shared" si="1"/>
        <v>0</v>
      </c>
      <c r="W4" s="12">
        <f t="shared" si="2"/>
        <v>30</v>
      </c>
      <c r="X4" s="14">
        <f t="shared" si="3"/>
        <v>76500000</v>
      </c>
      <c r="Y4" s="17"/>
      <c r="Z4" s="14">
        <f t="shared" si="4"/>
        <v>76500000</v>
      </c>
      <c r="AA4" s="233"/>
      <c r="AB4" s="231"/>
      <c r="AC4" s="229"/>
      <c r="AD4" s="22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2</v>
      </c>
      <c r="H5" s="10">
        <v>288337900266</v>
      </c>
      <c r="I5" s="25" t="s">
        <v>165</v>
      </c>
      <c r="J5" s="9"/>
      <c r="K5" s="11" t="str">
        <f t="shared" ca="1" si="0"/>
        <v/>
      </c>
      <c r="L5" s="12" t="s">
        <v>223</v>
      </c>
      <c r="M5" s="12" t="s">
        <v>224</v>
      </c>
      <c r="N5" s="12"/>
      <c r="O5" s="9">
        <v>5524.2</v>
      </c>
      <c r="P5" s="9">
        <v>1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12450000</v>
      </c>
      <c r="U5" s="15"/>
      <c r="V5" s="16">
        <f t="shared" si="1"/>
        <v>0</v>
      </c>
      <c r="W5" s="12">
        <f t="shared" si="2"/>
        <v>1</v>
      </c>
      <c r="X5" s="14">
        <f t="shared" si="3"/>
        <v>12450000</v>
      </c>
      <c r="Y5" s="17"/>
      <c r="Z5" s="14">
        <f t="shared" si="4"/>
        <v>12450000</v>
      </c>
      <c r="AA5" s="18" t="s">
        <v>76</v>
      </c>
      <c r="AB5" s="13" t="s">
        <v>225</v>
      </c>
      <c r="AC5" s="19" t="s">
        <v>226</v>
      </c>
      <c r="AD5" s="20" t="s">
        <v>109</v>
      </c>
      <c r="AE5" s="19"/>
      <c r="AF5" s="21"/>
      <c r="AG5" s="22" t="str">
        <f t="shared" si="5"/>
        <v>TRUE</v>
      </c>
      <c r="AH5" s="23" t="str">
        <f t="shared" si="6"/>
        <v>تهران بلوار قیطریه-خیابان سلیمانی شرقی-کوچه مینو-پلاک ۱۳-واحد ۱  - پرهام رجبی مهر 09127362617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8">
        <v>3</v>
      </c>
      <c r="H6" s="220">
        <v>288341359389</v>
      </c>
      <c r="I6" s="218" t="s">
        <v>165</v>
      </c>
      <c r="J6" s="218"/>
      <c r="K6" s="11" t="str">
        <f t="shared" ca="1" si="0"/>
        <v/>
      </c>
      <c r="L6" s="216" t="s">
        <v>75</v>
      </c>
      <c r="M6" s="216" t="s">
        <v>227</v>
      </c>
      <c r="N6" s="216" t="s">
        <v>231</v>
      </c>
      <c r="O6" s="9">
        <v>5525.2</v>
      </c>
      <c r="P6" s="9">
        <v>2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13350000</v>
      </c>
      <c r="U6" s="15"/>
      <c r="V6" s="16">
        <f t="shared" si="1"/>
        <v>0</v>
      </c>
      <c r="W6" s="12">
        <f t="shared" si="2"/>
        <v>2</v>
      </c>
      <c r="X6" s="14">
        <f t="shared" si="3"/>
        <v>26700000</v>
      </c>
      <c r="Y6" s="17"/>
      <c r="Z6" s="14">
        <f t="shared" si="4"/>
        <v>26700000</v>
      </c>
      <c r="AA6" s="232" t="s">
        <v>228</v>
      </c>
      <c r="AB6" s="230" t="s">
        <v>229</v>
      </c>
      <c r="AC6" s="228" t="s">
        <v>230</v>
      </c>
      <c r="AD6" s="226"/>
      <c r="AE6" s="19"/>
      <c r="AF6" s="21"/>
      <c r="AG6" s="22" t="str">
        <f t="shared" si="5"/>
        <v>TRUE</v>
      </c>
      <c r="AH6" s="23" t="str">
        <f t="shared" si="6"/>
        <v>بندرعباس چهارراه پردیس ، خیابان سدید ، به سمت طلوع ، کافه بغداد رو به روی شهرام بانک شهر کافه بغداد - مهدی شاهدوستی 09120803610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36"/>
      <c r="H7" s="237"/>
      <c r="I7" s="236"/>
      <c r="J7" s="236"/>
      <c r="K7" s="11" t="str">
        <f t="shared" ca="1" si="0"/>
        <v/>
      </c>
      <c r="L7" s="222"/>
      <c r="M7" s="222"/>
      <c r="N7" s="222"/>
      <c r="O7" s="9">
        <v>5524.2</v>
      </c>
      <c r="P7" s="9">
        <v>2</v>
      </c>
      <c r="Q7" s="13" t="str">
        <f>VLOOKUP(O7, '[1]لیست محصولات شهریور ۱۴۰۳'!B:C,2,0)</f>
        <v>برزیل کوکاپیل کاناریو | Brazil Cocapil Canario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12450000</v>
      </c>
      <c r="U7" s="26"/>
      <c r="V7" s="16">
        <f t="shared" si="1"/>
        <v>0</v>
      </c>
      <c r="W7" s="12">
        <f t="shared" si="2"/>
        <v>2</v>
      </c>
      <c r="X7" s="14">
        <f t="shared" si="3"/>
        <v>24900000</v>
      </c>
      <c r="Y7" s="17"/>
      <c r="Z7" s="14">
        <f t="shared" si="4"/>
        <v>24900000</v>
      </c>
      <c r="AA7" s="241"/>
      <c r="AB7" s="240"/>
      <c r="AC7" s="239"/>
      <c r="AD7" s="238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9"/>
      <c r="H8" s="221"/>
      <c r="I8" s="219"/>
      <c r="J8" s="219"/>
      <c r="K8" s="11" t="str">
        <f t="shared" ca="1" si="0"/>
        <v/>
      </c>
      <c r="L8" s="217"/>
      <c r="M8" s="217"/>
      <c r="N8" s="217"/>
      <c r="O8" s="9">
        <v>5501.2</v>
      </c>
      <c r="P8" s="9">
        <v>1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11100000</v>
      </c>
      <c r="U8" s="15"/>
      <c r="V8" s="16">
        <f t="shared" si="1"/>
        <v>0</v>
      </c>
      <c r="W8" s="12">
        <f t="shared" si="2"/>
        <v>1</v>
      </c>
      <c r="X8" s="14">
        <f t="shared" si="3"/>
        <v>11100000</v>
      </c>
      <c r="Y8" s="17"/>
      <c r="Z8" s="14">
        <f t="shared" si="4"/>
        <v>11100000</v>
      </c>
      <c r="AA8" s="233"/>
      <c r="AB8" s="231"/>
      <c r="AC8" s="229"/>
      <c r="AD8" s="22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4</v>
      </c>
      <c r="H9" s="10">
        <v>288341689262</v>
      </c>
      <c r="I9" s="25" t="s">
        <v>165</v>
      </c>
      <c r="J9" s="9"/>
      <c r="K9" s="11" t="str">
        <f t="shared" ca="1" si="0"/>
        <v/>
      </c>
      <c r="L9" s="27" t="s">
        <v>232</v>
      </c>
      <c r="M9" s="12" t="s">
        <v>233</v>
      </c>
      <c r="N9" s="12" t="s">
        <v>234</v>
      </c>
      <c r="O9" s="9">
        <v>5525.2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13350000</v>
      </c>
      <c r="U9" s="15"/>
      <c r="V9" s="16">
        <f t="shared" si="1"/>
        <v>0</v>
      </c>
      <c r="W9" s="12">
        <f t="shared" si="2"/>
        <v>1</v>
      </c>
      <c r="X9" s="14">
        <f t="shared" si="3"/>
        <v>13350000</v>
      </c>
      <c r="Y9" s="17"/>
      <c r="Z9" s="14">
        <f t="shared" si="4"/>
        <v>13350000</v>
      </c>
      <c r="AA9" s="18" t="s">
        <v>235</v>
      </c>
      <c r="AB9" s="13" t="s">
        <v>236</v>
      </c>
      <c r="AC9" s="19" t="s">
        <v>237</v>
      </c>
      <c r="AD9" s="20"/>
      <c r="AE9" s="19"/>
      <c r="AF9" s="21"/>
      <c r="AG9" s="22" t="str">
        <f t="shared" si="5"/>
        <v>TRUE</v>
      </c>
      <c r="AH9" s="23" t="str">
        <f t="shared" si="6"/>
        <v>تبریز رشدیه بلوار بهارستان میدان سبز کافه لی لا - محمد فیروزنده 09025861502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244">
        <v>5</v>
      </c>
      <c r="H10" s="242"/>
      <c r="I10" s="244" t="s">
        <v>165</v>
      </c>
      <c r="J10" s="218" t="s">
        <v>74</v>
      </c>
      <c r="K10" s="11" t="str">
        <f t="shared" ca="1" si="0"/>
        <v/>
      </c>
      <c r="L10" s="216" t="s">
        <v>238</v>
      </c>
      <c r="M10" s="216" t="s">
        <v>239</v>
      </c>
      <c r="N10" s="216" t="s">
        <v>240</v>
      </c>
      <c r="O10" s="9">
        <v>5501.3</v>
      </c>
      <c r="P10" s="9">
        <v>1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51200000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51200000</v>
      </c>
      <c r="Y10" s="17"/>
      <c r="Z10" s="14">
        <f t="shared" si="4"/>
        <v>51200000</v>
      </c>
      <c r="AA10" s="232" t="s">
        <v>242</v>
      </c>
      <c r="AB10" s="230" t="s">
        <v>243</v>
      </c>
      <c r="AC10" s="228" t="s">
        <v>244</v>
      </c>
      <c r="AD10" s="226"/>
      <c r="AE10" s="234" t="s">
        <v>241</v>
      </c>
      <c r="AF10" s="21"/>
      <c r="AG10" s="22" t="str">
        <f t="shared" si="5"/>
        <v>TRUE</v>
      </c>
      <c r="AH10" s="23" t="str">
        <f t="shared" si="6"/>
        <v>یزد صفاييه، خیابان ملاصدرا ، ملاصدرا ۱۳  کافه هره - فرزاد راد 09353535519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96"/>
      <c r="H11" s="297"/>
      <c r="I11" s="296"/>
      <c r="J11" s="236"/>
      <c r="K11" s="11" t="str">
        <f t="shared" ca="1" si="0"/>
        <v/>
      </c>
      <c r="L11" s="222"/>
      <c r="M11" s="222"/>
      <c r="N11" s="222"/>
      <c r="O11" s="9">
        <v>5524.3</v>
      </c>
      <c r="P11" s="9">
        <v>1</v>
      </c>
      <c r="Q11" s="13" t="str">
        <f>VLOOKUP(O11, '[1]لیست محصولات شهریور ۱۴۰۳'!B:C,2,0)</f>
        <v>برزیل کوکاپیل کاناریو | Brazil Cocapil Canario</v>
      </c>
      <c r="R11" s="9"/>
      <c r="S11" s="12">
        <f>VLOOKUP(O11, '[1]لیست محصولات شهریور ۱۴۰۳'!B:F,5,0)</f>
        <v>4000</v>
      </c>
      <c r="T11" s="14">
        <f>VLOOKUP(O11, '[1]لیست محصولات شهریور ۱۴۰۳'!B:G,6,0)</f>
        <v>58400000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58400000</v>
      </c>
      <c r="Y11" s="17"/>
      <c r="Z11" s="14">
        <f t="shared" si="4"/>
        <v>58400000</v>
      </c>
      <c r="AA11" s="241"/>
      <c r="AB11" s="240"/>
      <c r="AC11" s="239"/>
      <c r="AD11" s="238"/>
      <c r="AE11" s="298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5"/>
      <c r="H12" s="243"/>
      <c r="I12" s="245"/>
      <c r="J12" s="219"/>
      <c r="K12" s="11" t="str">
        <f t="shared" ca="1" si="0"/>
        <v/>
      </c>
      <c r="L12" s="217"/>
      <c r="M12" s="217"/>
      <c r="N12" s="217"/>
      <c r="O12" s="9">
        <v>5525.3</v>
      </c>
      <c r="P12" s="9">
        <v>5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4000</v>
      </c>
      <c r="T12" s="14">
        <f>VLOOKUP(O12, '[1]لیست محصولات شهریور ۱۴۰۳'!B:G,6,0)</f>
        <v>63200000</v>
      </c>
      <c r="U12" s="15"/>
      <c r="V12" s="16">
        <f t="shared" si="1"/>
        <v>0</v>
      </c>
      <c r="W12" s="12">
        <f t="shared" si="2"/>
        <v>5</v>
      </c>
      <c r="X12" s="14">
        <f t="shared" si="3"/>
        <v>316000000</v>
      </c>
      <c r="Y12" s="17"/>
      <c r="Z12" s="14">
        <f t="shared" si="4"/>
        <v>316000000</v>
      </c>
      <c r="AA12" s="233"/>
      <c r="AB12" s="231"/>
      <c r="AC12" s="229"/>
      <c r="AD12" s="227"/>
      <c r="AE12" s="235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8">
        <v>6</v>
      </c>
      <c r="H13" s="220">
        <v>288345480043</v>
      </c>
      <c r="I13" s="218" t="s">
        <v>165</v>
      </c>
      <c r="J13" s="218"/>
      <c r="K13" s="11" t="str">
        <f t="shared" ca="1" si="0"/>
        <v/>
      </c>
      <c r="L13" s="216" t="s">
        <v>245</v>
      </c>
      <c r="M13" s="216" t="s">
        <v>246</v>
      </c>
      <c r="N13" s="216"/>
      <c r="O13" s="9">
        <v>5524.1</v>
      </c>
      <c r="P13" s="9">
        <v>1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2550000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2550000</v>
      </c>
      <c r="Y13" s="17"/>
      <c r="Z13" s="14">
        <f t="shared" si="4"/>
        <v>2550000</v>
      </c>
      <c r="AA13" s="232" t="s">
        <v>76</v>
      </c>
      <c r="AB13" s="230" t="s">
        <v>247</v>
      </c>
      <c r="AC13" s="228" t="s">
        <v>248</v>
      </c>
      <c r="AD13" s="226" t="s">
        <v>95</v>
      </c>
      <c r="AE13" s="234" t="s">
        <v>249</v>
      </c>
      <c r="AF13" s="21"/>
      <c r="AG13" s="22" t="str">
        <f t="shared" si="5"/>
        <v>TRUE</v>
      </c>
      <c r="AH13" s="23" t="str">
        <f t="shared" si="6"/>
        <v>تهران خیابان قزوین، خیابان حسینی، کوچه صمغ آبادی، پلاک 37، واحد9  - البرز محبی 09120389561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19"/>
      <c r="H14" s="221"/>
      <c r="I14" s="219"/>
      <c r="J14" s="219"/>
      <c r="K14" s="11" t="str">
        <f t="shared" ca="1" si="0"/>
        <v/>
      </c>
      <c r="L14" s="217"/>
      <c r="M14" s="217"/>
      <c r="N14" s="217"/>
      <c r="O14" s="9">
        <v>5501.2</v>
      </c>
      <c r="P14" s="9">
        <v>1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11100000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11100000</v>
      </c>
      <c r="Y14" s="17"/>
      <c r="Z14" s="14">
        <f t="shared" si="4"/>
        <v>11100000</v>
      </c>
      <c r="AA14" s="233"/>
      <c r="AB14" s="231"/>
      <c r="AC14" s="229"/>
      <c r="AD14" s="227"/>
      <c r="AE14" s="235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7</v>
      </c>
      <c r="H15" s="10">
        <v>288378610183</v>
      </c>
      <c r="I15" s="9" t="s">
        <v>165</v>
      </c>
      <c r="J15" s="9"/>
      <c r="K15" s="11" t="str">
        <f t="shared" ca="1" si="0"/>
        <v/>
      </c>
      <c r="L15" s="12" t="s">
        <v>250</v>
      </c>
      <c r="M15" s="12" t="s">
        <v>251</v>
      </c>
      <c r="N15" s="12"/>
      <c r="O15" s="9">
        <v>5524.1</v>
      </c>
      <c r="P15" s="9">
        <v>1</v>
      </c>
      <c r="Q15" s="13" t="str">
        <f>VLOOKUP(O15, '[1]لیست محصولات شهریور ۱۴۰۳'!B:C,2,0)</f>
        <v>برزیل کوکاپیل کاناریو | Brazil Cocapil Canario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2550000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2550000</v>
      </c>
      <c r="Y15" s="17"/>
      <c r="Z15" s="14">
        <f t="shared" si="4"/>
        <v>2550000</v>
      </c>
      <c r="AA15" s="18" t="s">
        <v>190</v>
      </c>
      <c r="AB15" s="13" t="s">
        <v>252</v>
      </c>
      <c r="AC15" s="19" t="s">
        <v>253</v>
      </c>
      <c r="AD15" s="20"/>
      <c r="AE15" s="19"/>
      <c r="AF15" s="21"/>
      <c r="AG15" s="22" t="str">
        <f t="shared" si="5"/>
        <v>TRUE</v>
      </c>
      <c r="AH15" s="23" t="str">
        <f t="shared" si="6"/>
        <v>شیراز شهرک حافظ- بلوار آفرینش-خیابان صفا - خیابان جمال - کوچه ۳ - فرعی ۳/۱ - فرعی ۳/۱/۱ - پلاک دوم سمت راست - واحد یک  - پیمان چکن 09177073505</v>
      </c>
    </row>
    <row r="16" spans="1:34" ht="22.35" customHeight="1">
      <c r="A16" s="7"/>
      <c r="B16" s="7"/>
      <c r="C16" s="7"/>
      <c r="D16" s="7"/>
      <c r="E16" s="7"/>
      <c r="F16" s="8"/>
      <c r="G16" s="9">
        <v>8</v>
      </c>
      <c r="H16" s="10">
        <v>514363</v>
      </c>
      <c r="I16" s="9" t="s">
        <v>254</v>
      </c>
      <c r="J16" s="9"/>
      <c r="K16" s="11" t="str">
        <f t="shared" ca="1" si="0"/>
        <v/>
      </c>
      <c r="L16" s="12" t="s">
        <v>255</v>
      </c>
      <c r="M16" s="12" t="s">
        <v>256</v>
      </c>
      <c r="N16" s="12" t="s">
        <v>257</v>
      </c>
      <c r="O16" s="9">
        <v>5525.2</v>
      </c>
      <c r="P16" s="9">
        <v>2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13350000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26700000</v>
      </c>
      <c r="Y16" s="17"/>
      <c r="Z16" s="14">
        <f t="shared" si="4"/>
        <v>26700000</v>
      </c>
      <c r="AA16" s="18" t="s">
        <v>76</v>
      </c>
      <c r="AB16" s="13" t="s">
        <v>258</v>
      </c>
      <c r="AC16" s="19" t="s">
        <v>259</v>
      </c>
      <c r="AD16" s="20" t="s">
        <v>109</v>
      </c>
      <c r="AE16" s="19"/>
      <c r="AF16" s="21"/>
      <c r="AG16" s="22" t="str">
        <f t="shared" si="5"/>
        <v>TRUE</v>
      </c>
      <c r="AH16" s="23" t="str">
        <f t="shared" si="6"/>
        <v>تهران نیاوران، سه راه یاسر، خیابان باهنر، به سمت تجریش، نبش کوچه آهنگ برگرهایم - امیررضا شیخ لو 09364001440</v>
      </c>
    </row>
    <row r="17" spans="1:34" ht="22.35" customHeight="1">
      <c r="A17" s="7"/>
      <c r="B17" s="7"/>
      <c r="C17" s="7"/>
      <c r="D17" s="7"/>
      <c r="E17" s="7"/>
      <c r="F17" s="8"/>
      <c r="G17" s="9">
        <v>9</v>
      </c>
      <c r="H17" s="10">
        <v>288387897601</v>
      </c>
      <c r="I17" s="9" t="s">
        <v>254</v>
      </c>
      <c r="J17" s="9"/>
      <c r="K17" s="11" t="str">
        <f t="shared" ca="1" si="0"/>
        <v/>
      </c>
      <c r="L17" s="12" t="s">
        <v>128</v>
      </c>
      <c r="M17" s="12" t="s">
        <v>260</v>
      </c>
      <c r="N17" s="12"/>
      <c r="O17" s="9">
        <v>5525.1</v>
      </c>
      <c r="P17" s="9">
        <v>1</v>
      </c>
      <c r="Q17" s="13" t="str">
        <f>VLOOKUP(O17, '[1]لیست محصولات شهریور ۱۴۰۳'!B:C,2,0)</f>
        <v>اتیوپی آناسورا | Ethiopia Anasora</v>
      </c>
      <c r="R17" s="9" t="s">
        <v>261</v>
      </c>
      <c r="S17" s="12">
        <f>VLOOKUP(O17, '[1]لیست محصولات شهریور ۱۴۰۳'!B:F,5,0)</f>
        <v>150</v>
      </c>
      <c r="T17" s="14">
        <f>VLOOKUP(O17, '[1]لیست محصولات شهریور ۱۴۰۳'!B:G,6,0)</f>
        <v>2750000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2750000</v>
      </c>
      <c r="Y17" s="17"/>
      <c r="Z17" s="14">
        <f t="shared" si="4"/>
        <v>2750000</v>
      </c>
      <c r="AA17" s="18" t="s">
        <v>76</v>
      </c>
      <c r="AB17" s="13" t="s">
        <v>262</v>
      </c>
      <c r="AC17" s="19" t="s">
        <v>263</v>
      </c>
      <c r="AD17" s="20" t="s">
        <v>95</v>
      </c>
      <c r="AE17" s="19"/>
      <c r="AF17" s="21"/>
      <c r="AG17" s="22" t="str">
        <f t="shared" si="5"/>
        <v>TRUE</v>
      </c>
      <c r="AH17" s="23" t="str">
        <f t="shared" si="6"/>
        <v>تهران میدان رسالت، خیابان مظفری نیا(سراج)، رو به روی پمپ بنزین، نبش کوچه بهار 4، تعمیرگاه فرتاک  - علی اسکندری 09334903536</v>
      </c>
    </row>
    <row r="18" spans="1:34" ht="22.35" customHeight="1">
      <c r="A18" s="7"/>
      <c r="B18" s="7"/>
      <c r="C18" s="7"/>
      <c r="D18" s="7"/>
      <c r="E18" s="7"/>
      <c r="F18" s="8"/>
      <c r="G18" s="9">
        <v>10</v>
      </c>
      <c r="H18" s="10">
        <v>653324</v>
      </c>
      <c r="I18" s="9" t="s">
        <v>254</v>
      </c>
      <c r="J18" s="9"/>
      <c r="K18" s="11" t="str">
        <f t="shared" ca="1" si="0"/>
        <v/>
      </c>
      <c r="L18" s="12" t="s">
        <v>232</v>
      </c>
      <c r="M18" s="12" t="s">
        <v>264</v>
      </c>
      <c r="N18" s="12"/>
      <c r="O18" s="9">
        <v>5525.1</v>
      </c>
      <c r="P18" s="9">
        <v>1</v>
      </c>
      <c r="Q18" s="13" t="str">
        <f>VLOOKUP(O18, '[1]لیست محصولات شهریور ۱۴۰۳'!B:C,2,0)</f>
        <v>اتیوپی آناسورا | Ethiopia Anasora</v>
      </c>
      <c r="R18" s="9" t="s">
        <v>265</v>
      </c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2750000</v>
      </c>
      <c r="Y18" s="17"/>
      <c r="Z18" s="14">
        <f t="shared" si="4"/>
        <v>2750000</v>
      </c>
      <c r="AA18" s="18" t="s">
        <v>76</v>
      </c>
      <c r="AB18" s="13" t="s">
        <v>266</v>
      </c>
      <c r="AC18" s="19" t="s">
        <v>267</v>
      </c>
      <c r="AD18" s="20" t="s">
        <v>95</v>
      </c>
      <c r="AE18" s="77" t="s">
        <v>268</v>
      </c>
      <c r="AF18" s="21"/>
      <c r="AG18" s="22" t="str">
        <f t="shared" si="5"/>
        <v>TRUE</v>
      </c>
      <c r="AH18" s="23" t="str">
        <f t="shared" si="6"/>
        <v>تهران خیابان شیخ بهایی جنوبی - بلوار آزادگان - خیابان بیست و دوم غربی - بعد از تقاطع جانبازان - پلاک 69 - زنگ بالا  - محمد نوربخش 09124237066</v>
      </c>
    </row>
    <row r="19" spans="1:34" ht="22.35" customHeight="1">
      <c r="A19" s="7"/>
      <c r="B19" s="7"/>
      <c r="C19" s="7"/>
      <c r="D19" s="7"/>
      <c r="E19" s="7"/>
      <c r="F19" s="8"/>
      <c r="G19" s="9">
        <v>11</v>
      </c>
      <c r="H19" s="10">
        <v>862953</v>
      </c>
      <c r="I19" s="9" t="s">
        <v>254</v>
      </c>
      <c r="J19" s="9" t="s">
        <v>74</v>
      </c>
      <c r="K19" s="11" t="str">
        <f t="shared" ca="1" si="0"/>
        <v/>
      </c>
      <c r="L19" s="12" t="s">
        <v>269</v>
      </c>
      <c r="M19" s="12" t="s">
        <v>270</v>
      </c>
      <c r="N19" s="12" t="s">
        <v>271</v>
      </c>
      <c r="O19" s="9">
        <v>5501.3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51200000</v>
      </c>
      <c r="Y19" s="17"/>
      <c r="Z19" s="14">
        <f t="shared" si="4"/>
        <v>51200000</v>
      </c>
      <c r="AA19" s="18" t="s">
        <v>76</v>
      </c>
      <c r="AB19" s="13" t="s">
        <v>272</v>
      </c>
      <c r="AC19" s="19" t="s">
        <v>273</v>
      </c>
      <c r="AD19" s="20" t="s">
        <v>109</v>
      </c>
      <c r="AE19" s="19"/>
      <c r="AF19" s="21"/>
      <c r="AG19" s="22" t="str">
        <f t="shared" si="5"/>
        <v>TRUE</v>
      </c>
      <c r="AH19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18">
        <v>12</v>
      </c>
      <c r="H20" s="220">
        <v>288419491957</v>
      </c>
      <c r="I20" s="218" t="s">
        <v>254</v>
      </c>
      <c r="J20" s="218" t="s">
        <v>74</v>
      </c>
      <c r="K20" s="11" t="str">
        <f t="shared" ca="1" si="0"/>
        <v/>
      </c>
      <c r="L20" s="216" t="s">
        <v>278</v>
      </c>
      <c r="M20" s="216" t="s">
        <v>279</v>
      </c>
      <c r="N20" s="216" t="s">
        <v>280</v>
      </c>
      <c r="O20" s="9">
        <v>5501.3</v>
      </c>
      <c r="P20" s="9">
        <v>2</v>
      </c>
      <c r="Q20" s="13" t="str">
        <f>VLOOKUP(O20, '[1]لیست محصولات شهریور ۱۴۰۳'!B:C,2,0)</f>
        <v>ورتکس | Vortex</v>
      </c>
      <c r="R20" s="9"/>
      <c r="S20" s="12">
        <f>VLOOKUP(O20, '[1]لیست محصولات شهریور ۱۴۰۳'!B:F,5,0)</f>
        <v>4000</v>
      </c>
      <c r="T20" s="14">
        <f>VLOOKUP(O20, '[1]لیست محصولات شهریور ۱۴۰۳'!B:G,6,0)</f>
        <v>51200000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102400000</v>
      </c>
      <c r="Y20" s="17"/>
      <c r="Z20" s="14">
        <f t="shared" si="4"/>
        <v>102400000</v>
      </c>
      <c r="AA20" s="232" t="s">
        <v>76</v>
      </c>
      <c r="AB20" s="230" t="s">
        <v>281</v>
      </c>
      <c r="AC20" s="228" t="s">
        <v>282</v>
      </c>
      <c r="AD20" s="226"/>
      <c r="AE20" s="19"/>
      <c r="AF20" s="21"/>
      <c r="AG20" s="22" t="str">
        <f t="shared" si="5"/>
        <v>TRUE</v>
      </c>
      <c r="AH20" s="23" t="str">
        <f t="shared" si="6"/>
        <v>تهران دزاشیب کوچه افشار کافه پاز - ملیکا بیات 09102110518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19"/>
      <c r="H21" s="221"/>
      <c r="I21" s="219"/>
      <c r="J21" s="219"/>
      <c r="K21" s="11" t="str">
        <f t="shared" ca="1" si="0"/>
        <v/>
      </c>
      <c r="L21" s="217"/>
      <c r="M21" s="217"/>
      <c r="N21" s="217"/>
      <c r="O21" s="9">
        <v>5525.2</v>
      </c>
      <c r="P21" s="9">
        <v>2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13350000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26700000</v>
      </c>
      <c r="Y21" s="17"/>
      <c r="Z21" s="14">
        <f t="shared" si="4"/>
        <v>26700000</v>
      </c>
      <c r="AA21" s="233"/>
      <c r="AB21" s="231"/>
      <c r="AC21" s="229"/>
      <c r="AD21" s="22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8">
        <v>13</v>
      </c>
      <c r="H22" s="220">
        <v>288420614705</v>
      </c>
      <c r="I22" s="218" t="s">
        <v>254</v>
      </c>
      <c r="J22" s="218"/>
      <c r="K22" s="11" t="str">
        <f t="shared" ca="1" si="0"/>
        <v/>
      </c>
      <c r="L22" s="216" t="s">
        <v>283</v>
      </c>
      <c r="M22" s="216" t="s">
        <v>284</v>
      </c>
      <c r="N22" s="216" t="s">
        <v>285</v>
      </c>
      <c r="O22" s="9">
        <v>3328.1</v>
      </c>
      <c r="P22" s="9">
        <v>1</v>
      </c>
      <c r="Q22" s="13" t="str">
        <f>VLOOKUP(O22, '[1]لیست محصولات شهریور ۱۴۰۳'!B:C,2,0)</f>
        <v>اینماکولادا مزارع فلو | Inmaculada Fellows Farms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7900000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7900000</v>
      </c>
      <c r="Y22" s="17"/>
      <c r="Z22" s="14">
        <f t="shared" si="4"/>
        <v>7900000</v>
      </c>
      <c r="AA22" s="232" t="s">
        <v>76</v>
      </c>
      <c r="AB22" s="230" t="s">
        <v>286</v>
      </c>
      <c r="AC22" s="228" t="s">
        <v>287</v>
      </c>
      <c r="AD22" s="226" t="s">
        <v>109</v>
      </c>
      <c r="AE22" s="19"/>
      <c r="AF22" s="21"/>
      <c r="AG22" s="22" t="str">
        <f t="shared" si="5"/>
        <v>TRUE</v>
      </c>
      <c r="AH22" s="23" t="str">
        <f t="shared" si="6"/>
        <v>تهران خیابان شریعتی قبل از چهار راه قصر اندیشه ۱ (خان گنجه ای) پلاک ۱  موسسه هتلداری ارسس - پوریا مقدم 09221268051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36"/>
      <c r="H23" s="237"/>
      <c r="I23" s="236"/>
      <c r="J23" s="236"/>
      <c r="K23" s="11" t="str">
        <f t="shared" ca="1" si="0"/>
        <v/>
      </c>
      <c r="L23" s="222"/>
      <c r="M23" s="222"/>
      <c r="N23" s="222"/>
      <c r="O23" s="9">
        <v>3327.1</v>
      </c>
      <c r="P23" s="9">
        <v>1</v>
      </c>
      <c r="Q23" s="13" t="str">
        <f>VLOOKUP(O23, '[1]لیست محصولات شهریور ۱۴۰۳'!B:C,2,0)</f>
        <v>پامپوجیلا | pampojila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5950000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5950000</v>
      </c>
      <c r="Y23" s="17"/>
      <c r="Z23" s="14">
        <f t="shared" si="4"/>
        <v>5950000</v>
      </c>
      <c r="AA23" s="241"/>
      <c r="AB23" s="240"/>
      <c r="AC23" s="239"/>
      <c r="AD23" s="238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9"/>
      <c r="H24" s="221"/>
      <c r="I24" s="219"/>
      <c r="J24" s="219"/>
      <c r="K24" s="11" t="str">
        <f t="shared" ca="1" si="0"/>
        <v/>
      </c>
      <c r="L24" s="217"/>
      <c r="M24" s="217"/>
      <c r="N24" s="217"/>
      <c r="O24" s="9">
        <v>3329.1</v>
      </c>
      <c r="P24" s="9">
        <v>1</v>
      </c>
      <c r="Q24" s="13" t="str">
        <f>VLOOKUP(O24, '[1]لیست محصولات شهریور ۱۴۰۳'!B:C,2,0)</f>
        <v>بنتی ننکا | Benti Nenka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9850000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9850000</v>
      </c>
      <c r="Y24" s="17"/>
      <c r="Z24" s="14">
        <f t="shared" si="4"/>
        <v>9850000</v>
      </c>
      <c r="AA24" s="233"/>
      <c r="AB24" s="231"/>
      <c r="AC24" s="229"/>
      <c r="AD24" s="227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44">
        <v>14</v>
      </c>
      <c r="H25" s="242"/>
      <c r="I25" s="244" t="s">
        <v>254</v>
      </c>
      <c r="J25" s="218" t="s">
        <v>74</v>
      </c>
      <c r="K25" s="11" t="str">
        <f t="shared" ca="1" si="0"/>
        <v/>
      </c>
      <c r="L25" s="216" t="s">
        <v>269</v>
      </c>
      <c r="M25" s="216" t="s">
        <v>288</v>
      </c>
      <c r="N25" s="216" t="s">
        <v>289</v>
      </c>
      <c r="O25" s="9">
        <v>5524.3</v>
      </c>
      <c r="P25" s="9">
        <v>5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58400000</v>
      </c>
      <c r="U25" s="15"/>
      <c r="V25" s="16">
        <f t="shared" si="1"/>
        <v>0</v>
      </c>
      <c r="W25" s="12">
        <f t="shared" si="2"/>
        <v>5</v>
      </c>
      <c r="X25" s="14">
        <f t="shared" si="3"/>
        <v>292000000</v>
      </c>
      <c r="Y25" s="17"/>
      <c r="Z25" s="14">
        <f t="shared" si="4"/>
        <v>292000000</v>
      </c>
      <c r="AA25" s="232" t="s">
        <v>76</v>
      </c>
      <c r="AB25" s="230" t="s">
        <v>70</v>
      </c>
      <c r="AC25" s="228" t="s">
        <v>290</v>
      </c>
      <c r="AD25" s="226"/>
      <c r="AE25" s="19"/>
      <c r="AF25" s="21"/>
      <c r="AG25" s="22" t="str">
        <f t="shared" si="5"/>
        <v>TRUE</v>
      </c>
      <c r="AH25" s="23" t="str">
        <f t="shared" si="6"/>
        <v>تهران - کافه بیکری رولن - علیرضا خسروی 09371333263</v>
      </c>
    </row>
    <row r="26" spans="1:34" ht="22.35" customHeight="1">
      <c r="A26" s="7"/>
      <c r="B26" s="7"/>
      <c r="C26" s="7"/>
      <c r="D26" s="7"/>
      <c r="E26" s="7"/>
      <c r="F26" s="8"/>
      <c r="G26" s="245"/>
      <c r="H26" s="243"/>
      <c r="I26" s="245"/>
      <c r="J26" s="219"/>
      <c r="K26" s="11" t="str">
        <f t="shared" ca="1" si="0"/>
        <v/>
      </c>
      <c r="L26" s="217"/>
      <c r="M26" s="217"/>
      <c r="N26" s="217"/>
      <c r="O26" s="9">
        <v>3328.1</v>
      </c>
      <c r="P26" s="9">
        <v>1</v>
      </c>
      <c r="Q26" s="13" t="str">
        <f>VLOOKUP(O26, '[1]لیست محصولات شهریور ۱۴۰۳'!B:C,2,0)</f>
        <v>اینماکولادا مزارع فلو | Inmaculada Fellows Farms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7900000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7900000</v>
      </c>
      <c r="Y26" s="17"/>
      <c r="Z26" s="14">
        <f t="shared" si="4"/>
        <v>7900000</v>
      </c>
      <c r="AA26" s="233"/>
      <c r="AB26" s="231"/>
      <c r="AC26" s="229"/>
      <c r="AD26" s="22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18">
        <v>15</v>
      </c>
      <c r="H27" s="220">
        <v>288422419134</v>
      </c>
      <c r="I27" s="218" t="s">
        <v>254</v>
      </c>
      <c r="J27" s="218"/>
      <c r="K27" s="11" t="str">
        <f t="shared" ca="1" si="0"/>
        <v/>
      </c>
      <c r="L27" s="216" t="s">
        <v>291</v>
      </c>
      <c r="M27" s="216" t="s">
        <v>292</v>
      </c>
      <c r="N27" s="216"/>
      <c r="O27" s="9">
        <v>5524.1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2550000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2550000</v>
      </c>
      <c r="Y27" s="17"/>
      <c r="Z27" s="14">
        <f t="shared" si="4"/>
        <v>2550000</v>
      </c>
      <c r="AA27" s="232" t="s">
        <v>293</v>
      </c>
      <c r="AB27" s="230" t="s">
        <v>294</v>
      </c>
      <c r="AC27" s="228" t="s">
        <v>295</v>
      </c>
      <c r="AD27" s="226"/>
      <c r="AE27" s="19"/>
      <c r="AF27" s="21"/>
      <c r="AG27" s="22" t="str">
        <f t="shared" si="5"/>
        <v>TRUE</v>
      </c>
      <c r="AH27" s="23" t="str">
        <f t="shared" si="6"/>
        <v>ساری خیابان پیام نور نبش بهمن غربی و فدک شهرکتاب ساری  - هانیه نوری 09334316932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19"/>
      <c r="H28" s="221"/>
      <c r="I28" s="219"/>
      <c r="J28" s="219"/>
      <c r="K28" s="11" t="str">
        <f t="shared" ca="1" si="0"/>
        <v/>
      </c>
      <c r="L28" s="217"/>
      <c r="M28" s="217"/>
      <c r="N28" s="217"/>
      <c r="O28" s="9">
        <v>5525.2</v>
      </c>
      <c r="P28" s="9">
        <v>1</v>
      </c>
      <c r="Q28" s="13" t="str">
        <f>VLOOKUP(O28, '[1]لیست محصولات شهریور ۱۴۰۳'!B:C,2,0)</f>
        <v>اتیوپی آناسورا | Ethiopia Anasora</v>
      </c>
      <c r="R28" s="9"/>
      <c r="S28" s="12">
        <f>VLOOKUP(O28, '[1]لیست محصولات شهریور ۱۴۰۳'!B:F,5,0)</f>
        <v>750</v>
      </c>
      <c r="T28" s="14">
        <f>VLOOKUP(O28, '[1]لیست محصولات شهریور ۱۴۰۳'!B:G,6,0)</f>
        <v>13350000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13350000</v>
      </c>
      <c r="Y28" s="17"/>
      <c r="Z28" s="14">
        <f t="shared" si="4"/>
        <v>13350000</v>
      </c>
      <c r="AA28" s="233"/>
      <c r="AB28" s="231"/>
      <c r="AC28" s="229"/>
      <c r="AD28" s="22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16</v>
      </c>
      <c r="H29" s="10">
        <v>412311</v>
      </c>
      <c r="I29" s="9" t="s">
        <v>254</v>
      </c>
      <c r="J29" s="9"/>
      <c r="K29" s="11" t="str">
        <f t="shared" ca="1" si="0"/>
        <v/>
      </c>
      <c r="L29" s="12" t="s">
        <v>201</v>
      </c>
      <c r="M29" s="12" t="s">
        <v>296</v>
      </c>
      <c r="N29" s="12"/>
      <c r="O29" s="9">
        <v>5501.2</v>
      </c>
      <c r="P29" s="9">
        <v>1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11100000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11100000</v>
      </c>
      <c r="Y29" s="17"/>
      <c r="Z29" s="14">
        <f t="shared" si="4"/>
        <v>11100000</v>
      </c>
      <c r="AA29" s="18" t="s">
        <v>76</v>
      </c>
      <c r="AB29" s="13" t="s">
        <v>297</v>
      </c>
      <c r="AC29" s="19" t="s">
        <v>298</v>
      </c>
      <c r="AD29" s="20" t="s">
        <v>95</v>
      </c>
      <c r="AE29" s="19"/>
      <c r="AF29" s="21"/>
      <c r="AG29" s="22" t="str">
        <f t="shared" si="5"/>
        <v>TRUE</v>
      </c>
      <c r="AH29" s="23" t="str">
        <f t="shared" si="6"/>
        <v>تهران اتوبان ارتش.شهرک نفت. بلوار کنگان.کوچه کنگان یکم.پلاک ۳۳.واحد ۲  - سینا شانی 09127140173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18">
        <v>17</v>
      </c>
      <c r="H30" s="220">
        <v>486164</v>
      </c>
      <c r="I30" s="218" t="s">
        <v>254</v>
      </c>
      <c r="J30" s="218"/>
      <c r="K30" s="11" t="str">
        <f t="shared" ca="1" si="0"/>
        <v/>
      </c>
      <c r="L30" s="216" t="s">
        <v>299</v>
      </c>
      <c r="M30" s="216" t="s">
        <v>120</v>
      </c>
      <c r="N30" s="216"/>
      <c r="O30" s="9">
        <v>5525.2</v>
      </c>
      <c r="P30" s="9">
        <v>1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13350000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13350000</v>
      </c>
      <c r="Y30" s="17"/>
      <c r="Z30" s="14">
        <f t="shared" si="4"/>
        <v>13350000</v>
      </c>
      <c r="AA30" s="232" t="s">
        <v>293</v>
      </c>
      <c r="AB30" s="230" t="s">
        <v>300</v>
      </c>
      <c r="AC30" s="228" t="s">
        <v>301</v>
      </c>
      <c r="AD30" s="226"/>
      <c r="AE30" s="19"/>
      <c r="AF30" s="21"/>
      <c r="AG30" s="22" t="str">
        <f t="shared" si="5"/>
        <v>TRUE</v>
      </c>
      <c r="AH30" s="23" t="str">
        <f t="shared" si="6"/>
        <v>ساری خیابان پیروزی . پیروزی ۱۴. آپارتمان آجرنمای یادمان. طبقه دوم  - مهان صادقی 09002060333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9"/>
      <c r="H31" s="221"/>
      <c r="I31" s="219"/>
      <c r="J31" s="219"/>
      <c r="K31" s="11" t="str">
        <f t="shared" ca="1" si="0"/>
        <v/>
      </c>
      <c r="L31" s="217"/>
      <c r="M31" s="217"/>
      <c r="N31" s="217"/>
      <c r="O31" s="9">
        <v>3329.1</v>
      </c>
      <c r="P31" s="9">
        <v>1</v>
      </c>
      <c r="Q31" s="13" t="str">
        <f>VLOOKUP(O31, '[1]لیست محصولات شهریور ۱۴۰۳'!B:C,2,0)</f>
        <v>بنتی ننکا | Benti Nenka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9850000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9850000</v>
      </c>
      <c r="Y31" s="17"/>
      <c r="Z31" s="14">
        <f t="shared" si="4"/>
        <v>9850000</v>
      </c>
      <c r="AA31" s="233"/>
      <c r="AB31" s="231"/>
      <c r="AC31" s="229"/>
      <c r="AD31" s="227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18</v>
      </c>
      <c r="H32" s="10">
        <v>288438720240</v>
      </c>
      <c r="I32" s="9" t="s">
        <v>254</v>
      </c>
      <c r="J32" s="9"/>
      <c r="K32" s="11" t="str">
        <f t="shared" ca="1" si="0"/>
        <v/>
      </c>
      <c r="L32" s="12" t="s">
        <v>302</v>
      </c>
      <c r="M32" s="12" t="s">
        <v>303</v>
      </c>
      <c r="N32" s="12"/>
      <c r="O32" s="9">
        <v>5525.1</v>
      </c>
      <c r="P32" s="9">
        <v>1</v>
      </c>
      <c r="Q32" s="13" t="str">
        <f>VLOOKUP(O32, '[1]لیست محصولات شهریور ۱۴۰۳'!B:C,2,0)</f>
        <v>اتیوپی آناسورا | Ethiopia Anasora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2750000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2750000</v>
      </c>
      <c r="Y32" s="17"/>
      <c r="Z32" s="14">
        <f t="shared" si="4"/>
        <v>2750000</v>
      </c>
      <c r="AA32" s="18" t="s">
        <v>76</v>
      </c>
      <c r="AB32" s="13" t="s">
        <v>304</v>
      </c>
      <c r="AC32" s="19" t="s">
        <v>305</v>
      </c>
      <c r="AD32" s="20" t="s">
        <v>109</v>
      </c>
      <c r="AE32" s="19"/>
      <c r="AF32" s="21"/>
      <c r="AG32" s="22" t="str">
        <f t="shared" si="5"/>
        <v>TRUE</v>
      </c>
      <c r="AH32" s="23" t="str">
        <f t="shared" si="6"/>
        <v>تهران خیابان لواسانی - نبش خیابان شب بو - پلاک ۴۲ - همکف - شیرینی فروشی اِکلِر  - الهه پرچ 09191317610</v>
      </c>
    </row>
    <row r="33" spans="1:34" ht="22.35" customHeight="1">
      <c r="A33" s="7"/>
      <c r="B33" s="7"/>
      <c r="C33" s="7"/>
      <c r="D33" s="7"/>
      <c r="E33" s="7"/>
      <c r="F33" s="8"/>
      <c r="G33" s="9">
        <v>19</v>
      </c>
      <c r="H33" s="10">
        <v>288463491520</v>
      </c>
      <c r="I33" s="9" t="s">
        <v>254</v>
      </c>
      <c r="J33" s="9"/>
      <c r="K33" s="11" t="str">
        <f t="shared" ca="1" si="0"/>
        <v/>
      </c>
      <c r="L33" s="12" t="s">
        <v>128</v>
      </c>
      <c r="M33" s="12" t="s">
        <v>306</v>
      </c>
      <c r="N33" s="12" t="s">
        <v>307</v>
      </c>
      <c r="O33" s="9">
        <v>5524.2</v>
      </c>
      <c r="P33" s="9">
        <v>1</v>
      </c>
      <c r="Q33" s="13" t="str">
        <f>VLOOKUP(O33, '[1]لیست محصولات شهریور ۱۴۰۳'!B:C,2,0)</f>
        <v>برزیل کوکاپیل کاناریو | Brazil Cocapil Canario</v>
      </c>
      <c r="R33" s="9"/>
      <c r="S33" s="12">
        <f>VLOOKUP(O33, '[1]لیست محصولات شهریور ۱۴۰۳'!B:F,5,0)</f>
        <v>750</v>
      </c>
      <c r="T33" s="14">
        <f>VLOOKUP(O33, '[1]لیست محصولات شهریور ۱۴۰۳'!B:G,6,0)</f>
        <v>12450000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12450000</v>
      </c>
      <c r="Y33" s="17"/>
      <c r="Z33" s="14">
        <f t="shared" si="4"/>
        <v>12450000</v>
      </c>
      <c r="AA33" s="18" t="s">
        <v>76</v>
      </c>
      <c r="AB33" s="13" t="s">
        <v>308</v>
      </c>
      <c r="AC33" s="19" t="s">
        <v>309</v>
      </c>
      <c r="AD33" s="20" t="s">
        <v>109</v>
      </c>
      <c r="AE33" s="19"/>
      <c r="AF33" s="21"/>
      <c r="AG33" s="22" t="str">
        <f t="shared" si="5"/>
        <v>TRUE</v>
      </c>
      <c r="AH33" s="23" t="str">
        <f t="shared" si="6"/>
        <v>تهران بزرگراه ستاری شمال خ.پیامبرمرکزی خ هجرت خ صبح دوست ک.کاملیا برج کاملیا کافه کلبه فندق - علی بهمانی 09376520290</v>
      </c>
    </row>
    <row r="34" spans="1:34" ht="22.35" customHeight="1">
      <c r="A34" s="7"/>
      <c r="B34" s="7"/>
      <c r="C34" s="7"/>
      <c r="D34" s="7"/>
      <c r="E34" s="7"/>
      <c r="F34" s="8"/>
      <c r="G34" s="218">
        <v>20</v>
      </c>
      <c r="H34" s="220">
        <v>180850</v>
      </c>
      <c r="I34" s="218" t="s">
        <v>310</v>
      </c>
      <c r="J34" s="218" t="s">
        <v>74</v>
      </c>
      <c r="K34" s="11" t="str">
        <f t="shared" ca="1" si="0"/>
        <v/>
      </c>
      <c r="L34" s="216" t="s">
        <v>341</v>
      </c>
      <c r="M34" s="216" t="s">
        <v>342</v>
      </c>
      <c r="N34" s="216" t="s">
        <v>345</v>
      </c>
      <c r="O34" s="9">
        <v>5501.1</v>
      </c>
      <c r="P34" s="9">
        <v>1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2300000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2300000</v>
      </c>
      <c r="Y34" s="17"/>
      <c r="Z34" s="14">
        <f t="shared" si="4"/>
        <v>2300000</v>
      </c>
      <c r="AA34" s="232" t="s">
        <v>76</v>
      </c>
      <c r="AB34" s="230" t="s">
        <v>343</v>
      </c>
      <c r="AC34" s="228" t="s">
        <v>344</v>
      </c>
      <c r="AD34" s="226"/>
      <c r="AE34" s="234" t="s">
        <v>346</v>
      </c>
      <c r="AF34" s="21"/>
      <c r="AG34" s="22" t="str">
        <f t="shared" si="5"/>
        <v>TRUE</v>
      </c>
      <c r="AH34" s="23" t="str">
        <f t="shared" si="6"/>
        <v>تهران شهرک غرب خیابان مهستان مجتمع تجاری گلستان کافه کتاب همیشه - سپهر چگنی 09212448342</v>
      </c>
    </row>
    <row r="35" spans="1:34" ht="22.35" customHeight="1">
      <c r="A35" s="7"/>
      <c r="B35" s="7"/>
      <c r="C35" s="7"/>
      <c r="D35" s="7"/>
      <c r="E35" s="7"/>
      <c r="F35" s="8"/>
      <c r="G35" s="219"/>
      <c r="H35" s="221"/>
      <c r="I35" s="219"/>
      <c r="J35" s="219"/>
      <c r="K35" s="11" t="str">
        <f t="shared" ca="1" si="0"/>
        <v/>
      </c>
      <c r="L35" s="217"/>
      <c r="M35" s="217"/>
      <c r="N35" s="217"/>
      <c r="O35" s="9">
        <v>5525.1</v>
      </c>
      <c r="P35" s="9">
        <v>2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2750000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5500000</v>
      </c>
      <c r="Y35" s="17"/>
      <c r="Z35" s="14">
        <f t="shared" si="4"/>
        <v>5500000</v>
      </c>
      <c r="AA35" s="233"/>
      <c r="AB35" s="231"/>
      <c r="AC35" s="229"/>
      <c r="AD35" s="227"/>
      <c r="AE35" s="235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218">
        <v>21</v>
      </c>
      <c r="H36" s="220">
        <v>288529364619</v>
      </c>
      <c r="I36" s="218" t="s">
        <v>310</v>
      </c>
      <c r="J36" s="218" t="s">
        <v>74</v>
      </c>
      <c r="K36" s="11" t="str">
        <f t="shared" ca="1" si="0"/>
        <v/>
      </c>
      <c r="L36" s="216" t="s">
        <v>128</v>
      </c>
      <c r="M36" s="216" t="s">
        <v>357</v>
      </c>
      <c r="N36" s="216" t="s">
        <v>358</v>
      </c>
      <c r="O36" s="9">
        <v>5524.3</v>
      </c>
      <c r="P36" s="9">
        <v>3</v>
      </c>
      <c r="Q36" s="13" t="str">
        <f>VLOOKUP(O36, '[1]لیست محصولات شهریور ۱۴۰۳'!B:C,2,0)</f>
        <v>برزیل کوکاپیل کاناریو | Brazil Cocapil Canario</v>
      </c>
      <c r="R36" s="9"/>
      <c r="S36" s="12">
        <f>VLOOKUP(O36, '[1]لیست محصولات شهریور ۱۴۰۳'!B:F,5,0)</f>
        <v>4000</v>
      </c>
      <c r="T36" s="14">
        <f>VLOOKUP(O36, '[1]لیست محصولات شهریور ۱۴۰۳'!B:G,6,0)</f>
        <v>58400000</v>
      </c>
      <c r="U36" s="15"/>
      <c r="V36" s="16">
        <f t="shared" si="1"/>
        <v>0</v>
      </c>
      <c r="W36" s="12">
        <f t="shared" si="2"/>
        <v>3</v>
      </c>
      <c r="X36" s="14">
        <f t="shared" si="3"/>
        <v>175200000</v>
      </c>
      <c r="Y36" s="17"/>
      <c r="Z36" s="14">
        <f t="shared" si="4"/>
        <v>175200000</v>
      </c>
      <c r="AA36" s="232" t="s">
        <v>228</v>
      </c>
      <c r="AB36" s="230" t="s">
        <v>359</v>
      </c>
      <c r="AC36" s="228" t="s">
        <v>360</v>
      </c>
      <c r="AD36" s="226"/>
      <c r="AE36" s="234" t="s">
        <v>355</v>
      </c>
      <c r="AF36" s="21"/>
      <c r="AG36" s="22" t="str">
        <f t="shared" si="5"/>
        <v>TRUE</v>
      </c>
      <c r="AH36" s="23" t="str">
        <f t="shared" si="6"/>
        <v>بندرعباس چهارراه پردیس - ک خیام کافه بنک - علی چوپانی 09366587866</v>
      </c>
    </row>
    <row r="37" spans="1:34" ht="22.35" customHeight="1">
      <c r="A37" s="7"/>
      <c r="B37" s="7"/>
      <c r="C37" s="7"/>
      <c r="D37" s="7"/>
      <c r="E37" s="7"/>
      <c r="F37" s="8"/>
      <c r="G37" s="236"/>
      <c r="H37" s="237"/>
      <c r="I37" s="236"/>
      <c r="J37" s="236"/>
      <c r="K37" s="11" t="str">
        <f t="shared" ca="1" si="0"/>
        <v/>
      </c>
      <c r="L37" s="222"/>
      <c r="M37" s="222"/>
      <c r="N37" s="222"/>
      <c r="O37" s="9">
        <v>3328.1</v>
      </c>
      <c r="P37" s="9">
        <v>2</v>
      </c>
      <c r="Q37" s="13" t="str">
        <f>VLOOKUP(O37, '[1]لیست محصولات شهریور ۱۴۰۳'!B:C,2,0)</f>
        <v>اینماکولادا مزارع فلو | Inmaculada Fellows Farms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7900000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15800000</v>
      </c>
      <c r="Y37" s="17"/>
      <c r="Z37" s="14">
        <f t="shared" si="4"/>
        <v>15800000</v>
      </c>
      <c r="AA37" s="241"/>
      <c r="AB37" s="240"/>
      <c r="AC37" s="239"/>
      <c r="AD37" s="238"/>
      <c r="AE37" s="298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236"/>
      <c r="H38" s="237"/>
      <c r="I38" s="236"/>
      <c r="J38" s="236"/>
      <c r="K38" s="11" t="str">
        <f t="shared" ca="1" si="0"/>
        <v/>
      </c>
      <c r="L38" s="222"/>
      <c r="M38" s="222"/>
      <c r="N38" s="222"/>
      <c r="O38" s="9">
        <v>3327.1</v>
      </c>
      <c r="P38" s="9">
        <v>1</v>
      </c>
      <c r="Q38" s="13" t="str">
        <f>VLOOKUP(O38, '[1]لیست محصولات شهریور ۱۴۰۳'!B:C,2,0)</f>
        <v>پامپوجیلا | pampojila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5950000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5950000</v>
      </c>
      <c r="Y38" s="17"/>
      <c r="Z38" s="14">
        <f t="shared" si="4"/>
        <v>5950000</v>
      </c>
      <c r="AA38" s="241"/>
      <c r="AB38" s="240"/>
      <c r="AC38" s="239"/>
      <c r="AD38" s="238"/>
      <c r="AE38" s="298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219"/>
      <c r="H39" s="221"/>
      <c r="I39" s="219"/>
      <c r="J39" s="219"/>
      <c r="K39" s="11" t="str">
        <f t="shared" ca="1" si="0"/>
        <v/>
      </c>
      <c r="L39" s="217"/>
      <c r="M39" s="217"/>
      <c r="N39" s="217"/>
      <c r="O39" s="9">
        <v>3329.1</v>
      </c>
      <c r="P39" s="9">
        <v>2</v>
      </c>
      <c r="Q39" s="13" t="str">
        <f>VLOOKUP(O39, '[1]لیست محصولات شهریور ۱۴۰۳'!B:C,2,0)</f>
        <v>بنتی ننکا | Benti Nenka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9850000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19700000</v>
      </c>
      <c r="Y39" s="17"/>
      <c r="Z39" s="14">
        <f t="shared" si="4"/>
        <v>19700000</v>
      </c>
      <c r="AA39" s="233"/>
      <c r="AB39" s="231"/>
      <c r="AC39" s="229"/>
      <c r="AD39" s="227"/>
      <c r="AE39" s="235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>
        <v>22</v>
      </c>
      <c r="H40" s="10">
        <v>288534015528</v>
      </c>
      <c r="I40" s="9" t="s">
        <v>310</v>
      </c>
      <c r="J40" s="9"/>
      <c r="K40" s="11" t="str">
        <f t="shared" ca="1" si="0"/>
        <v/>
      </c>
      <c r="L40" s="12" t="s">
        <v>361</v>
      </c>
      <c r="M40" s="12" t="s">
        <v>362</v>
      </c>
      <c r="N40" s="12"/>
      <c r="O40" s="9">
        <v>5525.1</v>
      </c>
      <c r="P40" s="9">
        <v>1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2750000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2750000</v>
      </c>
      <c r="Y40" s="17"/>
      <c r="Z40" s="14">
        <f t="shared" si="4"/>
        <v>2750000</v>
      </c>
      <c r="AA40" s="18" t="s">
        <v>76</v>
      </c>
      <c r="AB40" s="13" t="s">
        <v>70</v>
      </c>
      <c r="AC40" s="19" t="s">
        <v>363</v>
      </c>
      <c r="AD40" s="20"/>
      <c r="AE40" s="77" t="s">
        <v>364</v>
      </c>
      <c r="AF40" s="21"/>
      <c r="AG40" s="22" t="str">
        <f t="shared" si="5"/>
        <v>TRUE</v>
      </c>
      <c r="AH40" s="23" t="str">
        <f t="shared" si="6"/>
        <v>تهران -  - صبا وصالی 09303800369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31</v>
      </c>
      <c r="AI240" s="56">
        <f t="shared" si="19"/>
        <v>0</v>
      </c>
      <c r="AJ240" s="57">
        <f>AH240-AI240</f>
        <v>31</v>
      </c>
      <c r="AK240" s="58">
        <f t="shared" si="23"/>
        <v>4.6500000000000004</v>
      </c>
      <c r="AL240" s="59">
        <f>AO240+AQ240-[2]Sheet1!$AH241</f>
        <v>0</v>
      </c>
      <c r="AM240" s="59">
        <f t="shared" si="25"/>
        <v>-31</v>
      </c>
      <c r="AN240" s="58">
        <f t="shared" si="21"/>
        <v>0</v>
      </c>
      <c r="AO240" s="59"/>
      <c r="AP240" s="58">
        <f t="shared" si="22"/>
        <v>-4.6500000000000004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3</v>
      </c>
      <c r="AI241" s="56">
        <f t="shared" si="19"/>
        <v>0</v>
      </c>
      <c r="AJ241" s="57">
        <f t="shared" ref="AJ241:AJ264" si="27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25"/>
        <v>-3</v>
      </c>
      <c r="AN241" s="58">
        <f t="shared" si="21"/>
        <v>0</v>
      </c>
      <c r="AO241" s="59"/>
      <c r="AP241" s="58">
        <f t="shared" si="22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4</v>
      </c>
      <c r="AI242" s="56">
        <f t="shared" si="19"/>
        <v>0</v>
      </c>
      <c r="AJ242" s="57">
        <f t="shared" si="27"/>
        <v>4</v>
      </c>
      <c r="AK242" s="58">
        <f t="shared" ref="AK242:AK267" si="28">AH242*AG242/1000</f>
        <v>16</v>
      </c>
      <c r="AL242" s="59">
        <f>AO242+AQ242-[2]Sheet1!$AH243</f>
        <v>0</v>
      </c>
      <c r="AM242" s="59">
        <f t="shared" si="25"/>
        <v>-4</v>
      </c>
      <c r="AN242" s="58">
        <f t="shared" si="21"/>
        <v>0</v>
      </c>
      <c r="AO242" s="59"/>
      <c r="AP242" s="58">
        <f t="shared" si="22"/>
        <v>-16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32 W34:W200" name="باقیمانده_5"/>
    <protectedRange algorithmName="SHA-512" hashValue="f5WsBkExWTs/LKakVBbNBXjGjwaAPcOxHhJFt4MnEAAY0TgGUtLBwc6BQDnps5THm9Gccqda3SWXIrg2Z9o+GA==" saltValue="9EXh0tvvNrwpkDbSuYJ+Uw==" spinCount="100000" sqref="V2:V32 V34:V200" name="تعداد ارسال شده_4"/>
    <protectedRange algorithmName="SHA-512" hashValue="jjrV5Hy6JwvVqOO7tKoZVoRg7rpBcjqvT96GSIFiDncBaImziwFUF2JC6d0rT0SfgZv+eJ/5g2VdqSB7bdW0mg==" saltValue="0Igh3j97EZBwjtfDd8U1wg==" spinCount="100000" sqref="W33" name="باقیمانده_5_1"/>
    <protectedRange algorithmName="SHA-512" hashValue="f5WsBkExWTs/LKakVBbNBXjGjwaAPcOxHhJFt4MnEAAY0TgGUtLBwc6BQDnps5THm9Gccqda3SWXIrg2Z9o+GA==" saltValue="9EXh0tvvNrwpkDbSuYJ+Uw==" spinCount="100000" sqref="V33" name="تعداد ارسال شده_4_1"/>
  </protectedRanges>
  <mergeCells count="129">
    <mergeCell ref="G36:G39"/>
    <mergeCell ref="H36:H39"/>
    <mergeCell ref="I36:I39"/>
    <mergeCell ref="J36:J39"/>
    <mergeCell ref="L36:L39"/>
    <mergeCell ref="M36:M39"/>
    <mergeCell ref="N36:N39"/>
    <mergeCell ref="AE36:AE39"/>
    <mergeCell ref="AD36:AD39"/>
    <mergeCell ref="AC36:AC39"/>
    <mergeCell ref="AB36:AB39"/>
    <mergeCell ref="AA36:AA39"/>
    <mergeCell ref="I13:I14"/>
    <mergeCell ref="H13:H14"/>
    <mergeCell ref="G13:G14"/>
    <mergeCell ref="AE13:AE14"/>
    <mergeCell ref="AD13:AD14"/>
    <mergeCell ref="AC13:AC14"/>
    <mergeCell ref="AB13:AB14"/>
    <mergeCell ref="AA13:AA14"/>
    <mergeCell ref="N34:N35"/>
    <mergeCell ref="M34:M35"/>
    <mergeCell ref="L34:L35"/>
    <mergeCell ref="J34:J35"/>
    <mergeCell ref="I34:I35"/>
    <mergeCell ref="H34:H35"/>
    <mergeCell ref="G34:G35"/>
    <mergeCell ref="AA34:AA35"/>
    <mergeCell ref="AD34:AD35"/>
    <mergeCell ref="AC34:AC35"/>
    <mergeCell ref="AB34:AB35"/>
    <mergeCell ref="AE34:AE35"/>
    <mergeCell ref="H20:H21"/>
    <mergeCell ref="G20:G21"/>
    <mergeCell ref="AA20:AA21"/>
    <mergeCell ref="AD20:AD21"/>
    <mergeCell ref="AE10:AE12"/>
    <mergeCell ref="N13:N14"/>
    <mergeCell ref="M13:M14"/>
    <mergeCell ref="L13:L14"/>
    <mergeCell ref="J13:J14"/>
    <mergeCell ref="J10:J12"/>
    <mergeCell ref="L10:L12"/>
    <mergeCell ref="M10:M12"/>
    <mergeCell ref="N10:N12"/>
    <mergeCell ref="AD10:AD12"/>
    <mergeCell ref="AC10:AC12"/>
    <mergeCell ref="AB10:AB12"/>
    <mergeCell ref="AA10:AA12"/>
    <mergeCell ref="M6:M8"/>
    <mergeCell ref="L6:L8"/>
    <mergeCell ref="J6:J8"/>
    <mergeCell ref="I6:I8"/>
    <mergeCell ref="H6:H8"/>
    <mergeCell ref="G6:G8"/>
    <mergeCell ref="G10:G12"/>
    <mergeCell ref="H10:H12"/>
    <mergeCell ref="I10:I12"/>
    <mergeCell ref="AD2:AD4"/>
    <mergeCell ref="AC2:AC4"/>
    <mergeCell ref="AB2:AB4"/>
    <mergeCell ref="AA2:AA4"/>
    <mergeCell ref="AD6:AD8"/>
    <mergeCell ref="AC6:AC8"/>
    <mergeCell ref="AB6:AB8"/>
    <mergeCell ref="AA6:AA8"/>
    <mergeCell ref="N6:N8"/>
    <mergeCell ref="A1:B1"/>
    <mergeCell ref="C1:D1"/>
    <mergeCell ref="E1:F1"/>
    <mergeCell ref="U1:V1"/>
    <mergeCell ref="G2:G4"/>
    <mergeCell ref="H2:H4"/>
    <mergeCell ref="I2:I4"/>
    <mergeCell ref="J2:J4"/>
    <mergeCell ref="L2:L4"/>
    <mergeCell ref="M2:M4"/>
    <mergeCell ref="N2:N4"/>
    <mergeCell ref="AC20:AC21"/>
    <mergeCell ref="AB20:AB21"/>
    <mergeCell ref="N20:N21"/>
    <mergeCell ref="M20:M21"/>
    <mergeCell ref="L20:L21"/>
    <mergeCell ref="J20:J21"/>
    <mergeCell ref="I20:I21"/>
    <mergeCell ref="M22:M24"/>
    <mergeCell ref="N22:N24"/>
    <mergeCell ref="AA22:AA24"/>
    <mergeCell ref="AD22:AD24"/>
    <mergeCell ref="AC22:AC24"/>
    <mergeCell ref="AB22:AB24"/>
    <mergeCell ref="G22:G24"/>
    <mergeCell ref="H22:H24"/>
    <mergeCell ref="I22:I24"/>
    <mergeCell ref="J22:J24"/>
    <mergeCell ref="L22:L24"/>
    <mergeCell ref="H25:H26"/>
    <mergeCell ref="G25:G26"/>
    <mergeCell ref="AD25:AD26"/>
    <mergeCell ref="AC25:AC26"/>
    <mergeCell ref="AB25:AB26"/>
    <mergeCell ref="AA25:AA26"/>
    <mergeCell ref="N25:N26"/>
    <mergeCell ref="M25:M26"/>
    <mergeCell ref="L25:L26"/>
    <mergeCell ref="J25:J26"/>
    <mergeCell ref="I25:I26"/>
    <mergeCell ref="H27:H28"/>
    <mergeCell ref="G27:G28"/>
    <mergeCell ref="AA27:AA28"/>
    <mergeCell ref="AD27:AD28"/>
    <mergeCell ref="AC27:AC28"/>
    <mergeCell ref="AB27:AB28"/>
    <mergeCell ref="N27:N28"/>
    <mergeCell ref="M27:M28"/>
    <mergeCell ref="L27:L28"/>
    <mergeCell ref="J27:J28"/>
    <mergeCell ref="I27:I28"/>
    <mergeCell ref="AD30:AD31"/>
    <mergeCell ref="H30:H31"/>
    <mergeCell ref="G30:G31"/>
    <mergeCell ref="AB30:AB31"/>
    <mergeCell ref="AA30:AA31"/>
    <mergeCell ref="AC30:AC31"/>
    <mergeCell ref="N30:N31"/>
    <mergeCell ref="M30:M31"/>
    <mergeCell ref="L30:L31"/>
    <mergeCell ref="J30:J31"/>
    <mergeCell ref="I30:I31"/>
  </mergeCells>
  <conditionalFormatting sqref="G2:J2 AD2 J5:J6 AD5:AD6 J9:J10 AD9:AD10 G13:J13 AD13 G15:J20 AD15:AD20 G22:J22 AD22 G25:J25 AD25 G27:J27 AD27 G29:J30 AD29:AD30 G36:J36 AD36 G40:J200 AD40:AD200">
    <cfRule type="expression" dxfId="143" priority="67">
      <formula>$A2</formula>
    </cfRule>
  </conditionalFormatting>
  <conditionalFormatting sqref="G2:J2 AD2 Z2:Z32 J5:J6 AD5:AD6 J9:J10 AD9:AD10 G13:J13 AD13 G15:J20 AD15:AD20 G22:J22 AD22 G25:J25 AD25 G27:J27 AD27 G29:J30 AD29:AD30 G32:J32 AD32 Z34:Z200 G36:J36 AD36 G40:J200 AD40:AD200">
    <cfRule type="expression" dxfId="142" priority="69">
      <formula>$E2</formula>
    </cfRule>
  </conditionalFormatting>
  <conditionalFormatting sqref="G2:AF2 J5:J6 AA5:AF6 J9:J10 AA9:AF10 G13:P13 AA13:AF13 G15:P20 AA15:AF20 G22:P22 AA22:AF22 G25:P25 AA25:AF25 G27:P27 AA27:AF27 G29:P30 AA29:AF30 G36:AF36 G40:AF200 Q3:Z32 G32:P32 AA32:AF32 O35:Z35 O37:Z39 AE3:AF4 K3:K12 O3:P12 H5:H6 AE7:AF8 H9:H10 AF11:AF12 K14 O14:P14 AF14 K21 O21:P21 AE21:AF21 K23:K24 O23:P24 AE23:AF24 K26 O26:P26 AE26:AF26 K28 O28:P28 AE28:AF28 K31 O31:P31 AE31:AF31 K35 AF35 K37:K39 AF37:AF39">
    <cfRule type="expression" dxfId="141" priority="68">
      <formula>$C2</formula>
    </cfRule>
  </conditionalFormatting>
  <conditionalFormatting sqref="G33:AF34">
    <cfRule type="expression" dxfId="140" priority="3">
      <formula>$C33</formula>
    </cfRule>
  </conditionalFormatting>
  <conditionalFormatting sqref="W2:W200">
    <cfRule type="expression" dxfId="139" priority="1">
      <formula>$AG2</formula>
    </cfRule>
  </conditionalFormatting>
  <conditionalFormatting sqref="Z2:Z200 G32:J34 AD32:AD34">
    <cfRule type="expression" dxfId="138" priority="2">
      <formula>$A2</formula>
    </cfRule>
  </conditionalFormatting>
  <conditionalFormatting sqref="Z33 G33:J34 AD33:AD34">
    <cfRule type="expression" dxfId="137" priority="4">
      <formula>$E33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{91B0D758-8377-4F67-8234-A3EE6468245C}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{54B8604C-418F-45FE-82C4-ECE5800DA911}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{FD296643-077A-4CA1-ACAA-BD10A413C436}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{6F9AA988-243C-4AFC-AB4E-F4681905C2A5}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{8036B658-F511-4A7A-8037-A8B2A2448560}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{941BA697-5879-4AEB-991F-39A7A049E0F8}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{EA377564-8257-4334-95AC-89AE056A2B70}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{7B15A39F-F58F-4BDD-ABE5-7CA5FA377F65}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{80B1EA07-61D6-4CA6-8129-6C453FD2F653}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{32F4A861-2EB0-47C6-9198-8FB8B10475E7}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{117C61EA-62D3-4115-9E18-597EDAF9A993}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{1E3AD4E5-DAAE-4E58-BF11-AB2A1EE28FC8}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{059D9900-B72F-43A3-9B4D-65CF08042D0C}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{8C987072-9AC9-43D3-97DD-5C57E4CE1C25}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{E594AEA1-372C-4B1B-AF12-5CC315B51D4B}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{630E187B-38B8-4C5F-B10D-C86CA1FA815B}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{34B61EB0-A0FE-48BE-8C72-5CA99C8B49EB}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{E5B62DFE-9F8F-4C87-B49D-496784C44105}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{FCF491FC-2D28-48B8-ABF4-F880D55FA1F8}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{0E05AFA8-A526-43D0-83C3-6547ECABBE10}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{3782A68A-FBB0-4C56-BE4D-F0DDB7B01E97}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{ADB276D9-B077-4CC3-B5B1-87DA59E7AB2E}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{28D00365-4EEA-4D84-9FBE-EDC78432C4CC}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{C7E1E569-4034-4EFE-9C2C-C9822B47C04C}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{5456CD3A-1C6C-477A-A678-AC6F1FB98F75}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{C912222D-DCAB-44A1-B136-7576E26B7F90}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{B6DFEE73-CCF1-4934-A834-F562D4305941}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{D4EFA832-D237-4CD3-98C6-D7B17462F7E0}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{B06D6544-E904-4332-8848-A801C812993E}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{4BD36BD6-2786-43ED-BAF9-8FB6399FE3ED}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{C085ADAA-E877-4F5B-ADFD-2CB75E8BE9BA}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{98E94FA8-D34C-4EFF-9957-2FD07D4C4EAC}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{EC19B0A4-16D8-4096-BC67-4D3537D42E24}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{D58C77C5-B69B-4183-A8E1-685CD1C2DEFB}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{1BD6B64B-D224-41DC-8AA8-62020488CB2D}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{5E9CB664-F7F5-4646-B952-A3DB885FE586}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{3F792370-AFB6-4750-8232-E8396E8D5ECD}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{E7EDEA35-C20F-4C9A-A0C6-B7D573491872}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{A3CCC64C-D9ED-4854-A6D1-B24BCBEAEEC7}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{13164E99-3259-4E67-B4A0-F84EE2AEF505}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{6618C169-4B3E-4CF6-B6D3-74FBA82CC110}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{7E23177A-6E06-4E0F-A2A8-77875718D18C}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{1C6702ED-0280-41C0-94DE-5F376AAA765B}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{EF0D7414-DA15-4219-9E11-83F63C0F7E49}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{DB8A58F8-6A11-46D3-A555-2B246C54545C}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{0C1700AF-E04B-4661-88D1-1585F9E561B4}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{D45BC2E8-51B3-4BC5-8B4B-D5D103D04135}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{60A2A68F-5998-44B1-897A-76CD6FD57F5D}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{E34A755D-D90E-4E11-A9AC-80E1171DC794}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{9F449231-8EA4-4F6B-B61F-242F966B125D}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{E9B3974D-C8B9-4C74-8FBD-81B3EF718CC6}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{4AC452EF-1998-4132-AB3C-754121272D30}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{607AA6D0-7D9D-427F-81F4-D73685319BD7}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{73486C7E-B089-44FB-B39A-D79EC57B69F3}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{E9210EBF-4CA4-4CC8-91E3-0830333E6928}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{5DA05EBA-33F4-4DA9-A509-47AA2E7374E3}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{74530E92-2DE1-40BD-AF60-FD3E0FE59810}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{0577E594-E0AE-4637-A330-7CA1E53500E4}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{2017C712-1F61-40CC-9936-A303FEB6CE56}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{FB7C0590-748D-47F4-811D-5D23CACF6780}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{1EEC38C4-962B-4333-AE2B-644E94D8008E}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B0D758-8377-4F67-8234-A3EE6468245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4B8604C-418F-45FE-82C4-ECE5800DA91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D296643-077A-4CA1-ACAA-BD10A413C43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F9AA988-243C-4AFC-AB4E-F4681905C2A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8036B658-F511-4A7A-8037-A8B2A244856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41BA697-5879-4AEB-991F-39A7A049E0F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A377564-8257-4334-95AC-89AE056A2B7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7B15A39F-F58F-4BDD-ABE5-7CA5FA377F6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0B1EA07-61D6-4CA6-8129-6C453FD2F653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2F4A861-2EB0-47C6-9198-8FB8B10475E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17C61EA-62D3-4115-9E18-597EDAF9A99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E3AD4E5-DAAE-4E58-BF11-AB2A1EE28FC8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59D9900-B72F-43A3-9B4D-65CF08042D0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C987072-9AC9-43D3-97DD-5C57E4CE1C2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E594AEA1-372C-4B1B-AF12-5CC315B51D4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30E187B-38B8-4C5F-B10D-C86CA1FA815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4B61EB0-A0FE-48BE-8C72-5CA99C8B49E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5B62DFE-9F8F-4C87-B49D-496784C4410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CF491FC-2D28-48B8-ABF4-F880D55FA1F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E05AFA8-A526-43D0-83C3-6547ECABBE1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782A68A-FBB0-4C56-BE4D-F0DDB7B01E9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DB276D9-B077-4CC3-B5B1-87DA59E7AB2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8D00365-4EEA-4D84-9FBE-EDC78432C4C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7E1E569-4034-4EFE-9C2C-C9822B47C04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456CD3A-1C6C-477A-A678-AC6F1FB98F7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912222D-DCAB-44A1-B136-7576E26B7F90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6DFEE73-CCF1-4934-A834-F562D4305941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4EFA832-D237-4CD3-98C6-D7B17462F7E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B06D6544-E904-4332-8848-A801C812993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4BD36BD6-2786-43ED-BAF9-8FB6399FE3E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085ADAA-E877-4F5B-ADFD-2CB75E8BE9B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8E94FA8-D34C-4EFF-9957-2FD07D4C4EA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C19B0A4-16D8-4096-BC67-4D3537D42E2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58C77C5-B69B-4183-A8E1-685CD1C2DEFB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1BD6B64B-D224-41DC-8AA8-62020488CB2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E9CB664-F7F5-4646-B952-A3DB885FE58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F792370-AFB6-4750-8232-E8396E8D5ECD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7EDEA35-C20F-4C9A-A0C6-B7D57349187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3CCC64C-D9ED-4854-A6D1-B24BCBEAEEC7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3164E99-3259-4E67-B4A0-F84EE2AEF50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618C169-4B3E-4CF6-B6D3-74FBA82CC11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E23177A-6E06-4E0F-A2A8-77875718D18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C6702ED-0280-41C0-94DE-5F376AAA765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F0D7414-DA15-4219-9E11-83F63C0F7E4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B8A58F8-6A11-46D3-A555-2B246C54545C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C1700AF-E04B-4661-88D1-1585F9E561B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45BC2E8-51B3-4BC5-8B4B-D5D103D0413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0A2A68F-5998-44B1-897A-76CD6FD57F5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34A755D-D90E-4E11-A9AC-80E1171DC794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F449231-8EA4-4F6B-B61F-242F966B125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9B3974D-C8B9-4C74-8FBD-81B3EF718CC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4AC452EF-1998-4132-AB3C-754121272D3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07AA6D0-7D9D-427F-81F4-D73685319BD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3486C7E-B089-44FB-B39A-D79EC57B69F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9210EBF-4CA4-4CC8-91E3-0830333E692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DA05EBA-33F4-4DA9-A509-47AA2E7374E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4530E92-2DE1-40BD-AF60-FD3E0FE5981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577E594-E0AE-4637-A330-7CA1E53500E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017C712-1F61-40CC-9936-A303FEB6CE5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B7C0590-748D-47F4-811D-5D23CACF6780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EEC38C4-962B-4333-AE2B-644E94D8008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67"/>
  <sheetViews>
    <sheetView rightToLeft="1" topLeftCell="G1" zoomScale="70" zoomScaleNormal="70" workbookViewId="0">
      <selection activeCell="L14" sqref="L14:N1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51.109375" style="24" bestFit="1" customWidth="1"/>
    <col min="29" max="29" width="15.77734375" style="31" bestFit="1" customWidth="1"/>
    <col min="30" max="30" width="14.44140625" style="32" bestFit="1" customWidth="1"/>
    <col min="31" max="31" width="75.21875" style="24" bestFit="1" customWidth="1"/>
    <col min="32" max="32" width="28.33203125" style="24" bestFit="1" customWidth="1"/>
    <col min="33" max="33" width="13.5546875" style="24" bestFit="1" customWidth="1"/>
    <col min="34" max="34" width="183.441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288504405276</v>
      </c>
      <c r="I2" s="9" t="s">
        <v>310</v>
      </c>
      <c r="J2" s="9"/>
      <c r="K2" s="11" t="str">
        <f t="shared" ref="K2:K65" ca="1" si="0">IF(C2, TODAY(), "" )</f>
        <v/>
      </c>
      <c r="L2" s="12" t="s">
        <v>311</v>
      </c>
      <c r="M2" s="12" t="s">
        <v>312</v>
      </c>
      <c r="N2" s="12"/>
      <c r="O2" s="9">
        <v>5501.2</v>
      </c>
      <c r="P2" s="9">
        <v>1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11100000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11100000</v>
      </c>
      <c r="Y2" s="17"/>
      <c r="Z2" s="14">
        <f t="shared" ref="Z2:Z65" si="4">X2-Y2</f>
        <v>11100000</v>
      </c>
      <c r="AA2" s="18" t="s">
        <v>190</v>
      </c>
      <c r="AB2" s="13" t="s">
        <v>313</v>
      </c>
      <c r="AC2" s="19" t="s">
        <v>314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شیراز بلوارنصر-خیابان فیض- کوچه ۲۱-پلاک ۱۹  - محمدجواد اسفندیاری 09915773476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8">
        <v>2</v>
      </c>
      <c r="H3" s="220">
        <v>288508289754</v>
      </c>
      <c r="I3" s="218" t="s">
        <v>310</v>
      </c>
      <c r="J3" s="218"/>
      <c r="K3" s="11" t="str">
        <f t="shared" ca="1" si="0"/>
        <v/>
      </c>
      <c r="L3" s="216" t="s">
        <v>315</v>
      </c>
      <c r="M3" s="216" t="s">
        <v>316</v>
      </c>
      <c r="N3" s="216" t="s">
        <v>317</v>
      </c>
      <c r="O3" s="9">
        <v>5525.2</v>
      </c>
      <c r="P3" s="9">
        <v>3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13350000</v>
      </c>
      <c r="U3" s="15"/>
      <c r="V3" s="16">
        <f t="shared" si="1"/>
        <v>0</v>
      </c>
      <c r="W3" s="12">
        <f t="shared" si="2"/>
        <v>3</v>
      </c>
      <c r="X3" s="14">
        <f t="shared" si="3"/>
        <v>40050000</v>
      </c>
      <c r="Y3" s="17"/>
      <c r="Z3" s="14">
        <f t="shared" si="4"/>
        <v>40050000</v>
      </c>
      <c r="AA3" s="232" t="s">
        <v>318</v>
      </c>
      <c r="AB3" s="230" t="s">
        <v>319</v>
      </c>
      <c r="AC3" s="228" t="s">
        <v>320</v>
      </c>
      <c r="AD3" s="226"/>
      <c r="AE3" s="234" t="s">
        <v>321</v>
      </c>
      <c r="AF3" s="21"/>
      <c r="AG3" s="22" t="str">
        <f t="shared" si="5"/>
        <v>TRUE</v>
      </c>
      <c r="AH3" s="23" t="str">
        <f>AA3&amp;" "&amp;AB3&amp;" "&amp;N3&amp;" - "&amp;L3&amp;" "&amp;M3&amp;" "&amp;AC3</f>
        <v>بابل خیابان جانبازان_بین توحید 50 و 48 کافه درخت - فربد سعیدی 09113151484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19"/>
      <c r="H4" s="221"/>
      <c r="I4" s="219"/>
      <c r="J4" s="219"/>
      <c r="K4" s="11" t="str">
        <f t="shared" ca="1" si="0"/>
        <v/>
      </c>
      <c r="L4" s="217"/>
      <c r="M4" s="217"/>
      <c r="N4" s="217"/>
      <c r="O4" s="9">
        <v>3328.1</v>
      </c>
      <c r="P4" s="9">
        <v>1</v>
      </c>
      <c r="Q4" s="13" t="str">
        <f>VLOOKUP(O4, '[1]لیست محصولات شهریور ۱۴۰۳'!B:C,2,0)</f>
        <v>اینماکولادا مزارع فلو | Inmaculada Fellows Farms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7900000</v>
      </c>
      <c r="U4" s="15"/>
      <c r="V4" s="16">
        <f t="shared" si="1"/>
        <v>0</v>
      </c>
      <c r="W4" s="12">
        <f t="shared" si="2"/>
        <v>1</v>
      </c>
      <c r="X4" s="14">
        <f t="shared" si="3"/>
        <v>7900000</v>
      </c>
      <c r="Y4" s="17"/>
      <c r="Z4" s="14">
        <f t="shared" si="4"/>
        <v>7900000</v>
      </c>
      <c r="AA4" s="233"/>
      <c r="AB4" s="231"/>
      <c r="AC4" s="229"/>
      <c r="AD4" s="227"/>
      <c r="AE4" s="235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954398</v>
      </c>
      <c r="I5" s="25" t="s">
        <v>310</v>
      </c>
      <c r="J5" s="9"/>
      <c r="K5" s="11" t="str">
        <f t="shared" ca="1" si="0"/>
        <v/>
      </c>
      <c r="L5" s="12" t="s">
        <v>322</v>
      </c>
      <c r="M5" s="12" t="s">
        <v>323</v>
      </c>
      <c r="N5" s="12" t="s">
        <v>324</v>
      </c>
      <c r="O5" s="9">
        <v>3329.1</v>
      </c>
      <c r="P5" s="9">
        <v>1</v>
      </c>
      <c r="Q5" s="13" t="str">
        <f>VLOOKUP(O5, '[1]لیست محصولات شهریور ۱۴۰۳'!B:C,2,0)</f>
        <v>بنتی ننکا | Benti Nenka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9850000</v>
      </c>
      <c r="U5" s="15"/>
      <c r="V5" s="16">
        <f t="shared" si="1"/>
        <v>0</v>
      </c>
      <c r="W5" s="12">
        <f t="shared" si="2"/>
        <v>1</v>
      </c>
      <c r="X5" s="14">
        <f t="shared" si="3"/>
        <v>9850000</v>
      </c>
      <c r="Y5" s="17"/>
      <c r="Z5" s="14">
        <f t="shared" si="4"/>
        <v>9850000</v>
      </c>
      <c r="AA5" s="18" t="s">
        <v>220</v>
      </c>
      <c r="AB5" s="13" t="s">
        <v>326</v>
      </c>
      <c r="AC5" s="19" t="s">
        <v>325</v>
      </c>
      <c r="AD5" s="20"/>
      <c r="AE5" s="19"/>
      <c r="AF5" s="21"/>
      <c r="AG5" s="22" t="str">
        <f t="shared" si="5"/>
        <v>TRUE</v>
      </c>
      <c r="AH5" s="23" t="str">
        <f t="shared" si="6"/>
        <v xml:space="preserve">کرج عظیمیه، میدان استقلال (اسبی)، کوچه شهید صفاتی،  پارک ایران زمین، ضلع شمالی شرقی پارک، مجتمع پارک سنتر *قبل تحویل بسته با شماره گیرنده تماس گرفته شود* کافه رستوران سوشا - سید شهاب میراسماعیلی 09129738717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288510099213</v>
      </c>
      <c r="I6" s="25" t="s">
        <v>310</v>
      </c>
      <c r="J6" s="9"/>
      <c r="K6" s="11" t="str">
        <f t="shared" ca="1" si="0"/>
        <v/>
      </c>
      <c r="L6" s="12" t="s">
        <v>327</v>
      </c>
      <c r="M6" s="12" t="s">
        <v>328</v>
      </c>
      <c r="N6" s="12"/>
      <c r="O6" s="9">
        <v>5501.1</v>
      </c>
      <c r="P6" s="9">
        <v>1</v>
      </c>
      <c r="Q6" s="13" t="str">
        <f>VLOOKUP(O6, '[1]لیست محصولات شهریور ۱۴۰۳'!B:C,2,0)</f>
        <v>ورتکس | Vortex</v>
      </c>
      <c r="R6" s="9" t="s">
        <v>92</v>
      </c>
      <c r="S6" s="12">
        <f>VLOOKUP(O6, '[1]لیست محصولات شهریور ۱۴۰۳'!B:F,5,0)</f>
        <v>150</v>
      </c>
      <c r="T6" s="14">
        <f>VLOOKUP(O6, '[1]لیست محصولات شهریور ۱۴۰۳'!B:G,6,0)</f>
        <v>2300000</v>
      </c>
      <c r="U6" s="15"/>
      <c r="V6" s="16">
        <f t="shared" si="1"/>
        <v>0</v>
      </c>
      <c r="W6" s="12">
        <f t="shared" si="2"/>
        <v>1</v>
      </c>
      <c r="X6" s="14">
        <f t="shared" si="3"/>
        <v>2300000</v>
      </c>
      <c r="Y6" s="17"/>
      <c r="Z6" s="14">
        <f t="shared" si="4"/>
        <v>2300000</v>
      </c>
      <c r="AA6" s="18" t="s">
        <v>329</v>
      </c>
      <c r="AB6" s="13" t="s">
        <v>330</v>
      </c>
      <c r="AC6" s="19" t="s">
        <v>331</v>
      </c>
      <c r="AD6" s="20"/>
      <c r="AE6" s="19"/>
      <c r="AF6" s="21"/>
      <c r="AG6" s="22" t="str">
        <f t="shared" si="5"/>
        <v>TRUE</v>
      </c>
      <c r="AH6" s="23" t="str">
        <f t="shared" si="6"/>
        <v>بروجن خیابان فردوسی، چهارراه مطهری، کوچه فردوسی ۶، ساختمان وندا، پلاک ۳۱  - مهسا اسدی 09371698543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67">
        <v>5</v>
      </c>
      <c r="H7" s="78"/>
      <c r="I7" s="67" t="s">
        <v>310</v>
      </c>
      <c r="J7" s="9" t="s">
        <v>74</v>
      </c>
      <c r="K7" s="11" t="str">
        <f t="shared" ca="1" si="0"/>
        <v/>
      </c>
      <c r="L7" s="12" t="s">
        <v>124</v>
      </c>
      <c r="M7" s="12" t="s">
        <v>332</v>
      </c>
      <c r="N7" s="12" t="s">
        <v>333</v>
      </c>
      <c r="O7" s="9">
        <v>5501.3</v>
      </c>
      <c r="P7" s="9">
        <v>5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51200000</v>
      </c>
      <c r="U7" s="26"/>
      <c r="V7" s="16">
        <f t="shared" si="1"/>
        <v>0</v>
      </c>
      <c r="W7" s="12">
        <f t="shared" si="2"/>
        <v>5</v>
      </c>
      <c r="X7" s="14">
        <f t="shared" si="3"/>
        <v>256000000</v>
      </c>
      <c r="Y7" s="17"/>
      <c r="Z7" s="14">
        <f t="shared" si="4"/>
        <v>256000000</v>
      </c>
      <c r="AA7" s="18" t="s">
        <v>76</v>
      </c>
      <c r="AB7" s="13" t="s">
        <v>70</v>
      </c>
      <c r="AC7" s="19" t="s">
        <v>334</v>
      </c>
      <c r="AD7" s="20"/>
      <c r="AE7" s="95" t="s">
        <v>356</v>
      </c>
      <c r="AF7" s="21"/>
      <c r="AG7" s="22" t="str">
        <f t="shared" si="5"/>
        <v>TRUE</v>
      </c>
      <c r="AH7" s="23" t="str">
        <f t="shared" si="6"/>
        <v>تهران - نولان پونک - آرین بیکدلی 09125690775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141407</v>
      </c>
      <c r="I8" s="9" t="s">
        <v>310</v>
      </c>
      <c r="J8" s="9"/>
      <c r="K8" s="11" t="str">
        <f t="shared" ca="1" si="0"/>
        <v/>
      </c>
      <c r="L8" s="12" t="s">
        <v>336</v>
      </c>
      <c r="M8" s="12" t="s">
        <v>337</v>
      </c>
      <c r="N8" s="12" t="s">
        <v>338</v>
      </c>
      <c r="O8" s="9">
        <v>5525.2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13350000</v>
      </c>
      <c r="U8" s="15"/>
      <c r="V8" s="16">
        <f t="shared" si="1"/>
        <v>0</v>
      </c>
      <c r="W8" s="12">
        <f t="shared" si="2"/>
        <v>1</v>
      </c>
      <c r="X8" s="14">
        <f t="shared" si="3"/>
        <v>13350000</v>
      </c>
      <c r="Y8" s="17"/>
      <c r="Z8" s="14">
        <f t="shared" si="4"/>
        <v>13350000</v>
      </c>
      <c r="AA8" s="18" t="s">
        <v>76</v>
      </c>
      <c r="AB8" s="13" t="s">
        <v>339</v>
      </c>
      <c r="AC8" s="19" t="s">
        <v>340</v>
      </c>
      <c r="AD8" s="20" t="s">
        <v>109</v>
      </c>
      <c r="AE8" s="19"/>
      <c r="AF8" s="21"/>
      <c r="AG8" s="22" t="str">
        <f t="shared" si="5"/>
        <v>TRUE</v>
      </c>
      <c r="AH8" s="23" t="str">
        <f t="shared" si="6"/>
        <v>تهران قیطریه - بلوار کاوه - پور حیدری شرقی(روشنایی) - بلوار صفا - نبش کوچه شقایق - پلاک 6 موچی‌کی (Mochiki) - کیانا بیانی 09124700718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18">
        <v>7</v>
      </c>
      <c r="H9" s="220">
        <v>288523356391</v>
      </c>
      <c r="I9" s="218" t="s">
        <v>310</v>
      </c>
      <c r="J9" s="218"/>
      <c r="K9" s="11" t="str">
        <f t="shared" ca="1" si="0"/>
        <v/>
      </c>
      <c r="L9" s="216" t="s">
        <v>128</v>
      </c>
      <c r="M9" s="216" t="s">
        <v>347</v>
      </c>
      <c r="N9" s="216" t="s">
        <v>348</v>
      </c>
      <c r="O9" s="9">
        <v>5525.2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13350000</v>
      </c>
      <c r="U9" s="15"/>
      <c r="V9" s="16">
        <f t="shared" si="1"/>
        <v>0</v>
      </c>
      <c r="W9" s="12">
        <f t="shared" si="2"/>
        <v>1</v>
      </c>
      <c r="X9" s="14">
        <f t="shared" si="3"/>
        <v>13350000</v>
      </c>
      <c r="Y9" s="17"/>
      <c r="Z9" s="14">
        <f t="shared" si="4"/>
        <v>13350000</v>
      </c>
      <c r="AA9" s="232" t="s">
        <v>76</v>
      </c>
      <c r="AB9" s="230" t="s">
        <v>349</v>
      </c>
      <c r="AC9" s="228" t="s">
        <v>350</v>
      </c>
      <c r="AD9" s="226" t="s">
        <v>95</v>
      </c>
      <c r="AE9" s="19"/>
      <c r="AF9" s="21"/>
      <c r="AG9" s="22" t="str">
        <f t="shared" si="5"/>
        <v>TRUE</v>
      </c>
      <c r="AH9" s="23" t="str">
        <f t="shared" si="6"/>
        <v>تهران شهرک اکباتان فاز یک خیابان علیزاده بازارچه ۱۰ پلاک ۱ کافه پاپیلون - علی سجادی 09124042172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236"/>
      <c r="H10" s="237"/>
      <c r="I10" s="236"/>
      <c r="J10" s="236"/>
      <c r="K10" s="11" t="str">
        <f t="shared" ca="1" si="0"/>
        <v/>
      </c>
      <c r="L10" s="222"/>
      <c r="M10" s="222"/>
      <c r="N10" s="222"/>
      <c r="O10" s="9">
        <v>5525.1</v>
      </c>
      <c r="P10" s="9">
        <v>2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2750000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5500000</v>
      </c>
      <c r="Y10" s="17"/>
      <c r="Z10" s="14">
        <f t="shared" si="4"/>
        <v>5500000</v>
      </c>
      <c r="AA10" s="241"/>
      <c r="AB10" s="240"/>
      <c r="AC10" s="239"/>
      <c r="AD10" s="238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9"/>
      <c r="H11" s="221"/>
      <c r="I11" s="219"/>
      <c r="J11" s="219"/>
      <c r="K11" s="11" t="str">
        <f t="shared" ca="1" si="0"/>
        <v/>
      </c>
      <c r="L11" s="217"/>
      <c r="M11" s="217"/>
      <c r="N11" s="217"/>
      <c r="O11" s="9">
        <v>3328.1</v>
      </c>
      <c r="P11" s="9">
        <v>2</v>
      </c>
      <c r="Q11" s="13" t="str">
        <f>VLOOKUP(O11, '[1]لیست محصولات شهریور ۱۴۰۳'!B:C,2,0)</f>
        <v>اینماکولادا مزارع فلو | Inmaculada Fellows Farms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7900000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15800000</v>
      </c>
      <c r="Y11" s="17"/>
      <c r="Z11" s="14">
        <f t="shared" si="4"/>
        <v>15800000</v>
      </c>
      <c r="AA11" s="233"/>
      <c r="AB11" s="231"/>
      <c r="AC11" s="229"/>
      <c r="AD11" s="227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67">
        <v>8</v>
      </c>
      <c r="H12" s="78"/>
      <c r="I12" s="67" t="s">
        <v>310</v>
      </c>
      <c r="J12" s="9"/>
      <c r="K12" s="11" t="str">
        <f t="shared" ca="1" si="0"/>
        <v/>
      </c>
      <c r="L12" s="12" t="s">
        <v>96</v>
      </c>
      <c r="M12" s="12" t="s">
        <v>351</v>
      </c>
      <c r="N12" s="12" t="s">
        <v>352</v>
      </c>
      <c r="O12" s="9">
        <v>5525.3</v>
      </c>
      <c r="P12" s="9">
        <v>2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4000</v>
      </c>
      <c r="T12" s="14">
        <f>VLOOKUP(O12, '[1]لیست محصولات شهریور ۱۴۰۳'!B:G,6,0)</f>
        <v>63200000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126400000</v>
      </c>
      <c r="Y12" s="17"/>
      <c r="Z12" s="14">
        <f t="shared" si="4"/>
        <v>126400000</v>
      </c>
      <c r="AA12" s="18" t="s">
        <v>190</v>
      </c>
      <c r="AB12" s="13" t="s">
        <v>353</v>
      </c>
      <c r="AC12" s="19" t="s">
        <v>354</v>
      </c>
      <c r="AD12" s="20"/>
      <c r="AE12" s="19"/>
      <c r="AF12" s="21"/>
      <c r="AG12" s="22" t="str">
        <f t="shared" si="5"/>
        <v>TRUE</v>
      </c>
      <c r="AH12" s="23" t="str">
        <f t="shared" si="6"/>
        <v>شیراز خیابان گلخون قصرالدشت، نبش خیابان متین کافه میاتا - رضا رزمجو 09303897318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67">
        <v>9</v>
      </c>
      <c r="H13" s="78"/>
      <c r="I13" s="67" t="s">
        <v>365</v>
      </c>
      <c r="J13" s="9" t="s">
        <v>74</v>
      </c>
      <c r="K13" s="11" t="str">
        <f t="shared" ca="1" si="0"/>
        <v/>
      </c>
      <c r="L13" s="12" t="s">
        <v>366</v>
      </c>
      <c r="M13" s="12" t="s">
        <v>367</v>
      </c>
      <c r="N13" s="12" t="s">
        <v>368</v>
      </c>
      <c r="O13" s="9">
        <v>5501.3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4000</v>
      </c>
      <c r="T13" s="14">
        <f>VLOOKUP(O13, '[1]لیست محصولات شهریور ۱۴۰۳'!B:G,6,0)</f>
        <v>51200000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51200000</v>
      </c>
      <c r="Y13" s="17"/>
      <c r="Z13" s="14">
        <f t="shared" si="4"/>
        <v>51200000</v>
      </c>
      <c r="AA13" s="311" t="s">
        <v>369</v>
      </c>
      <c r="AB13" s="312"/>
      <c r="AC13" s="312"/>
      <c r="AD13" s="312"/>
      <c r="AE13" s="313"/>
      <c r="AF13" s="21"/>
      <c r="AG13" s="22" t="str">
        <f t="shared" si="5"/>
        <v>TRUE</v>
      </c>
      <c r="AH13" s="23" t="e">
        <f>#REF!&amp;" "&amp;AB13&amp;" "&amp;N13&amp;" - "&amp;L13&amp;" "&amp;M13&amp;" "&amp;AC13</f>
        <v>#REF!</v>
      </c>
    </row>
    <row r="14" spans="1:34" s="90" customFormat="1" ht="22.35" customHeight="1">
      <c r="A14" s="79" t="b">
        <v>0</v>
      </c>
      <c r="B14" s="79"/>
      <c r="C14" s="79" t="b">
        <v>0</v>
      </c>
      <c r="D14" s="79"/>
      <c r="E14" s="79"/>
      <c r="F14" s="79"/>
      <c r="G14" s="260">
        <v>10</v>
      </c>
      <c r="H14" s="263"/>
      <c r="I14" s="260" t="s">
        <v>370</v>
      </c>
      <c r="J14" s="260"/>
      <c r="K14" s="80" t="str">
        <f t="shared" ca="1" si="0"/>
        <v/>
      </c>
      <c r="L14" s="287" t="s">
        <v>371</v>
      </c>
      <c r="M14" s="288"/>
      <c r="N14" s="289"/>
      <c r="O14" s="81">
        <v>3327.1</v>
      </c>
      <c r="P14" s="81">
        <v>1</v>
      </c>
      <c r="Q14" s="82" t="str">
        <f>VLOOKUP(O14, '[1]لیست محصولات شهریور ۱۴۰۳'!B:C,2,0)</f>
        <v>پامپوجیلا | pampojila</v>
      </c>
      <c r="R14" s="81"/>
      <c r="S14" s="83">
        <f>VLOOKUP(O14, '[1]لیست محصولات شهریور ۱۴۰۳'!B:F,5,0)</f>
        <v>150</v>
      </c>
      <c r="T14" s="84">
        <f>VLOOKUP(O14, '[1]لیست محصولات شهریور ۱۴۰۳'!B:G,6,0)</f>
        <v>5950000</v>
      </c>
      <c r="U14" s="85"/>
      <c r="V14" s="86">
        <f t="shared" si="1"/>
        <v>0</v>
      </c>
      <c r="W14" s="83">
        <f t="shared" si="2"/>
        <v>1</v>
      </c>
      <c r="X14" s="84">
        <f t="shared" si="3"/>
        <v>5950000</v>
      </c>
      <c r="Y14" s="87"/>
      <c r="Z14" s="84">
        <f t="shared" si="4"/>
        <v>5950000</v>
      </c>
      <c r="AA14" s="302" t="s">
        <v>372</v>
      </c>
      <c r="AB14" s="303"/>
      <c r="AC14" s="303"/>
      <c r="AD14" s="303"/>
      <c r="AE14" s="304"/>
      <c r="AF14" s="89"/>
      <c r="AH14" s="91" t="str">
        <f t="shared" si="6"/>
        <v xml:space="preserve">به ریحانه تحویل داده شد.   - مصرف کارگاه دم‌آوری مانند یک قهرمان  </v>
      </c>
    </row>
    <row r="15" spans="1:34" s="90" customFormat="1" ht="22.35" customHeight="1">
      <c r="A15" s="79"/>
      <c r="B15" s="79"/>
      <c r="C15" s="79"/>
      <c r="D15" s="79"/>
      <c r="E15" s="79"/>
      <c r="F15" s="79"/>
      <c r="G15" s="261"/>
      <c r="H15" s="264"/>
      <c r="I15" s="261"/>
      <c r="J15" s="261"/>
      <c r="K15" s="80" t="str">
        <f t="shared" ca="1" si="0"/>
        <v/>
      </c>
      <c r="L15" s="290"/>
      <c r="M15" s="291"/>
      <c r="N15" s="292"/>
      <c r="O15" s="81">
        <v>3328.1</v>
      </c>
      <c r="P15" s="81">
        <v>1</v>
      </c>
      <c r="Q15" s="82" t="str">
        <f>VLOOKUP(O15, '[1]لیست محصولات شهریور ۱۴۰۳'!B:C,2,0)</f>
        <v>اینماکولادا مزارع فلو | Inmaculada Fellows Farms</v>
      </c>
      <c r="R15" s="81"/>
      <c r="S15" s="83">
        <f>VLOOKUP(O15, '[1]لیست محصولات شهریور ۱۴۰۳'!B:F,5,0)</f>
        <v>150</v>
      </c>
      <c r="T15" s="84">
        <f>VLOOKUP(O15, '[1]لیست محصولات شهریور ۱۴۰۳'!B:G,6,0)</f>
        <v>7900000</v>
      </c>
      <c r="U15" s="85"/>
      <c r="V15" s="86">
        <f t="shared" si="1"/>
        <v>0</v>
      </c>
      <c r="W15" s="83">
        <f t="shared" si="2"/>
        <v>1</v>
      </c>
      <c r="X15" s="84">
        <f t="shared" si="3"/>
        <v>7900000</v>
      </c>
      <c r="Y15" s="87"/>
      <c r="Z15" s="84">
        <f t="shared" si="4"/>
        <v>7900000</v>
      </c>
      <c r="AA15" s="305"/>
      <c r="AB15" s="306"/>
      <c r="AC15" s="306"/>
      <c r="AD15" s="306"/>
      <c r="AE15" s="307"/>
      <c r="AF15" s="89"/>
      <c r="AH15" s="91" t="str">
        <f t="shared" si="6"/>
        <v xml:space="preserve">   -   </v>
      </c>
    </row>
    <row r="16" spans="1:34" s="90" customFormat="1" ht="22.35" customHeight="1">
      <c r="A16" s="79"/>
      <c r="B16" s="79"/>
      <c r="C16" s="79"/>
      <c r="D16" s="79"/>
      <c r="E16" s="79"/>
      <c r="F16" s="79"/>
      <c r="G16" s="262"/>
      <c r="H16" s="265"/>
      <c r="I16" s="262"/>
      <c r="J16" s="262"/>
      <c r="K16" s="80" t="str">
        <f t="shared" ca="1" si="0"/>
        <v/>
      </c>
      <c r="L16" s="293"/>
      <c r="M16" s="294"/>
      <c r="N16" s="295"/>
      <c r="O16" s="81">
        <v>5525.1</v>
      </c>
      <c r="P16" s="81">
        <v>1</v>
      </c>
      <c r="Q16" s="82" t="str">
        <f>VLOOKUP(O16, '[1]لیست محصولات شهریور ۱۴۰۳'!B:C,2,0)</f>
        <v>اتیوپی آناسورا | Ethiopia Anasora</v>
      </c>
      <c r="R16" s="81"/>
      <c r="S16" s="83">
        <f>VLOOKUP(O16, '[1]لیست محصولات شهریور ۱۴۰۳'!B:F,5,0)</f>
        <v>150</v>
      </c>
      <c r="T16" s="84">
        <f>VLOOKUP(O16, '[1]لیست محصولات شهریور ۱۴۰۳'!B:G,6,0)</f>
        <v>2750000</v>
      </c>
      <c r="U16" s="85"/>
      <c r="V16" s="86">
        <f t="shared" si="1"/>
        <v>0</v>
      </c>
      <c r="W16" s="83">
        <f t="shared" si="2"/>
        <v>1</v>
      </c>
      <c r="X16" s="84">
        <f t="shared" si="3"/>
        <v>2750000</v>
      </c>
      <c r="Y16" s="87"/>
      <c r="Z16" s="84">
        <f t="shared" si="4"/>
        <v>2750000</v>
      </c>
      <c r="AA16" s="308"/>
      <c r="AB16" s="309"/>
      <c r="AC16" s="309"/>
      <c r="AD16" s="309"/>
      <c r="AE16" s="310"/>
      <c r="AF16" s="89"/>
      <c r="AH16" s="91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244">
        <v>11</v>
      </c>
      <c r="H17" s="242"/>
      <c r="I17" s="244" t="s">
        <v>165</v>
      </c>
      <c r="J17" s="218" t="s">
        <v>74</v>
      </c>
      <c r="K17" s="11" t="str">
        <f t="shared" ca="1" si="0"/>
        <v/>
      </c>
      <c r="L17" s="216" t="s">
        <v>373</v>
      </c>
      <c r="M17" s="216" t="s">
        <v>374</v>
      </c>
      <c r="N17" s="216" t="s">
        <v>375</v>
      </c>
      <c r="O17" s="9">
        <v>5525.1</v>
      </c>
      <c r="P17" s="9">
        <v>6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2750000</v>
      </c>
      <c r="U17" s="15"/>
      <c r="V17" s="16">
        <f t="shared" si="1"/>
        <v>0</v>
      </c>
      <c r="W17" s="12">
        <f t="shared" si="2"/>
        <v>6</v>
      </c>
      <c r="X17" s="14">
        <f t="shared" si="3"/>
        <v>16500000</v>
      </c>
      <c r="Y17" s="17"/>
      <c r="Z17" s="14">
        <f t="shared" si="4"/>
        <v>16500000</v>
      </c>
      <c r="AA17" s="232" t="s">
        <v>157</v>
      </c>
      <c r="AB17" s="230" t="s">
        <v>376</v>
      </c>
      <c r="AC17" s="228" t="s">
        <v>377</v>
      </c>
      <c r="AD17" s="226"/>
      <c r="AE17" s="234" t="s">
        <v>378</v>
      </c>
      <c r="AF17" s="21"/>
      <c r="AG17" s="22" t="str">
        <f t="shared" si="5"/>
        <v>TRUE</v>
      </c>
      <c r="AH17" s="23" t="str">
        <f t="shared" si="6"/>
        <v>ارومیه بلوار نبوت،انتهاي كوچه 18،مغازه نبش فروشگاه پینچ - ساسان حامدی 09370999001</v>
      </c>
    </row>
    <row r="18" spans="1:34" ht="22.35" customHeight="1">
      <c r="A18" s="7"/>
      <c r="B18" s="7"/>
      <c r="C18" s="7"/>
      <c r="D18" s="7"/>
      <c r="E18" s="7"/>
      <c r="F18" s="8"/>
      <c r="G18" s="296"/>
      <c r="H18" s="297"/>
      <c r="I18" s="296"/>
      <c r="J18" s="236"/>
      <c r="K18" s="11" t="str">
        <f t="shared" ca="1" si="0"/>
        <v/>
      </c>
      <c r="L18" s="222"/>
      <c r="M18" s="222"/>
      <c r="N18" s="222"/>
      <c r="O18" s="9">
        <v>5524.1</v>
      </c>
      <c r="P18" s="9">
        <v>2</v>
      </c>
      <c r="Q18" s="13" t="str">
        <f>VLOOKUP(O18, '[1]لیست محصولات شهریور ۱۴۰۳'!B:C,2,0)</f>
        <v>برزیل کوکاپیل کاناریو | Brazil Cocapil Canario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2550000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5100000</v>
      </c>
      <c r="Y18" s="17"/>
      <c r="Z18" s="14">
        <f t="shared" si="4"/>
        <v>5100000</v>
      </c>
      <c r="AA18" s="241"/>
      <c r="AB18" s="240"/>
      <c r="AC18" s="239"/>
      <c r="AD18" s="238"/>
      <c r="AE18" s="298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296"/>
      <c r="H19" s="297"/>
      <c r="I19" s="296"/>
      <c r="J19" s="236"/>
      <c r="K19" s="11" t="str">
        <f t="shared" ca="1" si="0"/>
        <v/>
      </c>
      <c r="L19" s="222"/>
      <c r="M19" s="222"/>
      <c r="N19" s="222"/>
      <c r="O19" s="9">
        <v>5501.1</v>
      </c>
      <c r="P19" s="9">
        <v>2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2300000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4600000</v>
      </c>
      <c r="Y19" s="17"/>
      <c r="Z19" s="14">
        <f t="shared" si="4"/>
        <v>4600000</v>
      </c>
      <c r="AA19" s="241"/>
      <c r="AB19" s="240"/>
      <c r="AC19" s="239"/>
      <c r="AD19" s="238"/>
      <c r="AE19" s="298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96"/>
      <c r="H20" s="297"/>
      <c r="I20" s="296"/>
      <c r="J20" s="236"/>
      <c r="K20" s="11" t="str">
        <f t="shared" ca="1" si="0"/>
        <v/>
      </c>
      <c r="L20" s="222"/>
      <c r="M20" s="222"/>
      <c r="N20" s="222"/>
      <c r="O20" s="9">
        <v>3327.1</v>
      </c>
      <c r="P20" s="9">
        <v>1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5950000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5950000</v>
      </c>
      <c r="Y20" s="17"/>
      <c r="Z20" s="14">
        <f t="shared" si="4"/>
        <v>5950000</v>
      </c>
      <c r="AA20" s="241"/>
      <c r="AB20" s="240"/>
      <c r="AC20" s="239"/>
      <c r="AD20" s="238"/>
      <c r="AE20" s="298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96"/>
      <c r="H21" s="297"/>
      <c r="I21" s="296"/>
      <c r="J21" s="236"/>
      <c r="K21" s="11" t="str">
        <f t="shared" ca="1" si="0"/>
        <v/>
      </c>
      <c r="L21" s="222"/>
      <c r="M21" s="222"/>
      <c r="N21" s="222"/>
      <c r="O21" s="9">
        <v>3329.1</v>
      </c>
      <c r="P21" s="9">
        <v>1</v>
      </c>
      <c r="Q21" s="13" t="str">
        <f>VLOOKUP(O21, '[1]لیست محصولات شهریور ۱۴۰۳'!B:C,2,0)</f>
        <v>بنتی ننکا | Benti Nenka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9850000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9850000</v>
      </c>
      <c r="Y21" s="17"/>
      <c r="Z21" s="14">
        <f t="shared" si="4"/>
        <v>9850000</v>
      </c>
      <c r="AA21" s="241"/>
      <c r="AB21" s="240"/>
      <c r="AC21" s="239"/>
      <c r="AD21" s="238"/>
      <c r="AE21" s="298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96"/>
      <c r="H22" s="297"/>
      <c r="I22" s="296"/>
      <c r="J22" s="236"/>
      <c r="K22" s="11" t="str">
        <f t="shared" ca="1" si="0"/>
        <v/>
      </c>
      <c r="L22" s="222"/>
      <c r="M22" s="222"/>
      <c r="N22" s="222"/>
      <c r="O22" s="9">
        <v>3328.1</v>
      </c>
      <c r="P22" s="9">
        <v>1</v>
      </c>
      <c r="Q22" s="13" t="str">
        <f>VLOOKUP(O22, '[1]لیست محصولات شهریور ۱۴۰۳'!B:C,2,0)</f>
        <v>اینماکولادا مزارع فلو | Inmaculada Fellows Farms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7900000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7900000</v>
      </c>
      <c r="Y22" s="17"/>
      <c r="Z22" s="14">
        <f t="shared" si="4"/>
        <v>7900000</v>
      </c>
      <c r="AA22" s="241"/>
      <c r="AB22" s="240"/>
      <c r="AC22" s="239"/>
      <c r="AD22" s="238"/>
      <c r="AE22" s="298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45"/>
      <c r="H23" s="243"/>
      <c r="I23" s="245"/>
      <c r="J23" s="219"/>
      <c r="K23" s="11" t="str">
        <f t="shared" ca="1" si="0"/>
        <v/>
      </c>
      <c r="L23" s="217"/>
      <c r="M23" s="217"/>
      <c r="N23" s="217"/>
      <c r="O23" s="9">
        <v>5501.2</v>
      </c>
      <c r="P23" s="9">
        <v>4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11100000</v>
      </c>
      <c r="U23" s="15"/>
      <c r="V23" s="16">
        <f t="shared" si="1"/>
        <v>0</v>
      </c>
      <c r="W23" s="12">
        <f t="shared" si="2"/>
        <v>4</v>
      </c>
      <c r="X23" s="14">
        <f t="shared" si="3"/>
        <v>44400000</v>
      </c>
      <c r="Y23" s="17"/>
      <c r="Z23" s="14">
        <f t="shared" si="4"/>
        <v>44400000</v>
      </c>
      <c r="AA23" s="233"/>
      <c r="AB23" s="231"/>
      <c r="AC23" s="229"/>
      <c r="AD23" s="227"/>
      <c r="AE23" s="235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12</v>
      </c>
      <c r="H24" s="10">
        <v>288701785965</v>
      </c>
      <c r="I24" s="9" t="s">
        <v>370</v>
      </c>
      <c r="J24" s="9"/>
      <c r="K24" s="11" t="str">
        <f t="shared" ca="1" si="0"/>
        <v/>
      </c>
      <c r="L24" s="12" t="s">
        <v>101</v>
      </c>
      <c r="M24" s="12" t="s">
        <v>120</v>
      </c>
      <c r="N24" s="12"/>
      <c r="O24" s="9">
        <v>5501.1</v>
      </c>
      <c r="P24" s="9">
        <v>2</v>
      </c>
      <c r="Q24" s="13" t="str">
        <f>VLOOKUP(O24, '[1]لیست محصولات شهریور ۱۴۰۳'!B:C,2,0)</f>
        <v>ورتکس | Vortex</v>
      </c>
      <c r="R24" s="9" t="s">
        <v>121</v>
      </c>
      <c r="S24" s="12">
        <f>VLOOKUP(O24, '[1]لیست محصولات شهریور ۱۴۰۳'!B:F,5,0)</f>
        <v>150</v>
      </c>
      <c r="T24" s="14">
        <f>VLOOKUP(O24, '[1]لیست محصولات شهریور ۱۴۰۳'!B:G,6,0)</f>
        <v>2300000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4600000</v>
      </c>
      <c r="Y24" s="17"/>
      <c r="Z24" s="14">
        <f t="shared" si="4"/>
        <v>4600000</v>
      </c>
      <c r="AA24" s="18" t="s">
        <v>76</v>
      </c>
      <c r="AB24" s="13" t="s">
        <v>122</v>
      </c>
      <c r="AC24" s="19" t="s">
        <v>123</v>
      </c>
      <c r="AD24" s="20"/>
      <c r="AE24" s="77" t="s">
        <v>364</v>
      </c>
      <c r="AF24" s="21"/>
      <c r="AG24" s="22" t="str">
        <f t="shared" si="5"/>
        <v>TRUE</v>
      </c>
      <c r="AH24" s="23" t="str">
        <f t="shared" si="6"/>
        <v>تهران تقاطع بلوار اندرزگو و قیطریه- خیابان برادران سلیمانی شرقی- بن بست وصالی- پلاک 2- واحد 505  - محمدرضا صادقی 09121721169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67">
        <v>13</v>
      </c>
      <c r="H25" s="78" t="s">
        <v>385</v>
      </c>
      <c r="I25" s="67" t="s">
        <v>370</v>
      </c>
      <c r="J25" s="9" t="s">
        <v>74</v>
      </c>
      <c r="K25" s="11" t="str">
        <f t="shared" ca="1" si="0"/>
        <v/>
      </c>
      <c r="L25" s="12" t="s">
        <v>384</v>
      </c>
      <c r="M25" s="12" t="s">
        <v>379</v>
      </c>
      <c r="N25" s="12" t="s">
        <v>380</v>
      </c>
      <c r="O25" s="9">
        <v>5524.3</v>
      </c>
      <c r="P25" s="9">
        <v>4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58400000</v>
      </c>
      <c r="U25" s="15"/>
      <c r="V25" s="16">
        <f t="shared" si="1"/>
        <v>0</v>
      </c>
      <c r="W25" s="12">
        <f t="shared" si="2"/>
        <v>4</v>
      </c>
      <c r="X25" s="14">
        <f t="shared" si="3"/>
        <v>233600000</v>
      </c>
      <c r="Y25" s="17"/>
      <c r="Z25" s="14">
        <f t="shared" si="4"/>
        <v>233600000</v>
      </c>
      <c r="AA25" s="18" t="s">
        <v>381</v>
      </c>
      <c r="AB25" s="13" t="s">
        <v>382</v>
      </c>
      <c r="AC25" s="19" t="s">
        <v>383</v>
      </c>
      <c r="AD25" s="20"/>
      <c r="AE25" s="19"/>
      <c r="AF25" s="21"/>
      <c r="AG25" s="22" t="str">
        <f t="shared" si="5"/>
        <v>TRUE</v>
      </c>
      <c r="AH25" s="23" t="str">
        <f t="shared" si="6"/>
        <v>مشهد بلوار كوثر، بين كوثر 7 و 9 کافه مینل - آروین رجروندی 09378374518</v>
      </c>
    </row>
    <row r="26" spans="1:34" ht="22.35" customHeight="1">
      <c r="A26" s="7"/>
      <c r="B26" s="7"/>
      <c r="C26" s="7"/>
      <c r="D26" s="7"/>
      <c r="E26" s="7"/>
      <c r="F26" s="8"/>
      <c r="G26" s="218">
        <v>14</v>
      </c>
      <c r="H26" s="220">
        <v>514106</v>
      </c>
      <c r="I26" s="218" t="s">
        <v>365</v>
      </c>
      <c r="J26" s="218"/>
      <c r="K26" s="11" t="str">
        <f t="shared" ca="1" si="0"/>
        <v/>
      </c>
      <c r="L26" s="216" t="s">
        <v>232</v>
      </c>
      <c r="M26" s="216" t="s">
        <v>386</v>
      </c>
      <c r="N26" s="216"/>
      <c r="O26" s="9">
        <v>5501.2</v>
      </c>
      <c r="P26" s="9">
        <v>1</v>
      </c>
      <c r="Q26" s="13" t="str">
        <f>VLOOKUP(O26, '[1]لیست محصولات شهریور ۱۴۰۳'!B:C,2,0)</f>
        <v>ورتکس | Vortex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11100000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11100000</v>
      </c>
      <c r="Y26" s="17"/>
      <c r="Z26" s="14">
        <f t="shared" si="4"/>
        <v>11100000</v>
      </c>
      <c r="AA26" s="232" t="s">
        <v>76</v>
      </c>
      <c r="AB26" s="230" t="s">
        <v>411</v>
      </c>
      <c r="AC26" s="228" t="s">
        <v>387</v>
      </c>
      <c r="AD26" s="226" t="s">
        <v>109</v>
      </c>
      <c r="AE26" s="234" t="s">
        <v>412</v>
      </c>
      <c r="AF26" s="21"/>
      <c r="AG26" s="22" t="str">
        <f t="shared" si="5"/>
        <v>TRUE</v>
      </c>
      <c r="AH26" s="23" t="str">
        <f t="shared" si="6"/>
        <v>تهران شریعتی - بعد از سید خندان - خواجه عبدالله انصاری - پلاک ۱۷۴ - واحد ۶  - محمد دشتی 09124391480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19"/>
      <c r="H27" s="221"/>
      <c r="I27" s="219"/>
      <c r="J27" s="219"/>
      <c r="K27" s="11" t="str">
        <f t="shared" ca="1" si="0"/>
        <v/>
      </c>
      <c r="L27" s="217"/>
      <c r="M27" s="217"/>
      <c r="N27" s="217"/>
      <c r="O27" s="9">
        <v>5525.2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13350000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13350000</v>
      </c>
      <c r="Y27" s="17"/>
      <c r="Z27" s="14">
        <f t="shared" si="4"/>
        <v>13350000</v>
      </c>
      <c r="AA27" s="233"/>
      <c r="AB27" s="231"/>
      <c r="AC27" s="229"/>
      <c r="AD27" s="227"/>
      <c r="AE27" s="235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s="90" customFormat="1" ht="22.35" customHeight="1">
      <c r="A28" s="79"/>
      <c r="B28" s="79"/>
      <c r="C28" s="79" t="b">
        <v>0</v>
      </c>
      <c r="D28" s="79"/>
      <c r="E28" s="79"/>
      <c r="F28" s="79"/>
      <c r="G28" s="81">
        <v>15</v>
      </c>
      <c r="H28" s="96" t="s">
        <v>70</v>
      </c>
      <c r="I28" s="81" t="s">
        <v>370</v>
      </c>
      <c r="J28" s="81"/>
      <c r="K28" s="80" t="str">
        <f ca="1">IF(C28, TODAY(), "" )</f>
        <v/>
      </c>
      <c r="L28" s="299" t="s">
        <v>562</v>
      </c>
      <c r="M28" s="300"/>
      <c r="N28" s="301"/>
      <c r="O28" s="81">
        <v>5524.2</v>
      </c>
      <c r="P28" s="81">
        <v>1</v>
      </c>
      <c r="Q28" s="82" t="str">
        <f>VLOOKUP(O28, '[1]لیست محصولات شهریور ۱۴۰۳'!B:C,2,0)</f>
        <v>برزیل کوکاپیل کاناریو | Brazil Cocapil Canario</v>
      </c>
      <c r="R28" s="81"/>
      <c r="S28" s="83">
        <f>VLOOKUP(O28, '[1]لیست محصولات شهریور ۱۴۰۳'!B:F,5,0)</f>
        <v>750</v>
      </c>
      <c r="T28" s="84">
        <f>VLOOKUP(O28, '[1]لیست محصولات شهریور ۱۴۰۳'!B:G,6,0)</f>
        <v>12450000</v>
      </c>
      <c r="U28" s="85"/>
      <c r="V28" s="86">
        <f t="shared" si="1"/>
        <v>0</v>
      </c>
      <c r="W28" s="83">
        <f t="shared" si="2"/>
        <v>1</v>
      </c>
      <c r="X28" s="84">
        <f t="shared" si="3"/>
        <v>12450000</v>
      </c>
      <c r="Y28" s="87"/>
      <c r="Z28" s="84">
        <f t="shared" si="4"/>
        <v>12450000</v>
      </c>
      <c r="AA28" s="97" t="s">
        <v>168</v>
      </c>
      <c r="AB28" s="82" t="s">
        <v>564</v>
      </c>
      <c r="AC28" s="88" t="s">
        <v>565</v>
      </c>
      <c r="AD28" s="81"/>
      <c r="AE28" s="88" t="s">
        <v>563</v>
      </c>
      <c r="AF28" s="89"/>
      <c r="AH28" s="91" t="str">
        <f t="shared" si="6"/>
        <v>بوشهر خيابان پاسارگاد بعد از كوچه ۵ ساختمان اميرعلي واحد ۷  - جهت جلب رضایت مشتری علی بحرینی  09171774415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5</v>
      </c>
      <c r="AI240" s="56">
        <f t="shared" si="19"/>
        <v>0</v>
      </c>
      <c r="AJ240" s="57">
        <f>AH240-AI240</f>
        <v>5</v>
      </c>
      <c r="AK240" s="58">
        <f t="shared" si="23"/>
        <v>0.75</v>
      </c>
      <c r="AL240" s="59">
        <f>AO240+AQ240-[2]Sheet1!$AH241</f>
        <v>0</v>
      </c>
      <c r="AM240" s="59">
        <f t="shared" si="25"/>
        <v>-5</v>
      </c>
      <c r="AN240" s="58">
        <f t="shared" si="21"/>
        <v>0</v>
      </c>
      <c r="AO240" s="59"/>
      <c r="AP240" s="58">
        <f t="shared" si="22"/>
        <v>-0.75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6</v>
      </c>
      <c r="AI241" s="56">
        <f t="shared" si="19"/>
        <v>0</v>
      </c>
      <c r="AJ241" s="57">
        <f t="shared" ref="AJ241:AJ264" si="27">AH241-AI241</f>
        <v>6</v>
      </c>
      <c r="AK241" s="58">
        <f>AH241*AG241/1000</f>
        <v>4.5</v>
      </c>
      <c r="AL241" s="59">
        <f>AO241+AQ241-[2]Sheet1!$AH242</f>
        <v>0</v>
      </c>
      <c r="AM241" s="59">
        <f t="shared" si="25"/>
        <v>-6</v>
      </c>
      <c r="AN241" s="58">
        <f t="shared" si="21"/>
        <v>0</v>
      </c>
      <c r="AO241" s="59"/>
      <c r="AP241" s="58">
        <f t="shared" si="22"/>
        <v>-4.5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6</v>
      </c>
      <c r="AI242" s="56">
        <f t="shared" si="19"/>
        <v>0</v>
      </c>
      <c r="AJ242" s="57">
        <f t="shared" si="27"/>
        <v>6</v>
      </c>
      <c r="AK242" s="58">
        <f t="shared" ref="AK242:AK267" si="28">AH242*AG242/1000</f>
        <v>24</v>
      </c>
      <c r="AL242" s="59">
        <f>AO242+AQ242-[2]Sheet1!$AH243</f>
        <v>0</v>
      </c>
      <c r="AM242" s="59">
        <f t="shared" si="25"/>
        <v>-6</v>
      </c>
      <c r="AN242" s="58">
        <f t="shared" si="21"/>
        <v>0</v>
      </c>
      <c r="AO242" s="59"/>
      <c r="AP242" s="58">
        <f t="shared" si="22"/>
        <v>-24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59">
    <mergeCell ref="AD9:AD11"/>
    <mergeCell ref="G9:G11"/>
    <mergeCell ref="H9:H11"/>
    <mergeCell ref="I9:I11"/>
    <mergeCell ref="J9:J11"/>
    <mergeCell ref="L9:L11"/>
    <mergeCell ref="M9:M11"/>
    <mergeCell ref="N9:N11"/>
    <mergeCell ref="L3:L4"/>
    <mergeCell ref="J3:J4"/>
    <mergeCell ref="AA9:AA11"/>
    <mergeCell ref="AB9:AB11"/>
    <mergeCell ref="AC9:AC11"/>
    <mergeCell ref="AA13:AE13"/>
    <mergeCell ref="L14:N16"/>
    <mergeCell ref="A1:B1"/>
    <mergeCell ref="C1:D1"/>
    <mergeCell ref="E1:F1"/>
    <mergeCell ref="U1:V1"/>
    <mergeCell ref="AD3:AD4"/>
    <mergeCell ref="AC3:AC4"/>
    <mergeCell ref="AB3:AB4"/>
    <mergeCell ref="AA3:AA4"/>
    <mergeCell ref="I3:I4"/>
    <mergeCell ref="H3:H4"/>
    <mergeCell ref="G3:G4"/>
    <mergeCell ref="AE3:AE4"/>
    <mergeCell ref="N3:N4"/>
    <mergeCell ref="M3:M4"/>
    <mergeCell ref="G14:G16"/>
    <mergeCell ref="H14:H16"/>
    <mergeCell ref="I14:I16"/>
    <mergeCell ref="J14:J16"/>
    <mergeCell ref="AA14:AE16"/>
    <mergeCell ref="G17:G23"/>
    <mergeCell ref="H17:H23"/>
    <mergeCell ref="I17:I23"/>
    <mergeCell ref="J17:J23"/>
    <mergeCell ref="L17:L23"/>
    <mergeCell ref="AB26:AB27"/>
    <mergeCell ref="AE17:AE23"/>
    <mergeCell ref="N26:N27"/>
    <mergeCell ref="M26:M27"/>
    <mergeCell ref="L26:L27"/>
    <mergeCell ref="AC26:AC27"/>
    <mergeCell ref="AD26:AD27"/>
    <mergeCell ref="AE26:AE27"/>
    <mergeCell ref="M17:M23"/>
    <mergeCell ref="N17:N23"/>
    <mergeCell ref="AD17:AD23"/>
    <mergeCell ref="AC17:AC23"/>
    <mergeCell ref="AB17:AB23"/>
    <mergeCell ref="AA17:AA23"/>
    <mergeCell ref="L28:N28"/>
    <mergeCell ref="I26:I27"/>
    <mergeCell ref="H26:H27"/>
    <mergeCell ref="G26:G27"/>
    <mergeCell ref="AA26:AA27"/>
    <mergeCell ref="J26:J27"/>
  </mergeCells>
  <conditionalFormatting sqref="G2:J3 AD2:AD3 Z2:Z200 J5:J9 AD5:AD9 AD12 G12:J14 G17:J17 AD17 G24:J26 AD24:AD26 G28:J200 AD28:AD200">
    <cfRule type="expression" dxfId="136" priority="63">
      <formula>$A2</formula>
    </cfRule>
    <cfRule type="expression" dxfId="135" priority="65">
      <formula>$E2</formula>
    </cfRule>
  </conditionalFormatting>
  <conditionalFormatting sqref="K2:Z2 G2:J3 AA2:AF3 Q3:Z200 J5:J9 AA5:AF9 AA12:AF12 G12:P13 G14:L14 G17:P17 AA17:AF17 G24:P26 AA24:AF26 G28:L28 AA28:AF200 G29:P200 K3:P3 AF4 K4:K11 O4:P11 H5:H9 AE10:AF11 AA13:AA14 AF13:AF16 O14:P16 K15:K16 K18:K23 O18:P23 AF18:AF23 K27 AF27 O27:P28">
    <cfRule type="expression" dxfId="134" priority="64">
      <formula>$C2</formula>
    </cfRule>
  </conditionalFormatting>
  <conditionalFormatting sqref="W2:W200">
    <cfRule type="expression" dxfId="133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{EDB4FEBD-3BAC-4FFC-9025-63C4E95DB153}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{C5A5C79B-F2A1-422E-B6E1-34DB3CA68F32}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{B4BFFA40-7E89-4F9C-A19A-4E2283265503}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{25244555-E4EB-48FE-97C5-409C5F63F308}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{A1DDED3B-88E4-43D4-B749-D45201D7D60E}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{F2DEB0CF-0C63-4396-9199-2F5F766FB2AF}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{B6BE37AC-FDC1-42BD-A4AB-701818241B1E}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{40F82620-EE07-4182-BEA6-AD8D74B52731}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{466D33B9-5275-4E06-82FB-D29180106D64}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{A071B463-C9F4-4CB6-A23F-7B579EC86B22}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{528A54B8-7A45-4D0A-A6FC-0FC64DC87F22}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{9B233915-93F7-444B-A538-0A3E2644F6E3}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{A882EA3E-7FDC-4837-B0D6-715FA21F1C23}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{FE1AA461-D08E-4C02-B418-B6B3A13614B5}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{18EEA9F7-8F7B-43E1-BFC3-4A416947C51D}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{F6AEA5DF-B1B5-4CC1-8F4C-7B9420A43951}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{6A45B249-FD80-4D8C-B22D-A062259C8241}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{7D23B9FB-1139-4148-9353-9472550C524B}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{D79DB4D1-7E8D-46EF-9D25-A67B49BD7AD6}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{DDD0298C-B972-4ADA-8250-E9D3B638C5A0}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{B2B2FACE-4C97-4D6D-91C1-15F6D0D7A603}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{E5A2CD25-D80A-48C8-8B9C-33E2B8902992}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{E624B927-BA97-4E34-AC3F-272663AE000D}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{233ABAF6-F808-49B2-9D79-788355478985}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{04048294-78EB-476F-8DA0-F511220A9054}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{A4E60590-8569-4B81-B5C3-0D3CA8CEEB3A}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{83ECF519-B6C4-4C28-A542-517D3B6847DA}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{874D2E8D-FB2B-4F64-8736-2BF82A1F2BE0}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{DA39FB1E-09B9-413F-A9CE-1FEB7C8E708B}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{D7F5B914-45A9-450A-86AE-BE702AABA7B5}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{09408D49-22B9-4023-860D-10F8171510A8}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{2D16B6CD-6C66-49DC-8083-A28EEB63C50E}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{08C213E8-3F29-4FB8-B0DE-35B4AA985D16}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{08F968AC-4F11-4F6E-8AD3-D2B13A8CB3D3}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{2AD59C4F-C784-48DE-A964-AE4C62AE2343}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{4845D5C7-9836-43D0-A24F-BBF1A5E91DE2}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{70AC87C9-76F9-4476-BD31-87D275088C32}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{15DC5F71-B262-4903-8A70-060BBDFDFF26}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{63D21706-BBDE-479C-BEC6-B73D661D7249}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{C420B8F1-63F4-4D47-85E0-B037F8B5BEDC}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{6A3E4B18-B878-4B3A-A002-224F4B350496}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{3886CF49-CCBE-4699-9484-00B652FE3258}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{B80C695A-B821-42A2-B26C-6E37A86D69F8}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{24BD0792-FF74-4ECD-8769-F3DACF42ABFE}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{071DF046-9504-4628-9217-2C0792DA19E4}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{2A747AAA-8488-4BBC-A197-127AC6E5334D}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{AC16FB11-EEA9-42C7-917D-24C4C5E27862}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{EAB2D7FA-9CAC-430B-AA39-C6705FA5F926}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{DF7A0CB0-F7A6-460F-A9FD-FBBF4AA89A11}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{3DF8447E-067E-4A97-A4C9-2238AFE8922E}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{5A688CDD-91F1-4764-A5D4-8C69118658CA}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{1008C4BF-E5A1-49C5-BA75-F8E5D3D4D43E}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{CFB3AE5D-BA52-41F0-9060-C17920BC281E}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{BC3C56B2-7648-4714-A204-CC67E890B2E0}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{7A625A14-1627-465A-912B-9AE510FAAD56}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{E2EFD3E2-51BD-486C-A1F9-1C719D691355}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{822DBC0A-01AF-4C3A-A6CC-83644776F853}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{527E56EB-733F-4BA5-8515-9F62A846665E}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{D9ACDDC5-1487-425D-8C60-2212C5CFE75B}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{6EF735F7-606F-4ADC-87AD-0C8841DAC892}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{D287F63D-A043-4216-965F-A172F01E0D7B}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B4FEBD-3BAC-4FFC-9025-63C4E95DB15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5A5C79B-F2A1-422E-B6E1-34DB3CA68F3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4BFFA40-7E89-4F9C-A19A-4E228326550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5244555-E4EB-48FE-97C5-409C5F63F30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1DDED3B-88E4-43D4-B749-D45201D7D60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2DEB0CF-0C63-4396-9199-2F5F766FB2A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6BE37AC-FDC1-42BD-A4AB-701818241B1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40F82620-EE07-4182-BEA6-AD8D74B52731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66D33B9-5275-4E06-82FB-D29180106D6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071B463-C9F4-4CB6-A23F-7B579EC86B2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28A54B8-7A45-4D0A-A6FC-0FC64DC87F2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9B233915-93F7-444B-A538-0A3E2644F6E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882EA3E-7FDC-4837-B0D6-715FA21F1C23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E1AA461-D08E-4C02-B418-B6B3A13614B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18EEA9F7-8F7B-43E1-BFC3-4A416947C51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6AEA5DF-B1B5-4CC1-8F4C-7B9420A43951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A45B249-FD80-4D8C-B22D-A062259C824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7D23B9FB-1139-4148-9353-9472550C524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79DB4D1-7E8D-46EF-9D25-A67B49BD7AD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DD0298C-B972-4ADA-8250-E9D3B638C5A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B2B2FACE-4C97-4D6D-91C1-15F6D0D7A60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5A2CD25-D80A-48C8-8B9C-33E2B8902992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624B927-BA97-4E34-AC3F-272663AE000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33ABAF6-F808-49B2-9D79-788355478985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4048294-78EB-476F-8DA0-F511220A905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A4E60590-8569-4B81-B5C3-0D3CA8CEEB3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3ECF519-B6C4-4C28-A542-517D3B6847DA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74D2E8D-FB2B-4F64-8736-2BF82A1F2BE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A39FB1E-09B9-413F-A9CE-1FEB7C8E708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7F5B914-45A9-450A-86AE-BE702AABA7B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9408D49-22B9-4023-860D-10F8171510A8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D16B6CD-6C66-49DC-8083-A28EEB63C50E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8C213E8-3F29-4FB8-B0DE-35B4AA985D1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8F968AC-4F11-4F6E-8AD3-D2B13A8CB3D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AD59C4F-C784-48DE-A964-AE4C62AE234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845D5C7-9836-43D0-A24F-BBF1A5E91DE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0AC87C9-76F9-4476-BD31-87D275088C32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5DC5F71-B262-4903-8A70-060BBDFDFF2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3D21706-BBDE-479C-BEC6-B73D661D724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420B8F1-63F4-4D47-85E0-B037F8B5BEDC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A3E4B18-B878-4B3A-A002-224F4B350496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886CF49-CCBE-4699-9484-00B652FE325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80C695A-B821-42A2-B26C-6E37A86D69F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4BD0792-FF74-4ECD-8769-F3DACF42ABF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71DF046-9504-4628-9217-2C0792DA19E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A747AAA-8488-4BBC-A197-127AC6E5334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C16FB11-EEA9-42C7-917D-24C4C5E2786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AB2D7FA-9CAC-430B-AA39-C6705FA5F92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F7A0CB0-F7A6-460F-A9FD-FBBF4AA89A1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DF8447E-067E-4A97-A4C9-2238AFE8922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5A688CDD-91F1-4764-A5D4-8C69118658C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008C4BF-E5A1-49C5-BA75-F8E5D3D4D43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FB3AE5D-BA52-41F0-9060-C17920BC281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BC3C56B2-7648-4714-A204-CC67E890B2E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A625A14-1627-465A-912B-9AE510FAAD5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2EFD3E2-51BD-486C-A1F9-1C719D69135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22DBC0A-01AF-4C3A-A6CC-83644776F85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27E56EB-733F-4BA5-8515-9F62A846665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9ACDDC5-1487-425D-8C60-2212C5CFE75B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EF735F7-606F-4ADC-87AD-0C8841DAC89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287F63D-A043-4216-965F-A172F01E0D7B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267"/>
  <sheetViews>
    <sheetView rightToLeft="1" topLeftCell="G31" zoomScale="70" zoomScaleNormal="70" workbookViewId="0">
      <selection activeCell="M13" sqref="M1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0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56" style="24" customWidth="1"/>
    <col min="32" max="32" width="28.33203125" style="24" customWidth="1"/>
    <col min="33" max="33" width="13.5546875" style="24" bestFit="1" customWidth="1"/>
    <col min="34" max="34" width="144.441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18">
        <v>1</v>
      </c>
      <c r="H2" s="220">
        <v>288537648410</v>
      </c>
      <c r="I2" s="218" t="s">
        <v>310</v>
      </c>
      <c r="J2" s="218"/>
      <c r="K2" s="11" t="str">
        <f t="shared" ref="K2:K65" ca="1" si="0">IF(C2, TODAY(), "" )</f>
        <v/>
      </c>
      <c r="L2" s="216" t="s">
        <v>388</v>
      </c>
      <c r="M2" s="216" t="s">
        <v>389</v>
      </c>
      <c r="N2" s="216" t="s">
        <v>390</v>
      </c>
      <c r="O2" s="9">
        <v>5524.1</v>
      </c>
      <c r="P2" s="9">
        <v>1</v>
      </c>
      <c r="Q2" s="13" t="str">
        <f>VLOOKUP(O2, '[1]لیست محصولات شهریور ۱۴۰۳'!B:C,2,0)</f>
        <v>برزیل کوکاپیل کاناریو | Brazil Cocapil Canario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2550000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2550000</v>
      </c>
      <c r="Y2" s="17"/>
      <c r="Z2" s="14">
        <f t="shared" ref="Z2:Z65" si="4">X2-Y2</f>
        <v>2550000</v>
      </c>
      <c r="AA2" s="232" t="s">
        <v>391</v>
      </c>
      <c r="AB2" s="230" t="s">
        <v>392</v>
      </c>
      <c r="AC2" s="228" t="s">
        <v>393</v>
      </c>
      <c r="AD2" s="226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رشت خیابان معلم ، بین میدان مادر و سرگل ، جنب آموزشگاه زبان سفیر کافه ناج - سعید صیادی 09114361456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9"/>
      <c r="H3" s="221"/>
      <c r="I3" s="219"/>
      <c r="J3" s="219"/>
      <c r="K3" s="11" t="str">
        <f t="shared" ca="1" si="0"/>
        <v/>
      </c>
      <c r="L3" s="217"/>
      <c r="M3" s="217"/>
      <c r="N3" s="217"/>
      <c r="O3" s="9">
        <v>5525.1</v>
      </c>
      <c r="P3" s="9">
        <v>2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2</v>
      </c>
      <c r="X3" s="14">
        <f t="shared" si="3"/>
        <v>5500000</v>
      </c>
      <c r="Y3" s="17"/>
      <c r="Z3" s="14">
        <f t="shared" si="4"/>
        <v>5500000</v>
      </c>
      <c r="AA3" s="233"/>
      <c r="AB3" s="231"/>
      <c r="AC3" s="229"/>
      <c r="AD3" s="227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288584694508</v>
      </c>
      <c r="I4" s="25" t="s">
        <v>310</v>
      </c>
      <c r="J4" s="9"/>
      <c r="K4" s="11" t="str">
        <f t="shared" ca="1" si="0"/>
        <v/>
      </c>
      <c r="L4" s="12" t="s">
        <v>394</v>
      </c>
      <c r="M4" s="12" t="s">
        <v>395</v>
      </c>
      <c r="N4" s="12" t="s">
        <v>396</v>
      </c>
      <c r="O4" s="9">
        <v>5525.1</v>
      </c>
      <c r="P4" s="9">
        <v>1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2750000</v>
      </c>
      <c r="U4" s="15"/>
      <c r="V4" s="16">
        <f t="shared" si="1"/>
        <v>0</v>
      </c>
      <c r="W4" s="12">
        <f t="shared" si="2"/>
        <v>1</v>
      </c>
      <c r="X4" s="14">
        <f t="shared" si="3"/>
        <v>2750000</v>
      </c>
      <c r="Y4" s="17"/>
      <c r="Z4" s="14">
        <f t="shared" si="4"/>
        <v>2750000</v>
      </c>
      <c r="AA4" s="18" t="s">
        <v>140</v>
      </c>
      <c r="AB4" s="13" t="s">
        <v>397</v>
      </c>
      <c r="AC4" s="19" t="s">
        <v>398</v>
      </c>
      <c r="AD4" s="20"/>
      <c r="AE4" s="19"/>
      <c r="AF4" s="21"/>
      <c r="AG4" s="22" t="str">
        <f t="shared" si="5"/>
        <v>TRUE</v>
      </c>
      <c r="AH4" s="23" t="str">
        <f t="shared" si="6"/>
        <v>اصفهان خیابان مصلی ابتدای نیکبخت شرقی رو بروی کوچه ۳۴ کافه استودیو - سهیل جهانگیری 09138805020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18">
        <v>3</v>
      </c>
      <c r="H5" s="220">
        <v>288605396884</v>
      </c>
      <c r="I5" s="218" t="s">
        <v>365</v>
      </c>
      <c r="J5" s="218"/>
      <c r="K5" s="11" t="str">
        <f t="shared" ca="1" si="0"/>
        <v/>
      </c>
      <c r="L5" s="216" t="s">
        <v>399</v>
      </c>
      <c r="M5" s="216" t="s">
        <v>400</v>
      </c>
      <c r="N5" s="216"/>
      <c r="O5" s="9">
        <v>3328.1</v>
      </c>
      <c r="P5" s="9">
        <v>1</v>
      </c>
      <c r="Q5" s="13" t="str">
        <f>VLOOKUP(O5, '[1]لیست محصولات شهریور ۱۴۰۳'!B:C,2,0)</f>
        <v>اینماکولادا مزارع فلو | Inmaculada Fellows Farms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7900000</v>
      </c>
      <c r="U5" s="15"/>
      <c r="V5" s="16">
        <f t="shared" si="1"/>
        <v>0</v>
      </c>
      <c r="W5" s="12">
        <f t="shared" si="2"/>
        <v>1</v>
      </c>
      <c r="X5" s="14">
        <f t="shared" si="3"/>
        <v>7900000</v>
      </c>
      <c r="Y5" s="17"/>
      <c r="Z5" s="14">
        <f t="shared" si="4"/>
        <v>7900000</v>
      </c>
      <c r="AA5" s="232" t="s">
        <v>391</v>
      </c>
      <c r="AB5" s="230" t="s">
        <v>401</v>
      </c>
      <c r="AC5" s="228" t="s">
        <v>402</v>
      </c>
      <c r="AD5" s="226"/>
      <c r="AE5" s="19"/>
      <c r="AF5" s="21"/>
      <c r="AG5" s="22" t="str">
        <f t="shared" si="5"/>
        <v>TRUE</v>
      </c>
      <c r="AH5" s="23" t="str">
        <f t="shared" si="6"/>
        <v>رشت بلوار منظریه - خیابان بهرام - کوچه گلایل - پلاک 14 - واحد 2  - کیارش کوچکی پسیخانی 09112488808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9"/>
      <c r="H6" s="221"/>
      <c r="I6" s="219"/>
      <c r="J6" s="219"/>
      <c r="K6" s="11" t="str">
        <f t="shared" ca="1" si="0"/>
        <v/>
      </c>
      <c r="L6" s="217"/>
      <c r="M6" s="217"/>
      <c r="N6" s="217"/>
      <c r="O6" s="9">
        <v>3327.1</v>
      </c>
      <c r="P6" s="9">
        <v>1</v>
      </c>
      <c r="Q6" s="13" t="str">
        <f>VLOOKUP(O6, '[1]لیست محصولات شهریور ۱۴۰۳'!B:C,2,0)</f>
        <v>پامپوجیلا | pampojila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5950000</v>
      </c>
      <c r="U6" s="15"/>
      <c r="V6" s="16">
        <f t="shared" si="1"/>
        <v>0</v>
      </c>
      <c r="W6" s="12">
        <f t="shared" si="2"/>
        <v>1</v>
      </c>
      <c r="X6" s="14">
        <f t="shared" si="3"/>
        <v>5950000</v>
      </c>
      <c r="Y6" s="17"/>
      <c r="Z6" s="14">
        <f t="shared" si="4"/>
        <v>5950000</v>
      </c>
      <c r="AA6" s="233"/>
      <c r="AB6" s="231"/>
      <c r="AC6" s="229"/>
      <c r="AD6" s="22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288610270986</v>
      </c>
      <c r="I7" s="9" t="s">
        <v>365</v>
      </c>
      <c r="J7" s="9"/>
      <c r="K7" s="11" t="str">
        <f t="shared" ca="1" si="0"/>
        <v/>
      </c>
      <c r="L7" s="12" t="s">
        <v>124</v>
      </c>
      <c r="M7" s="12" t="s">
        <v>403</v>
      </c>
      <c r="N7" s="12"/>
      <c r="O7" s="9">
        <v>3328.2</v>
      </c>
      <c r="P7" s="9">
        <v>2</v>
      </c>
      <c r="Q7" s="13" t="str">
        <f>VLOOKUP(O7, '[1]لیست محصولات شهریور ۱۴۰۳'!B:C,2,0)</f>
        <v>اینماکولادا مزارع فلو | Inmaculada Fellows Farms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39000000</v>
      </c>
      <c r="U7" s="26"/>
      <c r="V7" s="16">
        <f t="shared" si="1"/>
        <v>0</v>
      </c>
      <c r="W7" s="12">
        <f t="shared" si="2"/>
        <v>2</v>
      </c>
      <c r="X7" s="14">
        <f t="shared" si="3"/>
        <v>78000000</v>
      </c>
      <c r="Y7" s="17"/>
      <c r="Z7" s="14">
        <f t="shared" si="4"/>
        <v>78000000</v>
      </c>
      <c r="AA7" s="18" t="s">
        <v>76</v>
      </c>
      <c r="AB7" s="13" t="s">
        <v>404</v>
      </c>
      <c r="AC7" s="19" t="s">
        <v>405</v>
      </c>
      <c r="AD7" s="20"/>
      <c r="AE7" s="19"/>
      <c r="AF7" s="21"/>
      <c r="AG7" s="22" t="str">
        <f t="shared" si="5"/>
        <v>TRUE</v>
      </c>
      <c r="AH7" s="23" t="str">
        <f t="shared" si="6"/>
        <v>تهران پاسداران-بهستان۵-هاتف اصفهانی-پلاک۱۴-واحد۵  - آرین ریاحی 09122360847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820135</v>
      </c>
      <c r="I8" s="9" t="s">
        <v>365</v>
      </c>
      <c r="J8" s="9"/>
      <c r="K8" s="11" t="str">
        <f t="shared" ca="1" si="0"/>
        <v/>
      </c>
      <c r="L8" s="12" t="s">
        <v>406</v>
      </c>
      <c r="M8" s="12" t="s">
        <v>407</v>
      </c>
      <c r="N8" s="12"/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 t="s">
        <v>408</v>
      </c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1</v>
      </c>
      <c r="X8" s="14">
        <f t="shared" si="3"/>
        <v>2750000</v>
      </c>
      <c r="Y8" s="17"/>
      <c r="Z8" s="14">
        <f t="shared" si="4"/>
        <v>2750000</v>
      </c>
      <c r="AA8" s="18" t="s">
        <v>76</v>
      </c>
      <c r="AB8" s="13" t="s">
        <v>409</v>
      </c>
      <c r="AC8" s="19" t="s">
        <v>410</v>
      </c>
      <c r="AD8" s="20" t="s">
        <v>95</v>
      </c>
      <c r="AE8" s="19"/>
      <c r="AF8" s="21"/>
      <c r="AG8" s="22" t="str">
        <f t="shared" si="5"/>
        <v>TRUE</v>
      </c>
      <c r="AH8" s="23" t="str">
        <f t="shared" si="6"/>
        <v>تهران خیابان ظفر، خیابان فرید افشار، بلوار آرش شرقی، کوچه فارس، پلاک 5، واحد 6  - احسان صدرائی 09218462608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18">
        <v>6</v>
      </c>
      <c r="H9" s="220">
        <v>288625364124</v>
      </c>
      <c r="I9" s="218" t="s">
        <v>365</v>
      </c>
      <c r="J9" s="218"/>
      <c r="K9" s="11" t="str">
        <f t="shared" ca="1" si="0"/>
        <v/>
      </c>
      <c r="L9" s="216" t="s">
        <v>413</v>
      </c>
      <c r="M9" s="216" t="s">
        <v>414</v>
      </c>
      <c r="N9" s="216" t="s">
        <v>415</v>
      </c>
      <c r="O9" s="9">
        <v>5525.1</v>
      </c>
      <c r="P9" s="9">
        <v>2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2</v>
      </c>
      <c r="X9" s="14">
        <f t="shared" si="3"/>
        <v>5500000</v>
      </c>
      <c r="Y9" s="17"/>
      <c r="Z9" s="14">
        <f t="shared" si="4"/>
        <v>5500000</v>
      </c>
      <c r="AA9" s="232" t="s">
        <v>86</v>
      </c>
      <c r="AB9" s="230" t="s">
        <v>416</v>
      </c>
      <c r="AC9" s="228" t="s">
        <v>417</v>
      </c>
      <c r="AD9" s="226"/>
      <c r="AE9" s="19"/>
      <c r="AF9" s="21"/>
      <c r="AG9" s="22" t="str">
        <f t="shared" si="5"/>
        <v>TRUE</v>
      </c>
      <c r="AH9" s="23" t="str">
        <f t="shared" si="6"/>
        <v>گرگان عدالت ۵۷، نبش جام جم۲ پیرو بیسترو - وحید عزیزی 09123693830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219"/>
      <c r="H10" s="221"/>
      <c r="I10" s="219"/>
      <c r="J10" s="219"/>
      <c r="K10" s="11" t="str">
        <f t="shared" ca="1" si="0"/>
        <v/>
      </c>
      <c r="L10" s="217"/>
      <c r="M10" s="217"/>
      <c r="N10" s="217"/>
      <c r="O10" s="9">
        <v>5524.1</v>
      </c>
      <c r="P10" s="9">
        <v>2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5100000</v>
      </c>
      <c r="Y10" s="17"/>
      <c r="Z10" s="14">
        <f t="shared" si="4"/>
        <v>5100000</v>
      </c>
      <c r="AA10" s="233"/>
      <c r="AB10" s="231"/>
      <c r="AC10" s="229"/>
      <c r="AD10" s="227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8">
        <v>7</v>
      </c>
      <c r="H11" s="220">
        <v>288627197514</v>
      </c>
      <c r="I11" s="218" t="s">
        <v>365</v>
      </c>
      <c r="J11" s="218"/>
      <c r="K11" s="11" t="str">
        <f t="shared" ca="1" si="0"/>
        <v/>
      </c>
      <c r="L11" s="216" t="s">
        <v>178</v>
      </c>
      <c r="M11" s="216" t="s">
        <v>418</v>
      </c>
      <c r="N11" s="216" t="s">
        <v>419</v>
      </c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2750000</v>
      </c>
      <c r="Y11" s="17"/>
      <c r="Z11" s="14">
        <f t="shared" si="4"/>
        <v>2750000</v>
      </c>
      <c r="AA11" s="232" t="s">
        <v>420</v>
      </c>
      <c r="AB11" s="230" t="s">
        <v>421</v>
      </c>
      <c r="AC11" s="228" t="s">
        <v>422</v>
      </c>
      <c r="AD11" s="226"/>
      <c r="AE11" s="19"/>
      <c r="AF11" s="21"/>
      <c r="AG11" s="22" t="str">
        <f t="shared" si="5"/>
        <v>TRUE</v>
      </c>
      <c r="AH11" s="23" t="str">
        <f t="shared" si="6"/>
        <v>بندرکنگان بلوار امام.منصور اباد روبروی خیابان اختر کافه مَریس - کامیار بهرامی 09376226419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9"/>
      <c r="H12" s="221"/>
      <c r="I12" s="219"/>
      <c r="J12" s="219"/>
      <c r="K12" s="11" t="str">
        <f t="shared" ca="1" si="0"/>
        <v/>
      </c>
      <c r="L12" s="217"/>
      <c r="M12" s="217"/>
      <c r="N12" s="217"/>
      <c r="O12" s="9">
        <v>3329.1</v>
      </c>
      <c r="P12" s="9">
        <v>1</v>
      </c>
      <c r="Q12" s="13" t="str">
        <f>VLOOKUP(O12, '[1]لیست محصولات شهریور ۱۴۰۳'!B:C,2,0)</f>
        <v>بنتی ننکا | Benti Nenka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9850000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9850000</v>
      </c>
      <c r="Y12" s="17"/>
      <c r="Z12" s="14">
        <f t="shared" si="4"/>
        <v>9850000</v>
      </c>
      <c r="AA12" s="233"/>
      <c r="AB12" s="231"/>
      <c r="AC12" s="229"/>
      <c r="AD12" s="22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8</v>
      </c>
      <c r="H13" s="10">
        <v>288631003139</v>
      </c>
      <c r="I13" s="9" t="s">
        <v>365</v>
      </c>
      <c r="J13" s="9"/>
      <c r="K13" s="11" t="str">
        <f t="shared" ca="1" si="0"/>
        <v/>
      </c>
      <c r="L13" s="12" t="s">
        <v>128</v>
      </c>
      <c r="M13" s="12" t="s">
        <v>386</v>
      </c>
      <c r="N13" s="12"/>
      <c r="O13" s="9">
        <v>5525.2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13350000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13350000</v>
      </c>
      <c r="Y13" s="17"/>
      <c r="Z13" s="14">
        <f t="shared" si="4"/>
        <v>13350000</v>
      </c>
      <c r="AA13" s="18" t="s">
        <v>76</v>
      </c>
      <c r="AB13" s="13" t="s">
        <v>424</v>
      </c>
      <c r="AC13" s="19" t="s">
        <v>423</v>
      </c>
      <c r="AD13" s="20" t="s">
        <v>95</v>
      </c>
      <c r="AE13" s="19"/>
      <c r="AF13" s="21"/>
      <c r="AG13" s="22" t="str">
        <f t="shared" si="5"/>
        <v>TRUE</v>
      </c>
      <c r="AH13" s="23" t="str">
        <f t="shared" si="6"/>
        <v>تهران شهریار،باغستان،باباسلمان،ابتدای بلوار شهید کلهر  - علی دشتی 09123671245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18">
        <v>9</v>
      </c>
      <c r="H14" s="220">
        <v>254117</v>
      </c>
      <c r="I14" s="218" t="s">
        <v>365</v>
      </c>
      <c r="J14" s="218"/>
      <c r="K14" s="11" t="str">
        <f t="shared" ca="1" si="0"/>
        <v/>
      </c>
      <c r="L14" s="216" t="s">
        <v>269</v>
      </c>
      <c r="M14" s="216" t="s">
        <v>425</v>
      </c>
      <c r="N14" s="216"/>
      <c r="O14" s="9">
        <v>3329.1</v>
      </c>
      <c r="P14" s="9">
        <v>1</v>
      </c>
      <c r="Q14" s="13" t="str">
        <f>VLOOKUP(O14, '[1]لیست محصولات شهریور ۱۴۰۳'!B:C,2,0)</f>
        <v>بنتی ننکا | Benti Nenka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9850000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9850000</v>
      </c>
      <c r="Y14" s="17"/>
      <c r="Z14" s="14">
        <f t="shared" si="4"/>
        <v>9850000</v>
      </c>
      <c r="AA14" s="232" t="s">
        <v>207</v>
      </c>
      <c r="AB14" s="230" t="s">
        <v>426</v>
      </c>
      <c r="AC14" s="228" t="s">
        <v>427</v>
      </c>
      <c r="AD14" s="226"/>
      <c r="AE14" s="19"/>
      <c r="AF14" s="21"/>
      <c r="AG14" s="22" t="str">
        <f t="shared" si="5"/>
        <v>TRUE</v>
      </c>
      <c r="AH14" s="23" t="str">
        <f t="shared" si="6"/>
        <v>قم بلوار عطاران،بلوار مفتح غربی،بین کوچه۱۱و۱۳،ساختمان حکمی(پلاک۱۹۵)،واحد۴  - علیرضا راستی 09056667277</v>
      </c>
    </row>
    <row r="15" spans="1:34" ht="22.35" customHeight="1">
      <c r="A15" s="7"/>
      <c r="B15" s="7"/>
      <c r="C15" s="7"/>
      <c r="D15" s="7"/>
      <c r="E15" s="7"/>
      <c r="F15" s="8"/>
      <c r="G15" s="236"/>
      <c r="H15" s="237"/>
      <c r="I15" s="236"/>
      <c r="J15" s="236"/>
      <c r="K15" s="11" t="str">
        <f t="shared" ca="1" si="0"/>
        <v/>
      </c>
      <c r="L15" s="222"/>
      <c r="M15" s="222"/>
      <c r="N15" s="222"/>
      <c r="O15" s="9">
        <v>3327.1</v>
      </c>
      <c r="P15" s="9">
        <v>1</v>
      </c>
      <c r="Q15" s="13" t="str">
        <f>VLOOKUP(O15, '[1]لیست محصولات شهریور ۱۴۰۳'!B:C,2,0)</f>
        <v>پامپوجیلا | pampojila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5950000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5950000</v>
      </c>
      <c r="Y15" s="17"/>
      <c r="Z15" s="14">
        <f t="shared" si="4"/>
        <v>5950000</v>
      </c>
      <c r="AA15" s="241"/>
      <c r="AB15" s="240"/>
      <c r="AC15" s="239"/>
      <c r="AD15" s="238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219"/>
      <c r="H16" s="221"/>
      <c r="I16" s="219"/>
      <c r="J16" s="219"/>
      <c r="K16" s="11" t="str">
        <f t="shared" ca="1" si="0"/>
        <v/>
      </c>
      <c r="L16" s="217"/>
      <c r="M16" s="217"/>
      <c r="N16" s="217"/>
      <c r="O16" s="9">
        <v>3328.1</v>
      </c>
      <c r="P16" s="9">
        <v>1</v>
      </c>
      <c r="Q16" s="13" t="str">
        <f>VLOOKUP(O16, '[1]لیست محصولات شهریور ۱۴۰۳'!B:C,2,0)</f>
        <v>اینماکولادا مزارع فلو | Inmaculada Fellows Farms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7900000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7900000</v>
      </c>
      <c r="Y16" s="17"/>
      <c r="Z16" s="14">
        <f t="shared" si="4"/>
        <v>7900000</v>
      </c>
      <c r="AA16" s="233"/>
      <c r="AB16" s="231"/>
      <c r="AC16" s="229"/>
      <c r="AD16" s="227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10</v>
      </c>
      <c r="H17" s="10">
        <v>288642738245</v>
      </c>
      <c r="I17" s="9" t="s">
        <v>365</v>
      </c>
      <c r="J17" s="9"/>
      <c r="K17" s="11" t="str">
        <f t="shared" ca="1" si="0"/>
        <v/>
      </c>
      <c r="L17" s="12" t="s">
        <v>128</v>
      </c>
      <c r="M17" s="12" t="s">
        <v>428</v>
      </c>
      <c r="N17" s="12"/>
      <c r="O17" s="9">
        <v>5501.2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11100000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11100000</v>
      </c>
      <c r="Y17" s="17"/>
      <c r="Z17" s="14">
        <f t="shared" si="4"/>
        <v>11100000</v>
      </c>
      <c r="AA17" s="18" t="s">
        <v>140</v>
      </c>
      <c r="AB17" s="13" t="s">
        <v>429</v>
      </c>
      <c r="AC17" s="19" t="s">
        <v>430</v>
      </c>
      <c r="AD17" s="20"/>
      <c r="AE17" s="19"/>
      <c r="AF17" s="21"/>
      <c r="AG17" s="22" t="str">
        <f t="shared" si="5"/>
        <v>TRUE</v>
      </c>
      <c r="AH17" s="23" t="str">
        <f t="shared" si="6"/>
        <v>اصفهان کنار گذر خرازی ، بعد از آتشگاه به سمت پل وحید ، کوچه ۴۲ (نگارستان)، مجتمع نوجا ، بلوک ۵۵، واحد ۴ شرقی  - علی رزمخواه 09134094834</v>
      </c>
    </row>
    <row r="18" spans="1:34" ht="22.35" customHeight="1">
      <c r="A18" s="7"/>
      <c r="B18" s="7"/>
      <c r="C18" s="7"/>
      <c r="D18" s="7"/>
      <c r="E18" s="7"/>
      <c r="F18" s="8"/>
      <c r="G18" s="218">
        <v>11</v>
      </c>
      <c r="H18" s="220">
        <v>288662259529</v>
      </c>
      <c r="I18" s="218" t="s">
        <v>365</v>
      </c>
      <c r="J18" s="218"/>
      <c r="K18" s="11" t="str">
        <f t="shared" ca="1" si="0"/>
        <v/>
      </c>
      <c r="L18" s="216" t="s">
        <v>96</v>
      </c>
      <c r="M18" s="216" t="s">
        <v>431</v>
      </c>
      <c r="N18" s="216"/>
      <c r="O18" s="9">
        <v>5525.1</v>
      </c>
      <c r="P18" s="9">
        <v>2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5500000</v>
      </c>
      <c r="Y18" s="17"/>
      <c r="Z18" s="14">
        <f t="shared" si="4"/>
        <v>5500000</v>
      </c>
      <c r="AA18" s="232" t="s">
        <v>80</v>
      </c>
      <c r="AB18" s="230" t="s">
        <v>432</v>
      </c>
      <c r="AC18" s="228" t="s">
        <v>433</v>
      </c>
      <c r="AD18" s="226"/>
      <c r="AE18" s="19"/>
      <c r="AF18" s="21"/>
      <c r="AG18" s="22" t="str">
        <f t="shared" si="5"/>
        <v>TRUE</v>
      </c>
      <c r="AH18" s="23" t="str">
        <f t="shared" si="6"/>
        <v>کرمان رفسنجان - خیابان ابوذر کوچه ۲۳ پلاک ۱۸  - رضا عبداللهی 09131415469</v>
      </c>
    </row>
    <row r="19" spans="1:34" ht="22.35" customHeight="1">
      <c r="A19" s="7"/>
      <c r="B19" s="7"/>
      <c r="C19" s="7"/>
      <c r="D19" s="7"/>
      <c r="E19" s="7"/>
      <c r="F19" s="8"/>
      <c r="G19" s="219"/>
      <c r="H19" s="221"/>
      <c r="I19" s="219"/>
      <c r="J19" s="219"/>
      <c r="K19" s="11" t="str">
        <f t="shared" ca="1" si="0"/>
        <v/>
      </c>
      <c r="L19" s="217"/>
      <c r="M19" s="217"/>
      <c r="N19" s="217"/>
      <c r="O19" s="9">
        <v>3327.1</v>
      </c>
      <c r="P19" s="9">
        <v>1</v>
      </c>
      <c r="Q19" s="13" t="str">
        <f>VLOOKUP(O19, '[1]لیست محصولات شهریور ۱۴۰۳'!B:C,2,0)</f>
        <v>پامپوجیلا | pampojila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5950000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5950000</v>
      </c>
      <c r="Y19" s="17"/>
      <c r="Z19" s="14">
        <f t="shared" si="4"/>
        <v>5950000</v>
      </c>
      <c r="AA19" s="233"/>
      <c r="AB19" s="231"/>
      <c r="AC19" s="229"/>
      <c r="AD19" s="227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18">
        <v>12</v>
      </c>
      <c r="H20" s="220">
        <v>288664452182</v>
      </c>
      <c r="I20" s="218" t="s">
        <v>365</v>
      </c>
      <c r="J20" s="218" t="s">
        <v>74</v>
      </c>
      <c r="K20" s="11" t="str">
        <f t="shared" ca="1" si="0"/>
        <v/>
      </c>
      <c r="L20" s="216" t="s">
        <v>434</v>
      </c>
      <c r="M20" s="216" t="s">
        <v>435</v>
      </c>
      <c r="N20" s="216" t="s">
        <v>436</v>
      </c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232" t="s">
        <v>86</v>
      </c>
      <c r="AB20" s="230" t="s">
        <v>437</v>
      </c>
      <c r="AC20" s="228" t="s">
        <v>438</v>
      </c>
      <c r="AD20" s="226"/>
      <c r="AE20" s="234" t="s">
        <v>439</v>
      </c>
      <c r="AF20" s="21"/>
      <c r="AG20" s="22" t="str">
        <f t="shared" si="5"/>
        <v>TRUE</v>
      </c>
      <c r="AH20" s="23" t="str">
        <f t="shared" si="6"/>
        <v>گرگان گرگانپارس- مرداد مرکزی-ربروی اموزشگاه موسیقی روزبه کافه فیوره - عرفان صفرنژاد 09396923769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19"/>
      <c r="H21" s="221"/>
      <c r="I21" s="219"/>
      <c r="J21" s="219"/>
      <c r="K21" s="11" t="str">
        <f t="shared" ca="1" si="0"/>
        <v/>
      </c>
      <c r="L21" s="217"/>
      <c r="M21" s="217"/>
      <c r="N21" s="217"/>
      <c r="O21" s="9">
        <v>3329.1</v>
      </c>
      <c r="P21" s="9">
        <v>1</v>
      </c>
      <c r="Q21" s="13" t="str">
        <f>VLOOKUP(O21, '[1]لیست محصولات شهریور ۱۴۰۳'!B:C,2,0)</f>
        <v>بنتی ننکا | Benti Nenka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9850000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9850000</v>
      </c>
      <c r="Y21" s="17"/>
      <c r="Z21" s="14">
        <f t="shared" si="4"/>
        <v>9850000</v>
      </c>
      <c r="AA21" s="233"/>
      <c r="AB21" s="231"/>
      <c r="AC21" s="229"/>
      <c r="AD21" s="227"/>
      <c r="AE21" s="235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8">
        <v>13</v>
      </c>
      <c r="H22" s="220">
        <v>288666326130</v>
      </c>
      <c r="I22" s="218" t="s">
        <v>365</v>
      </c>
      <c r="J22" s="218"/>
      <c r="K22" s="11" t="str">
        <f t="shared" ca="1" si="0"/>
        <v/>
      </c>
      <c r="L22" s="216" t="s">
        <v>388</v>
      </c>
      <c r="M22" s="216" t="s">
        <v>440</v>
      </c>
      <c r="N22" s="216" t="s">
        <v>441</v>
      </c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232" t="s">
        <v>220</v>
      </c>
      <c r="AB22" s="230" t="s">
        <v>443</v>
      </c>
      <c r="AC22" s="228" t="s">
        <v>442</v>
      </c>
      <c r="AD22" s="226"/>
      <c r="AE22" s="19"/>
      <c r="AF22" s="21"/>
      <c r="AG22" s="22" t="str">
        <f t="shared" si="5"/>
        <v>TRUE</v>
      </c>
      <c r="AH22" s="23" t="str">
        <f t="shared" si="6"/>
        <v>کرج کمالشهر، شهرک صنعتی بهارستان، خیابان گلستان ششم غربی، خیابان بوستان، پلاک 138 *تحویل نگهبانی داده شود* شرکت رایان رشد افزار - سعید محمدی قیداری 09129645309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36"/>
      <c r="H23" s="237"/>
      <c r="I23" s="236"/>
      <c r="J23" s="236"/>
      <c r="K23" s="11" t="str">
        <f t="shared" ca="1" si="0"/>
        <v/>
      </c>
      <c r="L23" s="222"/>
      <c r="M23" s="222"/>
      <c r="N23" s="222"/>
      <c r="O23" s="9">
        <v>5524.1</v>
      </c>
      <c r="P23" s="9">
        <v>1</v>
      </c>
      <c r="Q23" s="13" t="str">
        <f>VLOOKUP(O23, '[1]لیست محصولات شهریور ۱۴۰۳'!B:C,2,0)</f>
        <v>برزیل کوکاپیل کاناریو | Brazil Cocapil Canario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2550000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2550000</v>
      </c>
      <c r="Y23" s="17"/>
      <c r="Z23" s="14">
        <f t="shared" si="4"/>
        <v>2550000</v>
      </c>
      <c r="AA23" s="241"/>
      <c r="AB23" s="240"/>
      <c r="AC23" s="239"/>
      <c r="AD23" s="238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9"/>
      <c r="H24" s="221"/>
      <c r="I24" s="219"/>
      <c r="J24" s="219"/>
      <c r="K24" s="11" t="str">
        <f t="shared" ca="1" si="0"/>
        <v/>
      </c>
      <c r="L24" s="217"/>
      <c r="M24" s="217"/>
      <c r="N24" s="217"/>
      <c r="O24" s="9">
        <v>3327.1</v>
      </c>
      <c r="P24" s="9">
        <v>1</v>
      </c>
      <c r="Q24" s="13" t="str">
        <f>VLOOKUP(O24, '[1]لیست محصولات شهریور ۱۴۰۳'!B:C,2,0)</f>
        <v>پامپوجیلا | pampojila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5950000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5950000</v>
      </c>
      <c r="Y24" s="17"/>
      <c r="Z24" s="14">
        <f t="shared" si="4"/>
        <v>5950000</v>
      </c>
      <c r="AA24" s="233"/>
      <c r="AB24" s="231"/>
      <c r="AC24" s="229"/>
      <c r="AD24" s="227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14</v>
      </c>
      <c r="H25" s="10">
        <v>288669741387</v>
      </c>
      <c r="I25" s="9" t="s">
        <v>365</v>
      </c>
      <c r="J25" s="9"/>
      <c r="K25" s="11" t="str">
        <f t="shared" ca="1" si="0"/>
        <v/>
      </c>
      <c r="L25" s="12" t="s">
        <v>101</v>
      </c>
      <c r="M25" s="12" t="s">
        <v>444</v>
      </c>
      <c r="N25" s="12" t="s">
        <v>445</v>
      </c>
      <c r="O25" s="9">
        <v>5525.3</v>
      </c>
      <c r="P25" s="9">
        <v>2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63200000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126400000</v>
      </c>
      <c r="Y25" s="17"/>
      <c r="Z25" s="14">
        <f t="shared" si="4"/>
        <v>126400000</v>
      </c>
      <c r="AA25" s="18" t="s">
        <v>446</v>
      </c>
      <c r="AB25" s="13" t="s">
        <v>447</v>
      </c>
      <c r="AC25" s="19" t="s">
        <v>448</v>
      </c>
      <c r="AD25" s="20"/>
      <c r="AE25" s="19"/>
      <c r="AF25" s="21"/>
      <c r="AG25" s="22" t="str">
        <f t="shared" si="5"/>
        <v>TRUE</v>
      </c>
      <c r="AH25" s="23" t="str">
        <f t="shared" si="6"/>
        <v>زنجان چهارراه سعدی به سمت دروازه ارک کوچه شادمان قهوه آفریقا - محمدرضا جلدی 09195241245</v>
      </c>
    </row>
    <row r="26" spans="1:34" ht="22.35" customHeight="1">
      <c r="A26" s="7"/>
      <c r="B26" s="7"/>
      <c r="C26" s="7"/>
      <c r="D26" s="7"/>
      <c r="E26" s="7"/>
      <c r="F26" s="8"/>
      <c r="G26" s="67">
        <v>15</v>
      </c>
      <c r="H26" s="78" t="s">
        <v>449</v>
      </c>
      <c r="I26" s="67" t="s">
        <v>370</v>
      </c>
      <c r="J26" s="9" t="s">
        <v>74</v>
      </c>
      <c r="K26" s="11" t="str">
        <f t="shared" ca="1" si="0"/>
        <v/>
      </c>
      <c r="L26" s="12" t="s">
        <v>450</v>
      </c>
      <c r="M26" s="12" t="s">
        <v>91</v>
      </c>
      <c r="N26" s="12" t="s">
        <v>451</v>
      </c>
      <c r="O26" s="9">
        <v>5525.2</v>
      </c>
      <c r="P26" s="9">
        <v>10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13350000</v>
      </c>
      <c r="U26" s="15"/>
      <c r="V26" s="16">
        <f t="shared" si="1"/>
        <v>0</v>
      </c>
      <c r="W26" s="12">
        <f t="shared" si="2"/>
        <v>10</v>
      </c>
      <c r="X26" s="14">
        <f t="shared" si="3"/>
        <v>133500000</v>
      </c>
      <c r="Y26" s="17"/>
      <c r="Z26" s="14">
        <f t="shared" si="4"/>
        <v>133500000</v>
      </c>
      <c r="AA26" s="18" t="s">
        <v>76</v>
      </c>
      <c r="AB26" s="13" t="s">
        <v>70</v>
      </c>
      <c r="AC26" s="19" t="s">
        <v>452</v>
      </c>
      <c r="AD26" s="20"/>
      <c r="AE26" s="77" t="s">
        <v>468</v>
      </c>
      <c r="AF26" s="21"/>
      <c r="AG26" s="22" t="str">
        <f t="shared" si="5"/>
        <v>TRUE</v>
      </c>
      <c r="AH26" s="23" t="str">
        <f t="shared" si="6"/>
        <v>تهران - کافه پرا - افشین امیری 09123060890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16</v>
      </c>
      <c r="H27" s="10">
        <v>288670002186</v>
      </c>
      <c r="I27" s="9" t="s">
        <v>370</v>
      </c>
      <c r="J27" s="9"/>
      <c r="K27" s="11" t="str">
        <f t="shared" ca="1" si="0"/>
        <v/>
      </c>
      <c r="L27" s="12" t="s">
        <v>388</v>
      </c>
      <c r="M27" s="12" t="s">
        <v>414</v>
      </c>
      <c r="N27" s="12"/>
      <c r="O27" s="9">
        <v>5525.1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2750000</v>
      </c>
      <c r="Y27" s="17"/>
      <c r="Z27" s="14">
        <f t="shared" si="4"/>
        <v>2750000</v>
      </c>
      <c r="AA27" s="18" t="s">
        <v>86</v>
      </c>
      <c r="AB27" s="13" t="s">
        <v>453</v>
      </c>
      <c r="AC27" s="19" t="s">
        <v>454</v>
      </c>
      <c r="AD27" s="20"/>
      <c r="AE27" s="19"/>
      <c r="AF27" s="21"/>
      <c r="AG27" s="22" t="str">
        <f t="shared" si="5"/>
        <v>TRUE</v>
      </c>
      <c r="AH27" s="23" t="str">
        <f t="shared" si="6"/>
        <v>گرگان خیابان صیاد شیرازی - بعد ار صیاد 34 - ساختمان استار - طبقه دوم واحد یک  - سعید عزیزی 09111774887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17</v>
      </c>
      <c r="H28" s="10">
        <v>288678634713</v>
      </c>
      <c r="I28" s="9" t="s">
        <v>370</v>
      </c>
      <c r="J28" s="9"/>
      <c r="K28" s="11" t="str">
        <f t="shared" ca="1" si="0"/>
        <v/>
      </c>
      <c r="L28" s="12" t="s">
        <v>455</v>
      </c>
      <c r="M28" s="12" t="s">
        <v>456</v>
      </c>
      <c r="N28" s="12"/>
      <c r="O28" s="9">
        <v>5524.1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2550000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2550000</v>
      </c>
      <c r="Y28" s="17"/>
      <c r="Z28" s="14">
        <f t="shared" si="4"/>
        <v>2550000</v>
      </c>
      <c r="AA28" s="18" t="s">
        <v>245</v>
      </c>
      <c r="AB28" s="13" t="s">
        <v>457</v>
      </c>
      <c r="AC28" s="19" t="s">
        <v>458</v>
      </c>
      <c r="AD28" s="20"/>
      <c r="AE28" s="19"/>
      <c r="AF28" s="21"/>
      <c r="AG28" s="22" t="str">
        <f t="shared" si="5"/>
        <v>TRUE</v>
      </c>
      <c r="AH28" s="23" t="str">
        <f t="shared" si="6"/>
        <v>البرز شهرجدید هشتگرد،خیابان گلستان،کوچه گلستان دوم،پلاک ۲۵، واحد ۸  - متین زبرجدی 09308099210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67">
        <v>18</v>
      </c>
      <c r="H29" s="78"/>
      <c r="I29" s="67" t="s">
        <v>370</v>
      </c>
      <c r="J29" s="9" t="s">
        <v>74</v>
      </c>
      <c r="K29" s="11" t="str">
        <f t="shared" ca="1" si="0"/>
        <v/>
      </c>
      <c r="L29" s="12" t="s">
        <v>75</v>
      </c>
      <c r="M29" s="12" t="s">
        <v>194</v>
      </c>
      <c r="N29" s="12" t="s">
        <v>459</v>
      </c>
      <c r="O29" s="9">
        <v>5501.3</v>
      </c>
      <c r="P29" s="9">
        <v>1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51200000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51200000</v>
      </c>
      <c r="Y29" s="17"/>
      <c r="Z29" s="14">
        <f t="shared" si="4"/>
        <v>51200000</v>
      </c>
      <c r="AA29" s="18" t="s">
        <v>76</v>
      </c>
      <c r="AB29" s="13" t="s">
        <v>70</v>
      </c>
      <c r="AC29" s="19" t="s">
        <v>196</v>
      </c>
      <c r="AD29" s="20" t="s">
        <v>109</v>
      </c>
      <c r="AE29" s="19"/>
      <c r="AF29" s="21"/>
      <c r="AG29" s="22" t="str">
        <f t="shared" si="5"/>
        <v>TRUE</v>
      </c>
      <c r="AH29" s="23" t="str">
        <f t="shared" si="6"/>
        <v>تهران - ویوو لانژ - مهدی مولایی 09197844409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19</v>
      </c>
      <c r="H30" s="10">
        <v>405149</v>
      </c>
      <c r="I30" s="9" t="s">
        <v>370</v>
      </c>
      <c r="J30" s="9" t="s">
        <v>74</v>
      </c>
      <c r="K30" s="11" t="str">
        <f t="shared" ca="1" si="0"/>
        <v/>
      </c>
      <c r="L30" s="12" t="s">
        <v>75</v>
      </c>
      <c r="M30" s="12" t="s">
        <v>460</v>
      </c>
      <c r="N30" s="12" t="s">
        <v>461</v>
      </c>
      <c r="O30" s="9">
        <v>5501.2</v>
      </c>
      <c r="P30" s="9">
        <v>2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11100000</v>
      </c>
      <c r="U30" s="15"/>
      <c r="V30" s="16">
        <f t="shared" si="1"/>
        <v>0</v>
      </c>
      <c r="W30" s="12">
        <f t="shared" si="2"/>
        <v>2</v>
      </c>
      <c r="X30" s="14">
        <f t="shared" si="3"/>
        <v>22200000</v>
      </c>
      <c r="Y30" s="17"/>
      <c r="Z30" s="14">
        <f t="shared" si="4"/>
        <v>22200000</v>
      </c>
      <c r="AA30" s="18" t="s">
        <v>76</v>
      </c>
      <c r="AB30" s="13" t="s">
        <v>462</v>
      </c>
      <c r="AC30" s="19" t="s">
        <v>463</v>
      </c>
      <c r="AD30" s="20" t="s">
        <v>95</v>
      </c>
      <c r="AE30" s="19"/>
      <c r="AF30" s="21"/>
      <c r="AG30" s="22" t="str">
        <f t="shared" si="5"/>
        <v>TRUE</v>
      </c>
      <c r="AH30" s="23" t="str">
        <f t="shared" si="6"/>
        <v>تهران خ جمهوری خ رازی خ پرتوی پلاک 18/1 کافه والهالا - مهدی محمدی فخر 09376116149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67">
        <v>20</v>
      </c>
      <c r="H31" s="78"/>
      <c r="I31" s="67" t="s">
        <v>370</v>
      </c>
      <c r="J31" s="9" t="s">
        <v>74</v>
      </c>
      <c r="K31" s="11" t="str">
        <f t="shared" ca="1" si="0"/>
        <v/>
      </c>
      <c r="L31" s="12"/>
      <c r="M31" s="12" t="s">
        <v>464</v>
      </c>
      <c r="N31" s="12" t="s">
        <v>467</v>
      </c>
      <c r="O31" s="9">
        <v>5525.3</v>
      </c>
      <c r="P31" s="9">
        <v>6</v>
      </c>
      <c r="Q31" s="13" t="str">
        <f>VLOOKUP(O31, '[1]لیست محصولات شهریور ۱۴۰۳'!B:C,2,0)</f>
        <v>اتیوپی آناسورا | Ethiopia Anasora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63200000</v>
      </c>
      <c r="U31" s="15"/>
      <c r="V31" s="16">
        <f t="shared" si="1"/>
        <v>0</v>
      </c>
      <c r="W31" s="12">
        <f t="shared" si="2"/>
        <v>6</v>
      </c>
      <c r="X31" s="14">
        <f t="shared" si="3"/>
        <v>379200000</v>
      </c>
      <c r="Y31" s="17"/>
      <c r="Z31" s="14">
        <f t="shared" si="4"/>
        <v>379200000</v>
      </c>
      <c r="AA31" s="18" t="s">
        <v>76</v>
      </c>
      <c r="AB31" s="13" t="s">
        <v>70</v>
      </c>
      <c r="AC31" s="19" t="s">
        <v>466</v>
      </c>
      <c r="AD31" s="20"/>
      <c r="AE31" s="77" t="s">
        <v>489</v>
      </c>
      <c r="AF31" s="21"/>
      <c r="AG31" s="22" t="str">
        <f t="shared" si="5"/>
        <v>TRUE</v>
      </c>
      <c r="AH31" s="23" t="str">
        <f t="shared" si="6"/>
        <v>تهران - کافه بیکری روستار سانا سنتر -  حجتی 09373955769</v>
      </c>
    </row>
    <row r="32" spans="1:34" ht="22.35" customHeight="1">
      <c r="A32" s="7"/>
      <c r="B32" s="7"/>
      <c r="C32" s="7"/>
      <c r="D32" s="7"/>
      <c r="E32" s="7"/>
      <c r="F32" s="8"/>
      <c r="G32" s="218">
        <v>21</v>
      </c>
      <c r="H32" s="220">
        <v>288697897362</v>
      </c>
      <c r="I32" s="218" t="s">
        <v>370</v>
      </c>
      <c r="J32" s="218"/>
      <c r="K32" s="11" t="str">
        <f t="shared" ca="1" si="0"/>
        <v/>
      </c>
      <c r="L32" s="216" t="s">
        <v>269</v>
      </c>
      <c r="M32" s="216" t="s">
        <v>469</v>
      </c>
      <c r="N32" s="216" t="s">
        <v>470</v>
      </c>
      <c r="O32" s="9">
        <v>3329.1</v>
      </c>
      <c r="P32" s="9">
        <v>1</v>
      </c>
      <c r="Q32" s="13" t="str">
        <f>VLOOKUP(O32, '[1]لیست محصولات شهریور ۱۴۰۳'!B:C,2,0)</f>
        <v>بنتی ننکا | Benti Nenka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9850000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9850000</v>
      </c>
      <c r="Y32" s="17"/>
      <c r="Z32" s="14">
        <f t="shared" si="4"/>
        <v>9850000</v>
      </c>
      <c r="AA32" s="232" t="s">
        <v>471</v>
      </c>
      <c r="AB32" s="230" t="s">
        <v>472</v>
      </c>
      <c r="AC32" s="228" t="s">
        <v>473</v>
      </c>
      <c r="AD32" s="226"/>
      <c r="AE32" s="19"/>
      <c r="AF32" s="21"/>
      <c r="AG32" s="22" t="str">
        <f t="shared" si="5"/>
        <v>TRUE</v>
      </c>
      <c r="AH32" s="23" t="str">
        <f t="shared" si="6"/>
        <v>کاشان خیابان جانبازان نرسیده به میدان ۱۲ فروردین کافه ریبار - علیرضا امانتی 09386353223</v>
      </c>
    </row>
    <row r="33" spans="1:34" ht="22.35" customHeight="1">
      <c r="A33" s="7"/>
      <c r="B33" s="7"/>
      <c r="C33" s="7"/>
      <c r="D33" s="7"/>
      <c r="E33" s="7"/>
      <c r="F33" s="8"/>
      <c r="G33" s="219"/>
      <c r="H33" s="221"/>
      <c r="I33" s="219"/>
      <c r="J33" s="219"/>
      <c r="K33" s="11" t="str">
        <f t="shared" ca="1" si="0"/>
        <v/>
      </c>
      <c r="L33" s="217"/>
      <c r="M33" s="217"/>
      <c r="N33" s="217"/>
      <c r="O33" s="9">
        <v>5524.2</v>
      </c>
      <c r="P33" s="9">
        <v>6</v>
      </c>
      <c r="Q33" s="13" t="str">
        <f>VLOOKUP(O33, '[1]لیست محصولات شهریور ۱۴۰۳'!B:C,2,0)</f>
        <v>برزیل کوکاپیل کاناریو | Brazil Cocapil Canario</v>
      </c>
      <c r="R33" s="9"/>
      <c r="S33" s="12">
        <f>VLOOKUP(O33, '[1]لیست محصولات شهریور ۱۴۰۳'!B:F,5,0)</f>
        <v>750</v>
      </c>
      <c r="T33" s="14">
        <f>VLOOKUP(O33, '[1]لیست محصولات شهریور ۱۴۰۳'!B:G,6,0)</f>
        <v>12450000</v>
      </c>
      <c r="U33" s="15"/>
      <c r="V33" s="16">
        <f t="shared" si="1"/>
        <v>0</v>
      </c>
      <c r="W33" s="12">
        <f t="shared" si="2"/>
        <v>6</v>
      </c>
      <c r="X33" s="14">
        <f t="shared" si="3"/>
        <v>74700000</v>
      </c>
      <c r="Y33" s="17"/>
      <c r="Z33" s="14">
        <f t="shared" si="4"/>
        <v>74700000</v>
      </c>
      <c r="AA33" s="233"/>
      <c r="AB33" s="231"/>
      <c r="AC33" s="229"/>
      <c r="AD33" s="227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218">
        <v>22</v>
      </c>
      <c r="H34" s="220">
        <v>288704158867</v>
      </c>
      <c r="I34" s="218" t="s">
        <v>370</v>
      </c>
      <c r="J34" s="218"/>
      <c r="K34" s="11" t="str">
        <f t="shared" ca="1" si="0"/>
        <v/>
      </c>
      <c r="L34" s="216" t="s">
        <v>474</v>
      </c>
      <c r="M34" s="216" t="s">
        <v>475</v>
      </c>
      <c r="N34" s="216"/>
      <c r="O34" s="9">
        <v>5501.1</v>
      </c>
      <c r="P34" s="9">
        <v>3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2300000</v>
      </c>
      <c r="U34" s="15"/>
      <c r="V34" s="16">
        <f t="shared" si="1"/>
        <v>0</v>
      </c>
      <c r="W34" s="12">
        <f t="shared" si="2"/>
        <v>3</v>
      </c>
      <c r="X34" s="14">
        <f t="shared" si="3"/>
        <v>6900000</v>
      </c>
      <c r="Y34" s="17"/>
      <c r="Z34" s="14">
        <f t="shared" si="4"/>
        <v>6900000</v>
      </c>
      <c r="AA34" s="232" t="s">
        <v>76</v>
      </c>
      <c r="AB34" s="230" t="s">
        <v>476</v>
      </c>
      <c r="AC34" s="228" t="s">
        <v>477</v>
      </c>
      <c r="AD34" s="226" t="s">
        <v>109</v>
      </c>
      <c r="AE34" s="19"/>
      <c r="AF34" s="21"/>
      <c r="AG34" s="22" t="str">
        <f t="shared" si="5"/>
        <v>TRUE</v>
      </c>
      <c r="AH34" s="23" t="str">
        <f t="shared" si="6"/>
        <v>تهران شهرک غرب بلوار دریا خیابان شفق ساختمان مروارید ورودی Cطبقه سوم واحد 22  - بهمن یاسینی 09121229725</v>
      </c>
    </row>
    <row r="35" spans="1:34" ht="22.35" customHeight="1">
      <c r="A35" s="7"/>
      <c r="B35" s="7"/>
      <c r="C35" s="7"/>
      <c r="D35" s="7"/>
      <c r="E35" s="7"/>
      <c r="F35" s="8"/>
      <c r="G35" s="219"/>
      <c r="H35" s="221"/>
      <c r="I35" s="219"/>
      <c r="J35" s="219"/>
      <c r="K35" s="11" t="str">
        <f t="shared" ca="1" si="0"/>
        <v/>
      </c>
      <c r="L35" s="217"/>
      <c r="M35" s="217"/>
      <c r="N35" s="217"/>
      <c r="O35" s="9">
        <v>5524.1</v>
      </c>
      <c r="P35" s="9">
        <v>1</v>
      </c>
      <c r="Q35" s="13" t="str">
        <f>VLOOKUP(O35, '[1]لیست محصولات شهریور ۱۴۰۳'!B:C,2,0)</f>
        <v>برزیل کوکاپیل کاناریو | Brazil Cocapil Canario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2550000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2550000</v>
      </c>
      <c r="Y35" s="17"/>
      <c r="Z35" s="14">
        <f t="shared" si="4"/>
        <v>2550000</v>
      </c>
      <c r="AA35" s="233"/>
      <c r="AB35" s="231"/>
      <c r="AC35" s="229"/>
      <c r="AD35" s="227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>
        <v>23</v>
      </c>
      <c r="H36" s="10">
        <v>690927</v>
      </c>
      <c r="I36" s="9" t="s">
        <v>370</v>
      </c>
      <c r="J36" s="9" t="s">
        <v>74</v>
      </c>
      <c r="K36" s="11" t="str">
        <f t="shared" ca="1" si="0"/>
        <v/>
      </c>
      <c r="L36" s="12" t="s">
        <v>269</v>
      </c>
      <c r="M36" s="12" t="s">
        <v>270</v>
      </c>
      <c r="N36" s="12" t="s">
        <v>271</v>
      </c>
      <c r="O36" s="9">
        <v>5501.3</v>
      </c>
      <c r="P36" s="9">
        <v>1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4000</v>
      </c>
      <c r="T36" s="14">
        <f>VLOOKUP(O36, '[1]لیست محصولات شهریور ۱۴۰۳'!B:G,6,0)</f>
        <v>51200000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51200000</v>
      </c>
      <c r="Y36" s="17"/>
      <c r="Z36" s="14">
        <f t="shared" si="4"/>
        <v>51200000</v>
      </c>
      <c r="AA36" s="18" t="s">
        <v>76</v>
      </c>
      <c r="AB36" s="13" t="s">
        <v>272</v>
      </c>
      <c r="AC36" s="19" t="s">
        <v>273</v>
      </c>
      <c r="AD36" s="20" t="s">
        <v>109</v>
      </c>
      <c r="AE36" s="19"/>
      <c r="AF36" s="21"/>
      <c r="AG36" s="22" t="str">
        <f t="shared" si="5"/>
        <v>TRUE</v>
      </c>
      <c r="AH36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37" spans="1:34" ht="22.35" customHeight="1">
      <c r="A37" s="7"/>
      <c r="B37" s="7"/>
      <c r="C37" s="7"/>
      <c r="D37" s="7"/>
      <c r="E37" s="7"/>
      <c r="F37" s="8"/>
      <c r="G37" s="9">
        <v>24</v>
      </c>
      <c r="H37" s="10">
        <v>873991</v>
      </c>
      <c r="I37" s="9" t="s">
        <v>370</v>
      </c>
      <c r="J37" s="9"/>
      <c r="K37" s="11" t="str">
        <f t="shared" ca="1" si="0"/>
        <v/>
      </c>
      <c r="L37" s="12" t="s">
        <v>478</v>
      </c>
      <c r="M37" s="12" t="s">
        <v>479</v>
      </c>
      <c r="N37" s="12" t="s">
        <v>480</v>
      </c>
      <c r="O37" s="9">
        <v>3327.2</v>
      </c>
      <c r="P37" s="9">
        <v>2</v>
      </c>
      <c r="Q37" s="13" t="str">
        <f>VLOOKUP(O37, '[1]لیست محصولات شهریور ۱۴۰۳'!B:C,2,0)</f>
        <v>پامپوجیلا | pampojila</v>
      </c>
      <c r="R37" s="9"/>
      <c r="S37" s="12">
        <f>VLOOKUP(O37, '[1]لیست محصولات شهریور ۱۴۰۳'!B:F,5,0)</f>
        <v>750</v>
      </c>
      <c r="T37" s="14">
        <f>VLOOKUP(O37, '[1]لیست محصولات شهریور ۱۴۰۳'!B:G,6,0)</f>
        <v>29250000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58500000</v>
      </c>
      <c r="Y37" s="17"/>
      <c r="Z37" s="14">
        <f t="shared" si="4"/>
        <v>58500000</v>
      </c>
      <c r="AA37" s="18" t="s">
        <v>391</v>
      </c>
      <c r="AB37" s="13" t="s">
        <v>481</v>
      </c>
      <c r="AC37" s="19" t="s">
        <v>482</v>
      </c>
      <c r="AD37" s="20"/>
      <c r="AE37" s="19"/>
      <c r="AF37" s="21"/>
      <c r="AG37" s="22" t="str">
        <f t="shared" si="5"/>
        <v>TRUE</v>
      </c>
      <c r="AH37" s="23" t="str">
        <f t="shared" si="6"/>
        <v>رشت گلسار-بلوار توحید-بعد از پارک توحید کافه فرش - امیر صبیحی 09119196184</v>
      </c>
    </row>
    <row r="38" spans="1:34" ht="22.35" customHeight="1">
      <c r="A38" s="7"/>
      <c r="B38" s="7"/>
      <c r="C38" s="7"/>
      <c r="D38" s="7"/>
      <c r="E38" s="7"/>
      <c r="F38" s="8"/>
      <c r="G38" s="218">
        <v>25</v>
      </c>
      <c r="H38" s="220">
        <v>288718785319</v>
      </c>
      <c r="I38" s="218" t="s">
        <v>370</v>
      </c>
      <c r="J38" s="218"/>
      <c r="K38" s="11" t="str">
        <f t="shared" ca="1" si="0"/>
        <v/>
      </c>
      <c r="L38" s="216" t="s">
        <v>483</v>
      </c>
      <c r="M38" s="216" t="s">
        <v>484</v>
      </c>
      <c r="N38" s="216" t="s">
        <v>485</v>
      </c>
      <c r="O38" s="9">
        <v>5524.2</v>
      </c>
      <c r="P38" s="9">
        <v>1</v>
      </c>
      <c r="Q38" s="13" t="str">
        <f>VLOOKUP(O38, '[1]لیست محصولات شهریور ۱۴۰۳'!B:C,2,0)</f>
        <v>برزیل کوکاپیل کاناریو | Brazil Cocapil Canario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12450000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12450000</v>
      </c>
      <c r="Y38" s="17"/>
      <c r="Z38" s="14">
        <f t="shared" si="4"/>
        <v>12450000</v>
      </c>
      <c r="AA38" s="232" t="s">
        <v>486</v>
      </c>
      <c r="AB38" s="230" t="s">
        <v>487</v>
      </c>
      <c r="AC38" s="228" t="s">
        <v>488</v>
      </c>
      <c r="AD38" s="226"/>
      <c r="AE38" s="234" t="s">
        <v>439</v>
      </c>
      <c r="AF38" s="21"/>
      <c r="AG38" s="22" t="str">
        <f t="shared" si="5"/>
        <v>TRUE</v>
      </c>
      <c r="AH38" s="23" t="str">
        <f t="shared" si="6"/>
        <v>اهواز کیانپارس اردیبهشت شرقی بین دانشور و شهریور کافه وایب - بهنام پسندیده 09168258954</v>
      </c>
    </row>
    <row r="39" spans="1:34" ht="22.35" customHeight="1">
      <c r="A39" s="7"/>
      <c r="B39" s="7"/>
      <c r="C39" s="7"/>
      <c r="D39" s="7"/>
      <c r="E39" s="7"/>
      <c r="F39" s="8"/>
      <c r="G39" s="219"/>
      <c r="H39" s="221"/>
      <c r="I39" s="219"/>
      <c r="J39" s="219"/>
      <c r="K39" s="11" t="str">
        <f t="shared" ca="1" si="0"/>
        <v/>
      </c>
      <c r="L39" s="217"/>
      <c r="M39" s="217"/>
      <c r="N39" s="217"/>
      <c r="O39" s="9">
        <v>5501.3</v>
      </c>
      <c r="P39" s="9">
        <v>1</v>
      </c>
      <c r="Q39" s="13" t="str">
        <f>VLOOKUP(O39, '[1]لیست محصولات شهریور ۱۴۰۳'!B:C,2,0)</f>
        <v>ورتکس | Vortex</v>
      </c>
      <c r="R39" s="9"/>
      <c r="S39" s="12">
        <f>VLOOKUP(O39, '[1]لیست محصولات شهریور ۱۴۰۳'!B:F,5,0)</f>
        <v>4000</v>
      </c>
      <c r="T39" s="14">
        <f>VLOOKUP(O39, '[1]لیست محصولات شهریور ۱۴۰۳'!B:G,6,0)</f>
        <v>51200000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51200000</v>
      </c>
      <c r="Y39" s="17"/>
      <c r="Z39" s="14">
        <f t="shared" si="4"/>
        <v>51200000</v>
      </c>
      <c r="AA39" s="233"/>
      <c r="AB39" s="231"/>
      <c r="AC39" s="229"/>
      <c r="AD39" s="227"/>
      <c r="AE39" s="235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67">
        <v>26</v>
      </c>
      <c r="H40" s="78" t="s">
        <v>504</v>
      </c>
      <c r="I40" s="67" t="s">
        <v>370</v>
      </c>
      <c r="J40" s="9" t="s">
        <v>74</v>
      </c>
      <c r="K40" s="11" t="str">
        <f t="shared" ca="1" si="0"/>
        <v/>
      </c>
      <c r="L40" s="12" t="s">
        <v>499</v>
      </c>
      <c r="M40" s="12" t="s">
        <v>500</v>
      </c>
      <c r="N40" s="12" t="s">
        <v>501</v>
      </c>
      <c r="O40" s="9">
        <v>5524.3</v>
      </c>
      <c r="P40" s="9">
        <v>2</v>
      </c>
      <c r="Q40" s="13" t="str">
        <f>VLOOKUP(O40, '[1]لیست محصولات شهریور ۱۴۰۳'!B:C,2,0)</f>
        <v>برزیل کوکاپیل کاناریو | Brazil Cocapil Canario</v>
      </c>
      <c r="R40" s="9"/>
      <c r="S40" s="12">
        <f>VLOOKUP(O40, '[1]لیست محصولات شهریور ۱۴۰۳'!B:F,5,0)</f>
        <v>4000</v>
      </c>
      <c r="T40" s="14">
        <f>VLOOKUP(O40, '[1]لیست محصولات شهریور ۱۴۰۳'!B:G,6,0)</f>
        <v>58400000</v>
      </c>
      <c r="U40" s="15"/>
      <c r="V40" s="16">
        <f t="shared" si="1"/>
        <v>0</v>
      </c>
      <c r="W40" s="12">
        <f t="shared" si="2"/>
        <v>2</v>
      </c>
      <c r="X40" s="14">
        <f t="shared" si="3"/>
        <v>116800000</v>
      </c>
      <c r="Y40" s="17"/>
      <c r="Z40" s="14">
        <f t="shared" si="4"/>
        <v>116800000</v>
      </c>
      <c r="AA40" s="18" t="s">
        <v>80</v>
      </c>
      <c r="AB40" s="13" t="s">
        <v>502</v>
      </c>
      <c r="AC40" s="19" t="s">
        <v>503</v>
      </c>
      <c r="AD40" s="20"/>
      <c r="AE40" s="19"/>
      <c r="AF40" s="21"/>
      <c r="AG40" s="22" t="str">
        <f t="shared" si="5"/>
        <v>TRUE</v>
      </c>
      <c r="AH40" s="23" t="str">
        <f t="shared" si="6"/>
        <v>کرمان خيابان هزار و يك شب شمالي نبش كوچه 2 طبقه اول کافه رستوران دلژر - سیدرضا فاطمی 09369347320</v>
      </c>
    </row>
    <row r="41" spans="1:34" ht="22.35" customHeight="1">
      <c r="A41" s="7"/>
      <c r="B41" s="7"/>
      <c r="C41" s="7"/>
      <c r="D41" s="7"/>
      <c r="E41" s="7"/>
      <c r="F41" s="8"/>
      <c r="G41" s="67">
        <v>27</v>
      </c>
      <c r="H41" s="78" t="s">
        <v>504</v>
      </c>
      <c r="I41" s="67" t="s">
        <v>540</v>
      </c>
      <c r="J41" s="9" t="s">
        <v>74</v>
      </c>
      <c r="K41" s="11" t="str">
        <f t="shared" ca="1" si="0"/>
        <v/>
      </c>
      <c r="L41" s="12" t="s">
        <v>558</v>
      </c>
      <c r="M41" s="12" t="s">
        <v>559</v>
      </c>
      <c r="N41" s="12" t="s">
        <v>560</v>
      </c>
      <c r="O41" s="9">
        <v>5501.1</v>
      </c>
      <c r="P41" s="9">
        <v>4</v>
      </c>
      <c r="Q41" s="13" t="str">
        <f>VLOOKUP(O41, '[1]لیست محصولات شهریور ۱۴۰۳'!B:C,2,0)</f>
        <v>ورتکس | Vortex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2300000</v>
      </c>
      <c r="U41" s="15"/>
      <c r="V41" s="16">
        <f t="shared" si="1"/>
        <v>0</v>
      </c>
      <c r="W41" s="12">
        <f t="shared" si="2"/>
        <v>4</v>
      </c>
      <c r="X41" s="14">
        <f t="shared" si="3"/>
        <v>9200000</v>
      </c>
      <c r="Y41" s="17"/>
      <c r="Z41" s="14">
        <f t="shared" si="4"/>
        <v>9200000</v>
      </c>
      <c r="AA41" s="18" t="s">
        <v>76</v>
      </c>
      <c r="AB41" s="13" t="s">
        <v>70</v>
      </c>
      <c r="AC41" s="19" t="s">
        <v>561</v>
      </c>
      <c r="AD41" s="20"/>
      <c r="AE41" s="77" t="s">
        <v>364</v>
      </c>
      <c r="AF41" s="21"/>
      <c r="AG41" s="22" t="str">
        <f t="shared" si="5"/>
        <v>TRUE</v>
      </c>
      <c r="AH41" s="23" t="str">
        <f t="shared" si="6"/>
        <v>تهران - شرکت پلی ران - ویدا شاهی 09335716579</v>
      </c>
    </row>
    <row r="42" spans="1:34" s="90" customFormat="1" ht="22.35" customHeight="1">
      <c r="A42" s="79"/>
      <c r="B42" s="79"/>
      <c r="C42" s="79"/>
      <c r="D42" s="79"/>
      <c r="E42" s="79"/>
      <c r="F42" s="79"/>
      <c r="G42" s="81">
        <v>28</v>
      </c>
      <c r="H42" s="96" t="s">
        <v>70</v>
      </c>
      <c r="I42" s="81" t="s">
        <v>540</v>
      </c>
      <c r="J42" s="81"/>
      <c r="K42" s="80" t="str">
        <f t="shared" ca="1" si="0"/>
        <v/>
      </c>
      <c r="L42" s="83" t="s">
        <v>575</v>
      </c>
      <c r="M42" s="83" t="s">
        <v>576</v>
      </c>
      <c r="N42" s="83" t="s">
        <v>577</v>
      </c>
      <c r="O42" s="81">
        <v>5525.1</v>
      </c>
      <c r="P42" s="81">
        <v>1</v>
      </c>
      <c r="Q42" s="82" t="str">
        <f>VLOOKUP(O42, '[1]لیست محصولات شهریور ۱۴۰۳'!B:C,2,0)</f>
        <v>اتیوپی آناسورا | Ethiopia Anasora</v>
      </c>
      <c r="R42" s="81" t="s">
        <v>112</v>
      </c>
      <c r="S42" s="83">
        <f>VLOOKUP(O42, '[1]لیست محصولات شهریور ۱۴۰۳'!B:F,5,0)</f>
        <v>150</v>
      </c>
      <c r="T42" s="84">
        <f>VLOOKUP(O42, '[1]لیست محصولات شهریور ۱۴۰۳'!B:G,6,0)</f>
        <v>2750000</v>
      </c>
      <c r="U42" s="85"/>
      <c r="V42" s="86">
        <f t="shared" si="1"/>
        <v>0</v>
      </c>
      <c r="W42" s="83">
        <f t="shared" si="2"/>
        <v>1</v>
      </c>
      <c r="X42" s="84">
        <f t="shared" si="3"/>
        <v>2750000</v>
      </c>
      <c r="Y42" s="87"/>
      <c r="Z42" s="84">
        <f t="shared" si="4"/>
        <v>2750000</v>
      </c>
      <c r="AA42" s="97" t="s">
        <v>76</v>
      </c>
      <c r="AB42" s="82" t="s">
        <v>70</v>
      </c>
      <c r="AC42" s="88" t="s">
        <v>578</v>
      </c>
      <c r="AD42" s="81" t="s">
        <v>109</v>
      </c>
      <c r="AE42" s="98" t="s">
        <v>579</v>
      </c>
      <c r="AF42" s="89"/>
      <c r="AG42" s="90" t="str">
        <f t="shared" si="5"/>
        <v>TRUE</v>
      </c>
      <c r="AH42" s="91" t="str">
        <f t="shared" si="6"/>
        <v>تهران - (پرسنل) - ریحانه محمدنژاد 09194806033</v>
      </c>
    </row>
    <row r="43" spans="1:34" ht="22.35" customHeight="1">
      <c r="A43" s="7"/>
      <c r="B43" s="7"/>
      <c r="C43" s="7"/>
      <c r="D43" s="7"/>
      <c r="E43" s="7"/>
      <c r="F43" s="8"/>
      <c r="G43" s="9">
        <v>29</v>
      </c>
      <c r="H43" s="10">
        <v>788394</v>
      </c>
      <c r="I43" s="9" t="s">
        <v>540</v>
      </c>
      <c r="J43" s="9"/>
      <c r="K43" s="11" t="str">
        <f t="shared" ca="1" si="0"/>
        <v/>
      </c>
      <c r="L43" s="12" t="s">
        <v>571</v>
      </c>
      <c r="M43" s="12" t="s">
        <v>572</v>
      </c>
      <c r="N43" s="12"/>
      <c r="O43" s="9">
        <v>5525.2</v>
      </c>
      <c r="P43" s="9">
        <v>1</v>
      </c>
      <c r="Q43" s="13" t="str">
        <f>VLOOKUP(O43, '[1]لیست محصولات شهریور ۱۴۰۳'!B:C,2,0)</f>
        <v>اتیوپی آناسورا | Ethiopia Anasora</v>
      </c>
      <c r="R43" s="9"/>
      <c r="S43" s="12">
        <f>VLOOKUP(O43, '[1]لیست محصولات شهریور ۱۴۰۳'!B:F,5,0)</f>
        <v>750</v>
      </c>
      <c r="T43" s="14">
        <f>VLOOKUP(O43, '[1]لیست محصولات شهریور ۱۴۰۳'!B:G,6,0)</f>
        <v>13350000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13350000</v>
      </c>
      <c r="Y43" s="17"/>
      <c r="Z43" s="14">
        <f t="shared" si="4"/>
        <v>13350000</v>
      </c>
      <c r="AA43" s="18" t="s">
        <v>76</v>
      </c>
      <c r="AB43" s="13" t="s">
        <v>573</v>
      </c>
      <c r="AC43" s="19" t="s">
        <v>574</v>
      </c>
      <c r="AD43" s="20"/>
      <c r="AE43" s="77" t="s">
        <v>580</v>
      </c>
      <c r="AF43" s="21"/>
      <c r="AG43" s="22" t="str">
        <f t="shared" si="5"/>
        <v>TRUE</v>
      </c>
      <c r="AH43" s="23" t="str">
        <f t="shared" si="6"/>
        <v>تهران بلوار لادن، لادن 5، تقاطع دوم، پلاک 51، ساختمان الین، زنگ 11  - یاشار تکلو 09336401450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7</v>
      </c>
      <c r="AI240" s="56">
        <f t="shared" si="19"/>
        <v>0</v>
      </c>
      <c r="AJ240" s="57">
        <f>AH240-AI240</f>
        <v>7</v>
      </c>
      <c r="AK240" s="58">
        <f t="shared" si="23"/>
        <v>1.05</v>
      </c>
      <c r="AL240" s="59">
        <f>AO240+AQ240-[2]Sheet1!$AH241</f>
        <v>0</v>
      </c>
      <c r="AM240" s="59">
        <f t="shared" si="25"/>
        <v>-7</v>
      </c>
      <c r="AN240" s="58">
        <f t="shared" si="21"/>
        <v>0</v>
      </c>
      <c r="AO240" s="59"/>
      <c r="AP240" s="58">
        <f t="shared" si="22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3</v>
      </c>
      <c r="AI241" s="56">
        <f t="shared" si="19"/>
        <v>0</v>
      </c>
      <c r="AJ241" s="57">
        <f t="shared" ref="AJ241:AJ264" si="27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25"/>
        <v>-3</v>
      </c>
      <c r="AN241" s="58">
        <f t="shared" si="21"/>
        <v>0</v>
      </c>
      <c r="AO241" s="59"/>
      <c r="AP241" s="58">
        <f t="shared" si="22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3</v>
      </c>
      <c r="AI242" s="56">
        <f t="shared" si="19"/>
        <v>0</v>
      </c>
      <c r="AJ242" s="57">
        <f t="shared" si="27"/>
        <v>3</v>
      </c>
      <c r="AK242" s="58">
        <f t="shared" ref="AK242:AK267" si="28">AH242*AG242/1000</f>
        <v>12</v>
      </c>
      <c r="AL242" s="59">
        <f>AO242+AQ242-[2]Sheet1!$AH243</f>
        <v>0</v>
      </c>
      <c r="AM242" s="59">
        <f t="shared" si="25"/>
        <v>-3</v>
      </c>
      <c r="AN242" s="58">
        <f t="shared" si="21"/>
        <v>0</v>
      </c>
      <c r="AO242" s="59"/>
      <c r="AP242" s="58">
        <f t="shared" si="22"/>
        <v>-12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42 W44:W200" name="باقیمانده_5"/>
    <protectedRange algorithmName="SHA-512" hashValue="f5WsBkExWTs/LKakVBbNBXjGjwaAPcOxHhJFt4MnEAAY0TgGUtLBwc6BQDnps5THm9Gccqda3SWXIrg2Z9o+GA==" saltValue="9EXh0tvvNrwpkDbSuYJ+Uw==" spinCount="100000" sqref="V2:V42 V44:V200" name="تعداد ارسال شده_4"/>
    <protectedRange algorithmName="SHA-512" hashValue="jjrV5Hy6JwvVqOO7tKoZVoRg7rpBcjqvT96GSIFiDncBaImziwFUF2JC6d0rT0SfgZv+eJ/5g2VdqSB7bdW0mg==" saltValue="0Igh3j97EZBwjtfDd8U1wg==" spinCount="100000" sqref="W43" name="باقیمانده_5_1"/>
    <protectedRange algorithmName="SHA-512" hashValue="f5WsBkExWTs/LKakVBbNBXjGjwaAPcOxHhJFt4MnEAAY0TgGUtLBwc6BQDnps5THm9Gccqda3SWXIrg2Z9o+GA==" saltValue="9EXh0tvvNrwpkDbSuYJ+Uw==" spinCount="100000" sqref="V43" name="تعداد ارسال شده_4_1"/>
  </protectedRanges>
  <mergeCells count="127">
    <mergeCell ref="H5:H6"/>
    <mergeCell ref="G5:G6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N5:N6"/>
    <mergeCell ref="M5:M6"/>
    <mergeCell ref="L5:L6"/>
    <mergeCell ref="J5:J6"/>
    <mergeCell ref="I5:I6"/>
    <mergeCell ref="AD2:AD3"/>
    <mergeCell ref="AC2:AC3"/>
    <mergeCell ref="AB2:AB3"/>
    <mergeCell ref="AA2:AA3"/>
    <mergeCell ref="AD5:AD6"/>
    <mergeCell ref="AC5:AC6"/>
    <mergeCell ref="AB5:AB6"/>
    <mergeCell ref="AA5:AA6"/>
    <mergeCell ref="G11:G12"/>
    <mergeCell ref="N11:N12"/>
    <mergeCell ref="M11:M12"/>
    <mergeCell ref="L11:L12"/>
    <mergeCell ref="J11:J12"/>
    <mergeCell ref="I11:I12"/>
    <mergeCell ref="H11:H12"/>
    <mergeCell ref="AA9:AA10"/>
    <mergeCell ref="AD9:AD10"/>
    <mergeCell ref="AC9:AC10"/>
    <mergeCell ref="AB9:AB10"/>
    <mergeCell ref="AA11:AA12"/>
    <mergeCell ref="AD11:AD12"/>
    <mergeCell ref="AC11:AC12"/>
    <mergeCell ref="AB11:AB12"/>
    <mergeCell ref="N9:N10"/>
    <mergeCell ref="M9:M10"/>
    <mergeCell ref="L9:L10"/>
    <mergeCell ref="J9:J10"/>
    <mergeCell ref="I9:I10"/>
    <mergeCell ref="H9:H10"/>
    <mergeCell ref="G9:G10"/>
    <mergeCell ref="M14:M16"/>
    <mergeCell ref="N14:N16"/>
    <mergeCell ref="AA14:AA16"/>
    <mergeCell ref="AD14:AD16"/>
    <mergeCell ref="AC14:AC16"/>
    <mergeCell ref="AB14:AB16"/>
    <mergeCell ref="G14:G16"/>
    <mergeCell ref="H14:H16"/>
    <mergeCell ref="I14:I16"/>
    <mergeCell ref="J14:J16"/>
    <mergeCell ref="L14:L16"/>
    <mergeCell ref="M18:M19"/>
    <mergeCell ref="N18:N19"/>
    <mergeCell ref="AA18:AA19"/>
    <mergeCell ref="AD18:AD19"/>
    <mergeCell ref="AC18:AC19"/>
    <mergeCell ref="AB18:AB19"/>
    <mergeCell ref="G18:G19"/>
    <mergeCell ref="H18:H19"/>
    <mergeCell ref="I18:I19"/>
    <mergeCell ref="J18:J19"/>
    <mergeCell ref="L18:L19"/>
    <mergeCell ref="AD20:AD21"/>
    <mergeCell ref="AE20:AE21"/>
    <mergeCell ref="AA22:AA24"/>
    <mergeCell ref="AD22:AD24"/>
    <mergeCell ref="AC22:AC24"/>
    <mergeCell ref="AB22:AB24"/>
    <mergeCell ref="H20:H21"/>
    <mergeCell ref="G20:G21"/>
    <mergeCell ref="AB20:AB21"/>
    <mergeCell ref="AA20:AA21"/>
    <mergeCell ref="AC20:AC21"/>
    <mergeCell ref="N20:N21"/>
    <mergeCell ref="M20:M21"/>
    <mergeCell ref="L20:L21"/>
    <mergeCell ref="J20:J21"/>
    <mergeCell ref="I20:I21"/>
    <mergeCell ref="L32:L33"/>
    <mergeCell ref="J32:J33"/>
    <mergeCell ref="I32:I33"/>
    <mergeCell ref="H32:H33"/>
    <mergeCell ref="G32:G33"/>
    <mergeCell ref="M22:M24"/>
    <mergeCell ref="N22:N24"/>
    <mergeCell ref="AA32:AA33"/>
    <mergeCell ref="AD32:AD33"/>
    <mergeCell ref="AC32:AC33"/>
    <mergeCell ref="AB32:AB33"/>
    <mergeCell ref="N32:N33"/>
    <mergeCell ref="M32:M33"/>
    <mergeCell ref="G22:G24"/>
    <mergeCell ref="H22:H24"/>
    <mergeCell ref="I22:I24"/>
    <mergeCell ref="J22:J24"/>
    <mergeCell ref="L22:L24"/>
    <mergeCell ref="H34:H35"/>
    <mergeCell ref="G34:G35"/>
    <mergeCell ref="AA34:AA35"/>
    <mergeCell ref="AD34:AD35"/>
    <mergeCell ref="AC34:AC35"/>
    <mergeCell ref="AB34:AB35"/>
    <mergeCell ref="N34:N35"/>
    <mergeCell ref="M34:M35"/>
    <mergeCell ref="L34:L35"/>
    <mergeCell ref="J34:J35"/>
    <mergeCell ref="I34:I35"/>
    <mergeCell ref="AE38:AE39"/>
    <mergeCell ref="H38:H39"/>
    <mergeCell ref="G38:G39"/>
    <mergeCell ref="AA38:AA39"/>
    <mergeCell ref="AD38:AD39"/>
    <mergeCell ref="AC38:AC39"/>
    <mergeCell ref="AB38:AB39"/>
    <mergeCell ref="N38:N39"/>
    <mergeCell ref="M38:M39"/>
    <mergeCell ref="L38:L39"/>
    <mergeCell ref="J38:J39"/>
    <mergeCell ref="I38:I39"/>
  </mergeCells>
  <conditionalFormatting sqref="G2:J2 AD2 J4:J5 AD4:AD5 J7:J9 AD7:AD9 G11:J11 AD11 G13:J14 AD13:AD14 G17:J18 AD17:AD18 G20:J20 AD20 G22:J22 AD22 G25:J32 AD25:AD32 G34:J34 AD34 G36:J38 AD36:AD38">
    <cfRule type="expression" dxfId="132" priority="67">
      <formula>$A2</formula>
    </cfRule>
  </conditionalFormatting>
  <conditionalFormatting sqref="G2:J2 AD2 Z2:Z42 J4:J5 AD4:AD5 J7:J9 AD7:AD9 G11:J11 AD11 G13:J14 AD13:AD14 G17:J18 AD17:AD18 G20:J20 AD20 G22:J22 AD22 G25:J32 AD25:AD32 G34:J34 AD34 G36:J38 AD36:AD38 G40:J42 AD40:AD42">
    <cfRule type="expression" dxfId="131" priority="69">
      <formula>$E2</formula>
    </cfRule>
  </conditionalFormatting>
  <conditionalFormatting sqref="G43:J200 Z43:Z200 AD43:AD200">
    <cfRule type="expression" dxfId="130" priority="4">
      <formula>$E43</formula>
    </cfRule>
  </conditionalFormatting>
  <conditionalFormatting sqref="G2:AF2 J4:J5 AA4:AF5 J7:J9 AA7:AF9 G11:P11 AA11:AF11 G13:P14 AA13:AF14 G17:P18 AA17:AF18 G20:P20 AA20:AF20 G22:P22 AA22:AF22 G25:P32 AA25:AF32 G34:P34 AA34:AF34 AA36:AF37 G36:P38 AA38:AE38 Q3:Z42 G40:P42 AA40:AF42 AE3:AF3 K3:K10 O3:P10 H4:H5 AE6:AF6 H7:H9 AE10:AF10 K12 O12:P12 AE12:AF12 K15:K16 O15:P16 AE15:AF16 K19 O19:P19 AE19:AF19 K21 O21:P21 AF21 K23:K24 O23:P24 AE23:AF24 K33 O33:P33 AE33:AF33 K35 O35:P35 AE35:AF35 AF38:AF39 K39 O39:P39">
    <cfRule type="expression" dxfId="129" priority="68">
      <formula>$C2</formula>
    </cfRule>
  </conditionalFormatting>
  <conditionalFormatting sqref="G43:AF200">
    <cfRule type="expression" dxfId="128" priority="3">
      <formula>$C43</formula>
    </cfRule>
  </conditionalFormatting>
  <conditionalFormatting sqref="W2:W200">
    <cfRule type="expression" dxfId="127" priority="1">
      <formula>$AG2</formula>
    </cfRule>
  </conditionalFormatting>
  <conditionalFormatting sqref="Z2:Z200 G40:J200 AD40:AD200">
    <cfRule type="expression" dxfId="126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{8D89087B-2E42-4823-859B-B185AD0FE63D}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{5112AB73-E82F-44F0-BC5B-3DA926E1D65E}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{EE8AB36C-A4F9-4DE7-B882-2C13C1CA56C6}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{31D25B2C-0311-43C2-AE28-7B2D1A88E34B}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{B4C61EAE-ADCC-47D0-9A7C-E766BF1E5BA5}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{B9F3CFC5-81B1-447B-84EA-17688B367517}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{FE730CB7-0189-4B04-8882-5EED064B42A9}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{1968DE72-677C-424E-BFB6-CA14DD4150EE}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{42161C30-958C-4684-B529-75E92AE13240}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{B3A766E8-9260-438F-B194-01B950636BDA}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{A78DB829-C8A5-426E-B016-3778A2D62113}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{F6295D75-4071-409C-A22F-A04028A97EFB}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{45B796D3-2FAC-440E-91C8-63257AFCFE4D}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{613030AC-BFB1-4337-AA59-5E91A4AC7DB8}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{80923E71-6B37-4198-86A6-52F1F7B10E96}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{E54270CD-99F4-4EB1-BAA1-7BEF923ECF82}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{BB6FC42B-823A-418B-ABF6-B45525B9D597}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{2A0A9AC0-B8A8-44D2-A0DE-1521E6F23041}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{F303DD92-0238-420C-9B4F-77EA715BA4A7}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{84E970D8-A84D-4994-92EC-C472E917CCBE}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{B0F8E453-463E-498D-83FC-88FC96C1F9F4}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{219DD89B-33B2-4933-9F15-25DD7072D726}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{31446A99-B971-459D-A788-486FDA925C48}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{800B28B1-90F4-4D9E-A0E6-DB2E9A01BD2E}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{94FB0E14-4136-4A5B-B04B-6130832BE2F6}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{544F0A25-E093-4115-A837-5BB9AF4B29C1}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{E49CFBF5-C6F4-449D-9AD6-CB87C969DC61}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{12B42FCE-A4F3-4DD7-B784-D38F2FC39217}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{FD8EC87C-94F4-4153-9BC9-8BA22FD30579}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{AF534044-972C-41AC-BFFD-4498C4852E29}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{9FD6823A-B2BA-427D-B478-C184810F00B5}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{8B8B7E37-68E0-4F7B-A2BA-5C81408E9B0E}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{7C8E8768-082E-430E-9F7F-7BB417745375}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{1A0F2096-8EF3-4FA1-BCFD-7B7C18B2129C}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{0B5A7AFA-D1A9-4C3A-B81F-64696D772412}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{70319C67-097C-4CAD-8D79-A5BC1EF5041B}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{361B2BDB-498A-48CA-9D39-7FF1E8EB20AD}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{0687B5B5-B911-47E1-8C49-7C5A7FAAE1BD}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{0EFF4814-4FED-46A1-9F47-771DD201E37A}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{2D664CF9-82D6-4C05-81DC-04CACD480838}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{952B15B6-8A93-422B-A76B-60745DF83FF6}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{6ADAC691-1816-4E76-9EBD-FED114519EDB}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{86FE5FFB-E398-4856-9C74-55C4DCF07D71}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{8A26EAD9-263A-49C1-BEA9-61E5FCA1937F}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{76B6114A-8E5B-4708-9575-CD68F292A3DF}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{32672EDD-6FBE-4A4E-B7DC-3368B0E5B1DC}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{01425CDA-6641-4BD1-95A7-F30A5D609BDB}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{9BEC7094-FF33-4C7A-AA65-DAB1D3BCCD49}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{A82B3F6B-F920-4B49-A31D-CE3DBFB5841C}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{062E1277-31D7-492E-9C84-71D1A8714FBA}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{783A505A-59C0-4580-B9D1-7AA936F5CA72}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{D69BEC20-47FC-4FF9-A865-BD20DD9CA39B}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{730B80A8-48B7-4D08-AA67-415D70F93066}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{65D2D75D-96AB-4A49-B54A-A851A7B84DB3}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{66E2A79A-28FA-41D0-A2E1-D58A0D690EF5}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{542D9E2A-E0A4-4163-8827-76A2CD957288}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{83DC881B-DD54-4200-8107-96BEAE28C0C6}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{91DCF312-BB76-470E-AD46-60FE01514FD5}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{4A8E5C2F-799E-4ACF-A64F-DAE2FEB9F66D}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{9199E649-A5A0-4983-8044-59A8E3D79DDA}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{892DF16D-072C-4FA4-9FF0-167531A6C8D6}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89087B-2E42-4823-859B-B185AD0FE63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112AB73-E82F-44F0-BC5B-3DA926E1D65E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E8AB36C-A4F9-4DE7-B882-2C13C1CA56C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1D25B2C-0311-43C2-AE28-7B2D1A88E34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4C61EAE-ADCC-47D0-9A7C-E766BF1E5BA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9F3CFC5-81B1-447B-84EA-17688B36751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E730CB7-0189-4B04-8882-5EED064B42A9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968DE72-677C-424E-BFB6-CA14DD4150E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2161C30-958C-4684-B529-75E92AE13240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3A766E8-9260-438F-B194-01B950636BD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A78DB829-C8A5-426E-B016-3778A2D6211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6295D75-4071-409C-A22F-A04028A97EF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5B796D3-2FAC-440E-91C8-63257AFCFE4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13030AC-BFB1-4337-AA59-5E91A4AC7DB8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0923E71-6B37-4198-86A6-52F1F7B10E96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54270CD-99F4-4EB1-BAA1-7BEF923ECF8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B6FC42B-823A-418B-ABF6-B45525B9D597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A0A9AC0-B8A8-44D2-A0DE-1521E6F23041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303DD92-0238-420C-9B4F-77EA715BA4A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4E970D8-A84D-4994-92EC-C472E917CCB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B0F8E453-463E-498D-83FC-88FC96C1F9F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19DD89B-33B2-4933-9F15-25DD7072D72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31446A99-B971-459D-A788-486FDA925C4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00B28B1-90F4-4D9E-A0E6-DB2E9A01BD2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4FB0E14-4136-4A5B-B04B-6130832BE2F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44F0A25-E093-4115-A837-5BB9AF4B29C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49CFBF5-C6F4-449D-9AD6-CB87C969DC61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2B42FCE-A4F3-4DD7-B784-D38F2FC3921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FD8EC87C-94F4-4153-9BC9-8BA22FD3057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F534044-972C-41AC-BFFD-4498C4852E2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FD6823A-B2BA-427D-B478-C184810F00B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8B8B7E37-68E0-4F7B-A2BA-5C81408E9B0E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C8E8768-082E-430E-9F7F-7BB417745375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A0F2096-8EF3-4FA1-BCFD-7B7C18B2129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B5A7AFA-D1A9-4C3A-B81F-64696D77241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0319C67-097C-4CAD-8D79-A5BC1EF5041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61B2BDB-498A-48CA-9D39-7FF1E8EB20AD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687B5B5-B911-47E1-8C49-7C5A7FAAE1B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EFF4814-4FED-46A1-9F47-771DD201E37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D664CF9-82D6-4C05-81DC-04CACD480838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52B15B6-8A93-422B-A76B-60745DF83FF6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ADAC691-1816-4E76-9EBD-FED114519ED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86FE5FFB-E398-4856-9C74-55C4DCF07D7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A26EAD9-263A-49C1-BEA9-61E5FCA1937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76B6114A-8E5B-4708-9575-CD68F292A3D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2672EDD-6FBE-4A4E-B7DC-3368B0E5B1D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1425CDA-6641-4BD1-95A7-F30A5D609BD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BEC7094-FF33-4C7A-AA65-DAB1D3BCCD4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82B3F6B-F920-4B49-A31D-CE3DBFB5841C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62E1277-31D7-492E-9C84-71D1A8714FB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83A505A-59C0-4580-B9D1-7AA936F5CA72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69BEC20-47FC-4FF9-A865-BD20DD9CA39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730B80A8-48B7-4D08-AA67-415D70F93066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5D2D75D-96AB-4A49-B54A-A851A7B84DB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6E2A79A-28FA-41D0-A2E1-D58A0D690EF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42D9E2A-E0A4-4163-8827-76A2CD95728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3DC881B-DD54-4200-8107-96BEAE28C0C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91DCF312-BB76-470E-AD46-60FE01514FD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A8E5C2F-799E-4ACF-A64F-DAE2FEB9F66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199E649-A5A0-4983-8044-59A8E3D79DDA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92DF16D-072C-4FA4-9FF0-167531A6C8D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67"/>
  <sheetViews>
    <sheetView rightToLeft="1" topLeftCell="H1" zoomScale="70" zoomScaleNormal="70" workbookViewId="0">
      <selection activeCell="J30" sqref="J30:J31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19.441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4.5546875" style="24" bestFit="1" customWidth="1"/>
    <col min="29" max="29" width="15.77734375" style="31" bestFit="1" customWidth="1"/>
    <col min="30" max="30" width="13.6640625" style="32" bestFit="1" customWidth="1"/>
    <col min="31" max="31" width="53.109375" style="24" bestFit="1" customWidth="1"/>
    <col min="32" max="32" width="28.33203125" style="24" customWidth="1"/>
    <col min="33" max="33" width="13.5546875" style="24" bestFit="1" customWidth="1"/>
    <col min="34" max="34" width="120.77734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78"/>
      <c r="I2" s="67" t="s">
        <v>370</v>
      </c>
      <c r="J2" s="9" t="s">
        <v>74</v>
      </c>
      <c r="K2" s="11" t="str">
        <f t="shared" ref="K2:K65" ca="1" si="0">IF(C2, TODAY(), "" )</f>
        <v/>
      </c>
      <c r="L2" s="12"/>
      <c r="M2" s="12" t="s">
        <v>464</v>
      </c>
      <c r="N2" s="12" t="s">
        <v>465</v>
      </c>
      <c r="O2" s="9">
        <v>5525.3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63200000</v>
      </c>
      <c r="Y2" s="17"/>
      <c r="Z2" s="14">
        <f t="shared" ref="Z2:Z65" si="4">X2-Y2</f>
        <v>63200000</v>
      </c>
      <c r="AA2" s="18" t="s">
        <v>76</v>
      </c>
      <c r="AB2" s="13" t="s">
        <v>70</v>
      </c>
      <c r="AC2" s="19" t="s">
        <v>466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کروسان روشا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8">
        <v>2</v>
      </c>
      <c r="H3" s="220">
        <v>288722631698</v>
      </c>
      <c r="I3" s="218" t="s">
        <v>370</v>
      </c>
      <c r="J3" s="218" t="s">
        <v>74</v>
      </c>
      <c r="K3" s="11" t="str">
        <f t="shared" ca="1" si="0"/>
        <v/>
      </c>
      <c r="L3" s="216" t="s">
        <v>490</v>
      </c>
      <c r="M3" s="216" t="s">
        <v>491</v>
      </c>
      <c r="N3" s="216" t="s">
        <v>492</v>
      </c>
      <c r="O3" s="9">
        <v>5501.3</v>
      </c>
      <c r="P3" s="9">
        <v>1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51200000</v>
      </c>
      <c r="U3" s="15"/>
      <c r="V3" s="16">
        <f t="shared" si="1"/>
        <v>0</v>
      </c>
      <c r="W3" s="12">
        <f t="shared" si="2"/>
        <v>1</v>
      </c>
      <c r="X3" s="14">
        <f t="shared" si="3"/>
        <v>51200000</v>
      </c>
      <c r="Y3" s="17"/>
      <c r="Z3" s="14">
        <f t="shared" si="4"/>
        <v>51200000</v>
      </c>
      <c r="AA3" s="232" t="s">
        <v>190</v>
      </c>
      <c r="AB3" s="230" t="s">
        <v>493</v>
      </c>
      <c r="AC3" s="228" t="s">
        <v>494</v>
      </c>
      <c r="AD3" s="226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شیراز شهرک گلستان ابتدای خیابان رئیسعلی دلواری کافه اپیک - جابر رئیسی 09174046474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19"/>
      <c r="H4" s="221"/>
      <c r="I4" s="219"/>
      <c r="J4" s="219"/>
      <c r="K4" s="11" t="str">
        <f t="shared" ca="1" si="0"/>
        <v/>
      </c>
      <c r="L4" s="217"/>
      <c r="M4" s="217"/>
      <c r="N4" s="217"/>
      <c r="O4" s="9">
        <v>5525.2</v>
      </c>
      <c r="P4" s="9">
        <v>1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13350000</v>
      </c>
      <c r="U4" s="15"/>
      <c r="V4" s="16">
        <f t="shared" si="1"/>
        <v>0</v>
      </c>
      <c r="W4" s="12">
        <f t="shared" si="2"/>
        <v>1</v>
      </c>
      <c r="X4" s="14">
        <f t="shared" si="3"/>
        <v>13350000</v>
      </c>
      <c r="Y4" s="17"/>
      <c r="Z4" s="14">
        <f t="shared" si="4"/>
        <v>13350000</v>
      </c>
      <c r="AA4" s="233"/>
      <c r="AB4" s="231"/>
      <c r="AC4" s="229"/>
      <c r="AD4" s="22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18">
        <v>3</v>
      </c>
      <c r="H5" s="220">
        <v>288726259698</v>
      </c>
      <c r="I5" s="218" t="s">
        <v>370</v>
      </c>
      <c r="J5" s="218" t="s">
        <v>74</v>
      </c>
      <c r="K5" s="11" t="str">
        <f t="shared" ca="1" si="0"/>
        <v/>
      </c>
      <c r="L5" s="216" t="s">
        <v>128</v>
      </c>
      <c r="M5" s="216" t="s">
        <v>495</v>
      </c>
      <c r="N5" s="216" t="s">
        <v>496</v>
      </c>
      <c r="O5" s="9">
        <v>5501.3</v>
      </c>
      <c r="P5" s="9">
        <v>6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6</v>
      </c>
      <c r="X5" s="14">
        <f t="shared" si="3"/>
        <v>307200000</v>
      </c>
      <c r="Y5" s="17"/>
      <c r="Z5" s="14">
        <f t="shared" si="4"/>
        <v>307200000</v>
      </c>
      <c r="AA5" s="232" t="s">
        <v>76</v>
      </c>
      <c r="AB5" s="230" t="s">
        <v>497</v>
      </c>
      <c r="AC5" s="228" t="s">
        <v>498</v>
      </c>
      <c r="AD5" s="226"/>
      <c r="AE5" s="19"/>
      <c r="AF5" s="21"/>
      <c r="AG5" s="22" t="str">
        <f t="shared" si="5"/>
        <v>TRUE</v>
      </c>
      <c r="AH5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36"/>
      <c r="H6" s="237"/>
      <c r="I6" s="236"/>
      <c r="J6" s="236"/>
      <c r="K6" s="11" t="str">
        <f t="shared" ca="1" si="0"/>
        <v/>
      </c>
      <c r="L6" s="222"/>
      <c r="M6" s="222"/>
      <c r="N6" s="222"/>
      <c r="O6" s="9">
        <v>5525.2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 t="s">
        <v>265</v>
      </c>
      <c r="S6" s="12">
        <f>VLOOKUP(O6, '[1]لیست محصولات شهریور ۱۴۰۳'!B:F,5,0)</f>
        <v>750</v>
      </c>
      <c r="T6" s="14">
        <f>VLOOKUP(O6, '[1]لیست محصولات شهریور ۱۴۰۳'!B:G,6,0)</f>
        <v>13350000</v>
      </c>
      <c r="U6" s="15"/>
      <c r="V6" s="16">
        <f t="shared" si="1"/>
        <v>0</v>
      </c>
      <c r="W6" s="12">
        <f t="shared" si="2"/>
        <v>1</v>
      </c>
      <c r="X6" s="14">
        <f t="shared" si="3"/>
        <v>13350000</v>
      </c>
      <c r="Y6" s="17"/>
      <c r="Z6" s="14">
        <f t="shared" si="4"/>
        <v>13350000</v>
      </c>
      <c r="AA6" s="241"/>
      <c r="AB6" s="240"/>
      <c r="AC6" s="239"/>
      <c r="AD6" s="238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36"/>
      <c r="H7" s="237"/>
      <c r="I7" s="236"/>
      <c r="J7" s="236"/>
      <c r="K7" s="11" t="str">
        <f t="shared" ca="1" si="0"/>
        <v/>
      </c>
      <c r="L7" s="222"/>
      <c r="M7" s="222"/>
      <c r="N7" s="222"/>
      <c r="O7" s="9">
        <v>5525.2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 t="s">
        <v>261</v>
      </c>
      <c r="S7" s="12">
        <f>VLOOKUP(O7, '[1]لیست محصولات شهریور ۱۴۰۳'!B:F,5,0)</f>
        <v>750</v>
      </c>
      <c r="T7" s="14">
        <f>VLOOKUP(O7, '[1]لیست محصولات شهریور ۱۴۰۳'!B:G,6,0)</f>
        <v>13350000</v>
      </c>
      <c r="U7" s="26"/>
      <c r="V7" s="16">
        <f t="shared" si="1"/>
        <v>0</v>
      </c>
      <c r="W7" s="12">
        <f t="shared" si="2"/>
        <v>1</v>
      </c>
      <c r="X7" s="14">
        <f t="shared" si="3"/>
        <v>13350000</v>
      </c>
      <c r="Y7" s="17"/>
      <c r="Z7" s="14">
        <f t="shared" si="4"/>
        <v>13350000</v>
      </c>
      <c r="AA7" s="241"/>
      <c r="AB7" s="240"/>
      <c r="AC7" s="239"/>
      <c r="AD7" s="238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9"/>
      <c r="H8" s="221"/>
      <c r="I8" s="219"/>
      <c r="J8" s="219"/>
      <c r="K8" s="11" t="str">
        <f t="shared" ca="1" si="0"/>
        <v/>
      </c>
      <c r="L8" s="217"/>
      <c r="M8" s="217"/>
      <c r="N8" s="217"/>
      <c r="O8" s="9">
        <v>5501.1</v>
      </c>
      <c r="P8" s="9">
        <v>3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2300000</v>
      </c>
      <c r="U8" s="15"/>
      <c r="V8" s="16">
        <f t="shared" si="1"/>
        <v>0</v>
      </c>
      <c r="W8" s="12">
        <f t="shared" si="2"/>
        <v>3</v>
      </c>
      <c r="X8" s="14">
        <f t="shared" si="3"/>
        <v>6900000</v>
      </c>
      <c r="Y8" s="17"/>
      <c r="Z8" s="14">
        <f t="shared" si="4"/>
        <v>6900000</v>
      </c>
      <c r="AA8" s="233"/>
      <c r="AB8" s="231"/>
      <c r="AC8" s="229"/>
      <c r="AD8" s="22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4</v>
      </c>
      <c r="H9" s="10">
        <v>288732004483</v>
      </c>
      <c r="I9" s="25" t="s">
        <v>370</v>
      </c>
      <c r="J9" s="9"/>
      <c r="K9" s="11" t="str">
        <f t="shared" ca="1" si="0"/>
        <v/>
      </c>
      <c r="L9" s="27" t="s">
        <v>505</v>
      </c>
      <c r="M9" s="12" t="s">
        <v>506</v>
      </c>
      <c r="N9" s="12"/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 t="s">
        <v>112</v>
      </c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18" t="s">
        <v>76</v>
      </c>
      <c r="AB9" s="13" t="s">
        <v>507</v>
      </c>
      <c r="AC9" s="19" t="s">
        <v>508</v>
      </c>
      <c r="AD9" s="20" t="s">
        <v>95</v>
      </c>
      <c r="AE9" s="19"/>
      <c r="AF9" s="21"/>
      <c r="AG9" s="22" t="str">
        <f t="shared" si="5"/>
        <v>TRUE</v>
      </c>
      <c r="AH9" s="23" t="str">
        <f t="shared" si="6"/>
        <v>تهران فرشته_فیاضی_ کوچه سعیدی _پلاک ۱۷_ تحویل به لابی من_ طبقه سوم درویشپور  - مهشید موفقی 09337502676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5</v>
      </c>
      <c r="H10" s="10">
        <v>288738610340</v>
      </c>
      <c r="I10" s="25" t="s">
        <v>370</v>
      </c>
      <c r="J10" s="9"/>
      <c r="K10" s="11" t="str">
        <f t="shared" ca="1" si="0"/>
        <v/>
      </c>
      <c r="L10" s="27" t="s">
        <v>509</v>
      </c>
      <c r="M10" s="27" t="s">
        <v>510</v>
      </c>
      <c r="N10" s="12"/>
      <c r="O10" s="9">
        <v>5501.2</v>
      </c>
      <c r="P10" s="9">
        <v>1</v>
      </c>
      <c r="Q10" s="13" t="str">
        <f>VLOOKUP(O10, '[1]لیست محصولات شهریور ۱۴۰۳'!B:C,2,0)</f>
        <v>ورتکس | Vortex</v>
      </c>
      <c r="R10" s="9" t="s">
        <v>265</v>
      </c>
      <c r="S10" s="12">
        <f>VLOOKUP(O10, '[1]لیست محصولات شهریور ۱۴۰۳'!B:F,5,0)</f>
        <v>750</v>
      </c>
      <c r="T10" s="14">
        <f>VLOOKUP(O10, '[1]لیست محصولات شهریور ۱۴۰۳'!B:G,6,0)</f>
        <v>11100000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11100000</v>
      </c>
      <c r="Y10" s="17"/>
      <c r="Z10" s="14">
        <f t="shared" si="4"/>
        <v>11100000</v>
      </c>
      <c r="AA10" s="18" t="s">
        <v>76</v>
      </c>
      <c r="AB10" s="13" t="s">
        <v>511</v>
      </c>
      <c r="AC10" s="19" t="s">
        <v>512</v>
      </c>
      <c r="AD10" s="20" t="s">
        <v>95</v>
      </c>
      <c r="AE10" s="77" t="s">
        <v>513</v>
      </c>
      <c r="AF10" s="21"/>
      <c r="AG10" s="22" t="str">
        <f t="shared" si="5"/>
        <v>TRUE</v>
      </c>
      <c r="AH10" s="23" t="str">
        <f t="shared" si="6"/>
        <v>تهران گلستان غربی، میدان دریاچه، مجتمع مسکونی عرفان، بلوک A2، واحد 2014  - شایا هدایت 09102549407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6</v>
      </c>
      <c r="H11" s="10">
        <v>288747097849</v>
      </c>
      <c r="I11" s="9" t="s">
        <v>370</v>
      </c>
      <c r="J11" s="9"/>
      <c r="K11" s="11" t="str">
        <f t="shared" ca="1" si="0"/>
        <v/>
      </c>
      <c r="L11" s="12" t="s">
        <v>232</v>
      </c>
      <c r="M11" s="12" t="s">
        <v>514</v>
      </c>
      <c r="N11" s="12"/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 t="s">
        <v>112</v>
      </c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2750000</v>
      </c>
      <c r="Y11" s="17"/>
      <c r="Z11" s="14">
        <f t="shared" si="4"/>
        <v>2750000</v>
      </c>
      <c r="AA11" s="18" t="s">
        <v>76</v>
      </c>
      <c r="AB11" s="13" t="s">
        <v>515</v>
      </c>
      <c r="AC11" s="19" t="s">
        <v>516</v>
      </c>
      <c r="AD11" s="20" t="s">
        <v>95</v>
      </c>
      <c r="AE11" s="19"/>
      <c r="AF11" s="21"/>
      <c r="AG11" s="22" t="str">
        <f t="shared" si="5"/>
        <v>TRUE</v>
      </c>
      <c r="AH11" s="23" t="str">
        <f t="shared" si="6"/>
        <v>تهران خیابان شهید کلاهدوز(دولت)، بلوار کاوه شمال، خیابان اخلاقی شرقی، کوچه جهانیار، کوچه جهانداد، پلاک۲۰، زنگ۵  - محمد رنجبر 09024139201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7</v>
      </c>
      <c r="H12" s="10">
        <v>288750321638</v>
      </c>
      <c r="I12" s="9" t="s">
        <v>370</v>
      </c>
      <c r="J12" s="9"/>
      <c r="K12" s="11" t="str">
        <f t="shared" ca="1" si="0"/>
        <v/>
      </c>
      <c r="L12" s="12" t="s">
        <v>232</v>
      </c>
      <c r="M12" s="12" t="s">
        <v>517</v>
      </c>
      <c r="N12" s="12"/>
      <c r="O12" s="9">
        <v>5501.3</v>
      </c>
      <c r="P12" s="9">
        <v>2</v>
      </c>
      <c r="Q12" s="13" t="str">
        <f>VLOOKUP(O12, '[1]لیست محصولات شهریور ۱۴۰۳'!B:C,2,0)</f>
        <v>ورتکس | Vortex</v>
      </c>
      <c r="R12" s="9"/>
      <c r="S12" s="12">
        <f>VLOOKUP(O12, '[1]لیست محصولات شهریور ۱۴۰۳'!B:F,5,0)</f>
        <v>4000</v>
      </c>
      <c r="T12" s="14">
        <f>VLOOKUP(O12, '[1]لیست محصولات شهریور ۱۴۰۳'!B:G,6,0)</f>
        <v>51200000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102400000</v>
      </c>
      <c r="Y12" s="17"/>
      <c r="Z12" s="14">
        <f t="shared" si="4"/>
        <v>102400000</v>
      </c>
      <c r="AA12" s="18" t="s">
        <v>207</v>
      </c>
      <c r="AB12" s="13" t="s">
        <v>518</v>
      </c>
      <c r="AC12" s="19" t="s">
        <v>519</v>
      </c>
      <c r="AD12" s="20"/>
      <c r="AE12" s="19"/>
      <c r="AF12" s="21"/>
      <c r="AG12" s="22" t="str">
        <f t="shared" si="5"/>
        <v>TRUE</v>
      </c>
      <c r="AH12" s="23" t="str">
        <f t="shared" si="6"/>
        <v>قم شهرک سالاریه خیابان اقاقیا سجاد شرقی پلاک ۱۱۰  - محمد الطافی 09120211130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8</v>
      </c>
      <c r="H13" s="10">
        <v>288751466829</v>
      </c>
      <c r="I13" s="9" t="s">
        <v>370</v>
      </c>
      <c r="J13" s="9"/>
      <c r="K13" s="11" t="str">
        <f t="shared" ca="1" si="0"/>
        <v/>
      </c>
      <c r="L13" s="12" t="s">
        <v>520</v>
      </c>
      <c r="M13" s="12" t="s">
        <v>521</v>
      </c>
      <c r="N13" s="12"/>
      <c r="O13" s="9">
        <v>5524.1</v>
      </c>
      <c r="P13" s="9">
        <v>1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2550000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2550000</v>
      </c>
      <c r="Y13" s="17"/>
      <c r="Z13" s="14">
        <f t="shared" si="4"/>
        <v>2550000</v>
      </c>
      <c r="AA13" s="18" t="s">
        <v>140</v>
      </c>
      <c r="AB13" s="13" t="s">
        <v>522</v>
      </c>
      <c r="AC13" s="19" t="s">
        <v>523</v>
      </c>
      <c r="AD13" s="20"/>
      <c r="AE13" s="19"/>
      <c r="AF13" s="21"/>
      <c r="AG13" s="22" t="str">
        <f t="shared" si="5"/>
        <v>TRUE</v>
      </c>
      <c r="AH13" s="23" t="str">
        <f t="shared" si="6"/>
        <v>اصفهان خ سهروردی،خ باغ زیار،ک بهار،ک دبستان قدس،پ ۴۶  - عماد ترکمان 09132004759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9</v>
      </c>
      <c r="H14" s="10">
        <v>288751966343</v>
      </c>
      <c r="I14" s="9" t="s">
        <v>370</v>
      </c>
      <c r="J14" s="9"/>
      <c r="K14" s="11" t="str">
        <f t="shared" ca="1" si="0"/>
        <v/>
      </c>
      <c r="L14" s="12" t="s">
        <v>524</v>
      </c>
      <c r="M14" s="12" t="s">
        <v>525</v>
      </c>
      <c r="N14" s="12" t="s">
        <v>526</v>
      </c>
      <c r="O14" s="9">
        <v>5524.2</v>
      </c>
      <c r="P14" s="9">
        <v>1</v>
      </c>
      <c r="Q14" s="13" t="str">
        <f>VLOOKUP(O14, '[1]لیست محصولات شهریور ۱۴۰۳'!B:C,2,0)</f>
        <v>برزیل کوکاپیل کاناریو | Brazil Cocapil Canario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12450000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12450000</v>
      </c>
      <c r="Y14" s="17"/>
      <c r="Z14" s="14">
        <f t="shared" si="4"/>
        <v>12450000</v>
      </c>
      <c r="AA14" s="18" t="s">
        <v>391</v>
      </c>
      <c r="AB14" s="13" t="s">
        <v>527</v>
      </c>
      <c r="AC14" s="19" t="s">
        <v>528</v>
      </c>
      <c r="AD14" s="20"/>
      <c r="AE14" s="19"/>
      <c r="AF14" s="21"/>
      <c r="AG14" s="22" t="str">
        <f t="shared" si="5"/>
        <v>TRUE</v>
      </c>
      <c r="AH14" s="23" t="str">
        <f t="shared" si="6"/>
        <v>رشت چهار راه گلسار ابتدای تختی روبروی شهرداری منطقه ۳ کافه نیروانا - معین امدادی 09118872550</v>
      </c>
    </row>
    <row r="15" spans="1:34" ht="22.35" customHeight="1">
      <c r="A15" s="7"/>
      <c r="B15" s="7"/>
      <c r="C15" s="7"/>
      <c r="D15" s="7"/>
      <c r="E15" s="7"/>
      <c r="F15" s="8"/>
      <c r="G15" s="9">
        <v>10</v>
      </c>
      <c r="H15" s="10">
        <v>288754205434</v>
      </c>
      <c r="I15" s="9" t="s">
        <v>370</v>
      </c>
      <c r="J15" s="9"/>
      <c r="K15" s="11" t="str">
        <f t="shared" ca="1" si="0"/>
        <v/>
      </c>
      <c r="L15" s="12" t="s">
        <v>529</v>
      </c>
      <c r="M15" s="12" t="s">
        <v>530</v>
      </c>
      <c r="N15" s="12"/>
      <c r="O15" s="9">
        <v>5501.1</v>
      </c>
      <c r="P15" s="9">
        <v>2</v>
      </c>
      <c r="Q15" s="13" t="str">
        <f>VLOOKUP(O15, '[1]لیست محصولات شهریور ۱۴۰۳'!B:C,2,0)</f>
        <v>ورتکس | Vortex</v>
      </c>
      <c r="R15" s="9" t="s">
        <v>112</v>
      </c>
      <c r="S15" s="12">
        <f>VLOOKUP(O15, '[1]لیست محصولات شهریور ۱۴۰۳'!B:F,5,0)</f>
        <v>150</v>
      </c>
      <c r="T15" s="14">
        <f>VLOOKUP(O15, '[1]لیست محصولات شهریور ۱۴۰۳'!B:G,6,0)</f>
        <v>2300000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4600000</v>
      </c>
      <c r="Y15" s="17"/>
      <c r="Z15" s="14">
        <f t="shared" si="4"/>
        <v>4600000</v>
      </c>
      <c r="AA15" s="18" t="s">
        <v>76</v>
      </c>
      <c r="AB15" s="13" t="s">
        <v>531</v>
      </c>
      <c r="AC15" s="19" t="s">
        <v>532</v>
      </c>
      <c r="AD15" s="20" t="s">
        <v>95</v>
      </c>
      <c r="AE15" s="19"/>
      <c r="AF15" s="21"/>
      <c r="AG15" s="22" t="str">
        <f t="shared" si="5"/>
        <v>TRUE</v>
      </c>
      <c r="AH15" s="23" t="str">
        <f t="shared" si="6"/>
        <v>تهران خیابان خوش جنوبی.نرسیده به خیابان هاشمی.بن بست شادمان.پلاک 8 واحد 3  - میلاد سلطانی 09025613232</v>
      </c>
    </row>
    <row r="16" spans="1:34" ht="22.35" customHeight="1">
      <c r="A16" s="7"/>
      <c r="B16" s="7"/>
      <c r="C16" s="7"/>
      <c r="D16" s="7"/>
      <c r="E16" s="7"/>
      <c r="F16" s="8"/>
      <c r="G16" s="9">
        <v>11</v>
      </c>
      <c r="H16" s="10">
        <v>703431</v>
      </c>
      <c r="I16" s="9" t="s">
        <v>370</v>
      </c>
      <c r="J16" s="9"/>
      <c r="K16" s="11" t="str">
        <f t="shared" ca="1" si="0"/>
        <v/>
      </c>
      <c r="L16" s="12" t="s">
        <v>413</v>
      </c>
      <c r="M16" s="12" t="s">
        <v>533</v>
      </c>
      <c r="N16" s="12"/>
      <c r="O16" s="9">
        <v>5525.1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 t="s">
        <v>261</v>
      </c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2750000</v>
      </c>
      <c r="Y16" s="17"/>
      <c r="Z16" s="14">
        <f t="shared" si="4"/>
        <v>2750000</v>
      </c>
      <c r="AA16" s="18" t="s">
        <v>76</v>
      </c>
      <c r="AB16" s="13" t="s">
        <v>534</v>
      </c>
      <c r="AC16" s="19" t="s">
        <v>535</v>
      </c>
      <c r="AD16" s="20" t="s">
        <v>95</v>
      </c>
      <c r="AE16" s="19"/>
      <c r="AF16" s="21"/>
      <c r="AG16" s="22" t="str">
        <f t="shared" si="5"/>
        <v>TRUE</v>
      </c>
      <c r="AH16" s="23" t="str">
        <f t="shared" si="6"/>
        <v>تهران خیابان ولی عصر بالاتر از پارک ساعی بن بست یاس پلاک ۱ ساختمان ازکی  - وحید بازرگان 09370601136</v>
      </c>
    </row>
    <row r="17" spans="1:34" ht="22.35" customHeight="1">
      <c r="A17" s="7"/>
      <c r="B17" s="7"/>
      <c r="C17" s="7"/>
      <c r="D17" s="7"/>
      <c r="E17" s="7"/>
      <c r="F17" s="8"/>
      <c r="G17" s="9">
        <v>12</v>
      </c>
      <c r="H17" s="10">
        <v>288772102893</v>
      </c>
      <c r="I17" s="9" t="s">
        <v>370</v>
      </c>
      <c r="J17" s="9"/>
      <c r="K17" s="11" t="str">
        <f t="shared" ca="1" si="0"/>
        <v/>
      </c>
      <c r="L17" s="12" t="s">
        <v>536</v>
      </c>
      <c r="M17" s="12" t="s">
        <v>537</v>
      </c>
      <c r="N17" s="12"/>
      <c r="O17" s="9">
        <v>5501.1</v>
      </c>
      <c r="P17" s="9">
        <v>1</v>
      </c>
      <c r="Q17" s="13" t="str">
        <f>VLOOKUP(O17, '[1]لیست محصولات شهریور ۱۴۰۳'!B:C,2,0)</f>
        <v>ورتکس | Vortex</v>
      </c>
      <c r="R17" s="9" t="s">
        <v>112</v>
      </c>
      <c r="S17" s="12">
        <f>VLOOKUP(O17, '[1]لیست محصولات شهریور ۱۴۰۳'!B:F,5,0)</f>
        <v>150</v>
      </c>
      <c r="T17" s="14">
        <f>VLOOKUP(O17, '[1]لیست محصولات شهریور ۱۴۰۳'!B:G,6,0)</f>
        <v>2300000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2300000</v>
      </c>
      <c r="Y17" s="17"/>
      <c r="Z17" s="14">
        <f t="shared" si="4"/>
        <v>2300000</v>
      </c>
      <c r="AA17" s="18" t="s">
        <v>76</v>
      </c>
      <c r="AB17" s="13" t="s">
        <v>538</v>
      </c>
      <c r="AC17" s="19" t="s">
        <v>539</v>
      </c>
      <c r="AD17" s="20" t="s">
        <v>95</v>
      </c>
      <c r="AE17" s="19"/>
      <c r="AF17" s="21"/>
      <c r="AG17" s="22" t="str">
        <f t="shared" si="5"/>
        <v>TRUE</v>
      </c>
      <c r="AH17" s="23" t="str">
        <f t="shared" si="6"/>
        <v>تهران میدان آرژانتین - خیابان الوند - خ راشل کوری (27 ام) - پلاک 20  - اشکان کیانی 09356468717</v>
      </c>
    </row>
    <row r="18" spans="1:34" ht="22.35" customHeight="1">
      <c r="A18" s="7"/>
      <c r="B18" s="7"/>
      <c r="C18" s="7"/>
      <c r="D18" s="7"/>
      <c r="E18" s="7"/>
      <c r="F18" s="8"/>
      <c r="G18" s="67">
        <v>13</v>
      </c>
      <c r="H18" s="78"/>
      <c r="I18" s="67" t="s">
        <v>540</v>
      </c>
      <c r="J18" s="9" t="s">
        <v>74</v>
      </c>
      <c r="K18" s="11" t="str">
        <f t="shared" ca="1" si="0"/>
        <v/>
      </c>
      <c r="L18" s="12" t="s">
        <v>197</v>
      </c>
      <c r="M18" s="12" t="s">
        <v>198</v>
      </c>
      <c r="N18" s="12" t="s">
        <v>199</v>
      </c>
      <c r="O18" s="9">
        <v>5525.3</v>
      </c>
      <c r="P18" s="9">
        <v>2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63200000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126400000</v>
      </c>
      <c r="Y18" s="17"/>
      <c r="Z18" s="14">
        <f t="shared" si="4"/>
        <v>126400000</v>
      </c>
      <c r="AA18" s="18" t="s">
        <v>76</v>
      </c>
      <c r="AB18" s="13" t="s">
        <v>70</v>
      </c>
      <c r="AC18" s="19" t="s">
        <v>200</v>
      </c>
      <c r="AD18" s="20"/>
      <c r="AE18" s="19"/>
      <c r="AF18" s="21"/>
      <c r="AG18" s="22" t="str">
        <f t="shared" si="5"/>
        <v>TRUE</v>
      </c>
      <c r="AH18" s="23" t="str">
        <f t="shared" si="6"/>
        <v>تهران - کافه آرمه - اردوان یوسفی 09124047817</v>
      </c>
    </row>
    <row r="19" spans="1:34" ht="22.35" customHeight="1">
      <c r="A19" s="7"/>
      <c r="B19" s="7"/>
      <c r="C19" s="7"/>
      <c r="D19" s="7"/>
      <c r="E19" s="7"/>
      <c r="F19" s="8"/>
      <c r="G19" s="9">
        <v>14</v>
      </c>
      <c r="H19" s="10">
        <v>288774373621</v>
      </c>
      <c r="I19" s="9" t="s">
        <v>540</v>
      </c>
      <c r="J19" s="9"/>
      <c r="K19" s="11" t="str">
        <f t="shared" ca="1" si="0"/>
        <v/>
      </c>
      <c r="L19" s="12" t="s">
        <v>541</v>
      </c>
      <c r="M19" s="12" t="s">
        <v>542</v>
      </c>
      <c r="N19" s="12" t="s">
        <v>543</v>
      </c>
      <c r="O19" s="9">
        <v>5501.3</v>
      </c>
      <c r="P19" s="9">
        <v>2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102400000</v>
      </c>
      <c r="Y19" s="17"/>
      <c r="Z19" s="14">
        <f t="shared" si="4"/>
        <v>102400000</v>
      </c>
      <c r="AA19" s="18" t="s">
        <v>220</v>
      </c>
      <c r="AB19" s="13" t="s">
        <v>544</v>
      </c>
      <c r="AC19" s="19" t="s">
        <v>545</v>
      </c>
      <c r="AD19" s="20"/>
      <c r="AE19" s="19"/>
      <c r="AF19" s="21"/>
      <c r="AG19" s="22" t="str">
        <f t="shared" si="5"/>
        <v>TRUE</v>
      </c>
      <c r="AH19" s="23" t="str">
        <f t="shared" si="6"/>
        <v>کرج مهرشهر - خیابان شهرداری - نبش ۲۰۶ کافه لازارو - شهاب بقایی 09125654823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15</v>
      </c>
      <c r="H20" s="10">
        <v>288782626401</v>
      </c>
      <c r="I20" s="9" t="s">
        <v>540</v>
      </c>
      <c r="J20" s="9"/>
      <c r="K20" s="11" t="str">
        <f t="shared" ca="1" si="0"/>
        <v/>
      </c>
      <c r="L20" s="12" t="s">
        <v>546</v>
      </c>
      <c r="M20" s="12" t="s">
        <v>547</v>
      </c>
      <c r="N20" s="12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18" t="s">
        <v>76</v>
      </c>
      <c r="AB20" s="13" t="s">
        <v>548</v>
      </c>
      <c r="AC20" s="19" t="s">
        <v>549</v>
      </c>
      <c r="AD20" s="20" t="s">
        <v>95</v>
      </c>
      <c r="AE20" s="19"/>
      <c r="AF20" s="21"/>
      <c r="AG20" s="22" t="str">
        <f t="shared" si="5"/>
        <v>TRUE</v>
      </c>
      <c r="AH20" s="23" t="str">
        <f t="shared" si="6"/>
        <v>تهران خیابان ولی عصر، خیابان توانیر شمالی(شهید عباسپور)، بالاتر از پل همت،کوچه گلزار، پلاک 4، واحد 5،زنگ تکی  - راز صفایی 09129355273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18">
        <v>16</v>
      </c>
      <c r="H21" s="220">
        <v>297931</v>
      </c>
      <c r="I21" s="218" t="s">
        <v>540</v>
      </c>
      <c r="J21" s="218"/>
      <c r="K21" s="11" t="str">
        <f t="shared" ca="1" si="0"/>
        <v/>
      </c>
      <c r="L21" s="216" t="s">
        <v>550</v>
      </c>
      <c r="M21" s="216" t="s">
        <v>144</v>
      </c>
      <c r="N21" s="216"/>
      <c r="O21" s="9">
        <v>5525.2</v>
      </c>
      <c r="P21" s="9">
        <v>4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13350000</v>
      </c>
      <c r="U21" s="15"/>
      <c r="V21" s="16">
        <f t="shared" si="1"/>
        <v>0</v>
      </c>
      <c r="W21" s="12">
        <f t="shared" si="2"/>
        <v>4</v>
      </c>
      <c r="X21" s="14">
        <f t="shared" si="3"/>
        <v>53400000</v>
      </c>
      <c r="Y21" s="17"/>
      <c r="Z21" s="14">
        <f t="shared" si="4"/>
        <v>53400000</v>
      </c>
      <c r="AA21" s="232" t="s">
        <v>76</v>
      </c>
      <c r="AB21" s="230" t="s">
        <v>551</v>
      </c>
      <c r="AC21" s="228" t="s">
        <v>552</v>
      </c>
      <c r="AD21" s="226"/>
      <c r="AE21" s="234" t="s">
        <v>553</v>
      </c>
      <c r="AF21" s="21"/>
      <c r="AG21" s="22" t="str">
        <f t="shared" si="5"/>
        <v>TRUE</v>
      </c>
      <c r="AH21" s="23" t="str">
        <f t="shared" si="6"/>
        <v>تهران خیابان ولیعصر، بالاتر از طالقانی، کوچه فرهنگ حسینی، پلاک ۱۱ طبقه دوم  - رامیار خلیلی 09128141925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9"/>
      <c r="H22" s="221"/>
      <c r="I22" s="219"/>
      <c r="J22" s="219"/>
      <c r="K22" s="11" t="str">
        <f t="shared" ca="1" si="0"/>
        <v/>
      </c>
      <c r="L22" s="217"/>
      <c r="M22" s="217"/>
      <c r="N22" s="217"/>
      <c r="O22" s="9">
        <v>5524.2</v>
      </c>
      <c r="P22" s="9">
        <v>1</v>
      </c>
      <c r="Q22" s="13" t="str">
        <f>VLOOKUP(O22, '[1]لیست محصولات شهریور ۱۴۰۳'!B:C,2,0)</f>
        <v>برزیل کوکاپیل کاناریو | Brazil Cocapil Canario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12450000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12450000</v>
      </c>
      <c r="Y22" s="17"/>
      <c r="Z22" s="14">
        <f t="shared" si="4"/>
        <v>12450000</v>
      </c>
      <c r="AA22" s="233"/>
      <c r="AB22" s="231"/>
      <c r="AC22" s="229"/>
      <c r="AD22" s="227"/>
      <c r="AE22" s="235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17</v>
      </c>
      <c r="H23" s="10">
        <v>356766</v>
      </c>
      <c r="I23" s="9" t="s">
        <v>540</v>
      </c>
      <c r="J23" s="9"/>
      <c r="K23" s="11" t="str">
        <f t="shared" ca="1" si="0"/>
        <v/>
      </c>
      <c r="L23" s="12" t="s">
        <v>554</v>
      </c>
      <c r="M23" s="12" t="s">
        <v>555</v>
      </c>
      <c r="N23" s="12"/>
      <c r="O23" s="9">
        <v>5501.1</v>
      </c>
      <c r="P23" s="9">
        <v>1</v>
      </c>
      <c r="Q23" s="13" t="str">
        <f>VLOOKUP(O23, '[1]لیست محصولات شهریور ۱۴۰۳'!B:C,2,0)</f>
        <v>ورتکس | Vortex</v>
      </c>
      <c r="R23" s="9" t="s">
        <v>112</v>
      </c>
      <c r="S23" s="12">
        <f>VLOOKUP(O23, '[1]لیست محصولات شهریور ۱۴۰۳'!B:F,5,0)</f>
        <v>150</v>
      </c>
      <c r="T23" s="14">
        <f>VLOOKUP(O23, '[1]لیست محصولات شهریور ۱۴۰۳'!B:G,6,0)</f>
        <v>2300000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2300000</v>
      </c>
      <c r="Y23" s="17"/>
      <c r="Z23" s="14">
        <f t="shared" si="4"/>
        <v>2300000</v>
      </c>
      <c r="AA23" s="18" t="s">
        <v>76</v>
      </c>
      <c r="AB23" s="13" t="s">
        <v>556</v>
      </c>
      <c r="AC23" s="19" t="s">
        <v>557</v>
      </c>
      <c r="AD23" s="20" t="s">
        <v>95</v>
      </c>
      <c r="AE23" s="19"/>
      <c r="AF23" s="21"/>
      <c r="AG23" s="22" t="str">
        <f t="shared" si="5"/>
        <v>TRUE</v>
      </c>
      <c r="AH23" s="23" t="str">
        <f t="shared" si="6"/>
        <v>تهران شریعتی روبرو خیابان ظفر بن بست امانی پ۱۴ و۹  - افسانه جناتی 09121797267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8">
        <v>18</v>
      </c>
      <c r="H24" s="220">
        <v>288806467719</v>
      </c>
      <c r="I24" s="218" t="s">
        <v>540</v>
      </c>
      <c r="J24" s="218"/>
      <c r="K24" s="11" t="str">
        <f t="shared" ca="1" si="0"/>
        <v/>
      </c>
      <c r="L24" s="216" t="s">
        <v>394</v>
      </c>
      <c r="M24" s="216" t="s">
        <v>566</v>
      </c>
      <c r="N24" s="216"/>
      <c r="O24" s="9">
        <v>5501.1</v>
      </c>
      <c r="P24" s="9">
        <v>1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2300000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2300000</v>
      </c>
      <c r="Y24" s="17"/>
      <c r="Z24" s="14">
        <f t="shared" si="4"/>
        <v>2300000</v>
      </c>
      <c r="AA24" s="232" t="s">
        <v>567</v>
      </c>
      <c r="AB24" s="230" t="s">
        <v>568</v>
      </c>
      <c r="AC24" s="228" t="s">
        <v>569</v>
      </c>
      <c r="AD24" s="226"/>
      <c r="AE24" s="19"/>
      <c r="AF24" s="21"/>
      <c r="AG24" s="22" t="str">
        <f t="shared" si="5"/>
        <v>TRUE</v>
      </c>
      <c r="AH24" s="23" t="str">
        <f t="shared" si="6"/>
        <v>مازندران محمودآباد - مجتمع ورزشی آموزشی شرکت نفت محمودآباد - فناوری اطلاعات و ارتباطات  - سهیل توکلی 09113270752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36"/>
      <c r="H25" s="237"/>
      <c r="I25" s="236"/>
      <c r="J25" s="236"/>
      <c r="K25" s="11" t="str">
        <f t="shared" ca="1" si="0"/>
        <v/>
      </c>
      <c r="L25" s="222"/>
      <c r="M25" s="222"/>
      <c r="N25" s="222"/>
      <c r="O25" s="9">
        <v>5524.1</v>
      </c>
      <c r="P25" s="9">
        <v>1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2550000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2550000</v>
      </c>
      <c r="Y25" s="17"/>
      <c r="Z25" s="14">
        <f t="shared" si="4"/>
        <v>2550000</v>
      </c>
      <c r="AA25" s="241"/>
      <c r="AB25" s="240"/>
      <c r="AC25" s="239"/>
      <c r="AD25" s="238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219"/>
      <c r="H26" s="221"/>
      <c r="I26" s="219"/>
      <c r="J26" s="219"/>
      <c r="K26" s="11" t="str">
        <f t="shared" ca="1" si="0"/>
        <v/>
      </c>
      <c r="L26" s="217"/>
      <c r="M26" s="217"/>
      <c r="N26" s="217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233"/>
      <c r="AB26" s="231"/>
      <c r="AC26" s="229"/>
      <c r="AD26" s="22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19</v>
      </c>
      <c r="H27" s="10">
        <v>288810331935</v>
      </c>
      <c r="I27" s="9" t="s">
        <v>540</v>
      </c>
      <c r="J27" s="9"/>
      <c r="K27" s="11" t="str">
        <f t="shared" ca="1" si="0"/>
        <v/>
      </c>
      <c r="L27" s="12" t="s">
        <v>75</v>
      </c>
      <c r="M27" s="12" t="s">
        <v>227</v>
      </c>
      <c r="N27" s="12" t="s">
        <v>231</v>
      </c>
      <c r="O27" s="9">
        <v>5501.2</v>
      </c>
      <c r="P27" s="9">
        <v>2</v>
      </c>
      <c r="Q27" s="13" t="str">
        <f>VLOOKUP(O27, '[1]لیست محصولات شهریور ۱۴۰۳'!B:C,2,0)</f>
        <v>ورتکس | Vortex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11100000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22200000</v>
      </c>
      <c r="Y27" s="17"/>
      <c r="Z27" s="14">
        <f t="shared" si="4"/>
        <v>22200000</v>
      </c>
      <c r="AA27" s="18" t="s">
        <v>228</v>
      </c>
      <c r="AB27" s="13" t="s">
        <v>570</v>
      </c>
      <c r="AC27" s="19" t="s">
        <v>230</v>
      </c>
      <c r="AD27" s="20"/>
      <c r="AE27" s="19"/>
      <c r="AF27" s="21"/>
      <c r="AG27" s="22" t="str">
        <f t="shared" si="5"/>
        <v>TRUE</v>
      </c>
      <c r="AH27" s="23" t="str">
        <f t="shared" si="6"/>
        <v>بندرعباس چهارراه پردیس ، خیابان سدید ، به سمت طلوع ، رو به روی شهرام بانک شهر کافه بغداد - مهدی شاهدوستی 09120803610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18">
        <v>20</v>
      </c>
      <c r="H28" s="220">
        <v>288819487718</v>
      </c>
      <c r="I28" s="218" t="s">
        <v>540</v>
      </c>
      <c r="J28" s="218"/>
      <c r="K28" s="11" t="str">
        <f t="shared" ca="1" si="0"/>
        <v/>
      </c>
      <c r="L28" s="216" t="s">
        <v>232</v>
      </c>
      <c r="M28" s="216" t="s">
        <v>581</v>
      </c>
      <c r="N28" s="216" t="s">
        <v>582</v>
      </c>
      <c r="O28" s="9">
        <v>5525.3</v>
      </c>
      <c r="P28" s="9">
        <v>1</v>
      </c>
      <c r="Q28" s="13" t="str">
        <f>VLOOKUP(O28, '[1]لیست محصولات شهریور ۱۴۰۳'!B:C,2,0)</f>
        <v>اتیوپی آناسورا | Ethiopia Anasora</v>
      </c>
      <c r="R28" s="9"/>
      <c r="S28" s="12">
        <f>VLOOKUP(O28, '[1]لیست محصولات شهریور ۱۴۰۳'!B:F,5,0)</f>
        <v>4000</v>
      </c>
      <c r="T28" s="14">
        <f>VLOOKUP(O28, '[1]لیست محصولات شهریور ۱۴۰۳'!B:G,6,0)</f>
        <v>63200000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63200000</v>
      </c>
      <c r="Y28" s="17"/>
      <c r="Z28" s="14">
        <f t="shared" si="4"/>
        <v>63200000</v>
      </c>
      <c r="AA28" s="232" t="s">
        <v>190</v>
      </c>
      <c r="AB28" s="230" t="s">
        <v>583</v>
      </c>
      <c r="AC28" s="228" t="s">
        <v>584</v>
      </c>
      <c r="AD28" s="226"/>
      <c r="AE28" s="19"/>
      <c r="AF28" s="21"/>
      <c r="AG28" s="22" t="str">
        <f t="shared" si="5"/>
        <v>TRUE</v>
      </c>
      <c r="AH28" s="23" t="str">
        <f t="shared" si="6"/>
        <v>شیراز قدوسی شرقی-بین کوچه 4و 6 کافه لوسیدا - محمد قاضی 09037620979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219"/>
      <c r="H29" s="221"/>
      <c r="I29" s="219"/>
      <c r="J29" s="219"/>
      <c r="K29" s="11" t="str">
        <f t="shared" ca="1" si="0"/>
        <v/>
      </c>
      <c r="L29" s="217"/>
      <c r="M29" s="217"/>
      <c r="N29" s="217"/>
      <c r="O29" s="9">
        <v>5524.3</v>
      </c>
      <c r="P29" s="9">
        <v>1</v>
      </c>
      <c r="Q29" s="13" t="str">
        <f>VLOOKUP(O29, '[1]لیست محصولات شهریور ۱۴۰۳'!B:C,2,0)</f>
        <v>برزیل کوکاپیل کاناریو | Brazil Cocapil Canario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58400000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58400000</v>
      </c>
      <c r="Y29" s="17"/>
      <c r="Z29" s="14">
        <f t="shared" si="4"/>
        <v>58400000</v>
      </c>
      <c r="AA29" s="233"/>
      <c r="AB29" s="231"/>
      <c r="AC29" s="229"/>
      <c r="AD29" s="227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18">
        <v>21</v>
      </c>
      <c r="H30" s="220">
        <v>288899162555</v>
      </c>
      <c r="I30" s="218" t="s">
        <v>585</v>
      </c>
      <c r="J30" s="218"/>
      <c r="K30" s="11" t="str">
        <f t="shared" ca="1" si="0"/>
        <v/>
      </c>
      <c r="L30" s="216" t="s">
        <v>218</v>
      </c>
      <c r="M30" s="216" t="s">
        <v>586</v>
      </c>
      <c r="N30" s="216"/>
      <c r="O30" s="9">
        <v>5501.2</v>
      </c>
      <c r="P30" s="9">
        <v>1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11100000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11100000</v>
      </c>
      <c r="Y30" s="17"/>
      <c r="Z30" s="14">
        <f t="shared" si="4"/>
        <v>11100000</v>
      </c>
      <c r="AA30" s="232" t="s">
        <v>76</v>
      </c>
      <c r="AB30" s="230" t="s">
        <v>587</v>
      </c>
      <c r="AC30" s="228" t="s">
        <v>588</v>
      </c>
      <c r="AD30" s="226" t="s">
        <v>109</v>
      </c>
      <c r="AE30" s="234" t="s">
        <v>276</v>
      </c>
      <c r="AF30" s="21"/>
      <c r="AG30" s="22" t="str">
        <f t="shared" si="5"/>
        <v>TRUE</v>
      </c>
      <c r="AH30" s="23" t="str">
        <f t="shared" si="6"/>
        <v>تهران زعفرانیه،مقدس اردبیلی ،کیهان، شارستان یکم ، پلاک ١۵ ،واحد ١٢٢  - کاوه زند 09195069800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9"/>
      <c r="H31" s="221"/>
      <c r="I31" s="219"/>
      <c r="J31" s="219"/>
      <c r="K31" s="11" t="str">
        <f t="shared" ca="1" si="0"/>
        <v/>
      </c>
      <c r="L31" s="217"/>
      <c r="M31" s="217"/>
      <c r="N31" s="217"/>
      <c r="O31" s="9">
        <v>5525.1</v>
      </c>
      <c r="P31" s="9">
        <v>1</v>
      </c>
      <c r="Q31" s="13" t="str">
        <f>VLOOKUP(O31, '[1]لیست محصولات شهریور ۱۴۰۳'!B:C,2,0)</f>
        <v>اتیوپی آناسورا | Ethiopia Anasora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2750000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2750000</v>
      </c>
      <c r="Y31" s="17"/>
      <c r="Z31" s="14">
        <f t="shared" si="4"/>
        <v>2750000</v>
      </c>
      <c r="AA31" s="233"/>
      <c r="AB31" s="231"/>
      <c r="AC31" s="229"/>
      <c r="AD31" s="227"/>
      <c r="AE31" s="235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22</v>
      </c>
      <c r="H32" s="10">
        <v>288923481282</v>
      </c>
      <c r="I32" s="9" t="s">
        <v>585</v>
      </c>
      <c r="J32" s="9"/>
      <c r="K32" s="11" t="str">
        <f t="shared" ca="1" si="0"/>
        <v/>
      </c>
      <c r="L32" s="12" t="s">
        <v>667</v>
      </c>
      <c r="M32" s="12" t="s">
        <v>668</v>
      </c>
      <c r="N32" s="12"/>
      <c r="O32" s="9">
        <v>5524.1</v>
      </c>
      <c r="P32" s="9">
        <v>1</v>
      </c>
      <c r="Q32" s="13" t="str">
        <f>VLOOKUP(O32, '[1]لیست محصولات شهریور ۱۴۰۳'!B:C,2,0)</f>
        <v>برزیل کوکاپیل کاناریو | Brazil Cocapil Canario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2550000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2550000</v>
      </c>
      <c r="Y32" s="17"/>
      <c r="Z32" s="14">
        <f t="shared" si="4"/>
        <v>2550000</v>
      </c>
      <c r="AA32" s="18" t="s">
        <v>76</v>
      </c>
      <c r="AB32" s="13" t="s">
        <v>669</v>
      </c>
      <c r="AC32" s="19" t="s">
        <v>670</v>
      </c>
      <c r="AD32" s="20"/>
      <c r="AE32" s="77" t="s">
        <v>728</v>
      </c>
      <c r="AF32" s="21"/>
      <c r="AG32" s="22" t="str">
        <f t="shared" si="5"/>
        <v>TRUE</v>
      </c>
      <c r="AH32" s="23" t="str">
        <f t="shared" si="6"/>
        <v>تهران پاسداران سه راه ضرابخانه ،سروستان ۵، کوچه اول، پلاک ۱ ،واحد ۳  - فرشاد مقدسی 09147894009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8</v>
      </c>
      <c r="AI240" s="56">
        <f t="shared" si="19"/>
        <v>0</v>
      </c>
      <c r="AJ240" s="57">
        <f>AH240-AI240</f>
        <v>8</v>
      </c>
      <c r="AK240" s="58">
        <f t="shared" si="23"/>
        <v>1.2</v>
      </c>
      <c r="AL240" s="59">
        <f>AO240+AQ240-[2]Sheet1!$AH241</f>
        <v>0</v>
      </c>
      <c r="AM240" s="59">
        <f t="shared" si="25"/>
        <v>-8</v>
      </c>
      <c r="AN240" s="58">
        <f t="shared" si="21"/>
        <v>0</v>
      </c>
      <c r="AO240" s="59"/>
      <c r="AP240" s="58">
        <f t="shared" si="22"/>
        <v>-1.2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11</v>
      </c>
      <c r="AI242" s="56">
        <f t="shared" si="19"/>
        <v>0</v>
      </c>
      <c r="AJ242" s="57">
        <f t="shared" si="27"/>
        <v>11</v>
      </c>
      <c r="AK242" s="58">
        <f t="shared" ref="AK242:AK267" si="28">AH242*AG242/1000</f>
        <v>44</v>
      </c>
      <c r="AL242" s="59">
        <f>AO242+AQ242-[2]Sheet1!$AH243</f>
        <v>0</v>
      </c>
      <c r="AM242" s="59">
        <f t="shared" si="25"/>
        <v>-11</v>
      </c>
      <c r="AN242" s="58">
        <f t="shared" si="21"/>
        <v>0</v>
      </c>
      <c r="AO242" s="59"/>
      <c r="AP242" s="58">
        <f t="shared" si="22"/>
        <v>-44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31 W33:W200" name="باقیمانده_5"/>
    <protectedRange algorithmName="SHA-512" hashValue="f5WsBkExWTs/LKakVBbNBXjGjwaAPcOxHhJFt4MnEAAY0TgGUtLBwc6BQDnps5THm9Gccqda3SWXIrg2Z9o+GA==" saltValue="9EXh0tvvNrwpkDbSuYJ+Uw==" spinCount="100000" sqref="V2:V31 V33:V200" name="تعداد ارسال شده_4"/>
    <protectedRange algorithmName="SHA-512" hashValue="jjrV5Hy6JwvVqOO7tKoZVoRg7rpBcjqvT96GSIFiDncBaImziwFUF2JC6d0rT0SfgZv+eJ/5g2VdqSB7bdW0mg==" saltValue="0Igh3j97EZBwjtfDd8U1wg==" spinCount="100000" sqref="W32" name="باقیمانده_5_1"/>
    <protectedRange algorithmName="SHA-512" hashValue="f5WsBkExWTs/LKakVBbNBXjGjwaAPcOxHhJFt4MnEAAY0TgGUtLBwc6BQDnps5THm9Gccqda3SWXIrg2Z9o+GA==" saltValue="9EXh0tvvNrwpkDbSuYJ+Uw==" spinCount="100000" sqref="V32" name="تعداد ارسال شده_4_1"/>
  </protectedRanges>
  <mergeCells count="72"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AD3:AD4"/>
    <mergeCell ref="AC3:AC4"/>
    <mergeCell ref="AB3:AB4"/>
    <mergeCell ref="AA3:AA4"/>
    <mergeCell ref="AE30:AE31"/>
    <mergeCell ref="AE21:AE22"/>
    <mergeCell ref="AD5:AD8"/>
    <mergeCell ref="AC5:AC8"/>
    <mergeCell ref="AB5:AB8"/>
    <mergeCell ref="AA5:AA8"/>
    <mergeCell ref="AA28:AA29"/>
    <mergeCell ref="AB28:AB29"/>
    <mergeCell ref="AC28:AC29"/>
    <mergeCell ref="AD28:AD29"/>
    <mergeCell ref="G5:G8"/>
    <mergeCell ref="H5:H8"/>
    <mergeCell ref="I5:I8"/>
    <mergeCell ref="J5:J8"/>
    <mergeCell ref="U1:V1"/>
    <mergeCell ref="L5:L8"/>
    <mergeCell ref="M5:M8"/>
    <mergeCell ref="N5:N8"/>
    <mergeCell ref="A1:B1"/>
    <mergeCell ref="C1:D1"/>
    <mergeCell ref="E1:F1"/>
    <mergeCell ref="N3:N4"/>
    <mergeCell ref="M3:M4"/>
    <mergeCell ref="L3:L4"/>
    <mergeCell ref="J3:J4"/>
    <mergeCell ref="I3:I4"/>
    <mergeCell ref="H3:H4"/>
    <mergeCell ref="G3:G4"/>
    <mergeCell ref="J21:J22"/>
    <mergeCell ref="I21:I22"/>
    <mergeCell ref="AA21:AA22"/>
    <mergeCell ref="AD21:AD22"/>
    <mergeCell ref="AC21:AC22"/>
    <mergeCell ref="AB21:AB22"/>
    <mergeCell ref="H21:H22"/>
    <mergeCell ref="G21:G22"/>
    <mergeCell ref="AA24:AA26"/>
    <mergeCell ref="AD24:AD26"/>
    <mergeCell ref="AC24:AC26"/>
    <mergeCell ref="AB24:AB26"/>
    <mergeCell ref="G24:G26"/>
    <mergeCell ref="H24:H26"/>
    <mergeCell ref="I24:I26"/>
    <mergeCell ref="J24:J26"/>
    <mergeCell ref="L24:L26"/>
    <mergeCell ref="M24:M26"/>
    <mergeCell ref="N24:N26"/>
    <mergeCell ref="N21:N22"/>
    <mergeCell ref="M21:M22"/>
    <mergeCell ref="L21:L22"/>
    <mergeCell ref="N28:N29"/>
    <mergeCell ref="G28:G29"/>
    <mergeCell ref="M28:M29"/>
    <mergeCell ref="L28:L29"/>
    <mergeCell ref="J28:J29"/>
    <mergeCell ref="I28:I29"/>
    <mergeCell ref="H28:H29"/>
  </mergeCells>
  <conditionalFormatting sqref="G2:J3 AA2:AF3 J5 AA5:AF5 J9:J21 AA9:AF21 G11:I21 G23:P24 AA23:AF24 G27:P28 AA27:AF28 G30:P30 AA30:AF30 K2:Z2 Q3:Z31 K3:P3 AE4:AF4 K4:K10 O4:P10 H5 AE6:AF8 H9:H10 K11:P21 K22 O22:P22 AF22 K25:K26 O25:P26 AE25:AF26 K29 O29:P29 AE29:AF29 K31 O31:P31 AF31">
    <cfRule type="expression" dxfId="125" priority="68">
      <formula>$C2</formula>
    </cfRule>
  </conditionalFormatting>
  <conditionalFormatting sqref="G2:J3 AD2:AD3 J5 AD5 J9:J21 AD9:AD21 G11:I21 G23:J24 AD23:AD24 G27:J28 AD27:AD28 G30:J30 AD30">
    <cfRule type="expression" dxfId="124" priority="67">
      <formula>$A2</formula>
    </cfRule>
  </conditionalFormatting>
  <conditionalFormatting sqref="G2:J3 AD2:AD3 Z2:Z31 J5 AD5 J9:J21 AD9:AD21 G11:I21 G23:J24 AD23:AD24 G27:J28 AD27:AD28 G30:J30 AD30">
    <cfRule type="expression" dxfId="123" priority="69">
      <formula>$E2</formula>
    </cfRule>
  </conditionalFormatting>
  <conditionalFormatting sqref="G32:J200 Z32:Z200 AD32:AD200">
    <cfRule type="expression" dxfId="122" priority="4">
      <formula>$E32</formula>
    </cfRule>
  </conditionalFormatting>
  <conditionalFormatting sqref="G32:AF200">
    <cfRule type="expression" dxfId="121" priority="3">
      <formula>$C32</formula>
    </cfRule>
  </conditionalFormatting>
  <conditionalFormatting sqref="W2:W200">
    <cfRule type="expression" dxfId="120" priority="1">
      <formula>$AG2</formula>
    </cfRule>
  </conditionalFormatting>
  <conditionalFormatting sqref="Z2:Z200 G32:J200 AD32:AD200">
    <cfRule type="expression" dxfId="119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{210D3EF9-E33B-4796-B1D6-9EB212B71293}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{A93737AF-D9D0-48EB-B161-5E60308969D8}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{6EAA0F70-C092-41D3-BB05-59A2CAE21CB3}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{DB8EED9D-7B57-4F1F-8C66-7335919FF749}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{14675F52-61A5-4EDC-A011-8067CD85FE6C}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{3F77543C-CBB3-4F03-995A-DF3783D8DA26}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{5F4F38BE-4065-40FC-AEE8-D26E3D9CFA62}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{F82558DC-9306-4DD3-BE51-1E86CDC56737}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{F6B4DC64-60FE-4B30-9A9A-316DBDD667F8}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{D2CCCBD1-F4F9-49D7-A701-8759DCCFA648}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{69D84B7E-C98F-4446-875A-C305F4CD45D0}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{BA3C27E1-684F-4225-8FA4-DF5D56408B83}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{961E5D5D-7C2E-4258-B756-A6BD746F714A}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{1661B32B-7770-4560-B1C6-B641CE5FC0E8}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{70F7B17F-3126-4E05-9537-301816A80AF5}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{154ED34D-8D43-4F00-9BE4-FCC94C6B5D3C}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{0290DA89-EEB2-4099-A1A6-58CAB1D446EC}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{51BAE81A-08F7-474E-98FB-02A5B86D730F}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{6ABEAB59-8FEE-4C48-8974-6604B2AD4A43}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{3FDD7636-98A9-4DC7-9187-2BE96D0D7FF2}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{8E44203A-62B2-4FC0-BC9B-505614D774DB}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{0E6C3BCB-490A-4BBB-8267-264F1D3E5E8F}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{EC589CA4-CA91-419E-9817-84ACC1BEC907}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{E9D6FF71-BECC-4A90-B815-EE596C877BC8}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{B169F87B-61FA-43C4-81EF-5462DC4F3F5D}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{165471A1-14B2-4EC4-AF00-8F8F5C84D8F2}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{1A403C81-B3AE-430C-B7A6-F2519219A0B5}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{0D35364D-3B80-4159-B8F0-E6A706911373}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{42EA9653-13A7-4959-9BA4-A7D5CD3653EE}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{3C33E05E-0BE7-4948-B33D-0053DFB19CD5}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{959313C6-1438-4DE3-9332-520BD572302A}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{6A2FFA1E-4EBC-4B22-981D-1E4C57E07B62}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{AB9A034E-F71A-461C-BB55-5058FB2A4328}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{6FEFEB89-E637-4401-A8A7-CAC252CAB706}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{6ED1F525-F232-43BB-8954-89AA44FC612E}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{F3AADBE8-0D37-4E25-AAAC-FB7363E70CFE}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{2E0775A0-DB10-4CB0-A248-673FF018C697}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{2179BBCE-84DB-441C-86B4-ECE6B3B37EDE}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{D8EC252C-E137-4725-A74E-184BD7A6E2A3}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{922150A7-80B1-4903-8F41-567851ED1758}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{D2F35B49-298D-4B43-A36D-A5CD880B05DE}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{9BADB454-9176-4FA4-B84D-0EE08CEE4831}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{F7045EA4-5B65-4DA4-A582-F26A882FDC9A}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{C37C8734-F730-46BB-99A9-361A0320AE22}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{AAF1BDF1-BE26-4290-A996-72B7BB595591}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{5532C464-4B56-44E7-86AE-2203A005F764}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{FF6899C1-88E7-47CC-87EC-D4C02709E5FB}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{0B7E2962-090D-4619-BE80-19BE8DF8C91E}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{68C5BB33-9A4E-41C7-B82A-9E032528257D}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{FCF7474A-EAD3-47DD-8F91-9172E9D94A95}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{ABC5A8A5-AFAE-48AC-9995-302CC90142F5}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{D3DD2A69-C3CD-4F59-A78E-ED25D3050A70}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{4B24706F-ED7A-4122-A190-63C7A725E237}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{17F89D91-C6D3-48C5-9A61-F9D47FDE4580}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{4822D4C9-A5A4-4C9C-AD12-D63C54A811DF}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{3E1D9F35-FEB9-4B86-8E59-34BCF8EF0BC3}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{870EF7C2-4773-4500-82AF-CEF0951B90E1}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{32AD79C5-0D8F-4206-9627-B7D9B1F11642}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{820F64B1-9521-4D7A-950E-0456D5B0FD7E}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{8BF54FE1-6FE9-4929-9028-A86FDCCAF20A}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{FA47AB61-4B79-42FD-B108-28605AA7AADB}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0D3EF9-E33B-4796-B1D6-9EB212B7129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A93737AF-D9D0-48EB-B161-5E60308969D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EAA0F70-C092-41D3-BB05-59A2CAE21CB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DB8EED9D-7B57-4F1F-8C66-7335919FF74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4675F52-61A5-4EDC-A011-8067CD85FE6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3F77543C-CBB3-4F03-995A-DF3783D8DA2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F4F38BE-4065-40FC-AEE8-D26E3D9CFA6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82558DC-9306-4DD3-BE51-1E86CDC5673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6B4DC64-60FE-4B30-9A9A-316DBDD667F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D2CCCBD1-F4F9-49D7-A701-8759DCCFA64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9D84B7E-C98F-4446-875A-C305F4CD45D0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A3C27E1-684F-4225-8FA4-DF5D56408B8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61E5D5D-7C2E-4258-B756-A6BD746F714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1661B32B-7770-4560-B1C6-B641CE5FC0E8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0F7B17F-3126-4E05-9537-301816A80AF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54ED34D-8D43-4F00-9BE4-FCC94C6B5D3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290DA89-EEB2-4099-A1A6-58CAB1D446EC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1BAE81A-08F7-474E-98FB-02A5B86D730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ABEAB59-8FEE-4C48-8974-6604B2AD4A43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FDD7636-98A9-4DC7-9187-2BE96D0D7FF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E44203A-62B2-4FC0-BC9B-505614D774D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E6C3BCB-490A-4BBB-8267-264F1D3E5E8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C589CA4-CA91-419E-9817-84ACC1BEC90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9D6FF71-BECC-4A90-B815-EE596C877BC8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169F87B-61FA-43C4-81EF-5462DC4F3F5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65471A1-14B2-4EC4-AF00-8F8F5C84D8F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A403C81-B3AE-430C-B7A6-F2519219A0B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D35364D-3B80-4159-B8F0-E6A70691137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2EA9653-13A7-4959-9BA4-A7D5CD3653E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C33E05E-0BE7-4948-B33D-0053DFB19CD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59313C6-1438-4DE3-9332-520BD572302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A2FFA1E-4EBC-4B22-981D-1E4C57E07B6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B9A034E-F71A-461C-BB55-5058FB2A432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6FEFEB89-E637-4401-A8A7-CAC252CAB70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ED1F525-F232-43BB-8954-89AA44FC612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F3AADBE8-0D37-4E25-AAAC-FB7363E70CF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E0775A0-DB10-4CB0-A248-673FF018C69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179BBCE-84DB-441C-86B4-ECE6B3B37ED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8EC252C-E137-4725-A74E-184BD7A6E2A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22150A7-80B1-4903-8F41-567851ED1758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2F35B49-298D-4B43-A36D-A5CD880B05D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9BADB454-9176-4FA4-B84D-0EE08CEE483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7045EA4-5B65-4DA4-A582-F26A882FDC9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37C8734-F730-46BB-99A9-361A0320AE22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AF1BDF1-BE26-4290-A996-72B7BB59559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532C464-4B56-44E7-86AE-2203A005F76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F6899C1-88E7-47CC-87EC-D4C02709E5F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B7E2962-090D-4619-BE80-19BE8DF8C91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8C5BB33-9A4E-41C7-B82A-9E032528257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CF7474A-EAD3-47DD-8F91-9172E9D94A9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BC5A8A5-AFAE-48AC-9995-302CC90142F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3DD2A69-C3CD-4F59-A78E-ED25D3050A7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B24706F-ED7A-4122-A190-63C7A725E23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7F89D91-C6D3-48C5-9A61-F9D47FDE458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822D4C9-A5A4-4C9C-AD12-D63C54A811DF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E1D9F35-FEB9-4B86-8E59-34BCF8EF0BC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70EF7C2-4773-4500-82AF-CEF0951B90E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32AD79C5-0D8F-4206-9627-B7D9B1F11642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20F64B1-9521-4D7A-950E-0456D5B0FD7E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BF54FE1-6FE9-4929-9028-A86FDCCAF20A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A47AB61-4B79-42FD-B108-28605AA7AADB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267"/>
  <sheetViews>
    <sheetView rightToLeft="1" tabSelected="1" topLeftCell="L31" zoomScale="70" zoomScaleNormal="70" workbookViewId="0">
      <selection activeCell="M44" sqref="M44:M4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1.332031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8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7.5546875" style="24" bestFit="1" customWidth="1"/>
    <col min="29" max="29" width="15.77734375" style="31" bestFit="1" customWidth="1"/>
    <col min="30" max="30" width="13.6640625" style="32" bestFit="1" customWidth="1"/>
    <col min="31" max="31" width="53.109375" style="24" bestFit="1" customWidth="1"/>
    <col min="32" max="32" width="28.33203125" style="24" customWidth="1"/>
    <col min="33" max="33" width="13.5546875" style="24" bestFit="1" customWidth="1"/>
    <col min="34" max="34" width="129.8867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288831339187</v>
      </c>
      <c r="I2" s="9" t="s">
        <v>540</v>
      </c>
      <c r="J2" s="9"/>
      <c r="K2" s="11" t="str">
        <f t="shared" ref="K2:K65" ca="1" si="0">IF(C2, TODAY(), "" )</f>
        <v/>
      </c>
      <c r="L2" s="12" t="s">
        <v>96</v>
      </c>
      <c r="M2" s="12" t="s">
        <v>589</v>
      </c>
      <c r="N2" s="12" t="s">
        <v>590</v>
      </c>
      <c r="O2" s="9">
        <v>3329.1</v>
      </c>
      <c r="P2" s="9">
        <v>2</v>
      </c>
      <c r="Q2" s="13" t="str">
        <f>VLOOKUP(O2, '[1]لیست محصولات شهریور ۱۴۰۳'!B:C,2,0)</f>
        <v>بنتی ننکا | Benti Nenka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9850000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19700000</v>
      </c>
      <c r="Y2" s="17"/>
      <c r="Z2" s="14">
        <f t="shared" ref="Z2:Z65" si="4">X2-Y2</f>
        <v>19700000</v>
      </c>
      <c r="AA2" s="18" t="s">
        <v>168</v>
      </c>
      <c r="AB2" s="13" t="s">
        <v>591</v>
      </c>
      <c r="AC2" s="19" t="s">
        <v>592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بوشهر خیابان ساحلی نرسیده به میراث فرهنگی نبش کوچه نسیم ۲۲ کافه شن - رضا آتشچی 09393711431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8">
        <v>2</v>
      </c>
      <c r="H3" s="220">
        <v>288837625898</v>
      </c>
      <c r="I3" s="218" t="s">
        <v>540</v>
      </c>
      <c r="J3" s="218"/>
      <c r="K3" s="11" t="str">
        <f t="shared" ca="1" si="0"/>
        <v/>
      </c>
      <c r="L3" s="216" t="s">
        <v>128</v>
      </c>
      <c r="M3" s="216" t="s">
        <v>593</v>
      </c>
      <c r="N3" s="216" t="s">
        <v>594</v>
      </c>
      <c r="O3" s="9">
        <v>5524.2</v>
      </c>
      <c r="P3" s="9">
        <v>1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12450000</v>
      </c>
      <c r="U3" s="15"/>
      <c r="V3" s="16">
        <f t="shared" si="1"/>
        <v>0</v>
      </c>
      <c r="W3" s="12">
        <f t="shared" si="2"/>
        <v>1</v>
      </c>
      <c r="X3" s="14">
        <f t="shared" si="3"/>
        <v>12450000</v>
      </c>
      <c r="Y3" s="17"/>
      <c r="Z3" s="14">
        <f t="shared" si="4"/>
        <v>12450000</v>
      </c>
      <c r="AA3" s="232" t="s">
        <v>207</v>
      </c>
      <c r="AB3" s="230" t="s">
        <v>595</v>
      </c>
      <c r="AC3" s="228" t="s">
        <v>596</v>
      </c>
      <c r="AD3" s="226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قم بلوار الغدیر . کوی 23 . پلاک 6 . فضای معماری محیط کافه کارگاه محیط - علی مددی الموسوی 09120399364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19"/>
      <c r="H4" s="221"/>
      <c r="I4" s="219"/>
      <c r="J4" s="219"/>
      <c r="K4" s="11" t="str">
        <f t="shared" ca="1" si="0"/>
        <v/>
      </c>
      <c r="L4" s="217"/>
      <c r="M4" s="217"/>
      <c r="N4" s="217"/>
      <c r="O4" s="9">
        <v>5501.3</v>
      </c>
      <c r="P4" s="9">
        <v>1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4000</v>
      </c>
      <c r="T4" s="14">
        <f>VLOOKUP(O4, '[1]لیست محصولات شهریور ۱۴۰۳'!B:G,6,0)</f>
        <v>51200000</v>
      </c>
      <c r="U4" s="15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233"/>
      <c r="AB4" s="231"/>
      <c r="AC4" s="229"/>
      <c r="AD4" s="22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18">
        <v>3</v>
      </c>
      <c r="H5" s="220">
        <v>288842634772</v>
      </c>
      <c r="I5" s="218" t="s">
        <v>540</v>
      </c>
      <c r="J5" s="218"/>
      <c r="K5" s="11" t="str">
        <f t="shared" ca="1" si="0"/>
        <v/>
      </c>
      <c r="L5" s="216" t="s">
        <v>250</v>
      </c>
      <c r="M5" s="216" t="s">
        <v>251</v>
      </c>
      <c r="N5" s="216"/>
      <c r="O5" s="9">
        <v>5524.3</v>
      </c>
      <c r="P5" s="9">
        <v>1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58400000</v>
      </c>
      <c r="U5" s="15"/>
      <c r="V5" s="16">
        <f t="shared" si="1"/>
        <v>0</v>
      </c>
      <c r="W5" s="12">
        <f t="shared" si="2"/>
        <v>1</v>
      </c>
      <c r="X5" s="14">
        <f t="shared" si="3"/>
        <v>58400000</v>
      </c>
      <c r="Y5" s="17"/>
      <c r="Z5" s="14">
        <f t="shared" si="4"/>
        <v>58400000</v>
      </c>
      <c r="AA5" s="232" t="s">
        <v>190</v>
      </c>
      <c r="AB5" s="230" t="s">
        <v>252</v>
      </c>
      <c r="AC5" s="228" t="s">
        <v>253</v>
      </c>
      <c r="AD5" s="226"/>
      <c r="AE5" s="19"/>
      <c r="AF5" s="21"/>
      <c r="AG5" s="22" t="str">
        <f t="shared" si="5"/>
        <v>TRUE</v>
      </c>
      <c r="AH5" s="23" t="str">
        <f t="shared" si="6"/>
        <v>شیراز شهرک حافظ- بلوار آفرینش-خیابان صفا - خیابان جمال - کوچه ۳ - فرعی ۳/۱ - فرعی ۳/۱/۱ - پلاک دوم سمت راست - واحد یک  - پیمان چکن 09177073505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9"/>
      <c r="H6" s="221"/>
      <c r="I6" s="219"/>
      <c r="J6" s="219"/>
      <c r="K6" s="11" t="str">
        <f t="shared" ca="1" si="0"/>
        <v/>
      </c>
      <c r="L6" s="217"/>
      <c r="M6" s="217"/>
      <c r="N6" s="217"/>
      <c r="O6" s="9">
        <v>5525.1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2750000</v>
      </c>
      <c r="U6" s="15"/>
      <c r="V6" s="16">
        <f t="shared" si="1"/>
        <v>0</v>
      </c>
      <c r="W6" s="12">
        <f t="shared" si="2"/>
        <v>1</v>
      </c>
      <c r="X6" s="14">
        <f t="shared" si="3"/>
        <v>2750000</v>
      </c>
      <c r="Y6" s="17"/>
      <c r="Z6" s="14">
        <f t="shared" si="4"/>
        <v>2750000</v>
      </c>
      <c r="AA6" s="233"/>
      <c r="AB6" s="231"/>
      <c r="AC6" s="229"/>
      <c r="AD6" s="22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288867350329</v>
      </c>
      <c r="I7" s="9" t="s">
        <v>540</v>
      </c>
      <c r="J7" s="9"/>
      <c r="K7" s="11" t="str">
        <f t="shared" ca="1" si="0"/>
        <v/>
      </c>
      <c r="L7" s="12" t="s">
        <v>597</v>
      </c>
      <c r="M7" s="12" t="s">
        <v>598</v>
      </c>
      <c r="N7" s="12" t="s">
        <v>599</v>
      </c>
      <c r="O7" s="9">
        <v>5501.3</v>
      </c>
      <c r="P7" s="9">
        <v>2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51200000</v>
      </c>
      <c r="U7" s="26"/>
      <c r="V7" s="16">
        <f t="shared" si="1"/>
        <v>0</v>
      </c>
      <c r="W7" s="12">
        <f t="shared" si="2"/>
        <v>2</v>
      </c>
      <c r="X7" s="14">
        <f t="shared" si="3"/>
        <v>102400000</v>
      </c>
      <c r="Y7" s="17"/>
      <c r="Z7" s="14">
        <f t="shared" si="4"/>
        <v>102400000</v>
      </c>
      <c r="AA7" s="18" t="s">
        <v>220</v>
      </c>
      <c r="AB7" s="13" t="s">
        <v>600</v>
      </c>
      <c r="AC7" s="19" t="s">
        <v>601</v>
      </c>
      <c r="AD7" s="20"/>
      <c r="AE7" s="19"/>
      <c r="AF7" s="21"/>
      <c r="AG7" s="22" t="str">
        <f t="shared" si="5"/>
        <v>TRUE</v>
      </c>
      <c r="AH7" s="23" t="str">
        <f t="shared" si="6"/>
        <v>کرج گوهردشت- خیابان هشتم شرقی-فاز یک -پلاک 40 کافه کوپیدو - صابر کیماز 09125615277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8">
        <v>5</v>
      </c>
      <c r="H8" s="220">
        <v>288868756547</v>
      </c>
      <c r="I8" s="218" t="s">
        <v>540</v>
      </c>
      <c r="J8" s="218"/>
      <c r="K8" s="11" t="str">
        <f t="shared" ca="1" si="0"/>
        <v/>
      </c>
      <c r="L8" s="216" t="s">
        <v>602</v>
      </c>
      <c r="M8" s="216" t="s">
        <v>603</v>
      </c>
      <c r="N8" s="216"/>
      <c r="O8" s="9">
        <v>5524.1</v>
      </c>
      <c r="P8" s="9">
        <v>1</v>
      </c>
      <c r="Q8" s="13" t="str">
        <f>VLOOKUP(O8, '[1]لیست محصولات شهریور ۱۴۰۳'!B:C,2,0)</f>
        <v>برزیل کوکاپیل کاناریو | Brazil Cocapil Canario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2550000</v>
      </c>
      <c r="U8" s="15"/>
      <c r="V8" s="16">
        <f t="shared" si="1"/>
        <v>0</v>
      </c>
      <c r="W8" s="12">
        <f t="shared" si="2"/>
        <v>1</v>
      </c>
      <c r="X8" s="14">
        <f t="shared" si="3"/>
        <v>2550000</v>
      </c>
      <c r="Y8" s="17"/>
      <c r="Z8" s="14">
        <f t="shared" si="4"/>
        <v>2550000</v>
      </c>
      <c r="AA8" s="232" t="s">
        <v>140</v>
      </c>
      <c r="AB8" s="230" t="s">
        <v>604</v>
      </c>
      <c r="AC8" s="228" t="s">
        <v>605</v>
      </c>
      <c r="AD8" s="226"/>
      <c r="AE8" s="19"/>
      <c r="AF8" s="21"/>
      <c r="AG8" s="22" t="str">
        <f t="shared" si="5"/>
        <v>TRUE</v>
      </c>
      <c r="AH8" s="23" t="str">
        <f t="shared" si="6"/>
        <v>اصفهان سپاهان شهر_بلوار شاهد_خ الوند۴-ک مهرگان- ک مهربد -پ ۴۷  - آرمیدا فرشیم 09120672565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19"/>
      <c r="H9" s="221"/>
      <c r="I9" s="219"/>
      <c r="J9" s="219"/>
      <c r="K9" s="11" t="str">
        <f t="shared" ca="1" si="0"/>
        <v/>
      </c>
      <c r="L9" s="217"/>
      <c r="M9" s="217"/>
      <c r="N9" s="217"/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233"/>
      <c r="AB9" s="231"/>
      <c r="AC9" s="229"/>
      <c r="AD9" s="22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218">
        <v>6</v>
      </c>
      <c r="H10" s="220">
        <v>288870836562</v>
      </c>
      <c r="I10" s="218" t="s">
        <v>540</v>
      </c>
      <c r="J10" s="218"/>
      <c r="K10" s="11" t="str">
        <f t="shared" ca="1" si="0"/>
        <v/>
      </c>
      <c r="L10" s="216" t="s">
        <v>606</v>
      </c>
      <c r="M10" s="216" t="s">
        <v>607</v>
      </c>
      <c r="N10" s="216" t="s">
        <v>608</v>
      </c>
      <c r="O10" s="9">
        <v>5525.1</v>
      </c>
      <c r="P10" s="9">
        <v>1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2750000</v>
      </c>
      <c r="Y10" s="17"/>
      <c r="Z10" s="14">
        <f t="shared" si="4"/>
        <v>2750000</v>
      </c>
      <c r="AA10" s="232" t="s">
        <v>391</v>
      </c>
      <c r="AB10" s="230" t="s">
        <v>609</v>
      </c>
      <c r="AC10" s="228" t="s">
        <v>610</v>
      </c>
      <c r="AD10" s="226"/>
      <c r="AE10" s="19"/>
      <c r="AF10" s="21"/>
      <c r="AG10" s="22" t="str">
        <f t="shared" si="5"/>
        <v>TRUE</v>
      </c>
      <c r="AH10" s="23" t="str">
        <f t="shared" si="6"/>
        <v>رشت بلوار دیلمان،نبش کوچه همت، نبش اسنوا کافه پیل - مجتبی قیاثی 09114688769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9"/>
      <c r="H11" s="221"/>
      <c r="I11" s="219"/>
      <c r="J11" s="219"/>
      <c r="K11" s="11" t="str">
        <f t="shared" ca="1" si="0"/>
        <v/>
      </c>
      <c r="L11" s="217"/>
      <c r="M11" s="217"/>
      <c r="N11" s="217"/>
      <c r="O11" s="9">
        <v>3327.1</v>
      </c>
      <c r="P11" s="9">
        <v>1</v>
      </c>
      <c r="Q11" s="13" t="str">
        <f>VLOOKUP(O11, '[1]لیست محصولات شهریور ۱۴۰۳'!B:C,2,0)</f>
        <v>پامپوجیلا | pampojila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5950000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5950000</v>
      </c>
      <c r="Y11" s="17"/>
      <c r="Z11" s="14">
        <f t="shared" si="4"/>
        <v>5950000</v>
      </c>
      <c r="AA11" s="233"/>
      <c r="AB11" s="231"/>
      <c r="AC11" s="229"/>
      <c r="AD11" s="227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8">
        <v>7</v>
      </c>
      <c r="H12" s="220">
        <v>288894559995</v>
      </c>
      <c r="I12" s="218" t="s">
        <v>585</v>
      </c>
      <c r="J12" s="218"/>
      <c r="K12" s="11" t="str">
        <f t="shared" ca="1" si="0"/>
        <v/>
      </c>
      <c r="L12" s="216" t="s">
        <v>128</v>
      </c>
      <c r="M12" s="216" t="s">
        <v>611</v>
      </c>
      <c r="N12" s="216" t="s">
        <v>612</v>
      </c>
      <c r="O12" s="9">
        <v>5524.1</v>
      </c>
      <c r="P12" s="9">
        <v>1</v>
      </c>
      <c r="Q12" s="13" t="str">
        <f>VLOOKUP(O12, '[1]لیست محصولات شهریور ۱۴۰۳'!B:C,2,0)</f>
        <v>برزیل کوکاپیل کاناریو | Brazil Cocapil Canario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2550000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2550000</v>
      </c>
      <c r="Y12" s="17"/>
      <c r="Z12" s="14">
        <f t="shared" si="4"/>
        <v>2550000</v>
      </c>
      <c r="AA12" s="232" t="s">
        <v>613</v>
      </c>
      <c r="AB12" s="230" t="s">
        <v>614</v>
      </c>
      <c r="AC12" s="228" t="s">
        <v>615</v>
      </c>
      <c r="AD12" s="226"/>
      <c r="AE12" s="19"/>
      <c r="AF12" s="21"/>
      <c r="AG12" s="22" t="str">
        <f t="shared" si="5"/>
        <v>TRUE</v>
      </c>
      <c r="AH12" s="23" t="str">
        <f t="shared" si="6"/>
        <v>آمل خیابان امام خمینی آفتاب 46 کافه 42 - علی آویژگان 09116271101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36"/>
      <c r="H13" s="237"/>
      <c r="I13" s="236"/>
      <c r="J13" s="236"/>
      <c r="K13" s="11" t="str">
        <f t="shared" ca="1" si="0"/>
        <v/>
      </c>
      <c r="L13" s="222"/>
      <c r="M13" s="222"/>
      <c r="N13" s="222"/>
      <c r="O13" s="9">
        <v>5525.1</v>
      </c>
      <c r="P13" s="9">
        <v>2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2750000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5500000</v>
      </c>
      <c r="Y13" s="17"/>
      <c r="Z13" s="14">
        <f t="shared" si="4"/>
        <v>5500000</v>
      </c>
      <c r="AA13" s="241"/>
      <c r="AB13" s="240"/>
      <c r="AC13" s="239"/>
      <c r="AD13" s="238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36"/>
      <c r="H14" s="237"/>
      <c r="I14" s="236"/>
      <c r="J14" s="236"/>
      <c r="K14" s="11" t="str">
        <f t="shared" ca="1" si="0"/>
        <v/>
      </c>
      <c r="L14" s="222"/>
      <c r="M14" s="222"/>
      <c r="N14" s="222"/>
      <c r="O14" s="9">
        <v>3329.1</v>
      </c>
      <c r="P14" s="9">
        <v>1</v>
      </c>
      <c r="Q14" s="13" t="str">
        <f>VLOOKUP(O14, '[1]لیست محصولات شهریور ۱۴۰۳'!B:C,2,0)</f>
        <v>بنتی ننکا | Benti Nenka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9850000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9850000</v>
      </c>
      <c r="Y14" s="17"/>
      <c r="Z14" s="14">
        <f t="shared" si="4"/>
        <v>9850000</v>
      </c>
      <c r="AA14" s="241"/>
      <c r="AB14" s="240"/>
      <c r="AC14" s="239"/>
      <c r="AD14" s="238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219"/>
      <c r="H15" s="221"/>
      <c r="I15" s="219"/>
      <c r="J15" s="219"/>
      <c r="K15" s="11" t="str">
        <f t="shared" ca="1" si="0"/>
        <v/>
      </c>
      <c r="L15" s="217"/>
      <c r="M15" s="217"/>
      <c r="N15" s="217"/>
      <c r="O15" s="9">
        <v>3328.1</v>
      </c>
      <c r="P15" s="9">
        <v>1</v>
      </c>
      <c r="Q15" s="13" t="str">
        <f>VLOOKUP(O15, '[1]لیست محصولات شهریور ۱۴۰۳'!B:C,2,0)</f>
        <v>اینماکولادا مزارع فلو | Inmaculada Fellows Farms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7900000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7900000</v>
      </c>
      <c r="Y15" s="17"/>
      <c r="Z15" s="14">
        <f t="shared" si="4"/>
        <v>7900000</v>
      </c>
      <c r="AA15" s="233"/>
      <c r="AB15" s="231"/>
      <c r="AC15" s="229"/>
      <c r="AD15" s="22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8</v>
      </c>
      <c r="H16" s="10">
        <v>288898358113</v>
      </c>
      <c r="I16" s="9" t="s">
        <v>585</v>
      </c>
      <c r="J16" s="9"/>
      <c r="K16" s="11" t="str">
        <f t="shared" ca="1" si="0"/>
        <v/>
      </c>
      <c r="L16" s="12" t="s">
        <v>616</v>
      </c>
      <c r="M16" s="12" t="s">
        <v>617</v>
      </c>
      <c r="N16" s="12" t="s">
        <v>618</v>
      </c>
      <c r="O16" s="9">
        <v>5525.3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63200000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63200000</v>
      </c>
      <c r="Y16" s="17"/>
      <c r="Z16" s="14">
        <f t="shared" si="4"/>
        <v>63200000</v>
      </c>
      <c r="AA16" s="18" t="s">
        <v>619</v>
      </c>
      <c r="AB16" s="13" t="s">
        <v>620</v>
      </c>
      <c r="AC16" s="19" t="s">
        <v>621</v>
      </c>
      <c r="AD16" s="20"/>
      <c r="AE16" s="19"/>
      <c r="AF16" s="21"/>
      <c r="AG16" s="22" t="str">
        <f t="shared" si="5"/>
        <v>TRUE</v>
      </c>
      <c r="AH16" s="23" t="str">
        <f t="shared" si="6"/>
        <v>همدان میدان جهاد خیابان عارف چهار راه نظری مجموعه اسپی یاس - دانیال نادری 09059003915</v>
      </c>
    </row>
    <row r="17" spans="1:34" ht="22.35" customHeight="1">
      <c r="A17" s="7"/>
      <c r="B17" s="7"/>
      <c r="C17" s="7"/>
      <c r="D17" s="7"/>
      <c r="E17" s="7"/>
      <c r="F17" s="8"/>
      <c r="G17" s="9">
        <v>9</v>
      </c>
      <c r="H17" s="10">
        <v>288900793782</v>
      </c>
      <c r="I17" s="9" t="s">
        <v>585</v>
      </c>
      <c r="J17" s="9"/>
      <c r="K17" s="11" t="str">
        <f t="shared" ca="1" si="0"/>
        <v/>
      </c>
      <c r="L17" s="12" t="s">
        <v>622</v>
      </c>
      <c r="M17" s="12" t="s">
        <v>623</v>
      </c>
      <c r="N17" s="12"/>
      <c r="O17" s="9">
        <v>5501.2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11100000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11100000</v>
      </c>
      <c r="Y17" s="17"/>
      <c r="Z17" s="14">
        <f t="shared" si="4"/>
        <v>11100000</v>
      </c>
      <c r="AA17" s="18" t="s">
        <v>220</v>
      </c>
      <c r="AB17" s="13" t="s">
        <v>624</v>
      </c>
      <c r="AC17" s="19" t="s">
        <v>625</v>
      </c>
      <c r="AD17" s="20"/>
      <c r="AE17" s="19"/>
      <c r="AF17" s="21"/>
      <c r="AG17" s="22" t="str">
        <f t="shared" si="5"/>
        <v>TRUE</v>
      </c>
      <c r="AH17" s="23" t="str">
        <f t="shared" si="6"/>
        <v>کرج جهانشهر- خیابان استانداری- کوچه ششم غربی- پلاک 20-واحد6  - امیرحسین دوست حسینی 09125649425</v>
      </c>
    </row>
    <row r="18" spans="1:34" ht="22.35" customHeight="1">
      <c r="A18" s="7"/>
      <c r="B18" s="7"/>
      <c r="C18" s="7"/>
      <c r="D18" s="7"/>
      <c r="E18" s="7"/>
      <c r="F18" s="8"/>
      <c r="G18" s="9">
        <v>10</v>
      </c>
      <c r="H18" s="10">
        <v>288900962467</v>
      </c>
      <c r="I18" s="9" t="s">
        <v>585</v>
      </c>
      <c r="J18" s="9" t="s">
        <v>74</v>
      </c>
      <c r="K18" s="11" t="str">
        <f t="shared" ca="1" si="0"/>
        <v/>
      </c>
      <c r="L18" s="12" t="s">
        <v>626</v>
      </c>
      <c r="M18" s="12" t="s">
        <v>627</v>
      </c>
      <c r="N18" s="12" t="s">
        <v>628</v>
      </c>
      <c r="O18" s="9">
        <v>5501.3</v>
      </c>
      <c r="P18" s="9">
        <v>3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51200000</v>
      </c>
      <c r="U18" s="15"/>
      <c r="V18" s="16">
        <f t="shared" si="1"/>
        <v>0</v>
      </c>
      <c r="W18" s="12">
        <f t="shared" si="2"/>
        <v>3</v>
      </c>
      <c r="X18" s="14">
        <f t="shared" si="3"/>
        <v>153600000</v>
      </c>
      <c r="Y18" s="17"/>
      <c r="Z18" s="14">
        <f t="shared" si="4"/>
        <v>153600000</v>
      </c>
      <c r="AA18" s="18" t="s">
        <v>637</v>
      </c>
      <c r="AB18" s="13" t="s">
        <v>636</v>
      </c>
      <c r="AC18" s="19" t="s">
        <v>629</v>
      </c>
      <c r="AD18" s="20"/>
      <c r="AE18" s="19"/>
      <c r="AF18" s="21"/>
      <c r="AG18" s="22" t="str">
        <f t="shared" si="5"/>
        <v>TRUE</v>
      </c>
      <c r="AH18" s="23" t="str">
        <f t="shared" si="6"/>
        <v>لواسان میدان نارون، ابتدای جاده افجه رستوران شاندیز صفدری - احمد صفدری 09155055425</v>
      </c>
    </row>
    <row r="19" spans="1:34" ht="22.35" customHeight="1">
      <c r="A19" s="7"/>
      <c r="B19" s="7"/>
      <c r="C19" s="7"/>
      <c r="D19" s="7"/>
      <c r="E19" s="7"/>
      <c r="F19" s="8"/>
      <c r="G19" s="218">
        <v>11</v>
      </c>
      <c r="H19" s="220">
        <v>288901631922</v>
      </c>
      <c r="I19" s="218" t="s">
        <v>585</v>
      </c>
      <c r="J19" s="218"/>
      <c r="K19" s="11" t="str">
        <f t="shared" ca="1" si="0"/>
        <v/>
      </c>
      <c r="L19" s="216" t="s">
        <v>630</v>
      </c>
      <c r="M19" s="216" t="s">
        <v>631</v>
      </c>
      <c r="N19" s="216"/>
      <c r="O19" s="9">
        <v>3328.1</v>
      </c>
      <c r="P19" s="9">
        <v>1</v>
      </c>
      <c r="Q19" s="13" t="str">
        <f>VLOOKUP(O19, '[1]لیست محصولات شهریور ۱۴۰۳'!B:C,2,0)</f>
        <v>اینماکولادا مزارع فلو | Inmaculada Fellows Farms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7900000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7900000</v>
      </c>
      <c r="Y19" s="17"/>
      <c r="Z19" s="14">
        <f t="shared" si="4"/>
        <v>7900000</v>
      </c>
      <c r="AA19" s="232" t="s">
        <v>632</v>
      </c>
      <c r="AB19" s="230" t="s">
        <v>633</v>
      </c>
      <c r="AC19" s="228" t="s">
        <v>634</v>
      </c>
      <c r="AD19" s="226"/>
      <c r="AE19" s="19"/>
      <c r="AF19" s="21"/>
      <c r="AG19" s="22" t="str">
        <f t="shared" si="5"/>
        <v>TRUE</v>
      </c>
      <c r="AH19" s="23" t="str">
        <f t="shared" si="6"/>
        <v>مهاباد وفایی ،کوچه داوودی،پلاک 24  - آرش سیادت 09361616143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36"/>
      <c r="H20" s="237"/>
      <c r="I20" s="236"/>
      <c r="J20" s="236"/>
      <c r="K20" s="11" t="str">
        <f t="shared" ca="1" si="0"/>
        <v/>
      </c>
      <c r="L20" s="222"/>
      <c r="M20" s="222"/>
      <c r="N20" s="222"/>
      <c r="O20" s="9">
        <v>3329.1</v>
      </c>
      <c r="P20" s="9">
        <v>1</v>
      </c>
      <c r="Q20" s="13" t="str">
        <f>VLOOKUP(O20, '[1]لیست محصولات شهریور ۱۴۰۳'!B:C,2,0)</f>
        <v>بنتی ننکا | Benti Nenka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9850000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9850000</v>
      </c>
      <c r="Y20" s="17"/>
      <c r="Z20" s="14">
        <f t="shared" si="4"/>
        <v>9850000</v>
      </c>
      <c r="AA20" s="241"/>
      <c r="AB20" s="240"/>
      <c r="AC20" s="239"/>
      <c r="AD20" s="238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19"/>
      <c r="H21" s="221"/>
      <c r="I21" s="219"/>
      <c r="J21" s="219"/>
      <c r="K21" s="11" t="str">
        <f t="shared" ca="1" si="0"/>
        <v/>
      </c>
      <c r="L21" s="217"/>
      <c r="M21" s="217"/>
      <c r="N21" s="217"/>
      <c r="O21" s="9">
        <v>5525.1</v>
      </c>
      <c r="P21" s="9">
        <v>2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2750000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5500000</v>
      </c>
      <c r="Y21" s="17"/>
      <c r="Z21" s="14">
        <f t="shared" si="4"/>
        <v>5500000</v>
      </c>
      <c r="AA21" s="233"/>
      <c r="AB21" s="231"/>
      <c r="AC21" s="229"/>
      <c r="AD21" s="22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12</v>
      </c>
      <c r="H22" s="10">
        <v>288907256135</v>
      </c>
      <c r="I22" s="9" t="s">
        <v>585</v>
      </c>
      <c r="J22" s="9"/>
      <c r="K22" s="11" t="str">
        <f t="shared" ca="1" si="0"/>
        <v/>
      </c>
      <c r="L22" s="12" t="s">
        <v>128</v>
      </c>
      <c r="M22" s="12" t="s">
        <v>213</v>
      </c>
      <c r="N22" s="12" t="s">
        <v>214</v>
      </c>
      <c r="O22" s="9">
        <v>5501.3</v>
      </c>
      <c r="P22" s="9">
        <v>1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4000</v>
      </c>
      <c r="T22" s="14">
        <f>VLOOKUP(O22, '[1]لیست محصولات شهریور ۱۴۰۳'!B:G,6,0)</f>
        <v>51200000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51200000</v>
      </c>
      <c r="Y22" s="17"/>
      <c r="Z22" s="14">
        <f t="shared" si="4"/>
        <v>51200000</v>
      </c>
      <c r="AA22" s="18" t="s">
        <v>207</v>
      </c>
      <c r="AB22" s="13" t="s">
        <v>635</v>
      </c>
      <c r="AC22" s="19" t="s">
        <v>216</v>
      </c>
      <c r="AD22" s="20"/>
      <c r="AE22" s="19"/>
      <c r="AF22" s="21"/>
      <c r="AG22" s="22" t="str">
        <f t="shared" si="5"/>
        <v>TRUE</v>
      </c>
      <c r="AH22" s="23" t="str">
        <f t="shared" si="6"/>
        <v>قم باجک ۳ میدان گلها کافه بلانکا - علی شهناززاده 09192525110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67">
        <v>13</v>
      </c>
      <c r="H23" s="78" t="s">
        <v>504</v>
      </c>
      <c r="I23" s="67" t="s">
        <v>540</v>
      </c>
      <c r="J23" s="9" t="s">
        <v>74</v>
      </c>
      <c r="K23" s="11" t="str">
        <f t="shared" ca="1" si="0"/>
        <v/>
      </c>
      <c r="L23" s="12" t="s">
        <v>638</v>
      </c>
      <c r="M23" s="12" t="s">
        <v>639</v>
      </c>
      <c r="N23" s="12" t="s">
        <v>640</v>
      </c>
      <c r="O23" s="9">
        <v>3329.1</v>
      </c>
      <c r="P23" s="9">
        <v>2</v>
      </c>
      <c r="Q23" s="13" t="str">
        <f>VLOOKUP(O23, '[1]لیست محصولات شهریور ۱۴۰۳'!B:C,2,0)</f>
        <v>بنتی ننکا | Benti Nenka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9850000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19700000</v>
      </c>
      <c r="Y23" s="17"/>
      <c r="Z23" s="14">
        <f t="shared" si="4"/>
        <v>19700000</v>
      </c>
      <c r="AA23" s="18" t="s">
        <v>641</v>
      </c>
      <c r="AB23" s="13" t="s">
        <v>652</v>
      </c>
      <c r="AC23" s="19" t="s">
        <v>642</v>
      </c>
      <c r="AD23" s="20"/>
      <c r="AE23" s="19"/>
      <c r="AF23" s="21"/>
      <c r="AG23" s="22" t="str">
        <f t="shared" si="5"/>
        <v>TRUE</v>
      </c>
      <c r="AH23" s="23" t="str">
        <f t="shared" si="6"/>
        <v>نوشهر دهخدا ، پاساژ لنگر، طبقه ۲ ، کد سی ۴ ، کیف و کفش کیژان کافه مهتاب - مهتاب گیل 09369763989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67">
        <v>14</v>
      </c>
      <c r="H24" s="78" t="s">
        <v>504</v>
      </c>
      <c r="I24" s="67" t="s">
        <v>585</v>
      </c>
      <c r="J24" s="9" t="s">
        <v>74</v>
      </c>
      <c r="K24" s="11" t="str">
        <f t="shared" ca="1" si="0"/>
        <v/>
      </c>
      <c r="L24" s="12" t="s">
        <v>406</v>
      </c>
      <c r="M24" s="12" t="s">
        <v>643</v>
      </c>
      <c r="N24" s="12" t="s">
        <v>644</v>
      </c>
      <c r="O24" s="9">
        <v>5501.3</v>
      </c>
      <c r="P24" s="9">
        <v>4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51200000</v>
      </c>
      <c r="U24" s="15"/>
      <c r="V24" s="16">
        <f t="shared" si="1"/>
        <v>0</v>
      </c>
      <c r="W24" s="12">
        <f t="shared" si="2"/>
        <v>4</v>
      </c>
      <c r="X24" s="14">
        <f t="shared" si="3"/>
        <v>204800000</v>
      </c>
      <c r="Y24" s="17"/>
      <c r="Z24" s="14">
        <f t="shared" si="4"/>
        <v>204800000</v>
      </c>
      <c r="AA24" s="18" t="s">
        <v>207</v>
      </c>
      <c r="AB24" s="13" t="s">
        <v>645</v>
      </c>
      <c r="AC24" s="19" t="s">
        <v>646</v>
      </c>
      <c r="AD24" s="20"/>
      <c r="AE24" s="19"/>
      <c r="AF24" s="21"/>
      <c r="AG24" s="22" t="str">
        <f t="shared" si="5"/>
        <v>TRUE</v>
      </c>
      <c r="AH24" s="23" t="str">
        <f t="shared" si="6"/>
        <v>قم خيابان اقاقيا نبش سجاد شرقي  کافه الموت - احسان روح افزا 09124520454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67">
        <v>15</v>
      </c>
      <c r="H25" s="78"/>
      <c r="I25" s="67" t="s">
        <v>585</v>
      </c>
      <c r="J25" s="9" t="s">
        <v>74</v>
      </c>
      <c r="K25" s="11" t="str">
        <f t="shared" ca="1" si="0"/>
        <v/>
      </c>
      <c r="L25" s="12"/>
      <c r="M25" s="12" t="s">
        <v>105</v>
      </c>
      <c r="N25" s="12" t="s">
        <v>106</v>
      </c>
      <c r="O25" s="9">
        <v>5501.3</v>
      </c>
      <c r="P25" s="9">
        <v>1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51200000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51200000</v>
      </c>
      <c r="Y25" s="17"/>
      <c r="Z25" s="14">
        <f t="shared" si="4"/>
        <v>51200000</v>
      </c>
      <c r="AA25" s="18" t="s">
        <v>76</v>
      </c>
      <c r="AB25" s="13" t="s">
        <v>647</v>
      </c>
      <c r="AC25" s="19" t="s">
        <v>108</v>
      </c>
      <c r="AD25" s="20" t="s">
        <v>109</v>
      </c>
      <c r="AE25" s="19"/>
      <c r="AF25" s="21"/>
      <c r="AG25" s="22" t="str">
        <f t="shared" si="5"/>
        <v>TRUE</v>
      </c>
      <c r="AH25" s="23" t="str">
        <f t="shared" si="6"/>
        <v>تهران صادقيه اشرفي اصفهاني خيابان عرب حسيني خيابان حائري پلاك ۲۶ کلینیک دامپزشکی مهرداد کریمی -  اسماعیلی 09380977784</v>
      </c>
    </row>
    <row r="26" spans="1:34" ht="22.35" customHeight="1">
      <c r="A26" s="7"/>
      <c r="B26" s="7"/>
      <c r="C26" s="7"/>
      <c r="D26" s="7"/>
      <c r="E26" s="7"/>
      <c r="F26" s="8"/>
      <c r="G26" s="67">
        <v>16</v>
      </c>
      <c r="H26" s="78"/>
      <c r="I26" s="67" t="s">
        <v>585</v>
      </c>
      <c r="J26" s="9" t="s">
        <v>74</v>
      </c>
      <c r="K26" s="11" t="str">
        <f t="shared" ca="1" si="0"/>
        <v/>
      </c>
      <c r="L26" s="12"/>
      <c r="M26" s="12" t="s">
        <v>464</v>
      </c>
      <c r="N26" s="12" t="s">
        <v>275</v>
      </c>
      <c r="O26" s="9">
        <v>5525.3</v>
      </c>
      <c r="P26" s="9">
        <v>3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4000</v>
      </c>
      <c r="T26" s="14">
        <f>VLOOKUP(O26, '[1]لیست محصولات شهریور ۱۴۰۳'!B:G,6,0)</f>
        <v>63200000</v>
      </c>
      <c r="U26" s="15"/>
      <c r="V26" s="16">
        <f t="shared" si="1"/>
        <v>0</v>
      </c>
      <c r="W26" s="12">
        <f t="shared" si="2"/>
        <v>3</v>
      </c>
      <c r="X26" s="14">
        <f t="shared" si="3"/>
        <v>189600000</v>
      </c>
      <c r="Y26" s="17"/>
      <c r="Z26" s="14">
        <f t="shared" si="4"/>
        <v>189600000</v>
      </c>
      <c r="AA26" s="18" t="s">
        <v>76</v>
      </c>
      <c r="AB26" s="13" t="s">
        <v>70</v>
      </c>
      <c r="AC26" s="19" t="s">
        <v>466</v>
      </c>
      <c r="AD26" s="20"/>
      <c r="AE26" s="19"/>
      <c r="AF26" s="21"/>
      <c r="AG26" s="22" t="str">
        <f t="shared" si="5"/>
        <v>TRUE</v>
      </c>
      <c r="AH26" s="23" t="str">
        <f t="shared" si="6"/>
        <v>تهران - کافه بیکری روستار آوا سنتر -  حجتی 09373955769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44">
        <v>17</v>
      </c>
      <c r="H27" s="242"/>
      <c r="I27" s="244" t="s">
        <v>585</v>
      </c>
      <c r="J27" s="218" t="s">
        <v>74</v>
      </c>
      <c r="K27" s="11" t="str">
        <f t="shared" ca="1" si="0"/>
        <v/>
      </c>
      <c r="L27" s="216" t="s">
        <v>455</v>
      </c>
      <c r="M27" s="216" t="s">
        <v>648</v>
      </c>
      <c r="N27" s="216" t="s">
        <v>649</v>
      </c>
      <c r="O27" s="9">
        <v>5525.3</v>
      </c>
      <c r="P27" s="9">
        <v>7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4000</v>
      </c>
      <c r="T27" s="14">
        <f>VLOOKUP(O27, '[1]لیست محصولات شهریور ۱۴۰۳'!B:G,6,0)</f>
        <v>63200000</v>
      </c>
      <c r="U27" s="15"/>
      <c r="V27" s="16">
        <f t="shared" si="1"/>
        <v>0</v>
      </c>
      <c r="W27" s="12">
        <f t="shared" si="2"/>
        <v>7</v>
      </c>
      <c r="X27" s="14">
        <f t="shared" si="3"/>
        <v>442400000</v>
      </c>
      <c r="Y27" s="17"/>
      <c r="Z27" s="14">
        <f t="shared" si="4"/>
        <v>442400000</v>
      </c>
      <c r="AA27" s="232" t="s">
        <v>157</v>
      </c>
      <c r="AB27" s="230" t="s">
        <v>651</v>
      </c>
      <c r="AC27" s="228" t="s">
        <v>650</v>
      </c>
      <c r="AD27" s="226"/>
      <c r="AE27" s="19"/>
      <c r="AF27" s="21"/>
      <c r="AG27" s="22" t="str">
        <f t="shared" si="5"/>
        <v>TRUE</v>
      </c>
      <c r="AH27" s="23" t="str">
        <f t="shared" si="6"/>
        <v>ارومیه ميدان امام علي به سمت پل قويون، كنارگذر باقري، نرسيده به پارك سلامت کافه متینز - متین بابایان 09391415264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96"/>
      <c r="H28" s="297"/>
      <c r="I28" s="296"/>
      <c r="J28" s="236"/>
      <c r="K28" s="11" t="str">
        <f t="shared" ca="1" si="0"/>
        <v/>
      </c>
      <c r="L28" s="222"/>
      <c r="M28" s="222"/>
      <c r="N28" s="222"/>
      <c r="O28" s="9">
        <v>5501.3</v>
      </c>
      <c r="P28" s="9">
        <v>3</v>
      </c>
      <c r="Q28" s="13" t="str">
        <f>VLOOKUP(O28, '[1]لیست محصولات شهریور ۱۴۰۳'!B:C,2,0)</f>
        <v>ورتکس | Vortex</v>
      </c>
      <c r="R28" s="9"/>
      <c r="S28" s="12">
        <f>VLOOKUP(O28, '[1]لیست محصولات شهریور ۱۴۰۳'!B:F,5,0)</f>
        <v>4000</v>
      </c>
      <c r="T28" s="14">
        <f>VLOOKUP(O28, '[1]لیست محصولات شهریور ۱۴۰۳'!B:G,6,0)</f>
        <v>51200000</v>
      </c>
      <c r="U28" s="15"/>
      <c r="V28" s="16">
        <f t="shared" si="1"/>
        <v>0</v>
      </c>
      <c r="W28" s="12">
        <f t="shared" si="2"/>
        <v>3</v>
      </c>
      <c r="X28" s="14">
        <f t="shared" si="3"/>
        <v>153600000</v>
      </c>
      <c r="Y28" s="17"/>
      <c r="Z28" s="14">
        <f t="shared" si="4"/>
        <v>153600000</v>
      </c>
      <c r="AA28" s="241"/>
      <c r="AB28" s="240"/>
      <c r="AC28" s="239"/>
      <c r="AD28" s="238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245"/>
      <c r="H29" s="243"/>
      <c r="I29" s="245"/>
      <c r="J29" s="219"/>
      <c r="K29" s="11" t="str">
        <f t="shared" ca="1" si="0"/>
        <v/>
      </c>
      <c r="L29" s="217"/>
      <c r="M29" s="217"/>
      <c r="N29" s="217"/>
      <c r="O29" s="9">
        <v>3327.2</v>
      </c>
      <c r="P29" s="9">
        <v>3</v>
      </c>
      <c r="Q29" s="13" t="str">
        <f>VLOOKUP(O29, '[1]لیست محصولات شهریور ۱۴۰۳'!B:C,2,0)</f>
        <v>پامپوجیلا | pampojila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29250000</v>
      </c>
      <c r="U29" s="15"/>
      <c r="V29" s="16">
        <f t="shared" si="1"/>
        <v>0</v>
      </c>
      <c r="W29" s="12">
        <f t="shared" si="2"/>
        <v>3</v>
      </c>
      <c r="X29" s="14">
        <f t="shared" si="3"/>
        <v>87750000</v>
      </c>
      <c r="Y29" s="17"/>
      <c r="Z29" s="14">
        <f t="shared" si="4"/>
        <v>87750000</v>
      </c>
      <c r="AA29" s="233"/>
      <c r="AB29" s="231"/>
      <c r="AC29" s="229"/>
      <c r="AD29" s="227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44">
        <v>18</v>
      </c>
      <c r="H30" s="242"/>
      <c r="I30" s="244" t="s">
        <v>585</v>
      </c>
      <c r="J30" s="218" t="s">
        <v>74</v>
      </c>
      <c r="K30" s="11" t="str">
        <f t="shared" ca="1" si="0"/>
        <v/>
      </c>
      <c r="L30" s="216" t="s">
        <v>455</v>
      </c>
      <c r="M30" s="216" t="s">
        <v>648</v>
      </c>
      <c r="N30" s="216" t="s">
        <v>653</v>
      </c>
      <c r="O30" s="9">
        <v>5525.2</v>
      </c>
      <c r="P30" s="9">
        <v>2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13350000</v>
      </c>
      <c r="U30" s="15"/>
      <c r="V30" s="16">
        <f t="shared" si="1"/>
        <v>0</v>
      </c>
      <c r="W30" s="12">
        <f t="shared" si="2"/>
        <v>2</v>
      </c>
      <c r="X30" s="14">
        <f t="shared" si="3"/>
        <v>26700000</v>
      </c>
      <c r="Y30" s="17"/>
      <c r="Z30" s="14">
        <f t="shared" si="4"/>
        <v>26700000</v>
      </c>
      <c r="AA30" s="232" t="s">
        <v>157</v>
      </c>
      <c r="AB30" s="230" t="s">
        <v>651</v>
      </c>
      <c r="AC30" s="228" t="s">
        <v>650</v>
      </c>
      <c r="AD30" s="226"/>
      <c r="AE30" s="19"/>
      <c r="AF30" s="21"/>
      <c r="AG30" s="22" t="str">
        <f t="shared" si="5"/>
        <v>TRUE</v>
      </c>
      <c r="AH30" s="23" t="str">
        <f t="shared" si="6"/>
        <v>ارومیه ميدان امام علي به سمت پل قويون، كنارگذر باقري، نرسيده به پارك سلامت فروشگاه کافه متینز - متین بابایان 09391415264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96"/>
      <c r="H31" s="297"/>
      <c r="I31" s="296"/>
      <c r="J31" s="236"/>
      <c r="K31" s="11" t="str">
        <f t="shared" ca="1" si="0"/>
        <v/>
      </c>
      <c r="L31" s="222"/>
      <c r="M31" s="222"/>
      <c r="N31" s="222"/>
      <c r="O31" s="9">
        <v>5501.2</v>
      </c>
      <c r="P31" s="9">
        <v>3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750</v>
      </c>
      <c r="T31" s="14">
        <f>VLOOKUP(O31, '[1]لیست محصولات شهریور ۱۴۰۳'!B:G,6,0)</f>
        <v>11100000</v>
      </c>
      <c r="U31" s="15"/>
      <c r="V31" s="16">
        <f t="shared" si="1"/>
        <v>0</v>
      </c>
      <c r="W31" s="12">
        <f t="shared" si="2"/>
        <v>3</v>
      </c>
      <c r="X31" s="14">
        <f t="shared" si="3"/>
        <v>33300000</v>
      </c>
      <c r="Y31" s="17"/>
      <c r="Z31" s="14">
        <f t="shared" si="4"/>
        <v>33300000</v>
      </c>
      <c r="AA31" s="241"/>
      <c r="AB31" s="240"/>
      <c r="AC31" s="239"/>
      <c r="AD31" s="238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296"/>
      <c r="H32" s="297"/>
      <c r="I32" s="296"/>
      <c r="J32" s="236"/>
      <c r="K32" s="11" t="str">
        <f t="shared" ca="1" si="0"/>
        <v/>
      </c>
      <c r="L32" s="222"/>
      <c r="M32" s="222"/>
      <c r="N32" s="222"/>
      <c r="O32" s="9">
        <v>5501.1</v>
      </c>
      <c r="P32" s="9">
        <v>10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2300000</v>
      </c>
      <c r="U32" s="15"/>
      <c r="V32" s="16">
        <f t="shared" si="1"/>
        <v>0</v>
      </c>
      <c r="W32" s="12">
        <f t="shared" si="2"/>
        <v>10</v>
      </c>
      <c r="X32" s="14">
        <f t="shared" si="3"/>
        <v>23000000</v>
      </c>
      <c r="Y32" s="17"/>
      <c r="Z32" s="14">
        <f t="shared" si="4"/>
        <v>23000000</v>
      </c>
      <c r="AA32" s="241"/>
      <c r="AB32" s="240"/>
      <c r="AC32" s="239"/>
      <c r="AD32" s="238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296"/>
      <c r="H33" s="297"/>
      <c r="I33" s="296"/>
      <c r="J33" s="236"/>
      <c r="K33" s="11" t="str">
        <f t="shared" ca="1" si="0"/>
        <v/>
      </c>
      <c r="L33" s="222"/>
      <c r="M33" s="222"/>
      <c r="N33" s="222"/>
      <c r="O33" s="9">
        <v>3328.1</v>
      </c>
      <c r="P33" s="9">
        <v>2</v>
      </c>
      <c r="Q33" s="13" t="str">
        <f>VLOOKUP(O33, '[1]لیست محصولات شهریور ۱۴۰۳'!B:C,2,0)</f>
        <v>اینماکولادا مزارع فلو | Inmaculada Fellows Farms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7900000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15800000</v>
      </c>
      <c r="Y33" s="17"/>
      <c r="Z33" s="14">
        <f t="shared" si="4"/>
        <v>15800000</v>
      </c>
      <c r="AA33" s="241"/>
      <c r="AB33" s="240"/>
      <c r="AC33" s="239"/>
      <c r="AD33" s="238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296"/>
      <c r="H34" s="297"/>
      <c r="I34" s="296"/>
      <c r="J34" s="236"/>
      <c r="K34" s="11" t="str">
        <f t="shared" ca="1" si="0"/>
        <v/>
      </c>
      <c r="L34" s="222"/>
      <c r="M34" s="222"/>
      <c r="N34" s="222"/>
      <c r="O34" s="9">
        <v>3327.1</v>
      </c>
      <c r="P34" s="9">
        <v>2</v>
      </c>
      <c r="Q34" s="13" t="str">
        <f>VLOOKUP(O34, '[1]لیست محصولات شهریور ۱۴۰۳'!B:C,2,0)</f>
        <v>پامپوجیلا | pampojila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5950000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11900000</v>
      </c>
      <c r="Y34" s="17"/>
      <c r="Z34" s="14">
        <f t="shared" si="4"/>
        <v>11900000</v>
      </c>
      <c r="AA34" s="241"/>
      <c r="AB34" s="240"/>
      <c r="AC34" s="239"/>
      <c r="AD34" s="238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245"/>
      <c r="H35" s="243"/>
      <c r="I35" s="245"/>
      <c r="J35" s="219"/>
      <c r="K35" s="11" t="str">
        <f t="shared" ca="1" si="0"/>
        <v/>
      </c>
      <c r="L35" s="217"/>
      <c r="M35" s="217"/>
      <c r="N35" s="217"/>
      <c r="O35" s="9">
        <v>3329.1</v>
      </c>
      <c r="P35" s="9">
        <v>2</v>
      </c>
      <c r="Q35" s="13" t="str">
        <f>VLOOKUP(O35, '[1]لیست محصولات شهریور ۱۴۰۳'!B:C,2,0)</f>
        <v>بنتی ننکا | Benti Nenka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9850000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19700000</v>
      </c>
      <c r="Y35" s="17"/>
      <c r="Z35" s="14">
        <f t="shared" si="4"/>
        <v>19700000</v>
      </c>
      <c r="AA35" s="233"/>
      <c r="AB35" s="231"/>
      <c r="AC35" s="229"/>
      <c r="AD35" s="227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244">
        <v>19</v>
      </c>
      <c r="H36" s="242"/>
      <c r="I36" s="244" t="s">
        <v>585</v>
      </c>
      <c r="J36" s="218" t="s">
        <v>74</v>
      </c>
      <c r="K36" s="11" t="str">
        <f t="shared" ca="1" si="0"/>
        <v/>
      </c>
      <c r="L36" s="216"/>
      <c r="M36" s="216" t="s">
        <v>655</v>
      </c>
      <c r="N36" s="216" t="s">
        <v>654</v>
      </c>
      <c r="O36" s="9">
        <v>5524.1</v>
      </c>
      <c r="P36" s="9">
        <v>20</v>
      </c>
      <c r="Q36" s="13" t="str">
        <f>VLOOKUP(O36, '[1]لیست محصولات شهریور ۱۴۰۳'!B:C,2,0)</f>
        <v>برزیل کوکاپیل کاناریو | Brazil Cocapil Canario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2550000</v>
      </c>
      <c r="U36" s="15"/>
      <c r="V36" s="16">
        <f t="shared" si="1"/>
        <v>0</v>
      </c>
      <c r="W36" s="12">
        <f t="shared" si="2"/>
        <v>20</v>
      </c>
      <c r="X36" s="14">
        <f t="shared" si="3"/>
        <v>51000000</v>
      </c>
      <c r="Y36" s="17"/>
      <c r="Z36" s="14">
        <f t="shared" si="4"/>
        <v>51000000</v>
      </c>
      <c r="AA36" s="232" t="s">
        <v>76</v>
      </c>
      <c r="AB36" s="230" t="s">
        <v>656</v>
      </c>
      <c r="AC36" s="228" t="s">
        <v>657</v>
      </c>
      <c r="AD36" s="226"/>
      <c r="AE36" s="19"/>
      <c r="AF36" s="21"/>
      <c r="AG36" s="22" t="str">
        <f t="shared" si="5"/>
        <v>TRUE</v>
      </c>
      <c r="AH36" s="23" t="str">
        <f t="shared" si="6"/>
        <v>تهران ميرداماد - نفت شمالي - كوچه هفتم - نبش كوچه - پلاك 77 - واحد 1 فروشگاه بن کافی -  تبریزی 09108008336</v>
      </c>
    </row>
    <row r="37" spans="1:34" ht="22.35" customHeight="1">
      <c r="A37" s="7"/>
      <c r="B37" s="7"/>
      <c r="C37" s="7"/>
      <c r="D37" s="7"/>
      <c r="E37" s="7"/>
      <c r="F37" s="8"/>
      <c r="G37" s="296"/>
      <c r="H37" s="297"/>
      <c r="I37" s="296"/>
      <c r="J37" s="236"/>
      <c r="K37" s="11" t="str">
        <f t="shared" ca="1" si="0"/>
        <v/>
      </c>
      <c r="L37" s="222"/>
      <c r="M37" s="222"/>
      <c r="N37" s="222"/>
      <c r="O37" s="9">
        <v>3328.1</v>
      </c>
      <c r="P37" s="9">
        <v>10</v>
      </c>
      <c r="Q37" s="13" t="str">
        <f>VLOOKUP(O37, '[1]لیست محصولات شهریور ۱۴۰۳'!B:C,2,0)</f>
        <v>اینماکولادا مزارع فلو | Inmaculada Fellows Farms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7900000</v>
      </c>
      <c r="U37" s="15"/>
      <c r="V37" s="16">
        <f t="shared" si="1"/>
        <v>0</v>
      </c>
      <c r="W37" s="12">
        <f t="shared" si="2"/>
        <v>10</v>
      </c>
      <c r="X37" s="14">
        <f t="shared" si="3"/>
        <v>79000000</v>
      </c>
      <c r="Y37" s="17"/>
      <c r="Z37" s="14">
        <f t="shared" si="4"/>
        <v>79000000</v>
      </c>
      <c r="AA37" s="241"/>
      <c r="AB37" s="240"/>
      <c r="AC37" s="239"/>
      <c r="AD37" s="238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296"/>
      <c r="H38" s="297"/>
      <c r="I38" s="296"/>
      <c r="J38" s="236"/>
      <c r="K38" s="11" t="str">
        <f t="shared" ca="1" si="0"/>
        <v/>
      </c>
      <c r="L38" s="222"/>
      <c r="M38" s="222"/>
      <c r="N38" s="222"/>
      <c r="O38" s="9">
        <v>5525.1</v>
      </c>
      <c r="P38" s="9">
        <v>20</v>
      </c>
      <c r="Q38" s="13" t="str">
        <f>VLOOKUP(O38, '[1]لیست محصولات شهریور ۱۴۰۳'!B:C,2,0)</f>
        <v>اتیوپی آناسورا | Ethiopia Anasora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2750000</v>
      </c>
      <c r="U38" s="15"/>
      <c r="V38" s="16">
        <f t="shared" si="1"/>
        <v>0</v>
      </c>
      <c r="W38" s="12">
        <f t="shared" si="2"/>
        <v>20</v>
      </c>
      <c r="X38" s="14">
        <f t="shared" si="3"/>
        <v>55000000</v>
      </c>
      <c r="Y38" s="17"/>
      <c r="Z38" s="14">
        <f t="shared" si="4"/>
        <v>55000000</v>
      </c>
      <c r="AA38" s="241"/>
      <c r="AB38" s="240"/>
      <c r="AC38" s="239"/>
      <c r="AD38" s="238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245"/>
      <c r="H39" s="243"/>
      <c r="I39" s="245"/>
      <c r="J39" s="219"/>
      <c r="K39" s="11" t="str">
        <f t="shared" ca="1" si="0"/>
        <v/>
      </c>
      <c r="L39" s="217"/>
      <c r="M39" s="217"/>
      <c r="N39" s="217"/>
      <c r="O39" s="9">
        <v>3327.1</v>
      </c>
      <c r="P39" s="9">
        <v>10</v>
      </c>
      <c r="Q39" s="13" t="str">
        <f>VLOOKUP(O39, '[1]لیست محصولات شهریور ۱۴۰۳'!B:C,2,0)</f>
        <v>پامپوجیلا | pampojila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5950000</v>
      </c>
      <c r="U39" s="15"/>
      <c r="V39" s="16">
        <f t="shared" si="1"/>
        <v>0</v>
      </c>
      <c r="W39" s="12">
        <f t="shared" si="2"/>
        <v>10</v>
      </c>
      <c r="X39" s="14">
        <f t="shared" si="3"/>
        <v>59500000</v>
      </c>
      <c r="Y39" s="17"/>
      <c r="Z39" s="14">
        <f t="shared" si="4"/>
        <v>59500000</v>
      </c>
      <c r="AA39" s="233"/>
      <c r="AB39" s="231"/>
      <c r="AC39" s="229"/>
      <c r="AD39" s="227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244">
        <v>20</v>
      </c>
      <c r="H40" s="242"/>
      <c r="I40" s="244" t="s">
        <v>585</v>
      </c>
      <c r="J40" s="218" t="s">
        <v>74</v>
      </c>
      <c r="K40" s="11" t="str">
        <f t="shared" ca="1" si="0"/>
        <v/>
      </c>
      <c r="L40" s="216" t="s">
        <v>478</v>
      </c>
      <c r="M40" s="216" t="s">
        <v>659</v>
      </c>
      <c r="N40" s="216" t="s">
        <v>658</v>
      </c>
      <c r="O40" s="9">
        <v>5525.1</v>
      </c>
      <c r="P40" s="9">
        <v>2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2750000</v>
      </c>
      <c r="U40" s="15"/>
      <c r="V40" s="16">
        <f t="shared" si="1"/>
        <v>0</v>
      </c>
      <c r="W40" s="12">
        <f t="shared" si="2"/>
        <v>2</v>
      </c>
      <c r="X40" s="14">
        <f t="shared" si="3"/>
        <v>5500000</v>
      </c>
      <c r="Y40" s="17"/>
      <c r="Z40" s="14">
        <f t="shared" si="4"/>
        <v>5500000</v>
      </c>
      <c r="AA40" s="232" t="s">
        <v>381</v>
      </c>
      <c r="AB40" s="230" t="s">
        <v>660</v>
      </c>
      <c r="AC40" s="228" t="s">
        <v>661</v>
      </c>
      <c r="AD40" s="226"/>
      <c r="AE40" s="234" t="s">
        <v>666</v>
      </c>
      <c r="AF40" s="21"/>
      <c r="AG40" s="22" t="str">
        <f t="shared" si="5"/>
        <v>TRUE</v>
      </c>
      <c r="AH40" s="23" t="str">
        <f t="shared" si="6"/>
        <v>مشهد  صارمي - بين صارمي 34 و 36  کافه نشانی - امیر بررودی 09369309993</v>
      </c>
    </row>
    <row r="41" spans="1:34" ht="22.35" customHeight="1">
      <c r="A41" s="7"/>
      <c r="B41" s="7"/>
      <c r="C41" s="7"/>
      <c r="D41" s="7"/>
      <c r="E41" s="7"/>
      <c r="F41" s="8"/>
      <c r="G41" s="245"/>
      <c r="H41" s="243"/>
      <c r="I41" s="245"/>
      <c r="J41" s="219"/>
      <c r="K41" s="11" t="str">
        <f t="shared" ca="1" si="0"/>
        <v/>
      </c>
      <c r="L41" s="217"/>
      <c r="M41" s="217"/>
      <c r="N41" s="217"/>
      <c r="O41" s="9">
        <v>5524.1</v>
      </c>
      <c r="P41" s="9">
        <v>3</v>
      </c>
      <c r="Q41" s="13" t="str">
        <f>VLOOKUP(O41, '[1]لیست محصولات شهریور ۱۴۰۳'!B:C,2,0)</f>
        <v>برزیل کوکاپیل کاناریو | Brazil Cocapil Canario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2550000</v>
      </c>
      <c r="U41" s="15"/>
      <c r="V41" s="16">
        <f t="shared" si="1"/>
        <v>0</v>
      </c>
      <c r="W41" s="12">
        <f t="shared" si="2"/>
        <v>3</v>
      </c>
      <c r="X41" s="14">
        <f t="shared" si="3"/>
        <v>7650000</v>
      </c>
      <c r="Y41" s="17"/>
      <c r="Z41" s="14">
        <f t="shared" si="4"/>
        <v>7650000</v>
      </c>
      <c r="AA41" s="233"/>
      <c r="AB41" s="231"/>
      <c r="AC41" s="229"/>
      <c r="AD41" s="227"/>
      <c r="AE41" s="235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218">
        <v>21</v>
      </c>
      <c r="H42" s="220">
        <v>288922353049</v>
      </c>
      <c r="I42" s="218" t="s">
        <v>585</v>
      </c>
      <c r="J42" s="218"/>
      <c r="K42" s="11" t="str">
        <f t="shared" ca="1" si="0"/>
        <v/>
      </c>
      <c r="L42" s="216" t="s">
        <v>138</v>
      </c>
      <c r="M42" s="216" t="s">
        <v>662</v>
      </c>
      <c r="N42" s="216" t="s">
        <v>663</v>
      </c>
      <c r="O42" s="9">
        <v>5525.1</v>
      </c>
      <c r="P42" s="9">
        <v>1</v>
      </c>
      <c r="Q42" s="13" t="str">
        <f>VLOOKUP(O42, '[1]لیست محصولات شهریور ۱۴۰۳'!B:C,2,0)</f>
        <v>اتیوپی آناسورا | Ethiopia Anasora</v>
      </c>
      <c r="R42" s="9"/>
      <c r="S42" s="12">
        <f>VLOOKUP(O42, '[1]لیست محصولات شهریور ۱۴۰۳'!B:F,5,0)</f>
        <v>150</v>
      </c>
      <c r="T42" s="14">
        <f>VLOOKUP(O42, '[1]لیست محصولات شهریور ۱۴۰۳'!B:G,6,0)</f>
        <v>2750000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2750000</v>
      </c>
      <c r="Y42" s="17"/>
      <c r="Z42" s="14">
        <f t="shared" si="4"/>
        <v>2750000</v>
      </c>
      <c r="AA42" s="232" t="s">
        <v>446</v>
      </c>
      <c r="AB42" s="230" t="s">
        <v>664</v>
      </c>
      <c r="AC42" s="228" t="s">
        <v>665</v>
      </c>
      <c r="AD42" s="226"/>
      <c r="AE42" s="19"/>
      <c r="AF42" s="21"/>
      <c r="AG42" s="22" t="str">
        <f t="shared" si="5"/>
        <v>TRUE</v>
      </c>
      <c r="AH42" s="23" t="str">
        <f t="shared" si="6"/>
        <v>زنجان انصاریه :بوستان ۸_نبش موز مارکت .روبروی مدرسه کافه بینس - صادق اسعدی 09398865141</v>
      </c>
    </row>
    <row r="43" spans="1:34" ht="22.35" customHeight="1">
      <c r="A43" s="7"/>
      <c r="B43" s="7"/>
      <c r="C43" s="7"/>
      <c r="D43" s="7"/>
      <c r="E43" s="7"/>
      <c r="F43" s="8"/>
      <c r="G43" s="219"/>
      <c r="H43" s="221"/>
      <c r="I43" s="219"/>
      <c r="J43" s="219"/>
      <c r="K43" s="11" t="str">
        <f t="shared" ca="1" si="0"/>
        <v/>
      </c>
      <c r="L43" s="217"/>
      <c r="M43" s="217"/>
      <c r="N43" s="217"/>
      <c r="O43" s="9">
        <v>5524.3</v>
      </c>
      <c r="P43" s="9">
        <v>1</v>
      </c>
      <c r="Q43" s="13" t="str">
        <f>VLOOKUP(O43, '[1]لیست محصولات شهریور ۱۴۰۳'!B:C,2,0)</f>
        <v>برزیل کوکاپیل کاناریو | Brazil Cocapil Canario</v>
      </c>
      <c r="R43" s="9"/>
      <c r="S43" s="12">
        <f>VLOOKUP(O43, '[1]لیست محصولات شهریور ۱۴۰۳'!B:F,5,0)</f>
        <v>4000</v>
      </c>
      <c r="T43" s="14">
        <f>VLOOKUP(O43, '[1]لیست محصولات شهریور ۱۴۰۳'!B:G,6,0)</f>
        <v>58400000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58400000</v>
      </c>
      <c r="Y43" s="17"/>
      <c r="Z43" s="14">
        <f t="shared" si="4"/>
        <v>58400000</v>
      </c>
      <c r="AA43" s="233"/>
      <c r="AB43" s="231"/>
      <c r="AC43" s="229"/>
      <c r="AD43" s="227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244">
        <v>22</v>
      </c>
      <c r="H44" s="242"/>
      <c r="I44" s="244" t="s">
        <v>697</v>
      </c>
      <c r="J44" s="218" t="s">
        <v>74</v>
      </c>
      <c r="K44" s="11"/>
      <c r="L44" s="216"/>
      <c r="M44" s="216" t="s">
        <v>655</v>
      </c>
      <c r="N44" s="216" t="s">
        <v>654</v>
      </c>
      <c r="O44" s="9">
        <v>5501.1</v>
      </c>
      <c r="P44" s="9">
        <v>10</v>
      </c>
      <c r="Q44" s="13" t="str">
        <f>VLOOKUP(O44, '[1]لیست محصولات شهریور ۱۴۰۳'!B:C,2,0)</f>
        <v>ورتکس | Vortex</v>
      </c>
      <c r="R44" s="9"/>
      <c r="S44" s="12">
        <f>VLOOKUP(O44, '[1]لیست محصولات شهریور ۱۴۰۳'!B:F,5,0)</f>
        <v>150</v>
      </c>
      <c r="T44" s="14">
        <f>VLOOKUP(O44, '[1]لیست محصولات شهریور ۱۴۰۳'!B:G,6,0)</f>
        <v>2300000</v>
      </c>
      <c r="U44" s="15"/>
      <c r="V44" s="16">
        <f t="shared" si="1"/>
        <v>0</v>
      </c>
      <c r="W44" s="12">
        <f t="shared" si="2"/>
        <v>10</v>
      </c>
      <c r="X44" s="14">
        <f t="shared" si="3"/>
        <v>23000000</v>
      </c>
      <c r="Y44" s="17"/>
      <c r="Z44" s="14">
        <f t="shared" si="4"/>
        <v>23000000</v>
      </c>
      <c r="AA44" s="232" t="s">
        <v>76</v>
      </c>
      <c r="AB44" s="230" t="s">
        <v>656</v>
      </c>
      <c r="AC44" s="228" t="s">
        <v>729</v>
      </c>
      <c r="AD44" s="226"/>
      <c r="AE44" s="19"/>
      <c r="AF44" s="21"/>
      <c r="AG44" s="22" t="str">
        <f t="shared" si="5"/>
        <v>TRUE</v>
      </c>
      <c r="AH44" s="23" t="str">
        <f t="shared" si="6"/>
        <v>تهران ميرداماد - نفت شمالي - كوچه هفتم - نبش كوچه - پلاك 77 - واحد 1 فروشگاه بن کافی -  تبریزی 09125888893</v>
      </c>
    </row>
    <row r="45" spans="1:34" ht="22.35" customHeight="1">
      <c r="A45" s="7"/>
      <c r="B45" s="7"/>
      <c r="C45" s="7"/>
      <c r="D45" s="7"/>
      <c r="E45" s="7"/>
      <c r="F45" s="8"/>
      <c r="G45" s="296"/>
      <c r="H45" s="297"/>
      <c r="I45" s="296"/>
      <c r="J45" s="236"/>
      <c r="K45" s="11" t="str">
        <f t="shared" ca="1" si="0"/>
        <v/>
      </c>
      <c r="L45" s="222"/>
      <c r="M45" s="222"/>
      <c r="N45" s="222"/>
      <c r="O45" s="9">
        <v>5524.1</v>
      </c>
      <c r="P45" s="9">
        <v>8</v>
      </c>
      <c r="Q45" s="13" t="str">
        <f>VLOOKUP(O45, '[1]لیست محصولات شهریور ۱۴۰۳'!B:C,2,0)</f>
        <v>برزیل کوکاپیل کاناریو | Brazil Cocapil Canario</v>
      </c>
      <c r="R45" s="9"/>
      <c r="S45" s="12">
        <f>VLOOKUP(O45, '[1]لیست محصولات شهریور ۱۴۰۳'!B:F,5,0)</f>
        <v>150</v>
      </c>
      <c r="T45" s="14">
        <f>VLOOKUP(O45, '[1]لیست محصولات شهریور ۱۴۰۳'!B:G,6,0)</f>
        <v>2550000</v>
      </c>
      <c r="U45" s="26"/>
      <c r="V45" s="16">
        <f t="shared" si="1"/>
        <v>0</v>
      </c>
      <c r="W45" s="12">
        <f t="shared" si="2"/>
        <v>8</v>
      </c>
      <c r="X45" s="14">
        <f t="shared" si="3"/>
        <v>20400000</v>
      </c>
      <c r="Y45" s="17"/>
      <c r="Z45" s="14">
        <f t="shared" si="4"/>
        <v>20400000</v>
      </c>
      <c r="AA45" s="241"/>
      <c r="AB45" s="240"/>
      <c r="AC45" s="239"/>
      <c r="AD45" s="238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296"/>
      <c r="H46" s="297"/>
      <c r="I46" s="296"/>
      <c r="J46" s="236"/>
      <c r="K46" s="11" t="str">
        <f t="shared" ca="1" si="0"/>
        <v/>
      </c>
      <c r="L46" s="222"/>
      <c r="M46" s="222"/>
      <c r="N46" s="222"/>
      <c r="O46" s="9">
        <v>5525.1</v>
      </c>
      <c r="P46" s="9">
        <v>8</v>
      </c>
      <c r="Q46" s="13" t="str">
        <f>VLOOKUP(O46, '[1]لیست محصولات شهریور ۱۴۰۳'!B:C,2,0)</f>
        <v>اتیوپی آناسورا | Ethiopia Anasora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2750000</v>
      </c>
      <c r="U46" s="26"/>
      <c r="V46" s="16">
        <f t="shared" si="1"/>
        <v>0</v>
      </c>
      <c r="W46" s="12">
        <f t="shared" si="2"/>
        <v>8</v>
      </c>
      <c r="X46" s="14">
        <f t="shared" si="3"/>
        <v>22000000</v>
      </c>
      <c r="Y46" s="17"/>
      <c r="Z46" s="14">
        <f t="shared" si="4"/>
        <v>22000000</v>
      </c>
      <c r="AA46" s="241"/>
      <c r="AB46" s="240"/>
      <c r="AC46" s="239"/>
      <c r="AD46" s="238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296"/>
      <c r="H47" s="297"/>
      <c r="I47" s="296"/>
      <c r="J47" s="236"/>
      <c r="K47" s="11" t="str">
        <f t="shared" ca="1" si="0"/>
        <v/>
      </c>
      <c r="L47" s="222"/>
      <c r="M47" s="222"/>
      <c r="N47" s="222"/>
      <c r="O47" s="9">
        <v>3327.1</v>
      </c>
      <c r="P47" s="9">
        <v>8</v>
      </c>
      <c r="Q47" s="13" t="str">
        <f>VLOOKUP(O47, '[1]لیست محصولات شهریور ۱۴۰۳'!B:C,2,0)</f>
        <v>پامپوجیلا | pampojila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5950000</v>
      </c>
      <c r="U47" s="15"/>
      <c r="V47" s="16">
        <f t="shared" si="1"/>
        <v>0</v>
      </c>
      <c r="W47" s="12">
        <f t="shared" si="2"/>
        <v>8</v>
      </c>
      <c r="X47" s="14">
        <f t="shared" si="3"/>
        <v>47600000</v>
      </c>
      <c r="Y47" s="17"/>
      <c r="Z47" s="14">
        <f t="shared" si="4"/>
        <v>47600000</v>
      </c>
      <c r="AA47" s="241"/>
      <c r="AB47" s="240"/>
      <c r="AC47" s="239"/>
      <c r="AD47" s="238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245"/>
      <c r="H48" s="243"/>
      <c r="I48" s="245"/>
      <c r="J48" s="219"/>
      <c r="K48" s="11" t="str">
        <f t="shared" ca="1" si="0"/>
        <v/>
      </c>
      <c r="L48" s="217"/>
      <c r="M48" s="217"/>
      <c r="N48" s="217"/>
      <c r="O48" s="9">
        <v>3328.1</v>
      </c>
      <c r="P48" s="9">
        <v>4</v>
      </c>
      <c r="Q48" s="13" t="str">
        <f>VLOOKUP(O48, '[1]لیست محصولات شهریور ۱۴۰۳'!B:C,2,0)</f>
        <v>اینماکولادا مزارع فلو | Inmaculada Fellows Farms</v>
      </c>
      <c r="R48" s="9"/>
      <c r="S48" s="12">
        <f>VLOOKUP(O48, '[1]لیست محصولات شهریور ۱۴۰۳'!B:F,5,0)</f>
        <v>150</v>
      </c>
      <c r="T48" s="14">
        <f>VLOOKUP(O48, '[1]لیست محصولات شهریور ۱۴۰۳'!B:G,6,0)</f>
        <v>7900000</v>
      </c>
      <c r="U48" s="15"/>
      <c r="V48" s="16">
        <f t="shared" si="1"/>
        <v>0</v>
      </c>
      <c r="W48" s="12">
        <f t="shared" si="2"/>
        <v>4</v>
      </c>
      <c r="X48" s="14">
        <f t="shared" si="3"/>
        <v>31600000</v>
      </c>
      <c r="Y48" s="17"/>
      <c r="Z48" s="14">
        <f t="shared" si="4"/>
        <v>31600000</v>
      </c>
      <c r="AA48" s="233"/>
      <c r="AB48" s="231"/>
      <c r="AC48" s="229"/>
      <c r="AD48" s="227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20</v>
      </c>
      <c r="AI240" s="56">
        <f t="shared" si="19"/>
        <v>0</v>
      </c>
      <c r="AJ240" s="57">
        <f>AH240-AI240</f>
        <v>20</v>
      </c>
      <c r="AK240" s="58">
        <f t="shared" si="23"/>
        <v>3</v>
      </c>
      <c r="AL240" s="59">
        <f>AO240+AQ240-[2]Sheet1!$AH241</f>
        <v>0</v>
      </c>
      <c r="AM240" s="59">
        <f t="shared" si="25"/>
        <v>-20</v>
      </c>
      <c r="AN240" s="58">
        <f t="shared" si="21"/>
        <v>0</v>
      </c>
      <c r="AO240" s="59"/>
      <c r="AP240" s="58">
        <f t="shared" si="22"/>
        <v>-3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15</v>
      </c>
      <c r="AI242" s="56">
        <f t="shared" si="19"/>
        <v>0</v>
      </c>
      <c r="AJ242" s="57">
        <f t="shared" si="27"/>
        <v>15</v>
      </c>
      <c r="AK242" s="58">
        <f t="shared" ref="AK242:AK267" si="28">AH242*AG242/1000</f>
        <v>60</v>
      </c>
      <c r="AL242" s="59">
        <f>AO242+AQ242-[2]Sheet1!$AH243</f>
        <v>0</v>
      </c>
      <c r="AM242" s="59">
        <f t="shared" si="25"/>
        <v>-15</v>
      </c>
      <c r="AN242" s="58">
        <f t="shared" si="21"/>
        <v>0</v>
      </c>
      <c r="AO242" s="59"/>
      <c r="AP242" s="58">
        <f t="shared" si="22"/>
        <v>-60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37">
    <mergeCell ref="AE40:AE41"/>
    <mergeCell ref="H42:H43"/>
    <mergeCell ref="G42:G43"/>
    <mergeCell ref="AA42:AA43"/>
    <mergeCell ref="AD42:AD43"/>
    <mergeCell ref="AC42:AC43"/>
    <mergeCell ref="AB42:AB43"/>
    <mergeCell ref="N42:N43"/>
    <mergeCell ref="M42:M43"/>
    <mergeCell ref="L42:L43"/>
    <mergeCell ref="J42:J43"/>
    <mergeCell ref="I42:I43"/>
    <mergeCell ref="H40:H41"/>
    <mergeCell ref="G40:G41"/>
    <mergeCell ref="AD40:AD41"/>
    <mergeCell ref="AC40:AC41"/>
    <mergeCell ref="AB40:AB41"/>
    <mergeCell ref="AA40:AA41"/>
    <mergeCell ref="N40:N41"/>
    <mergeCell ref="M40:M41"/>
    <mergeCell ref="L40:L41"/>
    <mergeCell ref="J40:J41"/>
    <mergeCell ref="I40:I41"/>
    <mergeCell ref="AD30:AD35"/>
    <mergeCell ref="AC30:AC35"/>
    <mergeCell ref="AB30:AB35"/>
    <mergeCell ref="AA30:AA35"/>
    <mergeCell ref="G36:G39"/>
    <mergeCell ref="H36:H39"/>
    <mergeCell ref="I36:I39"/>
    <mergeCell ref="J36:J39"/>
    <mergeCell ref="L36:L39"/>
    <mergeCell ref="M36:M39"/>
    <mergeCell ref="N36:N39"/>
    <mergeCell ref="AC36:AC39"/>
    <mergeCell ref="AD36:AD39"/>
    <mergeCell ref="AB36:AB39"/>
    <mergeCell ref="AA36:AA39"/>
    <mergeCell ref="M30:M35"/>
    <mergeCell ref="N30:N35"/>
    <mergeCell ref="G30:G35"/>
    <mergeCell ref="H30:H35"/>
    <mergeCell ref="I30:I35"/>
    <mergeCell ref="J30:J35"/>
    <mergeCell ref="L30:L35"/>
    <mergeCell ref="M27:M29"/>
    <mergeCell ref="N27:N29"/>
    <mergeCell ref="AA27:AA29"/>
    <mergeCell ref="AB27:AB29"/>
    <mergeCell ref="AD27:AD29"/>
    <mergeCell ref="AC27:AC29"/>
    <mergeCell ref="G27:G29"/>
    <mergeCell ref="H27:H29"/>
    <mergeCell ref="I27:I29"/>
    <mergeCell ref="J27:J29"/>
    <mergeCell ref="L27:L29"/>
    <mergeCell ref="AA19:AA21"/>
    <mergeCell ref="AD19:AD21"/>
    <mergeCell ref="AC19:AC21"/>
    <mergeCell ref="AB19:AB21"/>
    <mergeCell ref="G19:G21"/>
    <mergeCell ref="H19:H21"/>
    <mergeCell ref="I19:I21"/>
    <mergeCell ref="J19:J21"/>
    <mergeCell ref="L19:L21"/>
    <mergeCell ref="M19:M21"/>
    <mergeCell ref="N19:N21"/>
    <mergeCell ref="M12:M15"/>
    <mergeCell ref="N12:N15"/>
    <mergeCell ref="AC12:AC15"/>
    <mergeCell ref="AD12:AD15"/>
    <mergeCell ref="AB12:AB15"/>
    <mergeCell ref="AA12:AA15"/>
    <mergeCell ref="G12:G15"/>
    <mergeCell ref="H12:H15"/>
    <mergeCell ref="I12:I15"/>
    <mergeCell ref="J12:J15"/>
    <mergeCell ref="L12:L15"/>
    <mergeCell ref="H10:H11"/>
    <mergeCell ref="G10:G11"/>
    <mergeCell ref="AA10:AA11"/>
    <mergeCell ref="AD10:AD11"/>
    <mergeCell ref="AC10:AC11"/>
    <mergeCell ref="AB10:AB11"/>
    <mergeCell ref="N10:N11"/>
    <mergeCell ref="M10:M11"/>
    <mergeCell ref="L10:L11"/>
    <mergeCell ref="J10:J11"/>
    <mergeCell ref="I10:I11"/>
    <mergeCell ref="H8:H9"/>
    <mergeCell ref="G8:G9"/>
    <mergeCell ref="AA8:AA9"/>
    <mergeCell ref="AD8:AD9"/>
    <mergeCell ref="AC8:AC9"/>
    <mergeCell ref="AB8:AB9"/>
    <mergeCell ref="N8:N9"/>
    <mergeCell ref="M8:M9"/>
    <mergeCell ref="L8:L9"/>
    <mergeCell ref="J8:J9"/>
    <mergeCell ref="I8:I9"/>
    <mergeCell ref="H5:H6"/>
    <mergeCell ref="G5:G6"/>
    <mergeCell ref="AD5:AD6"/>
    <mergeCell ref="AC5:AC6"/>
    <mergeCell ref="AB5:AB6"/>
    <mergeCell ref="AA5:AA6"/>
    <mergeCell ref="N5:N6"/>
    <mergeCell ref="M5:M6"/>
    <mergeCell ref="L5:L6"/>
    <mergeCell ref="J5:J6"/>
    <mergeCell ref="I5:I6"/>
    <mergeCell ref="A1:B1"/>
    <mergeCell ref="C1:D1"/>
    <mergeCell ref="E1:F1"/>
    <mergeCell ref="U1:V1"/>
    <mergeCell ref="AD3:AD4"/>
    <mergeCell ref="AC3:AC4"/>
    <mergeCell ref="AB3:AB4"/>
    <mergeCell ref="AA3:AA4"/>
    <mergeCell ref="N3:N4"/>
    <mergeCell ref="M3:M4"/>
    <mergeCell ref="L3:L4"/>
    <mergeCell ref="J3:J4"/>
    <mergeCell ref="I3:I4"/>
    <mergeCell ref="H3:H4"/>
    <mergeCell ref="G3:G4"/>
    <mergeCell ref="G44:G48"/>
    <mergeCell ref="H44:H48"/>
    <mergeCell ref="I44:I48"/>
    <mergeCell ref="J44:J48"/>
    <mergeCell ref="L44:L48"/>
    <mergeCell ref="M44:M48"/>
    <mergeCell ref="N44:N48"/>
    <mergeCell ref="AD44:AD48"/>
    <mergeCell ref="AC44:AC48"/>
    <mergeCell ref="AB44:AB48"/>
    <mergeCell ref="AA44:AA48"/>
  </mergeCells>
  <conditionalFormatting sqref="G2:J3 AD2:AD3 Z2:Z200 J5 AD5 J7:J8 AD7:AD8 J10 AD10 G12:J12 AD12 G16:J19 AD16:AD19 G22:J27 AD22:AD27 G30:J30 AD30 G36:J36 AD36 G40:J40 AD40 G42:J42 AD42 G44:J44 AD44 G49:J200 AD49:AD200">
    <cfRule type="expression" dxfId="118" priority="63">
      <formula>$A2</formula>
    </cfRule>
    <cfRule type="expression" dxfId="117" priority="65">
      <formula>$E2</formula>
    </cfRule>
  </conditionalFormatting>
  <conditionalFormatting sqref="K2:Z2 G2:J3 AA2:AF3 Q3:Z200 J5 AA5:AF5 J7:J8 AA7:AF8 J10 AA10:AF10 G12:P12 AA12:AF12 G16:P19 AA16:AF19 G22:P27 AA22:AF27 G30:P30 AA30:AF30 G36:P36 AA36:AF36 G40:P40 AA40:AF40 G42:P42 AA42:AF42 G44:P44 AA44:AF44 G49:P200 AA49:AF200 K3:P3 AE4:AF4 K4:K11 O4:P11 H5 AE6:AF6 H7:H8 AE9:AF9 H10 AE11:AF11 K13:K15 O13:P15 AE13:AF15 K20:K21 O20:P21 AE20:AF21 K28:K29 O28:P29 AE28:AF29 K31:K35 O31:P35 AE31:AF35 K37:K39 O37:P39 AE37:AF39 K41 O41:P41 AF41 K43 O43:P43 AE43:AF43 K45:K48 O45:P48 AE45:AF48">
    <cfRule type="expression" dxfId="116" priority="64">
      <formula>$C2</formula>
    </cfRule>
  </conditionalFormatting>
  <conditionalFormatting sqref="W2:W200">
    <cfRule type="expression" dxfId="11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{C618D51E-6C7B-418A-84F7-AE9F785370C9}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{D2AA398C-F5B2-4F06-96EF-986C28C60956}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{828BEB28-E9DF-4D3D-9B92-0CB7C75F996C}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{A0701CCC-A783-4C62-9F46-6139BCF0FF60}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{48D6FEA4-C09F-4891-93DE-1B572BA5AA12}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{D2E2FFAD-D13D-4368-B7B3-27D7F9E59BAF}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{252D940E-843A-4CBB-9A91-5269E8256678}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{0D904F60-F914-411E-B5E3-745987639F88}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{1220C596-1E76-4F9A-8423-A3AFF1B2F7CB}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{D540947D-6298-43BC-AB8F-C7DD37EB9232}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{1B6FF646-CF25-4AD5-A85B-7ADCD5655B1A}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{62AEEF1A-DAFB-42CF-BC5C-A537A9901836}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{F901654C-6A62-4429-9427-64FFCF9E1A74}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{03D0AC5C-6CB1-4B61-B5FC-8E7039B0EFAD}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{3F5481A7-E2A9-41E9-B5B7-FF9E95F38E64}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{9E156C56-D380-4E7A-8163-BD177F7A12BF}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{245A80A7-A6FF-4314-B22B-A7008C4812FB}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{2512CE06-452E-4295-A78F-926980B85554}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{9DBE35B5-51BB-4A35-A14F-3EFCDEC67FB0}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{34EC02B6-AC6E-4E8C-BDAB-BA9162615CA4}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{429E8FA3-C604-4A2C-9152-E357B3830F4B}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{BD0AEE10-D558-44FE-BEA3-BCDBECB8DC75}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{39129B9A-FAE8-4084-8476-7AC0BFA596AC}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{9E8CEE93-108C-4F78-B5B0-2BCFDAEAFE14}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{C8CE99BC-34A5-41BE-A8E6-C05288154501}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{8D3A1816-C25A-4838-B6B8-EA11830E8E37}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{5621948A-E6C1-44A3-8957-A9E773CBFF09}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{1D232522-31C1-4599-8E19-C87222EFC4E1}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{6C9898E6-D81D-46CB-BE32-2C0E4823CF2E}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{FB5B99EC-85F3-48E9-BA18-E64132E29899}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{AFCAB5E5-65CC-415D-AB20-6D6DF86761B2}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{23E4A1B5-78EC-466A-B59D-56AF39A926D6}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{A4250891-8B41-4BF6-8003-E18EED54CD3D}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{4B5E780C-C984-4E73-9436-75152CBFCB2F}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{CADACB7A-3B82-4963-B9D8-4584093B24CB}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{CABD63EB-A015-4AE5-AEFF-8024CED5C217}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{F2720B96-D394-491A-9AC2-83503D01EFB8}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{19AB7DEE-997F-4D8E-ADEE-1BB964DA44A4}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{B3CD2574-BA79-4888-BDDC-D834519B0883}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{F3C6899A-5CC8-442F-842C-520279E22221}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{1AAE160D-8D3B-42D5-A701-D35382C74EBB}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{765FA63D-B510-4180-B433-92B670E1EE83}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{28AC834F-5385-4E8A-846A-56863F4CDB80}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{5B92ADFF-719A-4B9A-A56A-0229BABE73B8}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{9424C8D7-5F08-4BB1-85C1-0F6B7DC40769}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{95FCF712-2946-46A4-A3CA-5C1F41E1A879}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{3B7C88FA-9778-41EB-A79A-CCC0C8C10335}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{BEB27BA7-606D-49FE-9981-1FE2C1D36EC9}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{304FA3E6-CFAE-4442-9234-2B2085A552C9}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{214AEDAA-64D7-4F16-A9D5-A9CD7D8D6045}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{8856EF91-39BB-4F44-B743-C802A4DE4A83}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{DDDA738B-A7AC-48F9-B85A-1CE1815C0AAF}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{0BF46C0C-3D4D-490A-8824-488788A45BAC}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{24FCCED8-EAAD-4018-963A-E8A894111717}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{1B1F3D07-59F0-4C6E-8816-627D86BA0498}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{E9846B36-643D-4D0B-870D-E6C517FC79A4}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{19CD586B-22B2-4810-BF21-DD20C86A2344}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{B985177E-D8B8-4637-8C75-68ABD8DC0660}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{09E98A00-201A-4AB3-B74E-F9E498A2B127}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{CB6FFE60-1C19-4931-B14F-2121A10C2776}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{4D37299A-7FBA-41B9-BF17-58C9C5317F13}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18D51E-6C7B-418A-84F7-AE9F785370C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D2AA398C-F5B2-4F06-96EF-986C28C6095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28BEB28-E9DF-4D3D-9B92-0CB7C75F996C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0701CCC-A783-4C62-9F46-6139BCF0FF6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48D6FEA4-C09F-4891-93DE-1B572BA5AA1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2E2FFAD-D13D-4368-B7B3-27D7F9E59BA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52D940E-843A-4CBB-9A91-5269E825667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D904F60-F914-411E-B5E3-745987639F88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1220C596-1E76-4F9A-8423-A3AFF1B2F7C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D540947D-6298-43BC-AB8F-C7DD37EB923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B6FF646-CF25-4AD5-A85B-7ADCD5655B1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2AEEF1A-DAFB-42CF-BC5C-A537A990183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901654C-6A62-4429-9427-64FFCF9E1A7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3D0AC5C-6CB1-4B61-B5FC-8E7039B0EFA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F5481A7-E2A9-41E9-B5B7-FF9E95F38E6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E156C56-D380-4E7A-8163-BD177F7A12B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45A80A7-A6FF-4314-B22B-A7008C4812F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512CE06-452E-4295-A78F-926980B8555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DBE35B5-51BB-4A35-A14F-3EFCDEC67FB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4EC02B6-AC6E-4E8C-BDAB-BA9162615CA4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29E8FA3-C604-4A2C-9152-E357B3830F4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BD0AEE10-D558-44FE-BEA3-BCDBECB8DC7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39129B9A-FAE8-4084-8476-7AC0BFA596A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9E8CEE93-108C-4F78-B5B0-2BCFDAEAFE1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C8CE99BC-34A5-41BE-A8E6-C0528815450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D3A1816-C25A-4838-B6B8-EA11830E8E3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621948A-E6C1-44A3-8957-A9E773CBFF0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D232522-31C1-4599-8E19-C87222EFC4E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C9898E6-D81D-46CB-BE32-2C0E4823CF2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B5B99EC-85F3-48E9-BA18-E64132E2989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FCAB5E5-65CC-415D-AB20-6D6DF86761B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3E4A1B5-78EC-466A-B59D-56AF39A926D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4250891-8B41-4BF6-8003-E18EED54CD3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B5E780C-C984-4E73-9436-75152CBFCB2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ADACB7A-3B82-4963-B9D8-4584093B24C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ABD63EB-A015-4AE5-AEFF-8024CED5C21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2720B96-D394-491A-9AC2-83503D01EFB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9AB7DEE-997F-4D8E-ADEE-1BB964DA44A4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B3CD2574-BA79-4888-BDDC-D834519B088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F3C6899A-5CC8-442F-842C-520279E2222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AAE160D-8D3B-42D5-A701-D35382C74EB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65FA63D-B510-4180-B433-92B670E1EE8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8AC834F-5385-4E8A-846A-56863F4CDB80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B92ADFF-719A-4B9A-A56A-0229BABE73B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9424C8D7-5F08-4BB1-85C1-0F6B7DC4076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5FCF712-2946-46A4-A3CA-5C1F41E1A87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3B7C88FA-9778-41EB-A79A-CCC0C8C1033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EB27BA7-606D-49FE-9981-1FE2C1D36EC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04FA3E6-CFAE-4442-9234-2B2085A552C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14AEDAA-64D7-4F16-A9D5-A9CD7D8D604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8856EF91-39BB-4F44-B743-C802A4DE4A8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DDA738B-A7AC-48F9-B85A-1CE1815C0AA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0BF46C0C-3D4D-490A-8824-488788A45BA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4FCCED8-EAAD-4018-963A-E8A89411171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B1F3D07-59F0-4C6E-8816-627D86BA049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9846B36-643D-4D0B-870D-E6C517FC79A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9CD586B-22B2-4810-BF21-DD20C86A234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985177E-D8B8-4637-8C75-68ABD8DC066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9E98A00-201A-4AB3-B74E-F9E498A2B12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B6FFE60-1C19-4931-B14F-2121A10C277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D37299A-7FBA-41B9-BF17-58C9C5317F13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267"/>
  <sheetViews>
    <sheetView rightToLeft="1" topLeftCell="G1" zoomScale="70" zoomScaleNormal="70" workbookViewId="0">
      <selection activeCell="N24" sqref="N24:N2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78.6640625" style="24" bestFit="1" customWidth="1"/>
    <col min="29" max="29" width="15.77734375" style="31" bestFit="1" customWidth="1"/>
    <col min="30" max="30" width="13.6640625" style="32" bestFit="1" customWidth="1"/>
    <col min="31" max="31" width="59.44140625" style="24" bestFit="1" customWidth="1"/>
    <col min="32" max="32" width="28.33203125" style="24" bestFit="1" customWidth="1"/>
    <col min="33" max="33" width="13.5546875" style="24" bestFit="1" customWidth="1"/>
    <col min="34" max="34" width="96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288935980569</v>
      </c>
      <c r="I2" s="9" t="s">
        <v>585</v>
      </c>
      <c r="J2" s="9"/>
      <c r="K2" s="11" t="str">
        <f t="shared" ref="K2:K65" ca="1" si="0">IF(C2, TODAY(), "" )</f>
        <v/>
      </c>
      <c r="L2" s="12" t="s">
        <v>373</v>
      </c>
      <c r="M2" s="12" t="s">
        <v>671</v>
      </c>
      <c r="N2" s="12" t="s">
        <v>672</v>
      </c>
      <c r="O2" s="9">
        <v>5501.2</v>
      </c>
      <c r="P2" s="9">
        <v>1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11100000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11100000</v>
      </c>
      <c r="Y2" s="17"/>
      <c r="Z2" s="14">
        <f t="shared" ref="Z2:Z65" si="4">X2-Y2</f>
        <v>11100000</v>
      </c>
      <c r="AA2" s="18" t="s">
        <v>220</v>
      </c>
      <c r="AB2" s="13" t="s">
        <v>673</v>
      </c>
      <c r="AC2" s="19" t="s">
        <v>674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کرج فاز 3 مهرشهر خیابان مسیح پاکدل شرقی پ 32 کافه و رستوران لیالانژ - ساسان ملک 09121778543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8">
        <v>2</v>
      </c>
      <c r="H3" s="220">
        <v>330131</v>
      </c>
      <c r="I3" s="218" t="s">
        <v>585</v>
      </c>
      <c r="J3" s="218"/>
      <c r="K3" s="11" t="str">
        <f t="shared" ca="1" si="0"/>
        <v/>
      </c>
      <c r="L3" s="216" t="s">
        <v>232</v>
      </c>
      <c r="M3" s="216" t="s">
        <v>675</v>
      </c>
      <c r="N3" s="216" t="s">
        <v>676</v>
      </c>
      <c r="O3" s="9">
        <v>5501.3</v>
      </c>
      <c r="P3" s="9">
        <v>1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51200000</v>
      </c>
      <c r="U3" s="15"/>
      <c r="V3" s="16">
        <f t="shared" si="1"/>
        <v>0</v>
      </c>
      <c r="W3" s="12">
        <f t="shared" si="2"/>
        <v>1</v>
      </c>
      <c r="X3" s="14">
        <f t="shared" si="3"/>
        <v>51200000</v>
      </c>
      <c r="Y3" s="17"/>
      <c r="Z3" s="14">
        <f t="shared" si="4"/>
        <v>51200000</v>
      </c>
      <c r="AA3" s="232" t="s">
        <v>677</v>
      </c>
      <c r="AB3" s="230" t="s">
        <v>678</v>
      </c>
      <c r="AC3" s="228" t="s">
        <v>679</v>
      </c>
      <c r="AD3" s="226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شاهرود خیابان 22 بهمن روبرو خرقانی کافه رستوران چینو - محمد عالی نژاد 09396087838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19"/>
      <c r="H4" s="221"/>
      <c r="I4" s="219"/>
      <c r="J4" s="219"/>
      <c r="K4" s="11" t="str">
        <f t="shared" ca="1" si="0"/>
        <v/>
      </c>
      <c r="L4" s="217"/>
      <c r="M4" s="217"/>
      <c r="N4" s="217"/>
      <c r="O4" s="9">
        <v>3327.1</v>
      </c>
      <c r="P4" s="9">
        <v>1</v>
      </c>
      <c r="Q4" s="13" t="str">
        <f>VLOOKUP(O4, '[1]لیست محصولات شهریور ۱۴۰۳'!B:C,2,0)</f>
        <v>پامپوجیلا | pampojila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5950000</v>
      </c>
      <c r="U4" s="15"/>
      <c r="V4" s="16">
        <f t="shared" si="1"/>
        <v>0</v>
      </c>
      <c r="W4" s="12">
        <f t="shared" si="2"/>
        <v>1</v>
      </c>
      <c r="X4" s="14">
        <f t="shared" si="3"/>
        <v>5950000</v>
      </c>
      <c r="Y4" s="17"/>
      <c r="Z4" s="14">
        <f t="shared" si="4"/>
        <v>5950000</v>
      </c>
      <c r="AA4" s="233"/>
      <c r="AB4" s="231"/>
      <c r="AC4" s="229"/>
      <c r="AD4" s="227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288960460637</v>
      </c>
      <c r="I5" s="25" t="s">
        <v>585</v>
      </c>
      <c r="J5" s="9" t="s">
        <v>74</v>
      </c>
      <c r="K5" s="11" t="str">
        <f t="shared" ca="1" si="0"/>
        <v/>
      </c>
      <c r="L5" s="12" t="s">
        <v>128</v>
      </c>
      <c r="M5" s="12" t="s">
        <v>680</v>
      </c>
      <c r="N5" s="12" t="s">
        <v>681</v>
      </c>
      <c r="O5" s="9">
        <v>5524.2</v>
      </c>
      <c r="P5" s="9">
        <v>5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12450000</v>
      </c>
      <c r="U5" s="15"/>
      <c r="V5" s="16">
        <f t="shared" si="1"/>
        <v>0</v>
      </c>
      <c r="W5" s="12">
        <f t="shared" si="2"/>
        <v>5</v>
      </c>
      <c r="X5" s="14">
        <f t="shared" si="3"/>
        <v>62250000</v>
      </c>
      <c r="Y5" s="17"/>
      <c r="Z5" s="14">
        <f t="shared" si="4"/>
        <v>62250000</v>
      </c>
      <c r="AA5" s="18" t="s">
        <v>168</v>
      </c>
      <c r="AB5" s="13" t="s">
        <v>682</v>
      </c>
      <c r="AC5" s="19" t="s">
        <v>683</v>
      </c>
      <c r="AD5" s="20"/>
      <c r="AE5" s="19"/>
      <c r="AF5" s="21"/>
      <c r="AG5" s="22" t="str">
        <f t="shared" si="5"/>
        <v>TRUE</v>
      </c>
      <c r="AH5" s="23" t="str">
        <f t="shared" si="6"/>
        <v>بوشهر خیابان سنگی خیابان بعثت نبش کوچه عرفان ۱۷  کافه بوتیک شیرینی رلیش - علی سرروی 09364689687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8">
        <v>4</v>
      </c>
      <c r="H6" s="220">
        <v>388199</v>
      </c>
      <c r="I6" s="218" t="s">
        <v>585</v>
      </c>
      <c r="J6" s="218"/>
      <c r="K6" s="11" t="str">
        <f t="shared" ca="1" si="0"/>
        <v/>
      </c>
      <c r="L6" s="216" t="s">
        <v>684</v>
      </c>
      <c r="M6" s="216" t="s">
        <v>685</v>
      </c>
      <c r="N6" s="216" t="s">
        <v>686</v>
      </c>
      <c r="O6" s="9">
        <v>5501.2</v>
      </c>
      <c r="P6" s="9">
        <v>1</v>
      </c>
      <c r="Q6" s="13" t="str">
        <f>VLOOKUP(O6, '[1]لیست محصولات شهریور ۱۴۰۳'!B:C,2,0)</f>
        <v>ورتکس | Vortex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11100000</v>
      </c>
      <c r="U6" s="15"/>
      <c r="V6" s="16">
        <f t="shared" si="1"/>
        <v>0</v>
      </c>
      <c r="W6" s="12">
        <f t="shared" si="2"/>
        <v>1</v>
      </c>
      <c r="X6" s="14">
        <f t="shared" si="3"/>
        <v>11100000</v>
      </c>
      <c r="Y6" s="17"/>
      <c r="Z6" s="14">
        <f t="shared" si="4"/>
        <v>11100000</v>
      </c>
      <c r="AA6" s="232" t="s">
        <v>687</v>
      </c>
      <c r="AB6" s="230" t="s">
        <v>688</v>
      </c>
      <c r="AC6" s="228" t="s">
        <v>689</v>
      </c>
      <c r="AD6" s="226"/>
      <c r="AE6" s="19"/>
      <c r="AF6" s="21"/>
      <c r="AG6" s="22" t="str">
        <f t="shared" si="5"/>
        <v>TRUE</v>
      </c>
      <c r="AH6" s="23" t="str">
        <f t="shared" si="6"/>
        <v>خراسان شمالی شیروان - خیابان جنت بعد از چهارراه شفا کافه بارکد - محمود تلاشان 09376263553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9"/>
      <c r="H7" s="221"/>
      <c r="I7" s="219"/>
      <c r="J7" s="219"/>
      <c r="K7" s="11" t="str">
        <f t="shared" ca="1" si="0"/>
        <v/>
      </c>
      <c r="L7" s="217"/>
      <c r="M7" s="217"/>
      <c r="N7" s="217"/>
      <c r="O7" s="9">
        <v>5525.2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13350000</v>
      </c>
      <c r="U7" s="26"/>
      <c r="V7" s="16">
        <f t="shared" si="1"/>
        <v>0</v>
      </c>
      <c r="W7" s="12">
        <f t="shared" si="2"/>
        <v>1</v>
      </c>
      <c r="X7" s="14">
        <f t="shared" si="3"/>
        <v>13350000</v>
      </c>
      <c r="Y7" s="17"/>
      <c r="Z7" s="14">
        <f t="shared" si="4"/>
        <v>13350000</v>
      </c>
      <c r="AA7" s="233"/>
      <c r="AB7" s="231"/>
      <c r="AC7" s="229"/>
      <c r="AD7" s="22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288965359179</v>
      </c>
      <c r="I8" s="9" t="s">
        <v>585</v>
      </c>
      <c r="J8" s="9"/>
      <c r="K8" s="11" t="str">
        <f t="shared" ca="1" si="0"/>
        <v/>
      </c>
      <c r="L8" s="12" t="s">
        <v>690</v>
      </c>
      <c r="M8" s="12" t="s">
        <v>292</v>
      </c>
      <c r="N8" s="12"/>
      <c r="O8" s="9">
        <v>5501.1</v>
      </c>
      <c r="P8" s="9">
        <v>1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2300000</v>
      </c>
      <c r="U8" s="15"/>
      <c r="V8" s="16">
        <f t="shared" si="1"/>
        <v>0</v>
      </c>
      <c r="W8" s="12">
        <f t="shared" si="2"/>
        <v>1</v>
      </c>
      <c r="X8" s="14">
        <f t="shared" si="3"/>
        <v>2300000</v>
      </c>
      <c r="Y8" s="17"/>
      <c r="Z8" s="14">
        <f t="shared" si="4"/>
        <v>2300000</v>
      </c>
      <c r="AA8" s="18" t="s">
        <v>76</v>
      </c>
      <c r="AB8" s="13" t="s">
        <v>692</v>
      </c>
      <c r="AC8" s="19" t="s">
        <v>691</v>
      </c>
      <c r="AD8" s="20" t="s">
        <v>95</v>
      </c>
      <c r="AE8" s="19"/>
      <c r="AF8" s="21"/>
      <c r="AG8" s="22" t="str">
        <f t="shared" si="5"/>
        <v>TRUE</v>
      </c>
      <c r="AH8" s="23" t="str">
        <f t="shared" si="6"/>
        <v>تهران سعادت اباد. خیابان ۱۶ غربی ( خیابان کوروش) پلاک ۱۹ برح نور طبقه چهارم واحد ۱۴  - بهار نوری 09122237579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288970805543</v>
      </c>
      <c r="I9" s="25" t="s">
        <v>585</v>
      </c>
      <c r="J9" s="9"/>
      <c r="K9" s="11" t="str">
        <f t="shared" ca="1" si="0"/>
        <v/>
      </c>
      <c r="L9" s="27" t="s">
        <v>622</v>
      </c>
      <c r="M9" s="12" t="s">
        <v>693</v>
      </c>
      <c r="N9" s="12" t="s">
        <v>694</v>
      </c>
      <c r="O9" s="9">
        <v>5501.3</v>
      </c>
      <c r="P9" s="9">
        <v>1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51200000</v>
      </c>
      <c r="U9" s="15"/>
      <c r="V9" s="16">
        <f t="shared" si="1"/>
        <v>0</v>
      </c>
      <c r="W9" s="12">
        <f t="shared" si="2"/>
        <v>1</v>
      </c>
      <c r="X9" s="14">
        <f t="shared" si="3"/>
        <v>51200000</v>
      </c>
      <c r="Y9" s="17"/>
      <c r="Z9" s="14">
        <f t="shared" si="4"/>
        <v>51200000</v>
      </c>
      <c r="AA9" s="18" t="s">
        <v>220</v>
      </c>
      <c r="AB9" s="13" t="s">
        <v>695</v>
      </c>
      <c r="AC9" s="19" t="s">
        <v>696</v>
      </c>
      <c r="AD9" s="20"/>
      <c r="AE9" s="19"/>
      <c r="AF9" s="21"/>
      <c r="AG9" s="22" t="str">
        <f t="shared" si="5"/>
        <v>TRUE</v>
      </c>
      <c r="AH9" s="23" t="str">
        <f t="shared" si="6"/>
        <v>کرج مهرشهر بلوار شهرداری سر خیابان ۲۰۱ کافه سان سی مون - امیرحسین ظلی 09369297220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288992679779</v>
      </c>
      <c r="I10" s="25" t="s">
        <v>697</v>
      </c>
      <c r="J10" s="9"/>
      <c r="K10" s="11" t="str">
        <f t="shared" ca="1" si="0"/>
        <v/>
      </c>
      <c r="L10" s="27" t="s">
        <v>698</v>
      </c>
      <c r="M10" s="27" t="s">
        <v>125</v>
      </c>
      <c r="N10" s="12" t="s">
        <v>699</v>
      </c>
      <c r="O10" s="9">
        <v>5525.2</v>
      </c>
      <c r="P10" s="9">
        <v>1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13350000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13350000</v>
      </c>
      <c r="Y10" s="17"/>
      <c r="Z10" s="14">
        <f t="shared" si="4"/>
        <v>13350000</v>
      </c>
      <c r="AA10" s="18" t="s">
        <v>700</v>
      </c>
      <c r="AB10" s="13" t="s">
        <v>701</v>
      </c>
      <c r="AC10" s="19" t="s">
        <v>702</v>
      </c>
      <c r="AD10" s="20"/>
      <c r="AE10" s="19"/>
      <c r="AF10" s="21"/>
      <c r="AG10" s="22" t="str">
        <f t="shared" si="5"/>
        <v>TRUE</v>
      </c>
      <c r="AH10" s="23" t="str">
        <f t="shared" si="6"/>
        <v>کرمانشاه میدان رفعتیه خیابان فاطمی کافه سپهری - سامان سپهری 09187309344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67">
        <v>8</v>
      </c>
      <c r="H11" s="78"/>
      <c r="I11" s="67" t="s">
        <v>697</v>
      </c>
      <c r="J11" s="9" t="s">
        <v>74</v>
      </c>
      <c r="K11" s="11" t="str">
        <f t="shared" ca="1" si="0"/>
        <v/>
      </c>
      <c r="L11" s="12" t="s">
        <v>703</v>
      </c>
      <c r="M11" s="12" t="s">
        <v>704</v>
      </c>
      <c r="N11" s="12" t="s">
        <v>705</v>
      </c>
      <c r="O11" s="9">
        <v>5525.1</v>
      </c>
      <c r="P11" s="9">
        <v>15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15</v>
      </c>
      <c r="X11" s="14">
        <f t="shared" si="3"/>
        <v>41250000</v>
      </c>
      <c r="Y11" s="17"/>
      <c r="Z11" s="14">
        <f t="shared" si="4"/>
        <v>41250000</v>
      </c>
      <c r="AA11" s="18" t="s">
        <v>391</v>
      </c>
      <c r="AB11" s="13" t="s">
        <v>706</v>
      </c>
      <c r="AC11" s="19" t="s">
        <v>707</v>
      </c>
      <c r="AD11" s="20"/>
      <c r="AE11" s="19"/>
      <c r="AF11" s="21"/>
      <c r="AG11" s="22" t="str">
        <f t="shared" si="5"/>
        <v>TRUE</v>
      </c>
      <c r="AH11" s="23" t="str">
        <f t="shared" si="6"/>
        <v>رشت بلوار ديلمان، نبش بلوار امام علي قهوه و کیک سایه - مصطفی موحدی فر 09116041874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4">
        <v>9</v>
      </c>
      <c r="H12" s="242"/>
      <c r="I12" s="244" t="s">
        <v>697</v>
      </c>
      <c r="J12" s="218" t="s">
        <v>74</v>
      </c>
      <c r="K12" s="11" t="str">
        <f t="shared" ca="1" si="0"/>
        <v/>
      </c>
      <c r="L12" s="216" t="s">
        <v>703</v>
      </c>
      <c r="M12" s="216" t="s">
        <v>704</v>
      </c>
      <c r="N12" s="216" t="s">
        <v>718</v>
      </c>
      <c r="O12" s="9">
        <v>5525.1</v>
      </c>
      <c r="P12" s="9">
        <v>5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5</v>
      </c>
      <c r="X12" s="14">
        <f t="shared" si="3"/>
        <v>13750000</v>
      </c>
      <c r="Y12" s="17"/>
      <c r="Z12" s="14">
        <f t="shared" si="4"/>
        <v>13750000</v>
      </c>
      <c r="AA12" s="232" t="s">
        <v>391</v>
      </c>
      <c r="AB12" s="230" t="s">
        <v>706</v>
      </c>
      <c r="AC12" s="228" t="s">
        <v>707</v>
      </c>
      <c r="AD12" s="226"/>
      <c r="AE12" s="19"/>
      <c r="AF12" s="21"/>
      <c r="AG12" s="22" t="str">
        <f t="shared" si="5"/>
        <v>TRUE</v>
      </c>
      <c r="AH12" s="23" t="str">
        <f t="shared" si="6"/>
        <v>رشت بلوار ديلمان، نبش بلوار امام علي کافه سایه - مصطفی موحدی فر 09116041874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45"/>
      <c r="H13" s="243"/>
      <c r="I13" s="245"/>
      <c r="J13" s="219"/>
      <c r="K13" s="11" t="str">
        <f t="shared" ca="1" si="0"/>
        <v/>
      </c>
      <c r="L13" s="217"/>
      <c r="M13" s="217"/>
      <c r="N13" s="217"/>
      <c r="O13" s="9">
        <v>3328.1</v>
      </c>
      <c r="P13" s="9">
        <v>5</v>
      </c>
      <c r="Q13" s="13" t="str">
        <f>VLOOKUP(O13, '[1]لیست محصولات شهریور ۱۴۰۳'!B:C,2,0)</f>
        <v>اینماکولادا مزارع فلو | Inmaculada Fellows Farms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7900000</v>
      </c>
      <c r="U13" s="26"/>
      <c r="V13" s="16">
        <f t="shared" si="1"/>
        <v>0</v>
      </c>
      <c r="W13" s="12">
        <f t="shared" si="2"/>
        <v>5</v>
      </c>
      <c r="X13" s="14">
        <f t="shared" si="3"/>
        <v>39500000</v>
      </c>
      <c r="Y13" s="17"/>
      <c r="Z13" s="14">
        <f t="shared" si="4"/>
        <v>39500000</v>
      </c>
      <c r="AA13" s="233"/>
      <c r="AB13" s="231"/>
      <c r="AC13" s="229"/>
      <c r="AD13" s="22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10</v>
      </c>
      <c r="H14" s="10">
        <v>289000703800</v>
      </c>
      <c r="I14" s="9" t="s">
        <v>697</v>
      </c>
      <c r="J14" s="9"/>
      <c r="K14" s="11" t="str">
        <f t="shared" ca="1" si="0"/>
        <v/>
      </c>
      <c r="L14" s="12" t="s">
        <v>712</v>
      </c>
      <c r="M14" s="12" t="s">
        <v>713</v>
      </c>
      <c r="N14" s="12" t="s">
        <v>714</v>
      </c>
      <c r="O14" s="9">
        <v>3329.1</v>
      </c>
      <c r="P14" s="9">
        <v>1</v>
      </c>
      <c r="Q14" s="13" t="str">
        <f>VLOOKUP(O14, '[1]لیست محصولات شهریور ۱۴۰۳'!B:C,2,0)</f>
        <v>بنتی ننکا | Benti Nenka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9850000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9850000</v>
      </c>
      <c r="Y14" s="17"/>
      <c r="Z14" s="14">
        <f t="shared" si="4"/>
        <v>9850000</v>
      </c>
      <c r="AA14" s="18" t="s">
        <v>715</v>
      </c>
      <c r="AB14" s="13" t="s">
        <v>716</v>
      </c>
      <c r="AC14" s="19" t="s">
        <v>717</v>
      </c>
      <c r="AD14" s="20"/>
      <c r="AE14" s="19"/>
      <c r="AF14" s="21"/>
      <c r="AG14" s="22" t="str">
        <f t="shared" si="5"/>
        <v>TRUE</v>
      </c>
      <c r="AH14" s="23" t="str">
        <f t="shared" si="6"/>
        <v>فارس لار - شهر جدید فلکه طاووس بلوار شهید محمد هاشمی بلوک 5 کافه مینا کیک - خیام غفوری 09916853923</v>
      </c>
    </row>
    <row r="15" spans="1:34" ht="22.35" customHeight="1">
      <c r="A15" s="7"/>
      <c r="B15" s="7"/>
      <c r="C15" s="7"/>
      <c r="D15" s="7"/>
      <c r="E15" s="7"/>
      <c r="F15" s="8"/>
      <c r="G15" s="218">
        <v>11</v>
      </c>
      <c r="H15" s="220">
        <v>288993239620</v>
      </c>
      <c r="I15" s="218" t="s">
        <v>697</v>
      </c>
      <c r="J15" s="218"/>
      <c r="K15" s="11" t="str">
        <f t="shared" ref="K15:K16" ca="1" si="7">IF(C15, TODAY(), "" )</f>
        <v/>
      </c>
      <c r="L15" s="216" t="s">
        <v>708</v>
      </c>
      <c r="M15" s="216" t="s">
        <v>709</v>
      </c>
      <c r="N15" s="216"/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 t="s">
        <v>112</v>
      </c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ref="V15:V16" si="8">IF(C15, P15, U15 )</f>
        <v>0</v>
      </c>
      <c r="W15" s="12">
        <f t="shared" ref="W15:W16" si="9">P15-V15</f>
        <v>1</v>
      </c>
      <c r="X15" s="14">
        <f t="shared" ref="X15:X16" si="10">P15*T15</f>
        <v>2750000</v>
      </c>
      <c r="Y15" s="17"/>
      <c r="Z15" s="14">
        <f t="shared" ref="Z15:Z16" si="11">X15-Y15</f>
        <v>2750000</v>
      </c>
      <c r="AA15" s="232" t="s">
        <v>76</v>
      </c>
      <c r="AB15" s="230" t="s">
        <v>710</v>
      </c>
      <c r="AC15" s="228" t="s">
        <v>711</v>
      </c>
      <c r="AD15" s="226" t="s">
        <v>95</v>
      </c>
      <c r="AE15" s="19"/>
      <c r="AF15" s="21"/>
      <c r="AG15" s="22" t="str">
        <f t="shared" si="5"/>
        <v>TRUE</v>
      </c>
      <c r="AH15" s="23" t="str">
        <f t="shared" si="6"/>
        <v>تهران خیابان ولنجک - کوچه ۸(افشار)- پلاک ۴- واحد ۳  - شیما جوادی 09354354970</v>
      </c>
    </row>
    <row r="16" spans="1:34" ht="22.35" customHeight="1">
      <c r="A16" s="7"/>
      <c r="B16" s="7"/>
      <c r="C16" s="7"/>
      <c r="D16" s="7"/>
      <c r="E16" s="7"/>
      <c r="F16" s="8"/>
      <c r="G16" s="219"/>
      <c r="H16" s="221"/>
      <c r="I16" s="219"/>
      <c r="J16" s="219"/>
      <c r="K16" s="11" t="str">
        <f t="shared" ca="1" si="7"/>
        <v/>
      </c>
      <c r="L16" s="217"/>
      <c r="M16" s="217"/>
      <c r="N16" s="217"/>
      <c r="O16" s="9">
        <v>5524.1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 t="s">
        <v>112</v>
      </c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26"/>
      <c r="V16" s="16">
        <f t="shared" si="8"/>
        <v>0</v>
      </c>
      <c r="W16" s="12">
        <f t="shared" si="9"/>
        <v>1</v>
      </c>
      <c r="X16" s="14">
        <f t="shared" si="10"/>
        <v>2550000</v>
      </c>
      <c r="Y16" s="17"/>
      <c r="Z16" s="14">
        <f t="shared" si="11"/>
        <v>2550000</v>
      </c>
      <c r="AA16" s="233"/>
      <c r="AB16" s="231"/>
      <c r="AC16" s="229"/>
      <c r="AD16" s="227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244">
        <v>12</v>
      </c>
      <c r="H17" s="242"/>
      <c r="I17" s="244" t="s">
        <v>697</v>
      </c>
      <c r="J17" s="218" t="s">
        <v>74</v>
      </c>
      <c r="K17" s="11" t="str">
        <f t="shared" ca="1" si="0"/>
        <v/>
      </c>
      <c r="L17" s="216" t="s">
        <v>719</v>
      </c>
      <c r="M17" s="216" t="s">
        <v>374</v>
      </c>
      <c r="N17" s="216" t="s">
        <v>720</v>
      </c>
      <c r="O17" s="9">
        <v>5524.2</v>
      </c>
      <c r="P17" s="9">
        <v>2</v>
      </c>
      <c r="Q17" s="13" t="str">
        <f>VLOOKUP(O17, '[1]لیست محصولات شهریور ۱۴۰۳'!B:C,2,0)</f>
        <v>برزیل کوکاپیل کاناریو | Brazil Cocapil Canario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12450000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24900000</v>
      </c>
      <c r="Y17" s="17"/>
      <c r="Z17" s="14">
        <f t="shared" si="4"/>
        <v>24900000</v>
      </c>
      <c r="AA17" s="232" t="s">
        <v>76</v>
      </c>
      <c r="AB17" s="230" t="s">
        <v>721</v>
      </c>
      <c r="AC17" s="228" t="s">
        <v>722</v>
      </c>
      <c r="AD17" s="226"/>
      <c r="AE17" s="19"/>
      <c r="AF17" s="21"/>
      <c r="AG17" s="22" t="str">
        <f t="shared" si="5"/>
        <v>TRUE</v>
      </c>
      <c r="AH17" s="23" t="str">
        <f t="shared" si="6"/>
        <v>تهران هفت تیر، مفتح شمالی، کوچه شایگان، پلاک 2،تک واحد، کارگاه شیرینی پزی پراگ شیرینی پراگ - زانین حامدی 09939038171</v>
      </c>
    </row>
    <row r="18" spans="1:34" ht="22.35" customHeight="1">
      <c r="A18" s="7"/>
      <c r="B18" s="7"/>
      <c r="C18" s="7"/>
      <c r="D18" s="7"/>
      <c r="E18" s="7"/>
      <c r="F18" s="8"/>
      <c r="G18" s="296"/>
      <c r="H18" s="297"/>
      <c r="I18" s="296"/>
      <c r="J18" s="236"/>
      <c r="K18" s="11" t="str">
        <f t="shared" ca="1" si="0"/>
        <v/>
      </c>
      <c r="L18" s="222"/>
      <c r="M18" s="222"/>
      <c r="N18" s="222"/>
      <c r="O18" s="9">
        <v>5525.2</v>
      </c>
      <c r="P18" s="9">
        <v>2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13350000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26700000</v>
      </c>
      <c r="Y18" s="17"/>
      <c r="Z18" s="14">
        <f t="shared" si="4"/>
        <v>26700000</v>
      </c>
      <c r="AA18" s="241"/>
      <c r="AB18" s="240"/>
      <c r="AC18" s="239"/>
      <c r="AD18" s="238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296"/>
      <c r="H19" s="297"/>
      <c r="I19" s="296"/>
      <c r="J19" s="236"/>
      <c r="K19" s="11" t="str">
        <f t="shared" ca="1" si="0"/>
        <v/>
      </c>
      <c r="L19" s="222"/>
      <c r="M19" s="222"/>
      <c r="N19" s="222"/>
      <c r="O19" s="9">
        <v>3328.2</v>
      </c>
      <c r="P19" s="9">
        <v>2</v>
      </c>
      <c r="Q19" s="13" t="str">
        <f>VLOOKUP(O19, '[1]لیست محصولات شهریور ۱۴۰۳'!B:C,2,0)</f>
        <v>اینماکولادا مزارع فلو | Inmaculada Fellows Farms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39000000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78000000</v>
      </c>
      <c r="Y19" s="17"/>
      <c r="Z19" s="14">
        <f t="shared" si="4"/>
        <v>78000000</v>
      </c>
      <c r="AA19" s="241"/>
      <c r="AB19" s="240"/>
      <c r="AC19" s="239"/>
      <c r="AD19" s="238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45"/>
      <c r="H20" s="243"/>
      <c r="I20" s="245"/>
      <c r="J20" s="219"/>
      <c r="K20" s="11" t="str">
        <f t="shared" ca="1" si="0"/>
        <v/>
      </c>
      <c r="L20" s="217"/>
      <c r="M20" s="217"/>
      <c r="N20" s="217"/>
      <c r="O20" s="9">
        <v>3327.2</v>
      </c>
      <c r="P20" s="9">
        <v>2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750</v>
      </c>
      <c r="T20" s="14">
        <f>VLOOKUP(O20, '[1]لیست محصولات شهریور ۱۴۰۳'!B:G,6,0)</f>
        <v>29250000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58500000</v>
      </c>
      <c r="Y20" s="17"/>
      <c r="Z20" s="14">
        <f t="shared" si="4"/>
        <v>58500000</v>
      </c>
      <c r="AA20" s="233"/>
      <c r="AB20" s="231"/>
      <c r="AC20" s="229"/>
      <c r="AD20" s="227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18">
        <v>13</v>
      </c>
      <c r="H21" s="220">
        <v>477399</v>
      </c>
      <c r="I21" s="218" t="s">
        <v>697</v>
      </c>
      <c r="J21" s="218"/>
      <c r="K21" s="11" t="str">
        <f t="shared" ca="1" si="0"/>
        <v/>
      </c>
      <c r="L21" s="216" t="s">
        <v>723</v>
      </c>
      <c r="M21" s="216" t="s">
        <v>724</v>
      </c>
      <c r="N21" s="216" t="s">
        <v>725</v>
      </c>
      <c r="O21" s="9">
        <v>5525.1</v>
      </c>
      <c r="P21" s="9">
        <v>6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2750000</v>
      </c>
      <c r="U21" s="15"/>
      <c r="V21" s="16">
        <f t="shared" si="1"/>
        <v>0</v>
      </c>
      <c r="W21" s="12">
        <f t="shared" si="2"/>
        <v>6</v>
      </c>
      <c r="X21" s="14">
        <f t="shared" si="3"/>
        <v>16500000</v>
      </c>
      <c r="Y21" s="17"/>
      <c r="Z21" s="14">
        <f t="shared" si="4"/>
        <v>16500000</v>
      </c>
      <c r="AA21" s="232" t="s">
        <v>700</v>
      </c>
      <c r="AB21" s="230" t="s">
        <v>726</v>
      </c>
      <c r="AC21" s="228" t="s">
        <v>727</v>
      </c>
      <c r="AD21" s="226"/>
      <c r="AE21" s="19"/>
      <c r="AF21" s="21"/>
      <c r="AG21" s="22" t="str">
        <f t="shared" si="5"/>
        <v>TRUE</v>
      </c>
      <c r="AH21" s="23" t="str">
        <f t="shared" si="6"/>
        <v>کرمانشاه خیابان نوبهار جنب بانک صادرات بستنی نوبهار - کهیار فرامرزی 09188315883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9"/>
      <c r="H22" s="221"/>
      <c r="I22" s="219"/>
      <c r="J22" s="219"/>
      <c r="K22" s="11" t="str">
        <f t="shared" ca="1" si="0"/>
        <v/>
      </c>
      <c r="L22" s="217"/>
      <c r="M22" s="217"/>
      <c r="N22" s="217"/>
      <c r="O22" s="9">
        <v>3327.1</v>
      </c>
      <c r="P22" s="9">
        <v>1</v>
      </c>
      <c r="Q22" s="13" t="str">
        <f>VLOOKUP(O22, '[1]لیست محصولات شهریور ۱۴۰۳'!B:C,2,0)</f>
        <v>پامپوجیلا | pampojila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5950000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5950000</v>
      </c>
      <c r="Y22" s="17"/>
      <c r="Z22" s="14">
        <f t="shared" si="4"/>
        <v>5950000</v>
      </c>
      <c r="AA22" s="233"/>
      <c r="AB22" s="231"/>
      <c r="AC22" s="229"/>
      <c r="AD22" s="227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67">
        <v>14</v>
      </c>
      <c r="H23" s="78"/>
      <c r="I23" s="67" t="s">
        <v>697</v>
      </c>
      <c r="J23" s="9" t="s">
        <v>74</v>
      </c>
      <c r="K23" s="11" t="str">
        <f t="shared" ca="1" si="0"/>
        <v/>
      </c>
      <c r="L23" s="12" t="s">
        <v>520</v>
      </c>
      <c r="M23" s="12" t="s">
        <v>734</v>
      </c>
      <c r="N23" s="12" t="s">
        <v>730</v>
      </c>
      <c r="O23" s="9">
        <v>3327.2</v>
      </c>
      <c r="P23" s="9">
        <v>3</v>
      </c>
      <c r="Q23" s="13" t="str">
        <f>VLOOKUP(O23, '[1]لیست محصولات شهریور ۱۴۰۳'!B:C,2,0)</f>
        <v>پامپوجیلا | pampojila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29250000</v>
      </c>
      <c r="U23" s="15"/>
      <c r="V23" s="16">
        <f t="shared" si="1"/>
        <v>0</v>
      </c>
      <c r="W23" s="12">
        <f t="shared" si="2"/>
        <v>3</v>
      </c>
      <c r="X23" s="14">
        <f t="shared" si="3"/>
        <v>87750000</v>
      </c>
      <c r="Y23" s="17"/>
      <c r="Z23" s="14">
        <f t="shared" si="4"/>
        <v>87750000</v>
      </c>
      <c r="AA23" s="18" t="s">
        <v>140</v>
      </c>
      <c r="AB23" s="13" t="s">
        <v>731</v>
      </c>
      <c r="AC23" s="19" t="s">
        <v>732</v>
      </c>
      <c r="AD23" s="20"/>
      <c r="AE23" s="77" t="s">
        <v>733</v>
      </c>
      <c r="AF23" s="21"/>
      <c r="AG23" s="22" t="str">
        <f t="shared" si="5"/>
        <v>TRUE</v>
      </c>
      <c r="AH23" s="23" t="str">
        <f t="shared" si="6"/>
        <v>اصفهان خيابان مصلي شمالي، نبش كوچه 3 کافه کیو - عماد مویدی 09367959455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8">
        <v>15</v>
      </c>
      <c r="H24" s="220" t="s">
        <v>70</v>
      </c>
      <c r="I24" s="218" t="s">
        <v>765</v>
      </c>
      <c r="J24" s="218"/>
      <c r="K24" s="11" t="str">
        <f t="shared" ca="1" si="0"/>
        <v/>
      </c>
      <c r="L24" s="216" t="s">
        <v>802</v>
      </c>
      <c r="M24" s="216" t="s">
        <v>803</v>
      </c>
      <c r="N24" s="216" t="s">
        <v>577</v>
      </c>
      <c r="O24" s="9">
        <v>5525.1</v>
      </c>
      <c r="P24" s="9">
        <v>2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2750000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5500000</v>
      </c>
      <c r="Y24" s="17"/>
      <c r="Z24" s="14">
        <f t="shared" si="4"/>
        <v>5500000</v>
      </c>
      <c r="AA24" s="314" t="s">
        <v>805</v>
      </c>
      <c r="AB24" s="315"/>
      <c r="AC24" s="316"/>
      <c r="AD24" s="226"/>
      <c r="AE24" s="228"/>
      <c r="AF24" s="21"/>
      <c r="AG24" s="22" t="str">
        <f t="shared" si="5"/>
        <v>TRUE</v>
      </c>
      <c r="AH24" s="23" t="str">
        <f t="shared" si="6"/>
        <v xml:space="preserve">مصرف ایونت د_وند  (پرسنل) - منصور احسانی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36"/>
      <c r="H25" s="237"/>
      <c r="I25" s="236"/>
      <c r="J25" s="236"/>
      <c r="K25" s="11" t="str">
        <f t="shared" ca="1" si="0"/>
        <v/>
      </c>
      <c r="L25" s="222"/>
      <c r="M25" s="222"/>
      <c r="N25" s="222"/>
      <c r="O25" s="9">
        <v>5524.1</v>
      </c>
      <c r="P25" s="9">
        <v>1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2550000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2550000</v>
      </c>
      <c r="Y25" s="17"/>
      <c r="Z25" s="14">
        <f t="shared" si="4"/>
        <v>2550000</v>
      </c>
      <c r="AA25" s="317"/>
      <c r="AB25" s="318"/>
      <c r="AC25" s="319"/>
      <c r="AD25" s="238"/>
      <c r="AE25" s="22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s="109" customFormat="1" ht="22.35" customHeight="1">
      <c r="A26" s="99"/>
      <c r="B26" s="99"/>
      <c r="C26" s="99"/>
      <c r="D26" s="99"/>
      <c r="E26" s="99"/>
      <c r="F26" s="99"/>
      <c r="G26" s="219"/>
      <c r="H26" s="221"/>
      <c r="I26" s="219"/>
      <c r="J26" s="219"/>
      <c r="K26" s="100" t="str">
        <f t="shared" ca="1" si="0"/>
        <v/>
      </c>
      <c r="L26" s="217"/>
      <c r="M26" s="217"/>
      <c r="N26" s="217"/>
      <c r="O26" s="101">
        <v>3328.1</v>
      </c>
      <c r="P26" s="101">
        <v>2</v>
      </c>
      <c r="Q26" s="102" t="str">
        <f>VLOOKUP(O26, '[1]لیست محصولات شهریور ۱۴۰۳'!B:C,2,0)</f>
        <v>اینماکولادا مزارع فلو | Inmaculada Fellows Farms</v>
      </c>
      <c r="R26" s="101"/>
      <c r="S26" s="103">
        <f>VLOOKUP(O26, '[1]لیست محصولات شهریور ۱۴۰۳'!B:F,5,0)</f>
        <v>150</v>
      </c>
      <c r="T26" s="104">
        <f>VLOOKUP(O26, '[1]لیست محصولات شهریور ۱۴۰۳'!B:G,6,0)</f>
        <v>7900000</v>
      </c>
      <c r="U26" s="105"/>
      <c r="V26" s="106">
        <f t="shared" si="1"/>
        <v>0</v>
      </c>
      <c r="W26" s="103">
        <f t="shared" si="2"/>
        <v>2</v>
      </c>
      <c r="X26" s="104">
        <f t="shared" si="3"/>
        <v>15800000</v>
      </c>
      <c r="Y26" s="107"/>
      <c r="Z26" s="104">
        <f t="shared" si="4"/>
        <v>15800000</v>
      </c>
      <c r="AA26" s="320"/>
      <c r="AB26" s="321"/>
      <c r="AC26" s="322"/>
      <c r="AD26" s="227"/>
      <c r="AE26" s="111" t="s">
        <v>804</v>
      </c>
      <c r="AF26" s="108"/>
      <c r="AH26" s="110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1</v>
      </c>
      <c r="AI240" s="56">
        <f t="shared" si="24"/>
        <v>0</v>
      </c>
      <c r="AJ240" s="57">
        <f>AH240-AI240</f>
        <v>1</v>
      </c>
      <c r="AK240" s="58">
        <f t="shared" si="28"/>
        <v>0.15</v>
      </c>
      <c r="AL240" s="59">
        <f>AO240+AQ240-[2]Sheet1!$AH241</f>
        <v>0</v>
      </c>
      <c r="AM240" s="59">
        <f t="shared" si="30"/>
        <v>-1</v>
      </c>
      <c r="AN240" s="58">
        <f t="shared" si="26"/>
        <v>0</v>
      </c>
      <c r="AO240" s="59"/>
      <c r="AP240" s="58">
        <f t="shared" si="27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2</v>
      </c>
      <c r="AI241" s="56">
        <f t="shared" si="24"/>
        <v>0</v>
      </c>
      <c r="AJ241" s="57">
        <f t="shared" ref="AJ241:AJ264" si="32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30"/>
        <v>-2</v>
      </c>
      <c r="AN241" s="58">
        <f t="shared" si="26"/>
        <v>0</v>
      </c>
      <c r="AO241" s="59"/>
      <c r="AP241" s="58">
        <f t="shared" si="27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2</v>
      </c>
      <c r="AI242" s="56">
        <f t="shared" si="24"/>
        <v>0</v>
      </c>
      <c r="AJ242" s="57">
        <f t="shared" si="32"/>
        <v>2</v>
      </c>
      <c r="AK242" s="58">
        <f t="shared" ref="AK242:AK267" si="33">AH242*AG242/1000</f>
        <v>8</v>
      </c>
      <c r="AL242" s="59">
        <f>AO242+AQ242-[2]Sheet1!$AH243</f>
        <v>0</v>
      </c>
      <c r="AM242" s="59">
        <f t="shared" si="30"/>
        <v>-2</v>
      </c>
      <c r="AN242" s="58">
        <f t="shared" si="26"/>
        <v>0</v>
      </c>
      <c r="AO242" s="59"/>
      <c r="AP242" s="58">
        <f t="shared" si="27"/>
        <v>-8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0</v>
      </c>
      <c r="AI251" s="56">
        <f t="shared" si="24"/>
        <v>0</v>
      </c>
      <c r="AJ251" s="57">
        <f t="shared" si="32"/>
        <v>0</v>
      </c>
      <c r="AK251" s="58">
        <f t="shared" si="33"/>
        <v>0</v>
      </c>
      <c r="AL251" s="59">
        <f>AO251+AQ251-[2]Sheet1!$AH252</f>
        <v>0</v>
      </c>
      <c r="AM251" s="59">
        <f t="shared" si="30"/>
        <v>0</v>
      </c>
      <c r="AN251" s="58">
        <f t="shared" si="26"/>
        <v>0</v>
      </c>
      <c r="AO251" s="59"/>
      <c r="AP251" s="58" t="str">
        <f t="shared" si="27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0</v>
      </c>
      <c r="AI252" s="56">
        <f t="shared" si="24"/>
        <v>0</v>
      </c>
      <c r="AJ252" s="57">
        <f t="shared" si="32"/>
        <v>0</v>
      </c>
      <c r="AK252" s="58">
        <f t="shared" si="33"/>
        <v>0</v>
      </c>
      <c r="AL252" s="59">
        <f>AO252+AQ252-[2]Sheet1!$AH253</f>
        <v>0</v>
      </c>
      <c r="AM252" s="59">
        <f t="shared" si="30"/>
        <v>0</v>
      </c>
      <c r="AN252" s="58">
        <f t="shared" si="26"/>
        <v>0</v>
      </c>
      <c r="AO252" s="59"/>
      <c r="AP252" s="58" t="str">
        <f t="shared" si="27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80"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J6:J7"/>
    <mergeCell ref="I6:I7"/>
    <mergeCell ref="AD3:AD4"/>
    <mergeCell ref="AC3:AC4"/>
    <mergeCell ref="AA3:AA4"/>
    <mergeCell ref="AB3:AB4"/>
    <mergeCell ref="AD6:AD7"/>
    <mergeCell ref="AC6:AC7"/>
    <mergeCell ref="AB6:AB7"/>
    <mergeCell ref="AA6:AA7"/>
    <mergeCell ref="H6:H7"/>
    <mergeCell ref="G6:G7"/>
    <mergeCell ref="AA12:AA13"/>
    <mergeCell ref="AD12:AD13"/>
    <mergeCell ref="AC12:AC13"/>
    <mergeCell ref="AB12:AB13"/>
    <mergeCell ref="N12:N13"/>
    <mergeCell ref="M12:M13"/>
    <mergeCell ref="L12:L13"/>
    <mergeCell ref="J12:J13"/>
    <mergeCell ref="I12:I13"/>
    <mergeCell ref="H12:H13"/>
    <mergeCell ref="G12:G13"/>
    <mergeCell ref="N6:N7"/>
    <mergeCell ref="M6:M7"/>
    <mergeCell ref="L6:L7"/>
    <mergeCell ref="G15:G16"/>
    <mergeCell ref="H15:H16"/>
    <mergeCell ref="I15:I16"/>
    <mergeCell ref="J15:J16"/>
    <mergeCell ref="L15:L16"/>
    <mergeCell ref="M15:M16"/>
    <mergeCell ref="N15:N16"/>
    <mergeCell ref="AA15:AA16"/>
    <mergeCell ref="AB15:AB16"/>
    <mergeCell ref="AC15:AC16"/>
    <mergeCell ref="AD15:AD16"/>
    <mergeCell ref="AD17:AD20"/>
    <mergeCell ref="AC17:AC20"/>
    <mergeCell ref="AB17:AB20"/>
    <mergeCell ref="AA17:AA20"/>
    <mergeCell ref="G17:G20"/>
    <mergeCell ref="H17:H20"/>
    <mergeCell ref="I17:I20"/>
    <mergeCell ref="J17:J20"/>
    <mergeCell ref="L17:L20"/>
    <mergeCell ref="M17:M20"/>
    <mergeCell ref="N17:N20"/>
    <mergeCell ref="AA21:AA22"/>
    <mergeCell ref="AD21:AD22"/>
    <mergeCell ref="AC21:AC22"/>
    <mergeCell ref="AB21:AB22"/>
    <mergeCell ref="N21:N22"/>
    <mergeCell ref="M21:M22"/>
    <mergeCell ref="L21:L22"/>
    <mergeCell ref="J21:J22"/>
    <mergeCell ref="I21:I22"/>
    <mergeCell ref="H21:H22"/>
    <mergeCell ref="G21:G22"/>
    <mergeCell ref="AE24:AE25"/>
    <mergeCell ref="AD24:AD26"/>
    <mergeCell ref="AA24:AC26"/>
    <mergeCell ref="G24:G26"/>
    <mergeCell ref="H24:H26"/>
    <mergeCell ref="I24:I26"/>
    <mergeCell ref="N24:N26"/>
    <mergeCell ref="M24:M26"/>
    <mergeCell ref="L24:L26"/>
    <mergeCell ref="J24:J26"/>
  </mergeCells>
  <conditionalFormatting sqref="G2:J3 AD2:AD3 Z2:Z200 J5:J6 AD5:AD6 J8:J12 AD8:AD12 G11:I12 G14:J15 AD14:AD15 G17:J17 AD17 G21:J21 AD21 G23:J24 AD23:AD24 G27:J200 AD27:AD200">
    <cfRule type="expression" dxfId="114" priority="63">
      <formula>$A2</formula>
    </cfRule>
    <cfRule type="expression" dxfId="113" priority="65">
      <formula>$E2</formula>
    </cfRule>
  </conditionalFormatting>
  <conditionalFormatting sqref="K2:Z2 G2:J3 AA2:AF3 Q3:Z16 J5:J6 AA5:AF6 J8:J12 AA8:AF12 G11:I12 G14:P15 AA14:AF15 G17:AF17 O18:Z20 G21:AF21 O22:Z22 G23:AF23 G24:AA24 AD24:AF24 O25:Z26 G27:AF200 K3:P3 AE4:AF4 K4:K10 O4:P10 H5:H6 AE7:AF7 H8:H10 K11:P12 K13 O13:P13 AE13:AF13 K16 O16:P16 AE16:AF16 K18:K20 AE18:AF20 K22 AE22:AF22 AF25 K25:K26 AE26:AF26">
    <cfRule type="expression" dxfId="112" priority="64">
      <formula>$C2</formula>
    </cfRule>
  </conditionalFormatting>
  <conditionalFormatting sqref="W2:W200">
    <cfRule type="expression" dxfId="11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{146EBC87-F30A-4CEC-8B35-6CF51426E527}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{488CE452-B7C8-4E4C-8C75-E3AAC1DB2C17}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{3458667D-D61D-4D0E-BF2D-5EBC4F727494}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{BC6305F0-C518-47E5-A2F6-ACC132B01383}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{3B088DF9-CFD5-4451-A274-6512B49CF8CF}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{407D0A02-C44B-41C5-948D-CCB0346A51E8}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{5DE9B17F-2197-4987-98CE-EC5C18CECB20}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{0A09717A-4C74-4CC3-9E8A-7D9D668D4700}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{8569A921-8DC2-482B-B02E-54F267779F61}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{7A8677DF-9CED-4ED5-B63A-E1EA9F866C63}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{42F2BC46-5043-4722-80F8-E23557B7EC08}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{B418C325-A037-4113-9ACE-AF73300520C4}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{AE6079CC-1AA9-4CFF-8305-500E1D72C29C}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{F4734FD4-DA65-45E5-A56E-11E11747646C}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{62813B9C-ADC5-42DB-B67E-953131A63E21}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{59330CBC-B5E6-4BE7-91C5-5452C430F86A}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{E894EB10-0C9F-442A-AFA2-41DFFD36AC80}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{929FD64C-5910-4D29-B214-22710300A7A5}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{686A462C-EDD8-46F3-96D2-B7C1850D120C}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{2725E1E5-CDC5-4A2D-AD0D-0D0DB475D88A}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{83E974D7-5ECC-46D2-8D5A-18440C2FDF1C}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{105E250A-A697-47E9-8B09-2AFABD93A0CC}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{AF492643-F23B-4B9D-8B8A-4868448F6781}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{1FF2DAA3-8452-448C-8E7E-009EB53EF9AB}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{340E3C59-05BF-46EF-A2BD-FFE5476A5A8D}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{CE537837-4A15-4B99-80EF-209101832F06}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{A50D655C-828B-4C1F-BB97-24EA1E880A1F}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{2C614FE5-4336-439C-9E32-46E6409D39A0}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{32EDE884-CA96-452D-8EFF-D90D9FE93FBA}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{D8E7C5F4-C78B-41FC-BCAB-81A02F5F3260}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{5E340968-87D1-400A-80FE-916A9A60AC9E}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{DA7C1A44-9EF1-4A92-9BD6-7A18CAB18CA9}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{5DAB248E-BDB5-4F61-86B0-BC60810F6801}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{C850639D-667D-47C3-B2F3-10B790BA140F}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{F66F34FE-1855-4913-A841-61B6889CD1DE}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{019BF9AC-9557-431A-95EA-D726A72357F8}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{93178A27-B706-4C1D-A39B-B55177A43018}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{F94E0A32-8CD7-4CBC-98C6-5DB5A840501E}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{D6D4C091-093F-4E15-8183-23C56FEA8386}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{8A41394F-E8B2-4E79-BB9C-4131D1B32182}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{35BDAD25-745E-4C4C-A7F8-561ADEBA7EC4}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{3C53CD60-8460-45A3-85B3-0B0A564CA088}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{2EF94116-08D3-4D15-BC7D-B1864EF3905F}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{997FC0C3-E701-43AA-B041-BE2F7B223EA4}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{EACF7A88-0634-4194-BEA5-8DFD0AC7188F}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{CB9E839C-5646-48DB-BF52-FD0FC1BA0EB4}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{4D189F3E-C9A7-45EB-B775-F736AF5437C4}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{7567CA1F-10EF-4A50-8063-39C28B08FDB9}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{435C979B-B1DB-4423-A3EB-F39E881160C0}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{38FF119C-D267-489F-883C-64F0463840E8}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{0AAA812B-F43F-4CCF-AEF1-9EF8F6DEFC00}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{C573FA48-7BF6-4C34-8BC5-3BE8381FE854}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{255E05DB-71B6-4953-8F23-1EE4AC264105}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{CD2E97B1-C215-4232-8486-4FD89C693CE8}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{58812FE3-CDAF-46CE-B240-C1E14DF390F8}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{5B10E8FF-DBB3-4932-9B81-45F0865BF93A}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{F7C8423B-DBF7-420A-83DB-34C31F614027}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{F1EB4EC2-1EFF-4D0A-B9CD-BE559D7BB057}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{1401AFCA-AAB1-45BA-A7C0-A81D2F26F861}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{9953A03D-D2BB-4170-983A-6A95D2E8FCA5}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{084DADFD-3905-4BEB-91BE-5917D0891550}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6EBC87-F30A-4CEC-8B35-6CF51426E527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88CE452-B7C8-4E4C-8C75-E3AAC1DB2C1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458667D-D61D-4D0E-BF2D-5EBC4F72749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C6305F0-C518-47E5-A2F6-ACC132B0138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B088DF9-CFD5-4451-A274-6512B49CF8C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07D0A02-C44B-41C5-948D-CCB0346A51E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DE9B17F-2197-4987-98CE-EC5C18CECB2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A09717A-4C74-4CC3-9E8A-7D9D668D470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569A921-8DC2-482B-B02E-54F267779F61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A8677DF-9CED-4ED5-B63A-E1EA9F866C6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2F2BC46-5043-4722-80F8-E23557B7EC0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418C325-A037-4113-9ACE-AF73300520C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E6079CC-1AA9-4CFF-8305-500E1D72C29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4734FD4-DA65-45E5-A56E-11E11747646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62813B9C-ADC5-42DB-B67E-953131A63E2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9330CBC-B5E6-4BE7-91C5-5452C430F86A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894EB10-0C9F-442A-AFA2-41DFFD36AC8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29FD64C-5910-4D29-B214-22710300A7A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86A462C-EDD8-46F3-96D2-B7C1850D120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725E1E5-CDC5-4A2D-AD0D-0D0DB475D88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3E974D7-5ECC-46D2-8D5A-18440C2FDF1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05E250A-A697-47E9-8B09-2AFABD93A0CC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F492643-F23B-4B9D-8B8A-4868448F678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FF2DAA3-8452-448C-8E7E-009EB53EF9AB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40E3C59-05BF-46EF-A2BD-FFE5476A5A8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E537837-4A15-4B99-80EF-209101832F0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50D655C-828B-4C1F-BB97-24EA1E880A1F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2C614FE5-4336-439C-9E32-46E6409D39A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2EDE884-CA96-452D-8EFF-D90D9FE93FB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8E7C5F4-C78B-41FC-BCAB-81A02F5F3260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5E340968-87D1-400A-80FE-916A9A60AC9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A7C1A44-9EF1-4A92-9BD6-7A18CAB18CA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5DAB248E-BDB5-4F61-86B0-BC60810F680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C850639D-667D-47C3-B2F3-10B790BA140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66F34FE-1855-4913-A841-61B6889CD1D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19BF9AC-9557-431A-95EA-D726A72357F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3178A27-B706-4C1D-A39B-B55177A4301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94E0A32-8CD7-4CBC-98C6-5DB5A840501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6D4C091-093F-4E15-8183-23C56FEA838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A41394F-E8B2-4E79-BB9C-4131D1B3218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5BDAD25-745E-4C4C-A7F8-561ADEBA7EC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C53CD60-8460-45A3-85B3-0B0A564CA08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EF94116-08D3-4D15-BC7D-B1864EF3905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97FC0C3-E701-43AA-B041-BE2F7B223EA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ACF7A88-0634-4194-BEA5-8DFD0AC7188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B9E839C-5646-48DB-BF52-FD0FC1BA0EB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D189F3E-C9A7-45EB-B775-F736AF5437C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7567CA1F-10EF-4A50-8063-39C28B08FDB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35C979B-B1DB-4423-A3EB-F39E881160C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8FF119C-D267-489F-883C-64F0463840E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AAA812B-F43F-4CCF-AEF1-9EF8F6DEFC0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573FA48-7BF6-4C34-8BC5-3BE8381FE85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55E05DB-71B6-4953-8F23-1EE4AC264105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D2E97B1-C215-4232-8486-4FD89C693CE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8812FE3-CDAF-46CE-B240-C1E14DF390F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B10E8FF-DBB3-4932-9B81-45F0865BF93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F7C8423B-DBF7-420A-83DB-34C31F614027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1EB4EC2-1EFF-4D0A-B9CD-BE559D7BB057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401AFCA-AAB1-45BA-A7C0-A81D2F26F861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953A03D-D2BB-4170-983A-6A95D2E8FCA5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084DADFD-3905-4BEB-91BE-5917D089155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67"/>
  <sheetViews>
    <sheetView rightToLeft="1" topLeftCell="Y1" zoomScale="70" zoomScaleNormal="70" workbookViewId="0">
      <selection activeCell="N22" sqref="N22:AE2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2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20.8867187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53.88671875" style="24" customWidth="1"/>
    <col min="32" max="32" width="28.33203125" style="24" customWidth="1"/>
    <col min="33" max="33" width="13.5546875" style="24" bestFit="1" customWidth="1"/>
    <col min="34" max="34" width="142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289037382837</v>
      </c>
      <c r="I2" s="9" t="s">
        <v>697</v>
      </c>
      <c r="J2" s="9"/>
      <c r="K2" s="11" t="str">
        <f t="shared" ref="K2:K65" ca="1" si="0">IF(C2, TODAY(), "" )</f>
        <v/>
      </c>
      <c r="L2" s="12" t="s">
        <v>735</v>
      </c>
      <c r="M2" s="12" t="s">
        <v>736</v>
      </c>
      <c r="N2" s="12"/>
      <c r="O2" s="9">
        <v>5525.1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2750000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2750000</v>
      </c>
      <c r="Y2" s="17"/>
      <c r="Z2" s="14">
        <f t="shared" ref="Z2:Z65" si="4">X2-Y2</f>
        <v>2750000</v>
      </c>
      <c r="AA2" s="18" t="s">
        <v>76</v>
      </c>
      <c r="AB2" s="13" t="s">
        <v>737</v>
      </c>
      <c r="AC2" s="19" t="s">
        <v>738</v>
      </c>
      <c r="AD2" s="20" t="s">
        <v>95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خیابان کریمخان، نرسیده به میدان ولیعصر، خیابان به آفرین، پلاک 21  - شهاب الدین گریوانی 09300840980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8">
        <v>2</v>
      </c>
      <c r="H3" s="220">
        <v>289040664142</v>
      </c>
      <c r="I3" s="218" t="s">
        <v>697</v>
      </c>
      <c r="J3" s="218"/>
      <c r="K3" s="11" t="str">
        <f t="shared" ca="1" si="0"/>
        <v/>
      </c>
      <c r="L3" s="216" t="s">
        <v>703</v>
      </c>
      <c r="M3" s="216" t="s">
        <v>739</v>
      </c>
      <c r="N3" s="216"/>
      <c r="O3" s="9">
        <v>5524.1</v>
      </c>
      <c r="P3" s="9">
        <v>1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2550000</v>
      </c>
      <c r="U3" s="15"/>
      <c r="V3" s="16">
        <f t="shared" si="1"/>
        <v>0</v>
      </c>
      <c r="W3" s="12">
        <f t="shared" si="2"/>
        <v>1</v>
      </c>
      <c r="X3" s="14">
        <f t="shared" si="3"/>
        <v>2550000</v>
      </c>
      <c r="Y3" s="17"/>
      <c r="Z3" s="14">
        <f t="shared" si="4"/>
        <v>2550000</v>
      </c>
      <c r="AA3" s="232" t="s">
        <v>140</v>
      </c>
      <c r="AB3" s="230" t="s">
        <v>740</v>
      </c>
      <c r="AC3" s="228" t="s">
        <v>741</v>
      </c>
      <c r="AD3" s="226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اصفهان زرین شهر-خیابان شیخ بهایی  - مصطفی خاشعی 09339009792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19"/>
      <c r="H4" s="221"/>
      <c r="I4" s="219"/>
      <c r="J4" s="219"/>
      <c r="K4" s="11" t="str">
        <f t="shared" ca="1" si="0"/>
        <v/>
      </c>
      <c r="L4" s="217"/>
      <c r="M4" s="217"/>
      <c r="N4" s="217"/>
      <c r="O4" s="9">
        <v>5501.1</v>
      </c>
      <c r="P4" s="9">
        <v>1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2300000</v>
      </c>
      <c r="U4" s="15"/>
      <c r="V4" s="16">
        <f t="shared" si="1"/>
        <v>0</v>
      </c>
      <c r="W4" s="12">
        <f t="shared" si="2"/>
        <v>1</v>
      </c>
      <c r="X4" s="14">
        <f t="shared" si="3"/>
        <v>2300000</v>
      </c>
      <c r="Y4" s="17"/>
      <c r="Z4" s="14">
        <f t="shared" si="4"/>
        <v>2300000</v>
      </c>
      <c r="AA4" s="233"/>
      <c r="AB4" s="231"/>
      <c r="AC4" s="229"/>
      <c r="AD4" s="22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44">
        <v>3</v>
      </c>
      <c r="H5" s="242"/>
      <c r="I5" s="244" t="s">
        <v>697</v>
      </c>
      <c r="J5" s="218" t="s">
        <v>74</v>
      </c>
      <c r="K5" s="11" t="str">
        <f t="shared" ca="1" si="0"/>
        <v/>
      </c>
      <c r="L5" s="216" t="s">
        <v>101</v>
      </c>
      <c r="M5" s="216" t="s">
        <v>444</v>
      </c>
      <c r="N5" s="216" t="s">
        <v>211</v>
      </c>
      <c r="O5" s="9">
        <v>5525.3</v>
      </c>
      <c r="P5" s="9">
        <v>3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63200000</v>
      </c>
      <c r="U5" s="15"/>
      <c r="V5" s="16">
        <f t="shared" si="1"/>
        <v>0</v>
      </c>
      <c r="W5" s="12">
        <f t="shared" si="2"/>
        <v>3</v>
      </c>
      <c r="X5" s="14">
        <f t="shared" si="3"/>
        <v>189600000</v>
      </c>
      <c r="Y5" s="17"/>
      <c r="Z5" s="14">
        <f t="shared" si="4"/>
        <v>189600000</v>
      </c>
      <c r="AA5" s="232" t="s">
        <v>76</v>
      </c>
      <c r="AB5" s="230" t="s">
        <v>70</v>
      </c>
      <c r="AC5" s="228" t="s">
        <v>212</v>
      </c>
      <c r="AD5" s="226"/>
      <c r="AE5" s="323" t="s">
        <v>356</v>
      </c>
      <c r="AF5" s="21"/>
      <c r="AG5" s="22" t="str">
        <f t="shared" si="5"/>
        <v>TRUE</v>
      </c>
      <c r="AH5" s="23" t="str">
        <f t="shared" si="6"/>
        <v>تهران - ویکافه - محمدرضا جلدی 09051534303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96"/>
      <c r="H6" s="297"/>
      <c r="I6" s="296"/>
      <c r="J6" s="236"/>
      <c r="K6" s="11" t="str">
        <f t="shared" ca="1" si="0"/>
        <v/>
      </c>
      <c r="L6" s="222"/>
      <c r="M6" s="222"/>
      <c r="N6" s="222"/>
      <c r="O6" s="9">
        <v>5525.1</v>
      </c>
      <c r="P6" s="9">
        <v>20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2750000</v>
      </c>
      <c r="U6" s="15"/>
      <c r="V6" s="16">
        <f t="shared" si="1"/>
        <v>0</v>
      </c>
      <c r="W6" s="12">
        <f t="shared" si="2"/>
        <v>20</v>
      </c>
      <c r="X6" s="14">
        <f t="shared" si="3"/>
        <v>55000000</v>
      </c>
      <c r="Y6" s="17"/>
      <c r="Z6" s="14">
        <f t="shared" si="4"/>
        <v>55000000</v>
      </c>
      <c r="AA6" s="241"/>
      <c r="AB6" s="240"/>
      <c r="AC6" s="239"/>
      <c r="AD6" s="238"/>
      <c r="AE6" s="324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96"/>
      <c r="H7" s="297"/>
      <c r="I7" s="296"/>
      <c r="J7" s="236"/>
      <c r="K7" s="11" t="str">
        <f t="shared" ca="1" si="0"/>
        <v/>
      </c>
      <c r="L7" s="222"/>
      <c r="M7" s="222"/>
      <c r="N7" s="222"/>
      <c r="O7" s="9">
        <v>3327.1</v>
      </c>
      <c r="P7" s="9">
        <v>1</v>
      </c>
      <c r="Q7" s="13" t="str">
        <f>VLOOKUP(O7, '[1]لیست محصولات شهریور ۱۴۰۳'!B:C,2,0)</f>
        <v>پامپوجیلا | pampojila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5950000</v>
      </c>
      <c r="U7" s="26"/>
      <c r="V7" s="16">
        <f t="shared" si="1"/>
        <v>0</v>
      </c>
      <c r="W7" s="12">
        <f t="shared" si="2"/>
        <v>1</v>
      </c>
      <c r="X7" s="14">
        <f t="shared" si="3"/>
        <v>5950000</v>
      </c>
      <c r="Y7" s="17"/>
      <c r="Z7" s="14">
        <f t="shared" si="4"/>
        <v>5950000</v>
      </c>
      <c r="AA7" s="241"/>
      <c r="AB7" s="240"/>
      <c r="AC7" s="239"/>
      <c r="AD7" s="238"/>
      <c r="AE7" s="324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96"/>
      <c r="H8" s="297"/>
      <c r="I8" s="296"/>
      <c r="J8" s="236"/>
      <c r="K8" s="11" t="str">
        <f t="shared" ca="1" si="0"/>
        <v/>
      </c>
      <c r="L8" s="222"/>
      <c r="M8" s="222"/>
      <c r="N8" s="222"/>
      <c r="O8" s="9">
        <v>3327.2</v>
      </c>
      <c r="P8" s="9">
        <v>1</v>
      </c>
      <c r="Q8" s="13" t="str">
        <f>VLOOKUP(O8, '[1]لیست محصولات شهریور ۱۴۰۳'!B:C,2,0)</f>
        <v>پامپوجیلا | pampojila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29250000</v>
      </c>
      <c r="U8" s="15"/>
      <c r="V8" s="16">
        <f t="shared" si="1"/>
        <v>0</v>
      </c>
      <c r="W8" s="12">
        <f t="shared" si="2"/>
        <v>1</v>
      </c>
      <c r="X8" s="14">
        <f t="shared" si="3"/>
        <v>29250000</v>
      </c>
      <c r="Y8" s="17"/>
      <c r="Z8" s="14">
        <f t="shared" si="4"/>
        <v>29250000</v>
      </c>
      <c r="AA8" s="241"/>
      <c r="AB8" s="240"/>
      <c r="AC8" s="239"/>
      <c r="AD8" s="238"/>
      <c r="AE8" s="324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45"/>
      <c r="H9" s="243"/>
      <c r="I9" s="245"/>
      <c r="J9" s="219"/>
      <c r="K9" s="11" t="str">
        <f t="shared" ca="1" si="0"/>
        <v/>
      </c>
      <c r="L9" s="217"/>
      <c r="M9" s="217"/>
      <c r="N9" s="217"/>
      <c r="O9" s="9">
        <v>3329.1</v>
      </c>
      <c r="P9" s="9">
        <v>1</v>
      </c>
      <c r="Q9" s="13" t="str">
        <f>VLOOKUP(O9, '[1]لیست محصولات شهریور ۱۴۰۳'!B:C,2,0)</f>
        <v>بنتی ننکا | Benti Nenka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9850000</v>
      </c>
      <c r="U9" s="15"/>
      <c r="V9" s="16">
        <f t="shared" si="1"/>
        <v>0</v>
      </c>
      <c r="W9" s="12">
        <f t="shared" si="2"/>
        <v>1</v>
      </c>
      <c r="X9" s="14">
        <f t="shared" si="3"/>
        <v>9850000</v>
      </c>
      <c r="Y9" s="17"/>
      <c r="Z9" s="14">
        <f t="shared" si="4"/>
        <v>9850000</v>
      </c>
      <c r="AA9" s="233"/>
      <c r="AB9" s="231"/>
      <c r="AC9" s="229"/>
      <c r="AD9" s="227"/>
      <c r="AE9" s="325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218">
        <v>4</v>
      </c>
      <c r="H10" s="220">
        <v>289042633959</v>
      </c>
      <c r="I10" s="218" t="s">
        <v>697</v>
      </c>
      <c r="J10" s="218"/>
      <c r="K10" s="11" t="str">
        <f t="shared" ca="1" si="0"/>
        <v/>
      </c>
      <c r="L10" s="216" t="s">
        <v>269</v>
      </c>
      <c r="M10" s="216" t="s">
        <v>742</v>
      </c>
      <c r="N10" s="216"/>
      <c r="O10" s="9">
        <v>3328.1</v>
      </c>
      <c r="P10" s="9">
        <v>1</v>
      </c>
      <c r="Q10" s="13" t="str">
        <f>VLOOKUP(O10, '[1]لیست محصولات شهریور ۱۴۰۳'!B:C,2,0)</f>
        <v>اینماکولادا مزارع فلو | Inmaculada Fellows Farms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7900000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7900000</v>
      </c>
      <c r="Y10" s="17"/>
      <c r="Z10" s="14">
        <f t="shared" si="4"/>
        <v>7900000</v>
      </c>
      <c r="AA10" s="232" t="s">
        <v>381</v>
      </c>
      <c r="AB10" s="230" t="s">
        <v>743</v>
      </c>
      <c r="AC10" s="228" t="s">
        <v>744</v>
      </c>
      <c r="AD10" s="226"/>
      <c r="AE10" s="234" t="s">
        <v>806</v>
      </c>
      <c r="AF10" s="21"/>
      <c r="AG10" s="22" t="str">
        <f t="shared" si="5"/>
        <v>TRUE</v>
      </c>
      <c r="AH10" s="23" t="str">
        <f t="shared" si="6"/>
        <v>مشهد خیابان راهنمایی  - علیرضا حیدریان 09152399691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36"/>
      <c r="H11" s="237"/>
      <c r="I11" s="236"/>
      <c r="J11" s="236"/>
      <c r="K11" s="11" t="str">
        <f t="shared" ca="1" si="0"/>
        <v/>
      </c>
      <c r="L11" s="222"/>
      <c r="M11" s="222"/>
      <c r="N11" s="222"/>
      <c r="O11" s="9">
        <v>3327.1</v>
      </c>
      <c r="P11" s="9">
        <v>1</v>
      </c>
      <c r="Q11" s="13" t="str">
        <f>VLOOKUP(O11, '[1]لیست محصولات شهریور ۱۴۰۳'!B:C,2,0)</f>
        <v>پامپوجیلا | pampojila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5950000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5950000</v>
      </c>
      <c r="Y11" s="17"/>
      <c r="Z11" s="14">
        <f t="shared" si="4"/>
        <v>5950000</v>
      </c>
      <c r="AA11" s="241"/>
      <c r="AB11" s="240"/>
      <c r="AC11" s="239"/>
      <c r="AD11" s="238"/>
      <c r="AE11" s="298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9"/>
      <c r="H12" s="221"/>
      <c r="I12" s="219"/>
      <c r="J12" s="219"/>
      <c r="K12" s="11" t="str">
        <f t="shared" ca="1" si="0"/>
        <v/>
      </c>
      <c r="L12" s="217"/>
      <c r="M12" s="217"/>
      <c r="N12" s="217"/>
      <c r="O12" s="9">
        <v>3329.1</v>
      </c>
      <c r="P12" s="9">
        <v>1</v>
      </c>
      <c r="Q12" s="13" t="str">
        <f>VLOOKUP(O12, '[1]لیست محصولات شهریور ۱۴۰۳'!B:C,2,0)</f>
        <v>بنتی ننکا | Benti Nenka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9850000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9850000</v>
      </c>
      <c r="Y12" s="17"/>
      <c r="Z12" s="14">
        <f t="shared" si="4"/>
        <v>9850000</v>
      </c>
      <c r="AA12" s="233"/>
      <c r="AB12" s="231"/>
      <c r="AC12" s="229"/>
      <c r="AD12" s="227"/>
      <c r="AE12" s="235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5</v>
      </c>
      <c r="H13" s="10">
        <v>289055920156</v>
      </c>
      <c r="I13" s="9" t="s">
        <v>697</v>
      </c>
      <c r="J13" s="9"/>
      <c r="K13" s="11" t="str">
        <f t="shared" ca="1" si="0"/>
        <v/>
      </c>
      <c r="L13" s="12" t="s">
        <v>745</v>
      </c>
      <c r="M13" s="12" t="s">
        <v>746</v>
      </c>
      <c r="N13" s="12" t="s">
        <v>747</v>
      </c>
      <c r="O13" s="9">
        <v>5525.3</v>
      </c>
      <c r="P13" s="9">
        <v>2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4000</v>
      </c>
      <c r="T13" s="14">
        <f>VLOOKUP(O13, '[1]لیست محصولات شهریور ۱۴۰۳'!B:G,6,0)</f>
        <v>63200000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126400000</v>
      </c>
      <c r="Y13" s="17"/>
      <c r="Z13" s="14">
        <f t="shared" si="4"/>
        <v>126400000</v>
      </c>
      <c r="AA13" s="18" t="s">
        <v>235</v>
      </c>
      <c r="AB13" s="13" t="s">
        <v>748</v>
      </c>
      <c r="AC13" s="19" t="s">
        <v>749</v>
      </c>
      <c r="AD13" s="20"/>
      <c r="AE13" s="19"/>
      <c r="AF13" s="21"/>
      <c r="AG13" s="22" t="str">
        <f t="shared" si="5"/>
        <v>TRUE</v>
      </c>
      <c r="AH13" s="23" t="str">
        <f t="shared" si="6"/>
        <v>تبریز میدان هتل مرمر ، ۳۰۰ متر به سمت میدان بسیج ، ساختمان ونیز، طبقه ۶ رستوران ملل کمپانی - رحمان اکبری 09144086631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6</v>
      </c>
      <c r="H14" s="10">
        <v>289057652932</v>
      </c>
      <c r="I14" s="9" t="s">
        <v>697</v>
      </c>
      <c r="J14" s="9"/>
      <c r="K14" s="11" t="str">
        <f t="shared" ca="1" si="0"/>
        <v/>
      </c>
      <c r="L14" s="12" t="s">
        <v>750</v>
      </c>
      <c r="M14" s="12" t="s">
        <v>751</v>
      </c>
      <c r="N14" s="12"/>
      <c r="O14" s="9">
        <v>5525.1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 t="s">
        <v>92</v>
      </c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2750000</v>
      </c>
      <c r="Y14" s="17"/>
      <c r="Z14" s="14">
        <f t="shared" si="4"/>
        <v>2750000</v>
      </c>
      <c r="AA14" s="18" t="s">
        <v>76</v>
      </c>
      <c r="AB14" s="13" t="s">
        <v>752</v>
      </c>
      <c r="AC14" s="19" t="s">
        <v>753</v>
      </c>
      <c r="AD14" s="20" t="s">
        <v>95</v>
      </c>
      <c r="AE14" s="19"/>
      <c r="AF14" s="21"/>
      <c r="AG14" s="22" t="str">
        <f t="shared" si="5"/>
        <v>TRUE</v>
      </c>
      <c r="AH14" s="23" t="str">
        <f t="shared" si="6"/>
        <v>تهران کارگر شمالی خیابان شکرالله پلاک ۱۰۶  - صدف ناصحی 09214597232</v>
      </c>
    </row>
    <row r="15" spans="1:34" ht="22.35" customHeight="1">
      <c r="A15" s="7"/>
      <c r="B15" s="7"/>
      <c r="C15" s="7"/>
      <c r="D15" s="7"/>
      <c r="E15" s="7"/>
      <c r="F15" s="8"/>
      <c r="G15" s="9">
        <v>7</v>
      </c>
      <c r="H15" s="10">
        <v>289062020084</v>
      </c>
      <c r="I15" s="9" t="s">
        <v>697</v>
      </c>
      <c r="J15" s="9"/>
      <c r="K15" s="11" t="str">
        <f t="shared" ca="1" si="0"/>
        <v/>
      </c>
      <c r="L15" s="12" t="s">
        <v>128</v>
      </c>
      <c r="M15" s="12" t="s">
        <v>801</v>
      </c>
      <c r="N15" s="12" t="s">
        <v>754</v>
      </c>
      <c r="O15" s="9">
        <v>5501.2</v>
      </c>
      <c r="P15" s="9">
        <v>1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11100000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11100000</v>
      </c>
      <c r="Y15" s="17"/>
      <c r="Z15" s="14">
        <f t="shared" si="4"/>
        <v>11100000</v>
      </c>
      <c r="AA15" s="18" t="s">
        <v>391</v>
      </c>
      <c r="AB15" s="13" t="s">
        <v>755</v>
      </c>
      <c r="AC15" s="19" t="s">
        <v>756</v>
      </c>
      <c r="AD15" s="20"/>
      <c r="AE15" s="19"/>
      <c r="AF15" s="21"/>
      <c r="AG15" s="22" t="str">
        <f t="shared" si="5"/>
        <v>TRUE</v>
      </c>
      <c r="AH15" s="23" t="str">
        <f t="shared" si="6"/>
        <v>رشت منظریه_خیابان ولیعصر کافه گرینویچ - علی علیجان‌زاده 09116131047</v>
      </c>
    </row>
    <row r="16" spans="1:34" ht="22.35" customHeight="1">
      <c r="A16" s="7"/>
      <c r="B16" s="7"/>
      <c r="C16" s="7"/>
      <c r="D16" s="7"/>
      <c r="E16" s="7"/>
      <c r="F16" s="8"/>
      <c r="G16" s="218">
        <v>8</v>
      </c>
      <c r="H16" s="220">
        <v>289065568111</v>
      </c>
      <c r="I16" s="218" t="s">
        <v>697</v>
      </c>
      <c r="J16" s="218"/>
      <c r="K16" s="11" t="str">
        <f t="shared" ca="1" si="0"/>
        <v/>
      </c>
      <c r="L16" s="216" t="s">
        <v>529</v>
      </c>
      <c r="M16" s="216" t="s">
        <v>757</v>
      </c>
      <c r="N16" s="216"/>
      <c r="O16" s="9">
        <v>5524.1</v>
      </c>
      <c r="P16" s="9">
        <v>2</v>
      </c>
      <c r="Q16" s="13" t="str">
        <f>VLOOKUP(O16, '[1]لیست محصولات شهریور ۱۴۰۳'!B:C,2,0)</f>
        <v>برزیل کوکاپیل کاناریو | Brazil Cocapil Canario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5100000</v>
      </c>
      <c r="Y16" s="17"/>
      <c r="Z16" s="14">
        <f t="shared" si="4"/>
        <v>5100000</v>
      </c>
      <c r="AA16" s="232" t="s">
        <v>758</v>
      </c>
      <c r="AB16" s="230" t="s">
        <v>759</v>
      </c>
      <c r="AC16" s="228" t="s">
        <v>760</v>
      </c>
      <c r="AD16" s="226"/>
      <c r="AE16" s="234" t="s">
        <v>800</v>
      </c>
      <c r="AF16" s="21"/>
      <c r="AG16" s="22" t="str">
        <f t="shared" si="5"/>
        <v>TRUE</v>
      </c>
      <c r="AH16" s="23" t="str">
        <f t="shared" si="6"/>
        <v>ورامین خیابان شهید بهشتی - خیابان احمدی پور - نرسیده به چهارراه اسماعیلی - پلاک ۳۶  - میلاد مهدی نژاد 09365037888</v>
      </c>
    </row>
    <row r="17" spans="1:34" ht="22.35" customHeight="1">
      <c r="A17" s="7"/>
      <c r="B17" s="7"/>
      <c r="C17" s="7"/>
      <c r="D17" s="7"/>
      <c r="E17" s="7"/>
      <c r="F17" s="8"/>
      <c r="G17" s="219"/>
      <c r="H17" s="221"/>
      <c r="I17" s="219"/>
      <c r="J17" s="219"/>
      <c r="K17" s="11" t="str">
        <f t="shared" ca="1" si="0"/>
        <v/>
      </c>
      <c r="L17" s="217"/>
      <c r="M17" s="217"/>
      <c r="N17" s="217"/>
      <c r="O17" s="9">
        <v>5525.1</v>
      </c>
      <c r="P17" s="9">
        <v>1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2750000</v>
      </c>
      <c r="Y17" s="17"/>
      <c r="Z17" s="14">
        <f t="shared" si="4"/>
        <v>2750000</v>
      </c>
      <c r="AA17" s="233"/>
      <c r="AB17" s="231"/>
      <c r="AC17" s="229"/>
      <c r="AD17" s="227"/>
      <c r="AE17" s="235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9</v>
      </c>
      <c r="H18" s="10">
        <v>289070597320</v>
      </c>
      <c r="I18" s="9" t="s">
        <v>697</v>
      </c>
      <c r="J18" s="9"/>
      <c r="K18" s="11" t="str">
        <f t="shared" ca="1" si="0"/>
        <v/>
      </c>
      <c r="L18" s="12" t="s">
        <v>761</v>
      </c>
      <c r="M18" s="12" t="s">
        <v>762</v>
      </c>
      <c r="N18" s="12"/>
      <c r="O18" s="9">
        <v>5524.2</v>
      </c>
      <c r="P18" s="9">
        <v>1</v>
      </c>
      <c r="Q18" s="13" t="str">
        <f>VLOOKUP(O18, '[1]لیست محصولات شهریور ۱۴۰۳'!B:C,2,0)</f>
        <v>برزیل کوکاپیل کاناریو | Brazil Cocapil Canario</v>
      </c>
      <c r="R18" s="9" t="s">
        <v>112</v>
      </c>
      <c r="S18" s="12">
        <f>VLOOKUP(O18, '[1]لیست محصولات شهریور ۱۴۰۳'!B:F,5,0)</f>
        <v>750</v>
      </c>
      <c r="T18" s="14">
        <f>VLOOKUP(O18, '[1]لیست محصولات شهریور ۱۴۰۳'!B:G,6,0)</f>
        <v>12450000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12450000</v>
      </c>
      <c r="Y18" s="17"/>
      <c r="Z18" s="14">
        <f t="shared" si="4"/>
        <v>12450000</v>
      </c>
      <c r="AA18" s="18" t="s">
        <v>758</v>
      </c>
      <c r="AB18" s="13" t="s">
        <v>763</v>
      </c>
      <c r="AC18" s="19" t="s">
        <v>764</v>
      </c>
      <c r="AD18" s="20"/>
      <c r="AE18" s="19"/>
      <c r="AF18" s="21"/>
      <c r="AG18" s="22" t="str">
        <f t="shared" si="5"/>
        <v>TRUE</v>
      </c>
      <c r="AH18" s="23" t="str">
        <f t="shared" si="6"/>
        <v>ورامین بلوار رسالت خیابان زواره بن بست غزال پلاک ۵ طبقه اول تا سوم  - دینا خانی 09351417508</v>
      </c>
    </row>
    <row r="19" spans="1:34" ht="22.35" customHeight="1">
      <c r="A19" s="7"/>
      <c r="B19" s="7"/>
      <c r="C19" s="7"/>
      <c r="D19" s="7"/>
      <c r="E19" s="7"/>
      <c r="F19" s="8"/>
      <c r="G19" s="9">
        <v>10</v>
      </c>
      <c r="H19" s="10">
        <v>289071551431</v>
      </c>
      <c r="I19" s="9" t="s">
        <v>765</v>
      </c>
      <c r="J19" s="9"/>
      <c r="K19" s="11" t="str">
        <f t="shared" ca="1" si="0"/>
        <v/>
      </c>
      <c r="L19" s="12" t="s">
        <v>269</v>
      </c>
      <c r="M19" s="12" t="s">
        <v>766</v>
      </c>
      <c r="N19" s="12" t="s">
        <v>767</v>
      </c>
      <c r="O19" s="9">
        <v>5524.1</v>
      </c>
      <c r="P19" s="9">
        <v>1</v>
      </c>
      <c r="Q19" s="13" t="str">
        <f>VLOOKUP(O19, '[1]لیست محصولات شهریور ۱۴۰۳'!B:C,2,0)</f>
        <v>برزیل کوکاپیل کاناریو | Brazil Cocapil Canario</v>
      </c>
      <c r="R19" s="9" t="s">
        <v>261</v>
      </c>
      <c r="S19" s="12">
        <f>VLOOKUP(O19, '[1]لیست محصولات شهریور ۱۴۰۳'!B:F,5,0)</f>
        <v>150</v>
      </c>
      <c r="T19" s="14">
        <f>VLOOKUP(O19, '[1]لیست محصولات شهریور ۱۴۰۳'!B:G,6,0)</f>
        <v>2550000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2550000</v>
      </c>
      <c r="Y19" s="17"/>
      <c r="Z19" s="14">
        <f t="shared" si="4"/>
        <v>2550000</v>
      </c>
      <c r="AA19" s="18" t="s">
        <v>768</v>
      </c>
      <c r="AB19" s="13" t="s">
        <v>769</v>
      </c>
      <c r="AC19" s="19" t="s">
        <v>770</v>
      </c>
      <c r="AD19" s="20"/>
      <c r="AE19" s="19"/>
      <c r="AF19" s="21"/>
      <c r="AG19" s="22" t="str">
        <f t="shared" si="5"/>
        <v>TRUE</v>
      </c>
      <c r="AH19" s="23" t="str">
        <f t="shared" si="6"/>
        <v>سیستان و بلوچستان ایرانشهر - خیابان طالقانی-جنب نمایندگی سایپا-دفترستمان کیش محمد ملازائی کافه کاپار - علیرضا ملازائی 09155470760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736140</v>
      </c>
      <c r="I20" s="9" t="s">
        <v>765</v>
      </c>
      <c r="J20" s="9"/>
      <c r="K20" s="11" t="str">
        <f t="shared" ca="1" si="0"/>
        <v/>
      </c>
      <c r="L20" s="12" t="s">
        <v>101</v>
      </c>
      <c r="M20" s="12" t="s">
        <v>264</v>
      </c>
      <c r="N20" s="12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 t="s">
        <v>265</v>
      </c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18" t="s">
        <v>76</v>
      </c>
      <c r="AB20" s="13" t="s">
        <v>266</v>
      </c>
      <c r="AC20" s="19" t="s">
        <v>267</v>
      </c>
      <c r="AD20" s="20" t="s">
        <v>95</v>
      </c>
      <c r="AE20" s="19"/>
      <c r="AF20" s="21"/>
      <c r="AG20" s="22" t="str">
        <f t="shared" si="5"/>
        <v>TRUE</v>
      </c>
      <c r="AH20" s="23" t="str">
        <f t="shared" si="6"/>
        <v>تهران خیابان شیخ بهایی جنوبی - بلوار آزادگان - خیابان بیست و دوم غربی - بعد از تقاطع جانبازان - پلاک 69 - زنگ بالا  - محمدرضا نوربخش 09124237066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12</v>
      </c>
      <c r="H21" s="10">
        <v>923079</v>
      </c>
      <c r="I21" s="9" t="s">
        <v>765</v>
      </c>
      <c r="J21" s="9" t="s">
        <v>74</v>
      </c>
      <c r="K21" s="11" t="str">
        <f t="shared" ca="1" si="0"/>
        <v/>
      </c>
      <c r="L21" s="12" t="s">
        <v>269</v>
      </c>
      <c r="M21" s="12" t="s">
        <v>270</v>
      </c>
      <c r="N21" s="12" t="s">
        <v>271</v>
      </c>
      <c r="O21" s="9">
        <v>5501.3</v>
      </c>
      <c r="P21" s="9">
        <v>1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4000</v>
      </c>
      <c r="T21" s="14">
        <f>VLOOKUP(O21, '[1]لیست محصولات شهریور ۱۴۰۳'!B:G,6,0)</f>
        <v>51200000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51200000</v>
      </c>
      <c r="Y21" s="17"/>
      <c r="Z21" s="14">
        <f t="shared" si="4"/>
        <v>51200000</v>
      </c>
      <c r="AA21" s="18" t="s">
        <v>76</v>
      </c>
      <c r="AB21" s="13" t="s">
        <v>272</v>
      </c>
      <c r="AC21" s="19" t="s">
        <v>273</v>
      </c>
      <c r="AD21" s="20" t="s">
        <v>109</v>
      </c>
      <c r="AE21" s="19"/>
      <c r="AF21" s="21"/>
      <c r="AG21" s="22" t="str">
        <f t="shared" si="5"/>
        <v>TRUE</v>
      </c>
      <c r="AH21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67">
        <v>13</v>
      </c>
      <c r="H22" s="78"/>
      <c r="I22" s="67" t="s">
        <v>765</v>
      </c>
      <c r="J22" s="9" t="s">
        <v>74</v>
      </c>
      <c r="K22" s="11" t="str">
        <f t="shared" ca="1" si="0"/>
        <v/>
      </c>
      <c r="L22" s="12"/>
      <c r="M22" s="12" t="s">
        <v>771</v>
      </c>
      <c r="N22" s="12" t="s">
        <v>772</v>
      </c>
      <c r="O22" s="9">
        <v>5501.2</v>
      </c>
      <c r="P22" s="9">
        <v>6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11100000</v>
      </c>
      <c r="U22" s="15"/>
      <c r="V22" s="16">
        <f t="shared" si="1"/>
        <v>0</v>
      </c>
      <c r="W22" s="12">
        <f t="shared" si="2"/>
        <v>6</v>
      </c>
      <c r="X22" s="14">
        <f t="shared" si="3"/>
        <v>66600000</v>
      </c>
      <c r="Y22" s="17"/>
      <c r="Z22" s="14">
        <f t="shared" si="4"/>
        <v>66600000</v>
      </c>
      <c r="AA22" s="18" t="s">
        <v>76</v>
      </c>
      <c r="AB22" s="13" t="s">
        <v>70</v>
      </c>
      <c r="AC22" s="19" t="s">
        <v>773</v>
      </c>
      <c r="AD22" s="20"/>
      <c r="AE22" s="77" t="s">
        <v>774</v>
      </c>
      <c r="AF22" s="21"/>
      <c r="AG22" s="22" t="str">
        <f t="shared" si="5"/>
        <v>TRUE</v>
      </c>
      <c r="AH22" s="23" t="str">
        <f t="shared" si="6"/>
        <v>تهران - شرکت سامسونگ گلف الکترونیکس -  قفل گری 09123504435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18">
        <v>14</v>
      </c>
      <c r="H23" s="220">
        <v>289098058070</v>
      </c>
      <c r="I23" s="218" t="s">
        <v>765</v>
      </c>
      <c r="J23" s="218"/>
      <c r="K23" s="11" t="str">
        <f t="shared" ca="1" si="0"/>
        <v/>
      </c>
      <c r="L23" s="216" t="s">
        <v>128</v>
      </c>
      <c r="M23" s="216" t="s">
        <v>775</v>
      </c>
      <c r="N23" s="216" t="s">
        <v>776</v>
      </c>
      <c r="O23" s="9">
        <v>5525.1</v>
      </c>
      <c r="P23" s="9">
        <v>1</v>
      </c>
      <c r="Q23" s="13" t="str">
        <f>VLOOKUP(O23, '[1]لیست محصولات شهریور ۱۴۰۳'!B:C,2,0)</f>
        <v>اتیوپی آناسورا | Ethiopia Anasora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2750000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2750000</v>
      </c>
      <c r="Y23" s="17"/>
      <c r="Z23" s="14">
        <f t="shared" si="4"/>
        <v>2750000</v>
      </c>
      <c r="AA23" s="232" t="s">
        <v>471</v>
      </c>
      <c r="AB23" s="230" t="s">
        <v>777</v>
      </c>
      <c r="AC23" s="228" t="s">
        <v>778</v>
      </c>
      <c r="AD23" s="226"/>
      <c r="AE23" s="19"/>
      <c r="AF23" s="21"/>
      <c r="AG23" s="22" t="str">
        <f t="shared" si="5"/>
        <v>TRUE</v>
      </c>
      <c r="AH23" s="23" t="str">
        <f t="shared" si="6"/>
        <v>کاشان خیابان ایت الله کاشانی_چهارراه غزنوی کافه دوپازا - علی شریف 09134635373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9"/>
      <c r="H24" s="221"/>
      <c r="I24" s="219"/>
      <c r="J24" s="219"/>
      <c r="K24" s="11" t="str">
        <f t="shared" ca="1" si="0"/>
        <v/>
      </c>
      <c r="L24" s="217"/>
      <c r="M24" s="217"/>
      <c r="N24" s="217"/>
      <c r="O24" s="9">
        <v>5524.1</v>
      </c>
      <c r="P24" s="9">
        <v>1</v>
      </c>
      <c r="Q24" s="13" t="str">
        <f>VLOOKUP(O24, '[1]لیست محصولات شهریور ۱۴۰۳'!B:C,2,0)</f>
        <v>برزیل کوکاپیل کاناریو | Brazil Cocapil Canario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2550000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2550000</v>
      </c>
      <c r="Y24" s="17"/>
      <c r="Z24" s="14">
        <f t="shared" si="4"/>
        <v>2550000</v>
      </c>
      <c r="AA24" s="233"/>
      <c r="AB24" s="231"/>
      <c r="AC24" s="229"/>
      <c r="AD24" s="227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18">
        <v>15</v>
      </c>
      <c r="H25" s="220">
        <v>289098882174</v>
      </c>
      <c r="I25" s="218" t="s">
        <v>765</v>
      </c>
      <c r="J25" s="218"/>
      <c r="K25" s="11" t="str">
        <f t="shared" ca="1" si="0"/>
        <v/>
      </c>
      <c r="L25" s="216" t="s">
        <v>779</v>
      </c>
      <c r="M25" s="216" t="s">
        <v>780</v>
      </c>
      <c r="N25" s="216"/>
      <c r="O25" s="9">
        <v>5525.1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 t="s">
        <v>92</v>
      </c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2750000</v>
      </c>
      <c r="Y25" s="17"/>
      <c r="Z25" s="14">
        <f t="shared" si="4"/>
        <v>2750000</v>
      </c>
      <c r="AA25" s="232" t="s">
        <v>76</v>
      </c>
      <c r="AB25" s="230" t="s">
        <v>781</v>
      </c>
      <c r="AC25" s="228" t="s">
        <v>782</v>
      </c>
      <c r="AD25" s="226" t="s">
        <v>95</v>
      </c>
      <c r="AE25" s="19"/>
      <c r="AF25" s="21"/>
      <c r="AG25" s="22" t="str">
        <f t="shared" si="5"/>
        <v>TRUE</v>
      </c>
      <c r="AH25" s="23" t="str">
        <f t="shared" si="6"/>
        <v>تهران میدان ونک ، بالاتر از میدان شیخ بهایی ، ابتدای خیابان سئول ، جنب پروتئینی میکائیلیان ، پلاک 31، طبقه اول ، واحد 3  - سحر مظفری فرد 09123026736</v>
      </c>
    </row>
    <row r="26" spans="1:34" ht="22.35" customHeight="1">
      <c r="A26" s="7"/>
      <c r="B26" s="7"/>
      <c r="C26" s="7"/>
      <c r="D26" s="7"/>
      <c r="E26" s="7"/>
      <c r="F26" s="8"/>
      <c r="G26" s="219"/>
      <c r="H26" s="221"/>
      <c r="I26" s="219"/>
      <c r="J26" s="219"/>
      <c r="K26" s="11" t="str">
        <f t="shared" ca="1" si="0"/>
        <v/>
      </c>
      <c r="L26" s="217"/>
      <c r="M26" s="217"/>
      <c r="N26" s="217"/>
      <c r="O26" s="9">
        <v>5524.1</v>
      </c>
      <c r="P26" s="9">
        <v>1</v>
      </c>
      <c r="Q26" s="13" t="str">
        <f>VLOOKUP(O26, '[1]لیست محصولات شهریور ۱۴۰۳'!B:C,2,0)</f>
        <v>برزیل کوکاپیل کاناریو | Brazil Cocapil Canario</v>
      </c>
      <c r="R26" s="9" t="s">
        <v>92</v>
      </c>
      <c r="S26" s="12">
        <f>VLOOKUP(O26, '[1]لیست محصولات شهریور ۱۴۰۳'!B:F,5,0)</f>
        <v>150</v>
      </c>
      <c r="T26" s="14">
        <f>VLOOKUP(O26, '[1]لیست محصولات شهریور ۱۴۰۳'!B:G,6,0)</f>
        <v>2550000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2550000</v>
      </c>
      <c r="Y26" s="17"/>
      <c r="Z26" s="14">
        <f t="shared" si="4"/>
        <v>2550000</v>
      </c>
      <c r="AA26" s="233"/>
      <c r="AB26" s="231"/>
      <c r="AC26" s="229"/>
      <c r="AD26" s="22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18">
        <v>16</v>
      </c>
      <c r="H27" s="220">
        <v>289101923276</v>
      </c>
      <c r="I27" s="218" t="s">
        <v>765</v>
      </c>
      <c r="J27" s="218"/>
      <c r="K27" s="11" t="str">
        <f t="shared" ca="1" si="0"/>
        <v/>
      </c>
      <c r="L27" s="216" t="s">
        <v>630</v>
      </c>
      <c r="M27" s="216" t="s">
        <v>202</v>
      </c>
      <c r="N27" s="216"/>
      <c r="O27" s="9">
        <v>5524.1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2550000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2550000</v>
      </c>
      <c r="Y27" s="17"/>
      <c r="Z27" s="14">
        <f t="shared" si="4"/>
        <v>2550000</v>
      </c>
      <c r="AA27" s="232" t="s">
        <v>76</v>
      </c>
      <c r="AB27" s="230" t="s">
        <v>783</v>
      </c>
      <c r="AC27" s="228" t="s">
        <v>784</v>
      </c>
      <c r="AD27" s="226" t="s">
        <v>95</v>
      </c>
      <c r="AE27" s="19"/>
      <c r="AF27" s="21"/>
      <c r="AG27" s="22" t="str">
        <f t="shared" si="5"/>
        <v>TRUE</v>
      </c>
      <c r="AH27" s="23" t="str">
        <f t="shared" si="6"/>
        <v>تهران ستارخان/شادمان/کوچه ولد خانی/پلاک 55/واحد 13  - آرش علیزاده 09031139168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19"/>
      <c r="H28" s="221"/>
      <c r="I28" s="219"/>
      <c r="J28" s="219"/>
      <c r="K28" s="11" t="str">
        <f t="shared" ca="1" si="0"/>
        <v/>
      </c>
      <c r="L28" s="217"/>
      <c r="M28" s="217"/>
      <c r="N28" s="217"/>
      <c r="O28" s="9">
        <v>5525.1</v>
      </c>
      <c r="P28" s="9">
        <v>1</v>
      </c>
      <c r="Q28" s="13" t="str">
        <f>VLOOKUP(O28, '[1]لیست محصولات شهریور ۱۴۰۳'!B:C,2,0)</f>
        <v>اتیوپی آناسورا | Ethiopia Anasora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2750000</v>
      </c>
      <c r="Y28" s="17"/>
      <c r="Z28" s="14">
        <f t="shared" si="4"/>
        <v>2750000</v>
      </c>
      <c r="AA28" s="233"/>
      <c r="AB28" s="231"/>
      <c r="AC28" s="229"/>
      <c r="AD28" s="22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218">
        <v>17</v>
      </c>
      <c r="H29" s="220">
        <v>289102191034</v>
      </c>
      <c r="I29" s="218" t="s">
        <v>765</v>
      </c>
      <c r="J29" s="218"/>
      <c r="K29" s="11" t="str">
        <f t="shared" ca="1" si="0"/>
        <v/>
      </c>
      <c r="L29" s="216" t="s">
        <v>785</v>
      </c>
      <c r="M29" s="216" t="s">
        <v>786</v>
      </c>
      <c r="N29" s="216" t="s">
        <v>787</v>
      </c>
      <c r="O29" s="9">
        <v>5524.2</v>
      </c>
      <c r="P29" s="9">
        <v>1</v>
      </c>
      <c r="Q29" s="13" t="str">
        <f>VLOOKUP(O29, '[1]لیست محصولات شهریور ۱۴۰۳'!B:C,2,0)</f>
        <v>برزیل کوکاپیل کاناریو | Brazil Cocapil Canario</v>
      </c>
      <c r="R29" s="9" t="s">
        <v>112</v>
      </c>
      <c r="S29" s="12">
        <f>VLOOKUP(O29, '[1]لیست محصولات شهریور ۱۴۰۳'!B:F,5,0)</f>
        <v>750</v>
      </c>
      <c r="T29" s="14">
        <f>VLOOKUP(O29, '[1]لیست محصولات شهریور ۱۴۰۳'!B:G,6,0)</f>
        <v>12450000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12450000</v>
      </c>
      <c r="Y29" s="17"/>
      <c r="Z29" s="14">
        <f t="shared" si="4"/>
        <v>12450000</v>
      </c>
      <c r="AA29" s="232" t="s">
        <v>76</v>
      </c>
      <c r="AB29" s="230" t="s">
        <v>788</v>
      </c>
      <c r="AC29" s="228" t="s">
        <v>789</v>
      </c>
      <c r="AD29" s="226" t="s">
        <v>109</v>
      </c>
      <c r="AE29" s="19"/>
      <c r="AF29" s="21"/>
      <c r="AG29" s="22" t="str">
        <f t="shared" si="5"/>
        <v>TRUE</v>
      </c>
      <c r="AH29" s="23" t="str">
        <f t="shared" si="6"/>
        <v>تهران سعادت آباد - بلوار بهزاد -نبش باغستان یکم - پلاک 2 شرکت تپسی - بردیا میرزایی 09331404200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19"/>
      <c r="H30" s="221"/>
      <c r="I30" s="219"/>
      <c r="J30" s="219"/>
      <c r="K30" s="11" t="str">
        <f t="shared" ca="1" si="0"/>
        <v/>
      </c>
      <c r="L30" s="217"/>
      <c r="M30" s="217"/>
      <c r="N30" s="217"/>
      <c r="O30" s="9">
        <v>3328.1</v>
      </c>
      <c r="P30" s="9">
        <v>1</v>
      </c>
      <c r="Q30" s="13" t="str">
        <f>VLOOKUP(O30, '[1]لیست محصولات شهریور ۱۴۰۳'!B:C,2,0)</f>
        <v>اینماکولادا مزارع فلو | Inmaculada Fellows Farms</v>
      </c>
      <c r="R30" s="9" t="s">
        <v>121</v>
      </c>
      <c r="S30" s="12">
        <f>VLOOKUP(O30, '[1]لیست محصولات شهریور ۱۴۰۳'!B:F,5,0)</f>
        <v>150</v>
      </c>
      <c r="T30" s="14">
        <f>VLOOKUP(O30, '[1]لیست محصولات شهریور ۱۴۰۳'!B:G,6,0)</f>
        <v>7900000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7900000</v>
      </c>
      <c r="Y30" s="17"/>
      <c r="Z30" s="14">
        <f t="shared" si="4"/>
        <v>7900000</v>
      </c>
      <c r="AA30" s="233"/>
      <c r="AB30" s="231"/>
      <c r="AC30" s="229"/>
      <c r="AD30" s="227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18</v>
      </c>
      <c r="H31" s="10">
        <v>289103900289</v>
      </c>
      <c r="I31" s="9" t="s">
        <v>765</v>
      </c>
      <c r="J31" s="9"/>
      <c r="K31" s="11" t="str">
        <f t="shared" ca="1" si="0"/>
        <v/>
      </c>
      <c r="L31" s="12" t="s">
        <v>790</v>
      </c>
      <c r="M31" s="12" t="s">
        <v>791</v>
      </c>
      <c r="N31" s="12"/>
      <c r="O31" s="9">
        <v>5525.2</v>
      </c>
      <c r="P31" s="9">
        <v>1</v>
      </c>
      <c r="Q31" s="13" t="str">
        <f>VLOOKUP(O31, '[1]لیست محصولات شهریور ۱۴۰۳'!B:C,2,0)</f>
        <v>اتیوپی آناسورا | Ethiopia Anasora</v>
      </c>
      <c r="R31" s="9"/>
      <c r="S31" s="12">
        <f>VLOOKUP(O31, '[1]لیست محصولات شهریور ۱۴۰۳'!B:F,5,0)</f>
        <v>750</v>
      </c>
      <c r="T31" s="14">
        <f>VLOOKUP(O31, '[1]لیست محصولات شهریور ۱۴۰۳'!B:G,6,0)</f>
        <v>13350000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13350000</v>
      </c>
      <c r="Y31" s="17"/>
      <c r="Z31" s="14">
        <f t="shared" si="4"/>
        <v>13350000</v>
      </c>
      <c r="AA31" s="18" t="s">
        <v>76</v>
      </c>
      <c r="AB31" s="13" t="s">
        <v>792</v>
      </c>
      <c r="AC31" s="19" t="s">
        <v>793</v>
      </c>
      <c r="AD31" s="20" t="s">
        <v>109</v>
      </c>
      <c r="AE31" s="19"/>
      <c r="AF31" s="21"/>
      <c r="AG31" s="22" t="str">
        <f t="shared" si="5"/>
        <v>TRUE</v>
      </c>
      <c r="AH31" s="23" t="str">
        <f t="shared" si="6"/>
        <v>تهران خ دولت-بلوار کاوه-خ بهار جنوبی-نبش خ نادر-پلاک۲-واحد۸  - رامین جوهری 09122172042</v>
      </c>
    </row>
    <row r="32" spans="1:34" ht="22.35" customHeight="1">
      <c r="A32" s="7"/>
      <c r="B32" s="7"/>
      <c r="C32" s="7"/>
      <c r="D32" s="7"/>
      <c r="E32" s="7"/>
      <c r="F32" s="8"/>
      <c r="G32" s="9">
        <v>19</v>
      </c>
      <c r="H32" s="10">
        <v>289104005600</v>
      </c>
      <c r="I32" s="9" t="s">
        <v>765</v>
      </c>
      <c r="J32" s="9"/>
      <c r="K32" s="11" t="str">
        <f t="shared" ca="1" si="0"/>
        <v/>
      </c>
      <c r="L32" s="12" t="s">
        <v>529</v>
      </c>
      <c r="M32" s="12" t="s">
        <v>794</v>
      </c>
      <c r="N32" s="12"/>
      <c r="O32" s="9">
        <v>5501.2</v>
      </c>
      <c r="P32" s="9">
        <v>1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750</v>
      </c>
      <c r="T32" s="14">
        <f>VLOOKUP(O32, '[1]لیست محصولات شهریور ۱۴۰۳'!B:G,6,0)</f>
        <v>11100000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11100000</v>
      </c>
      <c r="Y32" s="17"/>
      <c r="Z32" s="14">
        <f t="shared" si="4"/>
        <v>11100000</v>
      </c>
      <c r="AA32" s="18" t="s">
        <v>76</v>
      </c>
      <c r="AB32" s="13" t="s">
        <v>795</v>
      </c>
      <c r="AC32" s="19" t="s">
        <v>796</v>
      </c>
      <c r="AD32" s="20" t="s">
        <v>109</v>
      </c>
      <c r="AE32" s="19"/>
      <c r="AF32" s="21"/>
      <c r="AG32" s="22" t="str">
        <f t="shared" si="5"/>
        <v>TRUE</v>
      </c>
      <c r="AH32" s="23" t="str">
        <f t="shared" si="6"/>
        <v>تهران جنت آباد مرکزی خیابان اقاقیا خیایان نسترن اول خیابان مهر کوچه سرو ششم پلاک۲ واحد ۸  - میلاد حیدری 09129476829</v>
      </c>
    </row>
    <row r="33" spans="1:34" ht="22.35" customHeight="1">
      <c r="A33" s="7"/>
      <c r="B33" s="7"/>
      <c r="C33" s="7"/>
      <c r="D33" s="7"/>
      <c r="E33" s="7"/>
      <c r="F33" s="8"/>
      <c r="G33" s="218">
        <v>20</v>
      </c>
      <c r="H33" s="220">
        <v>289108371242</v>
      </c>
      <c r="I33" s="218" t="s">
        <v>765</v>
      </c>
      <c r="J33" s="218"/>
      <c r="K33" s="11" t="str">
        <f t="shared" ca="1" si="0"/>
        <v/>
      </c>
      <c r="L33" s="216" t="s">
        <v>128</v>
      </c>
      <c r="M33" s="216" t="s">
        <v>284</v>
      </c>
      <c r="N33" s="216"/>
      <c r="O33" s="9">
        <v>5525.1</v>
      </c>
      <c r="P33" s="9">
        <v>1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2750000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2750000</v>
      </c>
      <c r="Y33" s="17"/>
      <c r="Z33" s="14">
        <f t="shared" si="4"/>
        <v>2750000</v>
      </c>
      <c r="AA33" s="232" t="s">
        <v>797</v>
      </c>
      <c r="AB33" s="230" t="s">
        <v>798</v>
      </c>
      <c r="AC33" s="228" t="s">
        <v>799</v>
      </c>
      <c r="AD33" s="226"/>
      <c r="AE33" s="19"/>
      <c r="AF33" s="21"/>
      <c r="AG33" s="22" t="str">
        <f t="shared" si="5"/>
        <v>TRUE</v>
      </c>
      <c r="AH33" s="23" t="str">
        <f t="shared" si="6"/>
        <v>میانه شهرک اندیشه خیابان بهار کوچه حافظ2 پلاک 18  - علی مقدم 09388064544</v>
      </c>
    </row>
    <row r="34" spans="1:34" ht="22.35" customHeight="1">
      <c r="A34" s="7"/>
      <c r="B34" s="7"/>
      <c r="C34" s="7"/>
      <c r="D34" s="7"/>
      <c r="E34" s="7"/>
      <c r="F34" s="8"/>
      <c r="G34" s="219"/>
      <c r="H34" s="221"/>
      <c r="I34" s="219"/>
      <c r="J34" s="219"/>
      <c r="K34" s="11" t="str">
        <f t="shared" ca="1" si="0"/>
        <v/>
      </c>
      <c r="L34" s="217"/>
      <c r="M34" s="217"/>
      <c r="N34" s="217"/>
      <c r="O34" s="9">
        <v>5524.1</v>
      </c>
      <c r="P34" s="9">
        <v>1</v>
      </c>
      <c r="Q34" s="13" t="str">
        <f>VLOOKUP(O34, '[1]لیست محصولات شهریور ۱۴۰۳'!B:C,2,0)</f>
        <v>برزیل کوکاپیل کاناریو | Brazil Cocapil Canario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2550000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2550000</v>
      </c>
      <c r="Y34" s="17"/>
      <c r="Z34" s="14">
        <f t="shared" si="4"/>
        <v>2550000</v>
      </c>
      <c r="AA34" s="233"/>
      <c r="AB34" s="231"/>
      <c r="AC34" s="229"/>
      <c r="AD34" s="227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21</v>
      </c>
      <c r="H35" s="10">
        <v>289125827094</v>
      </c>
      <c r="I35" s="9" t="s">
        <v>765</v>
      </c>
      <c r="J35" s="9" t="s">
        <v>74</v>
      </c>
      <c r="K35" s="11" t="str">
        <f t="shared" ca="1" si="0"/>
        <v/>
      </c>
      <c r="L35" s="12" t="s">
        <v>255</v>
      </c>
      <c r="M35" s="12" t="s">
        <v>256</v>
      </c>
      <c r="N35" s="12" t="s">
        <v>807</v>
      </c>
      <c r="O35" s="9">
        <v>5525.2</v>
      </c>
      <c r="P35" s="9">
        <v>5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13350000</v>
      </c>
      <c r="U35" s="15"/>
      <c r="V35" s="16">
        <f t="shared" si="1"/>
        <v>0</v>
      </c>
      <c r="W35" s="12">
        <f t="shared" si="2"/>
        <v>5</v>
      </c>
      <c r="X35" s="14">
        <f t="shared" si="3"/>
        <v>66750000</v>
      </c>
      <c r="Y35" s="17"/>
      <c r="Z35" s="14">
        <f t="shared" si="4"/>
        <v>66750000</v>
      </c>
      <c r="AA35" s="18" t="s">
        <v>76</v>
      </c>
      <c r="AB35" s="13" t="s">
        <v>258</v>
      </c>
      <c r="AC35" s="19" t="s">
        <v>259</v>
      </c>
      <c r="AD35" s="20"/>
      <c r="AE35" s="77" t="s">
        <v>808</v>
      </c>
      <c r="AF35" s="21"/>
      <c r="AG35" s="22" t="str">
        <f t="shared" si="5"/>
        <v>TRUE</v>
      </c>
      <c r="AH35" s="23" t="str">
        <f t="shared" si="6"/>
        <v>تهران نیاوران، سه راه یاسر، خیابان باهنر، به سمت تجریش، نبش کوچه آهنگ برگر هایم - امیررضا شیخ لو 09364001440</v>
      </c>
    </row>
    <row r="36" spans="1:34" ht="22.35" customHeight="1">
      <c r="A36" s="7"/>
      <c r="B36" s="7"/>
      <c r="C36" s="7"/>
      <c r="D36" s="7"/>
      <c r="E36" s="7"/>
      <c r="F36" s="8"/>
      <c r="G36" s="244">
        <v>22</v>
      </c>
      <c r="H36" s="242"/>
      <c r="I36" s="244" t="s">
        <v>765</v>
      </c>
      <c r="J36" s="218" t="s">
        <v>74</v>
      </c>
      <c r="K36" s="11" t="str">
        <f t="shared" ca="1" si="0"/>
        <v/>
      </c>
      <c r="L36" s="216" t="s">
        <v>366</v>
      </c>
      <c r="M36" s="216" t="s">
        <v>367</v>
      </c>
      <c r="N36" s="216" t="s">
        <v>817</v>
      </c>
      <c r="O36" s="9">
        <v>5525.1</v>
      </c>
      <c r="P36" s="9">
        <v>2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2750000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5500000</v>
      </c>
      <c r="Y36" s="17"/>
      <c r="Z36" s="14">
        <f t="shared" si="4"/>
        <v>5500000</v>
      </c>
      <c r="AA36" s="232" t="s">
        <v>140</v>
      </c>
      <c r="AB36" s="230" t="s">
        <v>818</v>
      </c>
      <c r="AC36" s="228" t="s">
        <v>187</v>
      </c>
      <c r="AD36" s="226"/>
      <c r="AE36" s="19"/>
      <c r="AF36" s="21"/>
      <c r="AG36" s="22" t="str">
        <f t="shared" si="5"/>
        <v>TRUE</v>
      </c>
      <c r="AH36" s="23" t="str">
        <f t="shared" si="6"/>
        <v>اصفهان خیابان شمس آباد، کوچه کازرونی، نبش سه راهی، پاساژ امید، طبقه اول فروشگاه کافه دولت - نگار نقیه 09334075144</v>
      </c>
    </row>
    <row r="37" spans="1:34" ht="22.35" customHeight="1">
      <c r="A37" s="7"/>
      <c r="B37" s="7"/>
      <c r="C37" s="7"/>
      <c r="D37" s="7"/>
      <c r="E37" s="7"/>
      <c r="F37" s="8"/>
      <c r="G37" s="296"/>
      <c r="H37" s="297"/>
      <c r="I37" s="296"/>
      <c r="J37" s="236"/>
      <c r="K37" s="11" t="str">
        <f t="shared" ca="1" si="0"/>
        <v/>
      </c>
      <c r="L37" s="222"/>
      <c r="M37" s="222"/>
      <c r="N37" s="222"/>
      <c r="O37" s="9">
        <v>3328.1</v>
      </c>
      <c r="P37" s="9">
        <v>2</v>
      </c>
      <c r="Q37" s="13" t="str">
        <f>VLOOKUP(O37, '[1]لیست محصولات شهریور ۱۴۰۳'!B:C,2,0)</f>
        <v>اینماکولادا مزارع فلو | Inmaculada Fellows Farms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7900000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15800000</v>
      </c>
      <c r="Y37" s="17"/>
      <c r="Z37" s="14">
        <f t="shared" si="4"/>
        <v>15800000</v>
      </c>
      <c r="AA37" s="241"/>
      <c r="AB37" s="240"/>
      <c r="AC37" s="239"/>
      <c r="AD37" s="238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296"/>
      <c r="H38" s="297"/>
      <c r="I38" s="296"/>
      <c r="J38" s="236"/>
      <c r="K38" s="11" t="str">
        <f t="shared" ca="1" si="0"/>
        <v/>
      </c>
      <c r="L38" s="222"/>
      <c r="M38" s="222"/>
      <c r="N38" s="222"/>
      <c r="O38" s="9">
        <v>5501.1</v>
      </c>
      <c r="P38" s="9">
        <v>2</v>
      </c>
      <c r="Q38" s="13" t="str">
        <f>VLOOKUP(O38, '[1]لیست محصولات شهریور ۱۴۰۳'!B:C,2,0)</f>
        <v>ورتکس | Vortex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2300000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4600000</v>
      </c>
      <c r="Y38" s="17"/>
      <c r="Z38" s="14">
        <f t="shared" si="4"/>
        <v>4600000</v>
      </c>
      <c r="AA38" s="241"/>
      <c r="AB38" s="240"/>
      <c r="AC38" s="239"/>
      <c r="AD38" s="238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245"/>
      <c r="H39" s="243"/>
      <c r="I39" s="245"/>
      <c r="J39" s="219"/>
      <c r="K39" s="11" t="str">
        <f t="shared" ca="1" si="0"/>
        <v/>
      </c>
      <c r="L39" s="217"/>
      <c r="M39" s="217"/>
      <c r="N39" s="217"/>
      <c r="O39" s="9">
        <v>5524.1</v>
      </c>
      <c r="P39" s="9">
        <v>2</v>
      </c>
      <c r="Q39" s="13" t="str">
        <f>VLOOKUP(O39, '[1]لیست محصولات شهریور ۱۴۰۳'!B:C,2,0)</f>
        <v>برزیل کوکاپیل کاناریو | Brazil Cocapil Canario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2550000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5100000</v>
      </c>
      <c r="Y39" s="17"/>
      <c r="Z39" s="14">
        <f t="shared" si="4"/>
        <v>5100000</v>
      </c>
      <c r="AA39" s="241"/>
      <c r="AB39" s="240"/>
      <c r="AC39" s="239"/>
      <c r="AD39" s="238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67">
        <v>23</v>
      </c>
      <c r="H40" s="78"/>
      <c r="I40" s="67" t="s">
        <v>765</v>
      </c>
      <c r="J40" s="9" t="s">
        <v>74</v>
      </c>
      <c r="K40" s="11" t="str">
        <f t="shared" ca="1" si="0"/>
        <v/>
      </c>
      <c r="L40" s="12" t="s">
        <v>366</v>
      </c>
      <c r="M40" s="12" t="s">
        <v>367</v>
      </c>
      <c r="N40" s="12" t="s">
        <v>368</v>
      </c>
      <c r="O40" s="9">
        <v>5525.2</v>
      </c>
      <c r="P40" s="9">
        <v>1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750</v>
      </c>
      <c r="T40" s="14">
        <f>VLOOKUP(O40, '[1]لیست محصولات شهریور ۱۴۰۳'!B:G,6,0)</f>
        <v>13350000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13350000</v>
      </c>
      <c r="Y40" s="17"/>
      <c r="Z40" s="14">
        <f t="shared" si="4"/>
        <v>13350000</v>
      </c>
      <c r="AA40" s="233"/>
      <c r="AB40" s="231"/>
      <c r="AC40" s="229"/>
      <c r="AD40" s="227"/>
      <c r="AE40" s="19"/>
      <c r="AF40" s="21"/>
      <c r="AG40" s="22" t="str">
        <f t="shared" si="5"/>
        <v>TRUE</v>
      </c>
      <c r="AH40" s="23" t="str">
        <f t="shared" si="6"/>
        <v xml:space="preserve">  کافه دولت - نگار نقیه </v>
      </c>
    </row>
    <row r="41" spans="1:34" ht="22.35" customHeight="1">
      <c r="A41" s="7"/>
      <c r="B41" s="7"/>
      <c r="C41" s="7"/>
      <c r="D41" s="7"/>
      <c r="E41" s="7"/>
      <c r="F41" s="8"/>
      <c r="G41" s="218">
        <v>24</v>
      </c>
      <c r="H41" s="220" t="s">
        <v>70</v>
      </c>
      <c r="I41" s="218" t="s">
        <v>823</v>
      </c>
      <c r="J41" s="218"/>
      <c r="K41" s="11" t="str">
        <f t="shared" ca="1" si="0"/>
        <v/>
      </c>
      <c r="L41" s="216" t="s">
        <v>802</v>
      </c>
      <c r="M41" s="216" t="s">
        <v>803</v>
      </c>
      <c r="N41" s="216" t="s">
        <v>577</v>
      </c>
      <c r="O41" s="9">
        <v>3328.1</v>
      </c>
      <c r="P41" s="9">
        <v>1</v>
      </c>
      <c r="Q41" s="13" t="str">
        <f>VLOOKUP(O41, '[1]لیست محصولات شهریور ۱۴۰۳'!B:C,2,0)</f>
        <v>اینماکولادا مزارع فلو | Inmaculada Fellows Farms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7900000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7900000</v>
      </c>
      <c r="Y41" s="17"/>
      <c r="Z41" s="14">
        <f t="shared" si="4"/>
        <v>7900000</v>
      </c>
      <c r="AA41" s="314" t="s">
        <v>805</v>
      </c>
      <c r="AB41" s="315"/>
      <c r="AC41" s="316"/>
      <c r="AD41" s="20"/>
      <c r="AE41" s="19"/>
      <c r="AF41" s="21"/>
      <c r="AG41" s="22" t="str">
        <f t="shared" si="5"/>
        <v>TRUE</v>
      </c>
      <c r="AH41" s="23" t="str">
        <f t="shared" si="6"/>
        <v xml:space="preserve">مصرف ایونت د_وند  (پرسنل) - منصور احسانی </v>
      </c>
    </row>
    <row r="42" spans="1:34" ht="22.35" customHeight="1">
      <c r="A42" s="7"/>
      <c r="B42" s="7"/>
      <c r="C42" s="7"/>
      <c r="D42" s="7"/>
      <c r="E42" s="7"/>
      <c r="F42" s="8"/>
      <c r="G42" s="219"/>
      <c r="H42" s="221"/>
      <c r="I42" s="219"/>
      <c r="J42" s="219"/>
      <c r="K42" s="11" t="str">
        <f t="shared" ca="1" si="0"/>
        <v/>
      </c>
      <c r="L42" s="217"/>
      <c r="M42" s="217"/>
      <c r="N42" s="217"/>
      <c r="O42" s="9">
        <v>5525.1</v>
      </c>
      <c r="P42" s="9">
        <v>2</v>
      </c>
      <c r="Q42" s="13" t="str">
        <f>VLOOKUP(O42, '[1]لیست محصولات شهریور ۱۴۰۳'!B:C,2,0)</f>
        <v>اتیوپی آناسورا | Ethiopia Anasora</v>
      </c>
      <c r="R42" s="9"/>
      <c r="S42" s="12">
        <f>VLOOKUP(O42, '[1]لیست محصولات شهریور ۱۴۰۳'!B:F,5,0)</f>
        <v>150</v>
      </c>
      <c r="T42" s="14">
        <f>VLOOKUP(O42, '[1]لیست محصولات شهریور ۱۴۰۳'!B:G,6,0)</f>
        <v>2750000</v>
      </c>
      <c r="U42" s="15"/>
      <c r="V42" s="16">
        <f t="shared" si="1"/>
        <v>0</v>
      </c>
      <c r="W42" s="12">
        <f t="shared" si="2"/>
        <v>2</v>
      </c>
      <c r="X42" s="14">
        <f t="shared" si="3"/>
        <v>5500000</v>
      </c>
      <c r="Y42" s="17"/>
      <c r="Z42" s="14">
        <f t="shared" si="4"/>
        <v>5500000</v>
      </c>
      <c r="AA42" s="320"/>
      <c r="AB42" s="321"/>
      <c r="AC42" s="322"/>
      <c r="AD42" s="20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</v>
      </c>
      <c r="AI240" s="56">
        <f t="shared" si="19"/>
        <v>0</v>
      </c>
      <c r="AJ240" s="57">
        <f>AH240-AI240</f>
        <v>3</v>
      </c>
      <c r="AK240" s="58">
        <f t="shared" si="23"/>
        <v>0.45</v>
      </c>
      <c r="AL240" s="59">
        <f>AO240+AQ240-[2]Sheet1!$AH241</f>
        <v>0</v>
      </c>
      <c r="AM240" s="59">
        <f t="shared" si="25"/>
        <v>-3</v>
      </c>
      <c r="AN240" s="58">
        <f t="shared" si="21"/>
        <v>0</v>
      </c>
      <c r="AO240" s="59"/>
      <c r="AP240" s="58">
        <f t="shared" si="22"/>
        <v>-0.45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8</v>
      </c>
      <c r="AI241" s="56">
        <f t="shared" si="19"/>
        <v>0</v>
      </c>
      <c r="AJ241" s="57">
        <f t="shared" ref="AJ241:AJ264" si="27">AH241-AI241</f>
        <v>8</v>
      </c>
      <c r="AK241" s="58">
        <f>AH241*AG241/1000</f>
        <v>6</v>
      </c>
      <c r="AL241" s="59">
        <f>AO241+AQ241-[2]Sheet1!$AH242</f>
        <v>0</v>
      </c>
      <c r="AM241" s="59">
        <f t="shared" si="25"/>
        <v>-8</v>
      </c>
      <c r="AN241" s="58">
        <f t="shared" si="21"/>
        <v>0</v>
      </c>
      <c r="AO241" s="59"/>
      <c r="AP241" s="58">
        <f t="shared" si="22"/>
        <v>-6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</v>
      </c>
      <c r="AI242" s="56">
        <f t="shared" si="19"/>
        <v>0</v>
      </c>
      <c r="AJ242" s="57">
        <f t="shared" si="27"/>
        <v>1</v>
      </c>
      <c r="AK242" s="58">
        <f t="shared" ref="AK242:AK267" si="28">AH242*AG242/1000</f>
        <v>4</v>
      </c>
      <c r="AL242" s="59">
        <f>AO242+AQ242-[2]Sheet1!$AH243</f>
        <v>0</v>
      </c>
      <c r="AM242" s="59">
        <f t="shared" si="25"/>
        <v>-1</v>
      </c>
      <c r="AN242" s="58">
        <f t="shared" si="21"/>
        <v>0</v>
      </c>
      <c r="AO242" s="59"/>
      <c r="AP242" s="58">
        <f t="shared" si="22"/>
        <v>-4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25">
    <mergeCell ref="A1:B1"/>
    <mergeCell ref="C1:D1"/>
    <mergeCell ref="E1:F1"/>
    <mergeCell ref="U1:V1"/>
    <mergeCell ref="AA3:AA4"/>
    <mergeCell ref="G5:G9"/>
    <mergeCell ref="H5:H9"/>
    <mergeCell ref="I5:I9"/>
    <mergeCell ref="J5:J9"/>
    <mergeCell ref="L5:L9"/>
    <mergeCell ref="AD3:AD4"/>
    <mergeCell ref="AC3:AC4"/>
    <mergeCell ref="AB3:AB4"/>
    <mergeCell ref="G3:G4"/>
    <mergeCell ref="H3:H4"/>
    <mergeCell ref="I3:I4"/>
    <mergeCell ref="J3:J4"/>
    <mergeCell ref="L3:L4"/>
    <mergeCell ref="N3:N4"/>
    <mergeCell ref="M3:M4"/>
    <mergeCell ref="AE5:AE9"/>
    <mergeCell ref="AD10:AD12"/>
    <mergeCell ref="AC10:AC12"/>
    <mergeCell ref="AB10:AB12"/>
    <mergeCell ref="AA10:AA12"/>
    <mergeCell ref="M5:M9"/>
    <mergeCell ref="N5:N9"/>
    <mergeCell ref="AD5:AD9"/>
    <mergeCell ref="AC5:AC9"/>
    <mergeCell ref="AB5:AB9"/>
    <mergeCell ref="AA5:AA9"/>
    <mergeCell ref="H16:H17"/>
    <mergeCell ref="G16:G17"/>
    <mergeCell ref="AA16:AA17"/>
    <mergeCell ref="M10:M12"/>
    <mergeCell ref="N10:N12"/>
    <mergeCell ref="N16:N17"/>
    <mergeCell ref="M16:M17"/>
    <mergeCell ref="L16:L17"/>
    <mergeCell ref="G10:G12"/>
    <mergeCell ref="H10:H12"/>
    <mergeCell ref="I10:I12"/>
    <mergeCell ref="J10:J12"/>
    <mergeCell ref="L10:L12"/>
    <mergeCell ref="AD16:AD17"/>
    <mergeCell ref="AC16:AC17"/>
    <mergeCell ref="AB16:AB17"/>
    <mergeCell ref="AA23:AA24"/>
    <mergeCell ref="AD23:AD24"/>
    <mergeCell ref="AC23:AC24"/>
    <mergeCell ref="AB23:AB24"/>
    <mergeCell ref="J16:J17"/>
    <mergeCell ref="I16:I17"/>
    <mergeCell ref="AD25:AD26"/>
    <mergeCell ref="G25:G26"/>
    <mergeCell ref="H25:H26"/>
    <mergeCell ref="I25:I26"/>
    <mergeCell ref="J25:J26"/>
    <mergeCell ref="L25:L26"/>
    <mergeCell ref="M25:M26"/>
    <mergeCell ref="N25:N26"/>
    <mergeCell ref="H23:H24"/>
    <mergeCell ref="G23:G24"/>
    <mergeCell ref="AA25:AA26"/>
    <mergeCell ref="AB25:AB26"/>
    <mergeCell ref="AC25:AC26"/>
    <mergeCell ref="N23:N24"/>
    <mergeCell ref="M23:M24"/>
    <mergeCell ref="L23:L24"/>
    <mergeCell ref="J23:J24"/>
    <mergeCell ref="I23:I24"/>
    <mergeCell ref="H29:H30"/>
    <mergeCell ref="G29:G30"/>
    <mergeCell ref="M27:M28"/>
    <mergeCell ref="L27:L28"/>
    <mergeCell ref="J27:J28"/>
    <mergeCell ref="I27:I28"/>
    <mergeCell ref="H27:H28"/>
    <mergeCell ref="AA27:AA28"/>
    <mergeCell ref="AD27:AD28"/>
    <mergeCell ref="AC27:AC28"/>
    <mergeCell ref="AB27:AB28"/>
    <mergeCell ref="N27:N28"/>
    <mergeCell ref="AA29:AA30"/>
    <mergeCell ref="AB29:AB30"/>
    <mergeCell ref="AC29:AC30"/>
    <mergeCell ref="AD29:AD30"/>
    <mergeCell ref="N29:N30"/>
    <mergeCell ref="M29:M30"/>
    <mergeCell ref="L29:L30"/>
    <mergeCell ref="J29:J30"/>
    <mergeCell ref="I29:I30"/>
    <mergeCell ref="AE16:AE17"/>
    <mergeCell ref="AE10:AE12"/>
    <mergeCell ref="H36:H39"/>
    <mergeCell ref="G36:G39"/>
    <mergeCell ref="I36:I39"/>
    <mergeCell ref="J36:J39"/>
    <mergeCell ref="L36:L39"/>
    <mergeCell ref="M36:M39"/>
    <mergeCell ref="N36:N39"/>
    <mergeCell ref="AD36:AD40"/>
    <mergeCell ref="AC36:AC40"/>
    <mergeCell ref="AB36:AB40"/>
    <mergeCell ref="H33:H34"/>
    <mergeCell ref="G33:G34"/>
    <mergeCell ref="AA33:AA34"/>
    <mergeCell ref="AD33:AD34"/>
    <mergeCell ref="AC33:AC34"/>
    <mergeCell ref="AB33:AB34"/>
    <mergeCell ref="N33:N34"/>
    <mergeCell ref="M33:M34"/>
    <mergeCell ref="L33:L34"/>
    <mergeCell ref="J33:J34"/>
    <mergeCell ref="I33:I34"/>
    <mergeCell ref="G27:G28"/>
    <mergeCell ref="N41:N42"/>
    <mergeCell ref="M41:M42"/>
    <mergeCell ref="L41:L42"/>
    <mergeCell ref="J41:J42"/>
    <mergeCell ref="I41:I42"/>
    <mergeCell ref="H41:H42"/>
    <mergeCell ref="G41:G42"/>
    <mergeCell ref="AA41:AC42"/>
    <mergeCell ref="AA36:AA40"/>
  </mergeCells>
  <conditionalFormatting sqref="G2:J3 AD2:AD3 Z2:Z200 J5 AD5 J10 AD10 G13:J16 AD13:AD16 G18:J23 AD18:AD23 G25:J25 AD25 G27:J27 AD27 G29:J29 AD29 G31:J33 AD31:AD33 G35:J36 AD35:AD36 G40:J41 AD41:AD200 G43:J200">
    <cfRule type="expression" dxfId="110" priority="63">
      <formula>$A2</formula>
    </cfRule>
    <cfRule type="expression" dxfId="109" priority="65">
      <formula>$E2</formula>
    </cfRule>
  </conditionalFormatting>
  <conditionalFormatting sqref="K2:Z2 G2:J3 AA2:AF3 Q3:Z200 J5 AA5:AF5 J10 AA10:AF10 G13:P16 AA13:AF16 G18:P23 AA18:AF23 G25:P25 AA25:AF25 G27:P27 AA27:AF27 G29:P29 AA29:AF29 G31:P33 AA31:AF33 G35:P36 AA35:AF36 G40:P41 AD41:AF42 G43:P200 AA43:AF200 K3:P3 AE4:AF4 K4:K12 O4:P12 H5 AF6:AF9 H10 AF11:AF12 K17 O17:P17 AF17 K24 O24:P24 AE24:AF24 K26 O26:P26 AE26:AF26 K28 O28:P28 AE28:AF28 K30 O30:P30 AE30:AF30 K34 O34:P34 AE34:AF34 K37:K39 O37:P39 AE37:AF40 AA41 K42 O42:P42">
    <cfRule type="expression" dxfId="108" priority="64">
      <formula>$C2</formula>
    </cfRule>
  </conditionalFormatting>
  <conditionalFormatting sqref="W2:W200">
    <cfRule type="expression" dxfId="107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{370AECAF-21A9-440C-B80A-8378EC729F44}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{72470017-DDA8-4FDE-A8B5-74A8ED9086F2}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{F27783C2-FDC5-4209-B9FE-8E3564B8102A}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{9E551884-D7F2-44AC-9BA5-C627A0E1E9CB}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{B682ACED-B378-4D45-B8A4-94978358515D}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{E25F4697-9AE4-4F09-A305-2A54DFE052A3}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{3698A6E5-E0FA-45C0-8473-204C1FC6B818}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{6E53D087-DC8E-40E1-8A53-99B3832F224F}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{C9F3FA8F-F172-4F29-B347-4F6C9037B035}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{589DD2C8-5C13-4EB9-ADA0-330CB885F28C}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{FC0CBAFC-7B2D-49E5-ACC1-42D8F5616E94}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{1ACAAA2A-DFDE-4DAC-B1C4-DDC8DF5E8F17}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{81C2719E-6839-4B68-B7C9-7B7737C96619}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{1AB9B6DE-7DA7-4323-BC7E-F8E19E52E485}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{A5F82155-335B-47E4-87E8-95B62AC42696}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{E934B3D4-CBB4-4B5F-BA5B-1D37F6C0DFD6}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{5741CCC4-B224-49C0-B67D-B7E4CB3E2554}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{704CA856-7480-4CCD-91C7-0152D8E34834}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{8326DDB6-6A0E-4CAA-B514-CD21272F92D8}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{824C55B2-BF61-458D-8BB2-CDF5AF5A1B3B}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{73B25FFD-6091-4211-AD4B-942B73A818EE}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{8AE1BCD6-A6DB-4BB1-BE52-7EF3FBAF2305}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{E5D8EFDC-5E2F-457F-B51A-4F0C979F66FA}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{4F3B9991-F490-4BAC-8B6C-4ED50E142D1E}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{9477BE6B-DBB4-4270-931E-3A52DA456622}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{312D0A27-829F-44F1-AF80-5205D1ECB49D}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{58FA469A-FDAE-4B4D-A1DC-6BEA9679E4E6}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{8AD6B9A7-0A91-4A79-9AF5-9CD3510B7E19}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{2EDC0DC7-9DAC-4957-84CB-8D9E0C37265F}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{FA362C98-D836-45FE-A05C-4F1FD6F256C4}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{3B1DFEBF-4489-45E4-AAF2-9D2CBFEAF3CE}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{371BE21B-FEAD-46BF-823B-464DCBF143CC}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{E5094900-6B45-4C18-A81C-066B1C3E7CA9}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{26AC1B98-85CA-40E0-9F5B-A8C0D8208222}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{D3214650-1EFE-4A58-993A-E7D9C00853BB}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{0C7902E0-6F69-44AE-AE3A-EE0CEA17E263}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{B57A7A8A-6DA4-49EF-B6A4-BB5D9EF34A58}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{7226D312-849B-4D46-8E72-1F1D3AC34181}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{45AB589C-F03E-439D-B5C3-DB9C71E901C3}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{4DF59BB4-989C-48A1-A555-EA4AEC2127E2}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{4FFDED27-631D-470E-BCE4-5A58CE61C3E4}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{99CF017E-5100-4DA9-9DE2-A89A90455B8B}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{F2EB38F0-09DE-4BC6-93FD-328A2672F241}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{4670F8C4-18FA-45B1-BEF3-34E8CA970E69}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{C0DE3829-9C8D-43D3-885F-27DEDCBACEA3}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{1F042222-3D8F-43EF-953D-EEC7BD07871C}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{A319D6F1-4198-4471-AA8B-D1B7E1C79617}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{01ADD1B7-595C-417A-A683-664E022F7EBB}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{AD2AE22C-9187-48CD-A2F6-4A51575EE8BD}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{7D085862-85CB-4B42-AD02-429B7F926163}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{73769201-4000-48F4-A79F-49509C37BD39}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{89044D63-6BF8-4B44-9D2D-14E873231607}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{37A68C18-B61F-44BC-BDCA-15759BAA7A64}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{7E87CB50-1EEF-4C87-9D2F-138F0EAA7782}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{B00740CB-9D4E-4060-B541-C8D274CE3EF0}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{84A35680-59C1-4DBF-B4CA-24E3868BDB34}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{28C67399-2F18-42B9-B04F-8CF571C4C0EE}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{C51A5694-499C-4860-A726-3EEA0AB6689B}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{B3EF6009-8D47-4590-A68B-00519CCFC88A}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{302D8E41-D0FB-4560-8E61-B4F4527D2177}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{2F2EE80C-B55B-4776-8D51-CB8E1D883EBF}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0AECAF-21A9-440C-B80A-8378EC729F4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72470017-DDA8-4FDE-A8B5-74A8ED9086F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27783C2-FDC5-4209-B9FE-8E3564B8102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E551884-D7F2-44AC-9BA5-C627A0E1E9C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682ACED-B378-4D45-B8A4-94978358515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25F4697-9AE4-4F09-A305-2A54DFE052A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3698A6E5-E0FA-45C0-8473-204C1FC6B81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E53D087-DC8E-40E1-8A53-99B3832F224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C9F3FA8F-F172-4F29-B347-4F6C9037B03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89DD2C8-5C13-4EB9-ADA0-330CB885F28C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C0CBAFC-7B2D-49E5-ACC1-42D8F5616E9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ACAAA2A-DFDE-4DAC-B1C4-DDC8DF5E8F1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1C2719E-6839-4B68-B7C9-7B7737C96619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1AB9B6DE-7DA7-4323-BC7E-F8E19E52E48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5F82155-335B-47E4-87E8-95B62AC42696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934B3D4-CBB4-4B5F-BA5B-1D37F6C0DFD6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741CCC4-B224-49C0-B67D-B7E4CB3E255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704CA856-7480-4CCD-91C7-0152D8E3483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326DDB6-6A0E-4CAA-B514-CD21272F92D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24C55B2-BF61-458D-8BB2-CDF5AF5A1B3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3B25FFD-6091-4211-AD4B-942B73A818E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AE1BCD6-A6DB-4BB1-BE52-7EF3FBAF230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5D8EFDC-5E2F-457F-B51A-4F0C979F66F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4F3B9991-F490-4BAC-8B6C-4ED50E142D1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477BE6B-DBB4-4270-931E-3A52DA45662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12D0A27-829F-44F1-AF80-5205D1ECB49D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8FA469A-FDAE-4B4D-A1DC-6BEA9679E4E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AD6B9A7-0A91-4A79-9AF5-9CD3510B7E19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EDC0DC7-9DAC-4957-84CB-8D9E0C37265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A362C98-D836-45FE-A05C-4F1FD6F256C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3B1DFEBF-4489-45E4-AAF2-9D2CBFEAF3C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71BE21B-FEAD-46BF-823B-464DCBF143C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5094900-6B45-4C18-A81C-066B1C3E7CA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6AC1B98-85CA-40E0-9F5B-A8C0D8208222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D3214650-1EFE-4A58-993A-E7D9C00853B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C7902E0-6F69-44AE-AE3A-EE0CEA17E26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57A7A8A-6DA4-49EF-B6A4-BB5D9EF34A5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226D312-849B-4D46-8E72-1F1D3AC3418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5AB589C-F03E-439D-B5C3-DB9C71E901C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4DF59BB4-989C-48A1-A555-EA4AEC2127E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FFDED27-631D-470E-BCE4-5A58CE61C3E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99CF017E-5100-4DA9-9DE2-A89A90455B8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2EB38F0-09DE-4BC6-93FD-328A2672F24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4670F8C4-18FA-45B1-BEF3-34E8CA970E6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0DE3829-9C8D-43D3-885F-27DEDCBACEA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1F042222-3D8F-43EF-953D-EEC7BD07871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319D6F1-4198-4471-AA8B-D1B7E1C7961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1ADD1B7-595C-417A-A683-664E022F7EB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D2AE22C-9187-48CD-A2F6-4A51575EE8B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D085862-85CB-4B42-AD02-429B7F92616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3769201-4000-48F4-A79F-49509C37BD3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9044D63-6BF8-4B44-9D2D-14E87323160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7A68C18-B61F-44BC-BDCA-15759BAA7A6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E87CB50-1EEF-4C87-9D2F-138F0EAA778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00740CB-9D4E-4060-B541-C8D274CE3EF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4A35680-59C1-4DBF-B4CA-24E3868BDB3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8C67399-2F18-42B9-B04F-8CF571C4C0EE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51A5694-499C-4860-A726-3EEA0AB6689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3EF6009-8D47-4590-A68B-00519CCFC88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02D8E41-D0FB-4560-8E61-B4F4527D217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2F2EE80C-B55B-4776-8D51-CB8E1D883EB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267"/>
  <sheetViews>
    <sheetView rightToLeft="1" topLeftCell="G19" zoomScale="70" zoomScaleNormal="70" workbookViewId="0">
      <selection activeCell="N10" sqref="N1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0.886718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40.6640625" style="24" bestFit="1" customWidth="1"/>
    <col min="29" max="29" width="15.77734375" style="31" bestFit="1" customWidth="1"/>
    <col min="30" max="30" width="13.6640625" style="32" bestFit="1" customWidth="1"/>
    <col min="31" max="31" width="85.5546875" style="24" bestFit="1" customWidth="1"/>
    <col min="32" max="32" width="28.33203125" style="24" bestFit="1" customWidth="1"/>
    <col min="33" max="33" width="13.5546875" style="24" bestFit="1" customWidth="1"/>
    <col min="34" max="34" width="171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18">
        <v>1</v>
      </c>
      <c r="H2" s="220">
        <v>289123263772</v>
      </c>
      <c r="I2" s="218" t="s">
        <v>765</v>
      </c>
      <c r="J2" s="218"/>
      <c r="K2" s="11" t="str">
        <f t="shared" ref="K2:K65" ca="1" si="0">IF(C2, TODAY(), "" )</f>
        <v/>
      </c>
      <c r="L2" s="216" t="s">
        <v>809</v>
      </c>
      <c r="M2" s="216" t="s">
        <v>810</v>
      </c>
      <c r="N2" s="216"/>
      <c r="O2" s="9">
        <v>5501.1</v>
      </c>
      <c r="P2" s="9">
        <v>2</v>
      </c>
      <c r="Q2" s="13" t="str">
        <f>VLOOKUP(O2, '[1]لیست محصولات شهریور ۱۴۰۳'!B:C,2,0)</f>
        <v>ورتکس | Vortex</v>
      </c>
      <c r="R2" s="9" t="s">
        <v>112</v>
      </c>
      <c r="S2" s="12">
        <f>VLOOKUP(O2, '[1]لیست محصولات شهریور ۱۴۰۳'!B:F,5,0)</f>
        <v>150</v>
      </c>
      <c r="T2" s="14">
        <f>VLOOKUP(O2, '[1]لیست محصولات شهریور ۱۴۰۳'!B:G,6,0)</f>
        <v>2300000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4600000</v>
      </c>
      <c r="Y2" s="17"/>
      <c r="Z2" s="14">
        <f t="shared" ref="Z2:Z65" si="4">X2-Y2</f>
        <v>4600000</v>
      </c>
      <c r="AA2" s="232" t="s">
        <v>207</v>
      </c>
      <c r="AB2" s="230" t="s">
        <v>811</v>
      </c>
      <c r="AC2" s="228" t="s">
        <v>812</v>
      </c>
      <c r="AD2" s="226"/>
      <c r="AE2" s="234" t="s">
        <v>813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قم سالاریه-یاسمن-پلاک۱۴۲-واحد۳  - جواد محمدی 09122514471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9"/>
      <c r="H3" s="221"/>
      <c r="I3" s="219"/>
      <c r="J3" s="219"/>
      <c r="K3" s="11" t="str">
        <f t="shared" ca="1" si="0"/>
        <v/>
      </c>
      <c r="L3" s="217"/>
      <c r="M3" s="217"/>
      <c r="N3" s="217"/>
      <c r="O3" s="9">
        <v>5525.1</v>
      </c>
      <c r="P3" s="9">
        <v>2</v>
      </c>
      <c r="Q3" s="13" t="str">
        <f>VLOOKUP(O3, '[1]لیست محصولات شهریور ۱۴۰۳'!B:C,2,0)</f>
        <v>اتیوپی آناسورا | Ethiopia Anasora</v>
      </c>
      <c r="R3" s="9" t="s">
        <v>112</v>
      </c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2</v>
      </c>
      <c r="X3" s="14">
        <f t="shared" si="3"/>
        <v>5500000</v>
      </c>
      <c r="Y3" s="17"/>
      <c r="Z3" s="14">
        <f t="shared" si="4"/>
        <v>5500000</v>
      </c>
      <c r="AA3" s="233"/>
      <c r="AB3" s="231"/>
      <c r="AC3" s="229"/>
      <c r="AD3" s="227"/>
      <c r="AE3" s="235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289124885220</v>
      </c>
      <c r="I4" s="25" t="s">
        <v>765</v>
      </c>
      <c r="J4" s="9"/>
      <c r="K4" s="11" t="str">
        <f t="shared" ca="1" si="0"/>
        <v/>
      </c>
      <c r="L4" s="12" t="s">
        <v>128</v>
      </c>
      <c r="M4" s="12" t="s">
        <v>814</v>
      </c>
      <c r="N4" s="12"/>
      <c r="O4" s="9">
        <v>3329.1</v>
      </c>
      <c r="P4" s="9">
        <v>1</v>
      </c>
      <c r="Q4" s="13" t="str">
        <f>VLOOKUP(O4, '[1]لیست محصولات شهریور ۱۴۰۳'!B:C,2,0)</f>
        <v>بنتی ننکا | Benti Nenka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9850000</v>
      </c>
      <c r="U4" s="15"/>
      <c r="V4" s="16">
        <f t="shared" si="1"/>
        <v>0</v>
      </c>
      <c r="W4" s="12">
        <f t="shared" si="2"/>
        <v>1</v>
      </c>
      <c r="X4" s="14">
        <f t="shared" si="3"/>
        <v>9850000</v>
      </c>
      <c r="Y4" s="17"/>
      <c r="Z4" s="14">
        <f t="shared" si="4"/>
        <v>9850000</v>
      </c>
      <c r="AA4" s="18" t="s">
        <v>715</v>
      </c>
      <c r="AB4" s="13" t="s">
        <v>815</v>
      </c>
      <c r="AC4" s="19" t="s">
        <v>816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فارس مرودشت - خیابان ۱۷ شهریور شرقی- جنب ابزار ۷ستاره  - علی نوروزی 09380080828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289156573099</v>
      </c>
      <c r="I5" s="25" t="s">
        <v>765</v>
      </c>
      <c r="J5" s="9"/>
      <c r="K5" s="11"/>
      <c r="L5" s="12" t="s">
        <v>819</v>
      </c>
      <c r="M5" s="12" t="s">
        <v>820</v>
      </c>
      <c r="N5" s="12"/>
      <c r="O5" s="9">
        <v>5501.1</v>
      </c>
      <c r="P5" s="9">
        <v>2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2300000</v>
      </c>
      <c r="U5" s="15"/>
      <c r="V5" s="16">
        <f t="shared" si="1"/>
        <v>0</v>
      </c>
      <c r="W5" s="12">
        <f t="shared" si="2"/>
        <v>2</v>
      </c>
      <c r="X5" s="14">
        <f t="shared" si="3"/>
        <v>4600000</v>
      </c>
      <c r="Y5" s="17"/>
      <c r="Z5" s="14">
        <f t="shared" si="4"/>
        <v>4600000</v>
      </c>
      <c r="AA5" s="18" t="s">
        <v>228</v>
      </c>
      <c r="AB5" s="13" t="s">
        <v>821</v>
      </c>
      <c r="AC5" s="19" t="s">
        <v>822</v>
      </c>
      <c r="AD5" s="20"/>
      <c r="AE5" s="19"/>
      <c r="AF5" s="21"/>
      <c r="AG5" s="22" t="str">
        <f t="shared" si="5"/>
        <v>TRUE</v>
      </c>
      <c r="AH5" s="23" t="str">
        <f t="shared" si="6"/>
        <v>بندرعباس محله سورو قديم ، خيابان گوهران ، كوچه سبلان ٨ ،انتهاي كوچه منزل دو طبقه سنگ نما  - اسما ملاحی 09176524529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289185973276</v>
      </c>
      <c r="I6" s="25" t="s">
        <v>823</v>
      </c>
      <c r="J6" s="9"/>
      <c r="K6" s="11" t="str">
        <f t="shared" ca="1" si="0"/>
        <v/>
      </c>
      <c r="L6" s="12" t="s">
        <v>824</v>
      </c>
      <c r="M6" s="12" t="s">
        <v>825</v>
      </c>
      <c r="N6" s="12"/>
      <c r="O6" s="9">
        <v>3327.1</v>
      </c>
      <c r="P6" s="9">
        <v>1</v>
      </c>
      <c r="Q6" s="13" t="str">
        <f>VLOOKUP(O6, '[1]لیست محصولات شهریور ۱۴۰۳'!B:C,2,0)</f>
        <v>پامپوجیلا | pampojila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5950000</v>
      </c>
      <c r="U6" s="15"/>
      <c r="V6" s="16">
        <f t="shared" si="1"/>
        <v>0</v>
      </c>
      <c r="W6" s="12">
        <f t="shared" si="2"/>
        <v>1</v>
      </c>
      <c r="X6" s="14">
        <f t="shared" si="3"/>
        <v>5950000</v>
      </c>
      <c r="Y6" s="17"/>
      <c r="Z6" s="14">
        <f t="shared" si="4"/>
        <v>5950000</v>
      </c>
      <c r="AA6" s="18" t="s">
        <v>76</v>
      </c>
      <c r="AB6" s="13" t="s">
        <v>826</v>
      </c>
      <c r="AC6" s="19" t="s">
        <v>827</v>
      </c>
      <c r="AD6" s="20" t="s">
        <v>95</v>
      </c>
      <c r="AE6" s="19"/>
      <c r="AF6" s="21"/>
      <c r="AG6" s="22" t="str">
        <f t="shared" si="5"/>
        <v>TRUE</v>
      </c>
      <c r="AH6" s="23" t="str">
        <f t="shared" si="6"/>
        <v>تهران ولنجک - میدان دانشگاه شهید بهشتی - خیابان هشترودی - خیابان بیضاوی غربی - کوچه کیوان - انتهای کیوان کوچه باغ ها - پلاک 8 - واحد 302  - صمیم اشرف 09127380221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289190180721</v>
      </c>
      <c r="I7" s="9" t="s">
        <v>823</v>
      </c>
      <c r="J7" s="9" t="s">
        <v>74</v>
      </c>
      <c r="K7" s="11" t="str">
        <f t="shared" ca="1" si="0"/>
        <v/>
      </c>
      <c r="L7" s="12" t="s">
        <v>828</v>
      </c>
      <c r="M7" s="12" t="s">
        <v>829</v>
      </c>
      <c r="N7" s="12" t="s">
        <v>830</v>
      </c>
      <c r="O7" s="9">
        <v>5501.2</v>
      </c>
      <c r="P7" s="9">
        <v>20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11100000</v>
      </c>
      <c r="U7" s="26"/>
      <c r="V7" s="16">
        <f t="shared" si="1"/>
        <v>0</v>
      </c>
      <c r="W7" s="12">
        <f t="shared" si="2"/>
        <v>20</v>
      </c>
      <c r="X7" s="14">
        <f t="shared" si="3"/>
        <v>222000000</v>
      </c>
      <c r="Y7" s="17"/>
      <c r="Z7" s="14">
        <f t="shared" si="4"/>
        <v>222000000</v>
      </c>
      <c r="AA7" s="18" t="s">
        <v>76</v>
      </c>
      <c r="AB7" s="13" t="s">
        <v>831</v>
      </c>
      <c r="AC7" s="19" t="s">
        <v>832</v>
      </c>
      <c r="AD7" s="20"/>
      <c r="AE7" s="19"/>
      <c r="AF7" s="21"/>
      <c r="AG7" s="22" t="str">
        <f t="shared" si="5"/>
        <v>TRUE</v>
      </c>
      <c r="AH7" s="23" t="str">
        <f t="shared" si="6"/>
        <v>تهران شهرک غرب جنب مجتمع تجاری پلاتین کافه رستوران بهزاد - بهزاد مرادی 09215750581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8">
        <v>6</v>
      </c>
      <c r="H8" s="220">
        <v>289197827010</v>
      </c>
      <c r="I8" s="218" t="s">
        <v>823</v>
      </c>
      <c r="J8" s="218"/>
      <c r="K8" s="11" t="str">
        <f t="shared" ca="1" si="0"/>
        <v/>
      </c>
      <c r="L8" s="216" t="s">
        <v>75</v>
      </c>
      <c r="M8" s="216" t="s">
        <v>833</v>
      </c>
      <c r="N8" s="216" t="s">
        <v>834</v>
      </c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1</v>
      </c>
      <c r="X8" s="14">
        <f t="shared" si="3"/>
        <v>2750000</v>
      </c>
      <c r="Y8" s="17"/>
      <c r="Z8" s="14">
        <f t="shared" si="4"/>
        <v>2750000</v>
      </c>
      <c r="AA8" s="232" t="s">
        <v>76</v>
      </c>
      <c r="AB8" s="230" t="s">
        <v>835</v>
      </c>
      <c r="AC8" s="228" t="s">
        <v>836</v>
      </c>
      <c r="AD8" s="226" t="s">
        <v>109</v>
      </c>
      <c r="AE8" s="19"/>
      <c r="AF8" s="21"/>
      <c r="AG8" s="22" t="str">
        <f t="shared" si="5"/>
        <v>TRUE</v>
      </c>
      <c r="AH8" s="23" t="str">
        <f t="shared" si="6"/>
        <v>تهران سازمان برنامه شمالی خیابان براتلو نبش هشتم غربی کافه رادیکال 13 - مهدی آقاپور 09360783913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19"/>
      <c r="H9" s="221"/>
      <c r="I9" s="219"/>
      <c r="J9" s="219"/>
      <c r="K9" s="11" t="str">
        <f t="shared" ca="1" si="0"/>
        <v/>
      </c>
      <c r="L9" s="217"/>
      <c r="M9" s="217"/>
      <c r="N9" s="217"/>
      <c r="O9" s="9">
        <v>3327.1</v>
      </c>
      <c r="P9" s="9">
        <v>1</v>
      </c>
      <c r="Q9" s="13" t="str">
        <f>VLOOKUP(O9, '[1]لیست محصولات شهریور ۱۴۰۳'!B:C,2,0)</f>
        <v>پامپوجیلا | pampojila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5950000</v>
      </c>
      <c r="U9" s="15"/>
      <c r="V9" s="16">
        <f t="shared" si="1"/>
        <v>0</v>
      </c>
      <c r="W9" s="12">
        <f t="shared" si="2"/>
        <v>1</v>
      </c>
      <c r="X9" s="14">
        <f t="shared" si="3"/>
        <v>5950000</v>
      </c>
      <c r="Y9" s="17"/>
      <c r="Z9" s="14">
        <f t="shared" si="4"/>
        <v>5950000</v>
      </c>
      <c r="AA9" s="233"/>
      <c r="AB9" s="231"/>
      <c r="AC9" s="229"/>
      <c r="AD9" s="22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289209502640</v>
      </c>
      <c r="I10" s="25" t="s">
        <v>823</v>
      </c>
      <c r="J10" s="9"/>
      <c r="K10" s="11" t="str">
        <f t="shared" ca="1" si="0"/>
        <v/>
      </c>
      <c r="L10" s="27" t="s">
        <v>238</v>
      </c>
      <c r="M10" s="27" t="s">
        <v>837</v>
      </c>
      <c r="N10" s="12" t="s">
        <v>840</v>
      </c>
      <c r="O10" s="9">
        <v>5525.2</v>
      </c>
      <c r="P10" s="9">
        <v>2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13350000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26700000</v>
      </c>
      <c r="Y10" s="17"/>
      <c r="Z10" s="14">
        <f t="shared" si="4"/>
        <v>26700000</v>
      </c>
      <c r="AA10" s="18" t="s">
        <v>76</v>
      </c>
      <c r="AB10" s="13" t="s">
        <v>838</v>
      </c>
      <c r="AC10" s="19" t="s">
        <v>839</v>
      </c>
      <c r="AD10" s="20" t="s">
        <v>95</v>
      </c>
      <c r="AE10" s="19"/>
      <c r="AF10" s="21"/>
      <c r="AG10" s="22" t="str">
        <f t="shared" si="5"/>
        <v>TRUE</v>
      </c>
      <c r="AH10" s="23" t="str">
        <f t="shared" si="6"/>
        <v>تهران ولنجک نبش خیابان هفتم قنادی تیفانی - فرزاد فرزادامیدی 09189426715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8">
        <v>8</v>
      </c>
      <c r="H11" s="220">
        <v>289211318967</v>
      </c>
      <c r="I11" s="218" t="s">
        <v>823</v>
      </c>
      <c r="J11" s="218"/>
      <c r="K11" s="11" t="str">
        <f t="shared" ca="1" si="0"/>
        <v/>
      </c>
      <c r="L11" s="216" t="s">
        <v>841</v>
      </c>
      <c r="M11" s="216" t="s">
        <v>842</v>
      </c>
      <c r="N11" s="216"/>
      <c r="O11" s="9">
        <v>3328.1</v>
      </c>
      <c r="P11" s="9">
        <v>1</v>
      </c>
      <c r="Q11" s="13" t="str">
        <f>VLOOKUP(O11, '[1]لیست محصولات شهریور ۱۴۰۳'!B:C,2,0)</f>
        <v>اینماکولادا مزارع فلو | Inmaculada Fellows Farms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7900000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7900000</v>
      </c>
      <c r="Y11" s="17"/>
      <c r="Z11" s="14">
        <f t="shared" si="4"/>
        <v>7900000</v>
      </c>
      <c r="AA11" s="232" t="s">
        <v>76</v>
      </c>
      <c r="AB11" s="230" t="s">
        <v>843</v>
      </c>
      <c r="AC11" s="228" t="s">
        <v>844</v>
      </c>
      <c r="AD11" s="226" t="s">
        <v>109</v>
      </c>
      <c r="AE11" s="19"/>
      <c r="AF11" s="21"/>
      <c r="AG11" s="22" t="str">
        <f t="shared" si="5"/>
        <v>TRUE</v>
      </c>
      <c r="AH11" s="23" t="str">
        <f t="shared" si="6"/>
        <v>تهران خ حافظ خ نوفل لوشاتو خ رازی نبش بن بست زندوکلی پلاک 50  - مجید شهریاری 09388910359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36"/>
      <c r="H12" s="237"/>
      <c r="I12" s="236"/>
      <c r="J12" s="236"/>
      <c r="K12" s="11" t="str">
        <f t="shared" ca="1" si="0"/>
        <v/>
      </c>
      <c r="L12" s="222"/>
      <c r="M12" s="222"/>
      <c r="N12" s="222"/>
      <c r="O12" s="9">
        <v>3327.1</v>
      </c>
      <c r="P12" s="9">
        <v>1</v>
      </c>
      <c r="Q12" s="13" t="str">
        <f>VLOOKUP(O12, '[1]لیست محصولات شهریور ۱۴۰۳'!B:C,2,0)</f>
        <v>پامپوجیلا | pampojila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5950000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5950000</v>
      </c>
      <c r="Y12" s="17"/>
      <c r="Z12" s="14">
        <f t="shared" si="4"/>
        <v>5950000</v>
      </c>
      <c r="AA12" s="241"/>
      <c r="AB12" s="240"/>
      <c r="AC12" s="239"/>
      <c r="AD12" s="238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9"/>
      <c r="H13" s="221"/>
      <c r="I13" s="219"/>
      <c r="J13" s="219"/>
      <c r="K13" s="11" t="str">
        <f t="shared" ca="1" si="0"/>
        <v/>
      </c>
      <c r="L13" s="217"/>
      <c r="M13" s="217"/>
      <c r="N13" s="217"/>
      <c r="O13" s="9">
        <v>3329.1</v>
      </c>
      <c r="P13" s="9">
        <v>1</v>
      </c>
      <c r="Q13" s="13" t="str">
        <f>VLOOKUP(O13, '[1]لیست محصولات شهریور ۱۴۰۳'!B:C,2,0)</f>
        <v>بنتی ننکا | Benti Nenka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9850000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9850000</v>
      </c>
      <c r="Y13" s="17"/>
      <c r="Z13" s="14">
        <f t="shared" si="4"/>
        <v>9850000</v>
      </c>
      <c r="AA13" s="233"/>
      <c r="AB13" s="231"/>
      <c r="AC13" s="229"/>
      <c r="AD13" s="22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18">
        <v>9</v>
      </c>
      <c r="H14" s="220">
        <v>289213179861</v>
      </c>
      <c r="I14" s="218" t="s">
        <v>823</v>
      </c>
      <c r="J14" s="218"/>
      <c r="K14" s="11" t="str">
        <f t="shared" ca="1" si="0"/>
        <v/>
      </c>
      <c r="L14" s="216" t="s">
        <v>845</v>
      </c>
      <c r="M14" s="216" t="s">
        <v>786</v>
      </c>
      <c r="N14" s="216"/>
      <c r="O14" s="9">
        <v>5525.1</v>
      </c>
      <c r="P14" s="9">
        <v>2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5500000</v>
      </c>
      <c r="Y14" s="17"/>
      <c r="Z14" s="14">
        <f t="shared" si="4"/>
        <v>5500000</v>
      </c>
      <c r="AA14" s="232" t="s">
        <v>80</v>
      </c>
      <c r="AB14" s="230" t="s">
        <v>847</v>
      </c>
      <c r="AC14" s="228" t="s">
        <v>846</v>
      </c>
      <c r="AD14" s="226"/>
      <c r="AE14" s="234" t="s">
        <v>848</v>
      </c>
      <c r="AF14" s="21"/>
      <c r="AG14" s="22" t="str">
        <f t="shared" si="5"/>
        <v>TRUE</v>
      </c>
      <c r="AH14" s="23" t="str">
        <f t="shared" si="6"/>
        <v>کرمان بلوار جمهوری اسلامی، چهارراه فرهنگیان، جمهوری ۱۴، شرقی ۳،کوچه سمت راست، قطعه دوم سمت راست، خانه با نرده سفید *قبل از تحویل بسته، با شماره گیرنده هماهنگ شود*  - آراد میرزایی 09354234253</v>
      </c>
    </row>
    <row r="15" spans="1:34" ht="22.35" customHeight="1">
      <c r="A15" s="7"/>
      <c r="B15" s="7"/>
      <c r="C15" s="7"/>
      <c r="D15" s="7"/>
      <c r="E15" s="7"/>
      <c r="F15" s="8"/>
      <c r="G15" s="219"/>
      <c r="H15" s="221"/>
      <c r="I15" s="219"/>
      <c r="J15" s="219"/>
      <c r="K15" s="11" t="str">
        <f t="shared" ca="1" si="0"/>
        <v/>
      </c>
      <c r="L15" s="217"/>
      <c r="M15" s="217"/>
      <c r="N15" s="217"/>
      <c r="O15" s="9">
        <v>5524.1</v>
      </c>
      <c r="P15" s="9">
        <v>1</v>
      </c>
      <c r="Q15" s="13" t="str">
        <f>VLOOKUP(O15, '[1]لیست محصولات شهریور ۱۴۰۳'!B:C,2,0)</f>
        <v>برزیل کوکاپیل کاناریو | Brazil Cocapil Canario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2550000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2550000</v>
      </c>
      <c r="Y15" s="17"/>
      <c r="Z15" s="14">
        <f t="shared" si="4"/>
        <v>2550000</v>
      </c>
      <c r="AA15" s="233"/>
      <c r="AB15" s="231"/>
      <c r="AC15" s="229"/>
      <c r="AD15" s="227"/>
      <c r="AE15" s="235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244">
        <v>10</v>
      </c>
      <c r="H16" s="242"/>
      <c r="I16" s="244" t="s">
        <v>849</v>
      </c>
      <c r="J16" s="218" t="s">
        <v>74</v>
      </c>
      <c r="K16" s="11" t="str">
        <f t="shared" ca="1" si="0"/>
        <v/>
      </c>
      <c r="L16" s="216" t="s">
        <v>150</v>
      </c>
      <c r="M16" s="216" t="s">
        <v>850</v>
      </c>
      <c r="N16" s="216" t="s">
        <v>851</v>
      </c>
      <c r="O16" s="9">
        <v>5525.3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63200000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63200000</v>
      </c>
      <c r="Y16" s="17"/>
      <c r="Z16" s="14">
        <f t="shared" si="4"/>
        <v>63200000</v>
      </c>
      <c r="AA16" s="232" t="s">
        <v>76</v>
      </c>
      <c r="AB16" s="230" t="s">
        <v>70</v>
      </c>
      <c r="AC16" s="228" t="s">
        <v>852</v>
      </c>
      <c r="AD16" s="226"/>
      <c r="AE16" s="234" t="s">
        <v>853</v>
      </c>
      <c r="AF16" s="21"/>
      <c r="AG16" s="22" t="str">
        <f t="shared" si="5"/>
        <v>TRUE</v>
      </c>
      <c r="AH16" s="23" t="str">
        <f t="shared" si="6"/>
        <v>تهران - کافه بیکری لاویدا - محسن نقی زاده 09352181907</v>
      </c>
    </row>
    <row r="17" spans="1:34" ht="22.35" customHeight="1">
      <c r="A17" s="7"/>
      <c r="B17" s="7"/>
      <c r="C17" s="7"/>
      <c r="D17" s="7"/>
      <c r="E17" s="7"/>
      <c r="F17" s="8"/>
      <c r="G17" s="245"/>
      <c r="H17" s="243"/>
      <c r="I17" s="245"/>
      <c r="J17" s="219"/>
      <c r="K17" s="11" t="str">
        <f t="shared" ca="1" si="0"/>
        <v/>
      </c>
      <c r="L17" s="217"/>
      <c r="M17" s="217"/>
      <c r="N17" s="217"/>
      <c r="O17" s="9">
        <v>5501.3</v>
      </c>
      <c r="P17" s="9">
        <v>4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51200000</v>
      </c>
      <c r="U17" s="15"/>
      <c r="V17" s="16">
        <f t="shared" si="1"/>
        <v>0</v>
      </c>
      <c r="W17" s="12">
        <f t="shared" si="2"/>
        <v>4</v>
      </c>
      <c r="X17" s="14">
        <f t="shared" si="3"/>
        <v>204800000</v>
      </c>
      <c r="Y17" s="17"/>
      <c r="Z17" s="14">
        <f t="shared" si="4"/>
        <v>204800000</v>
      </c>
      <c r="AA17" s="233"/>
      <c r="AB17" s="231"/>
      <c r="AC17" s="229"/>
      <c r="AD17" s="227"/>
      <c r="AE17" s="235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s="90" customFormat="1" ht="22.35" customHeight="1">
      <c r="A18" s="79"/>
      <c r="B18" s="79"/>
      <c r="C18" s="79"/>
      <c r="D18" s="79"/>
      <c r="E18" s="79"/>
      <c r="F18" s="79"/>
      <c r="G18" s="81">
        <v>11</v>
      </c>
      <c r="H18" s="96"/>
      <c r="I18" s="81" t="s">
        <v>849</v>
      </c>
      <c r="J18" s="81"/>
      <c r="K18" s="80" t="str">
        <f t="shared" ca="1" si="0"/>
        <v/>
      </c>
      <c r="L18" s="299" t="s">
        <v>854</v>
      </c>
      <c r="M18" s="300"/>
      <c r="N18" s="301"/>
      <c r="O18" s="81">
        <v>5501.2</v>
      </c>
      <c r="P18" s="81">
        <v>1</v>
      </c>
      <c r="Q18" s="82" t="str">
        <f>VLOOKUP(O18, '[1]لیست محصولات شهریور ۱۴۰۳'!B:C,2,0)</f>
        <v>ورتکس | Vortex</v>
      </c>
      <c r="R18" s="81"/>
      <c r="S18" s="83">
        <f>VLOOKUP(O18, '[1]لیست محصولات شهریور ۱۴۰۳'!B:F,5,0)</f>
        <v>750</v>
      </c>
      <c r="T18" s="84">
        <f>VLOOKUP(O18, '[1]لیست محصولات شهریور ۱۴۰۳'!B:G,6,0)</f>
        <v>11100000</v>
      </c>
      <c r="U18" s="85"/>
      <c r="V18" s="86">
        <f t="shared" si="1"/>
        <v>0</v>
      </c>
      <c r="W18" s="83">
        <f t="shared" si="2"/>
        <v>1</v>
      </c>
      <c r="X18" s="84">
        <f t="shared" si="3"/>
        <v>11100000</v>
      </c>
      <c r="Y18" s="87"/>
      <c r="Z18" s="84">
        <f t="shared" si="4"/>
        <v>11100000</v>
      </c>
      <c r="AA18" s="97"/>
      <c r="AB18" s="82"/>
      <c r="AC18" s="88"/>
      <c r="AD18" s="81"/>
      <c r="AE18" s="88" t="s">
        <v>855</v>
      </c>
      <c r="AF18" s="89"/>
      <c r="AH18" s="91" t="str">
        <f t="shared" si="6"/>
        <v xml:space="preserve">   - مصرف مجموعه  </v>
      </c>
    </row>
    <row r="19" spans="1:34" ht="22.35" customHeight="1">
      <c r="A19" s="7"/>
      <c r="B19" s="7"/>
      <c r="C19" s="7"/>
      <c r="D19" s="7"/>
      <c r="E19" s="7"/>
      <c r="F19" s="8"/>
      <c r="G19" s="244">
        <v>12</v>
      </c>
      <c r="H19" s="242" t="s">
        <v>504</v>
      </c>
      <c r="I19" s="244" t="s">
        <v>849</v>
      </c>
      <c r="J19" s="218" t="s">
        <v>74</v>
      </c>
      <c r="K19" s="11" t="str">
        <f t="shared" ca="1" si="0"/>
        <v/>
      </c>
      <c r="L19" s="216" t="s">
        <v>373</v>
      </c>
      <c r="M19" s="216" t="s">
        <v>374</v>
      </c>
      <c r="N19" s="216" t="s">
        <v>375</v>
      </c>
      <c r="O19" s="9">
        <v>5524.1</v>
      </c>
      <c r="P19" s="9">
        <v>6</v>
      </c>
      <c r="Q19" s="13" t="str">
        <f>VLOOKUP(O19, '[1]لیست محصولات شهریور ۱۴۰۳'!B:C,2,0)</f>
        <v>برزیل کوکاپیل کاناریو | Brazil Cocapil Canario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2550000</v>
      </c>
      <c r="U19" s="15"/>
      <c r="V19" s="16">
        <f t="shared" si="1"/>
        <v>0</v>
      </c>
      <c r="W19" s="12">
        <f t="shared" si="2"/>
        <v>6</v>
      </c>
      <c r="X19" s="14">
        <f t="shared" si="3"/>
        <v>15300000</v>
      </c>
      <c r="Y19" s="17"/>
      <c r="Z19" s="14">
        <f t="shared" si="4"/>
        <v>15300000</v>
      </c>
      <c r="AA19" s="232" t="s">
        <v>157</v>
      </c>
      <c r="AB19" s="230" t="s">
        <v>376</v>
      </c>
      <c r="AC19" s="228" t="s">
        <v>377</v>
      </c>
      <c r="AD19" s="20"/>
      <c r="AE19" s="19"/>
      <c r="AF19" s="21"/>
      <c r="AG19" s="22" t="str">
        <f t="shared" si="5"/>
        <v>TRUE</v>
      </c>
      <c r="AH19" s="23" t="str">
        <f t="shared" si="6"/>
        <v>ارومیه بلوار نبوت،انتهاي كوچه 18،مغازه نبش فروشگاه پینچ - ساسان حامدی 09370999001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96"/>
      <c r="H20" s="297"/>
      <c r="I20" s="296"/>
      <c r="J20" s="236"/>
      <c r="K20" s="11" t="str">
        <f t="shared" ca="1" si="0"/>
        <v/>
      </c>
      <c r="L20" s="222"/>
      <c r="M20" s="222"/>
      <c r="N20" s="222"/>
      <c r="O20" s="9">
        <v>5525.1</v>
      </c>
      <c r="P20" s="9">
        <v>8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8</v>
      </c>
      <c r="X20" s="14">
        <f t="shared" si="3"/>
        <v>22000000</v>
      </c>
      <c r="Y20" s="17"/>
      <c r="Z20" s="14">
        <f t="shared" si="4"/>
        <v>22000000</v>
      </c>
      <c r="AA20" s="241"/>
      <c r="AB20" s="240"/>
      <c r="AC20" s="239"/>
      <c r="AD20" s="2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96"/>
      <c r="H21" s="297"/>
      <c r="I21" s="296"/>
      <c r="J21" s="236"/>
      <c r="K21" s="11" t="str">
        <f t="shared" ca="1" si="0"/>
        <v/>
      </c>
      <c r="L21" s="222"/>
      <c r="M21" s="222"/>
      <c r="N21" s="222"/>
      <c r="O21" s="9">
        <v>5501.1</v>
      </c>
      <c r="P21" s="9">
        <v>2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2300000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4600000</v>
      </c>
      <c r="Y21" s="17"/>
      <c r="Z21" s="14">
        <f t="shared" si="4"/>
        <v>4600000</v>
      </c>
      <c r="AA21" s="241"/>
      <c r="AB21" s="240"/>
      <c r="AC21" s="239"/>
      <c r="AD21" s="20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96"/>
      <c r="H22" s="297"/>
      <c r="I22" s="296"/>
      <c r="J22" s="236"/>
      <c r="K22" s="11" t="str">
        <f t="shared" ca="1" si="0"/>
        <v/>
      </c>
      <c r="L22" s="222"/>
      <c r="M22" s="222"/>
      <c r="N22" s="222"/>
      <c r="O22" s="9">
        <v>3329.1</v>
      </c>
      <c r="P22" s="9">
        <v>2</v>
      </c>
      <c r="Q22" s="13" t="str">
        <f>VLOOKUP(O22, '[1]لیست محصولات شهریور ۱۴۰۳'!B:C,2,0)</f>
        <v>بنتی ننکا | Benti Nenka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9850000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19700000</v>
      </c>
      <c r="Y22" s="17"/>
      <c r="Z22" s="14">
        <f t="shared" si="4"/>
        <v>19700000</v>
      </c>
      <c r="AA22" s="241"/>
      <c r="AB22" s="240"/>
      <c r="AC22" s="239"/>
      <c r="AD22" s="20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45"/>
      <c r="H23" s="243"/>
      <c r="I23" s="245"/>
      <c r="J23" s="219"/>
      <c r="K23" s="11" t="str">
        <f t="shared" ca="1" si="0"/>
        <v/>
      </c>
      <c r="L23" s="217"/>
      <c r="M23" s="217"/>
      <c r="N23" s="217"/>
      <c r="O23" s="9">
        <v>5524.2</v>
      </c>
      <c r="P23" s="9">
        <v>10</v>
      </c>
      <c r="Q23" s="13" t="str">
        <f>VLOOKUP(O23, '[1]لیست محصولات شهریور ۱۴۰۳'!B:C,2,0)</f>
        <v>برزیل کوکاپیل کاناریو | Brazil Cocapil Canario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12450000</v>
      </c>
      <c r="U23" s="15"/>
      <c r="V23" s="16">
        <f t="shared" si="1"/>
        <v>0</v>
      </c>
      <c r="W23" s="12">
        <f t="shared" si="2"/>
        <v>10</v>
      </c>
      <c r="X23" s="14">
        <f t="shared" si="3"/>
        <v>124500000</v>
      </c>
      <c r="Y23" s="17"/>
      <c r="Z23" s="14">
        <f t="shared" si="4"/>
        <v>124500000</v>
      </c>
      <c r="AA23" s="233"/>
      <c r="AB23" s="231"/>
      <c r="AC23" s="229"/>
      <c r="AD23" s="20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44">
        <v>13</v>
      </c>
      <c r="H24" s="242"/>
      <c r="I24" s="244" t="s">
        <v>849</v>
      </c>
      <c r="J24" s="218" t="s">
        <v>74</v>
      </c>
      <c r="K24" s="11" t="str">
        <f t="shared" ca="1" si="0"/>
        <v/>
      </c>
      <c r="L24" s="216"/>
      <c r="M24" s="216" t="s">
        <v>856</v>
      </c>
      <c r="N24" s="216" t="s">
        <v>857</v>
      </c>
      <c r="O24" s="9">
        <v>5524.3</v>
      </c>
      <c r="P24" s="9">
        <v>5</v>
      </c>
      <c r="Q24" s="13" t="str">
        <f>VLOOKUP(O24, '[1]لیست محصولات شهریور ۱۴۰۳'!B:C,2,0)</f>
        <v>برزیل کوکاپیل کاناریو | Brazil Cocapil Canario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58400000</v>
      </c>
      <c r="U24" s="15"/>
      <c r="V24" s="16">
        <f t="shared" si="1"/>
        <v>0</v>
      </c>
      <c r="W24" s="12">
        <f t="shared" si="2"/>
        <v>5</v>
      </c>
      <c r="X24" s="14">
        <f t="shared" si="3"/>
        <v>292000000</v>
      </c>
      <c r="Y24" s="17"/>
      <c r="Z24" s="14">
        <f t="shared" si="4"/>
        <v>292000000</v>
      </c>
      <c r="AA24" s="232" t="s">
        <v>76</v>
      </c>
      <c r="AB24" s="230" t="s">
        <v>70</v>
      </c>
      <c r="AC24" s="228" t="s">
        <v>858</v>
      </c>
      <c r="AD24" s="226"/>
      <c r="AE24" s="323" t="s">
        <v>859</v>
      </c>
      <c r="AF24" s="21"/>
      <c r="AG24" s="22" t="str">
        <f t="shared" si="5"/>
        <v>TRUE</v>
      </c>
      <c r="AH24" s="23" t="str">
        <f t="shared" si="6"/>
        <v>تهران - کافه رستوران هلوشف -  حسینی 09356569633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45"/>
      <c r="H25" s="243"/>
      <c r="I25" s="245"/>
      <c r="J25" s="219"/>
      <c r="K25" s="11" t="str">
        <f t="shared" ca="1" si="0"/>
        <v/>
      </c>
      <c r="L25" s="217"/>
      <c r="M25" s="217"/>
      <c r="N25" s="217"/>
      <c r="O25" s="9">
        <v>5525.3</v>
      </c>
      <c r="P25" s="9">
        <v>2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63200000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126400000</v>
      </c>
      <c r="Y25" s="17"/>
      <c r="Z25" s="14">
        <f t="shared" si="4"/>
        <v>126400000</v>
      </c>
      <c r="AA25" s="233"/>
      <c r="AB25" s="231"/>
      <c r="AC25" s="229"/>
      <c r="AD25" s="227"/>
      <c r="AE25" s="325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218">
        <v>14</v>
      </c>
      <c r="H26" s="220">
        <v>289270270954</v>
      </c>
      <c r="I26" s="218" t="s">
        <v>823</v>
      </c>
      <c r="J26" s="218"/>
      <c r="K26" s="11" t="str">
        <f t="shared" ca="1" si="0"/>
        <v/>
      </c>
      <c r="L26" s="216" t="s">
        <v>406</v>
      </c>
      <c r="M26" s="216" t="s">
        <v>864</v>
      </c>
      <c r="N26" s="216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 t="s">
        <v>261</v>
      </c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232" t="s">
        <v>76</v>
      </c>
      <c r="AB26" s="230" t="s">
        <v>865</v>
      </c>
      <c r="AC26" s="228" t="s">
        <v>866</v>
      </c>
      <c r="AD26" s="226"/>
      <c r="AE26" s="234" t="s">
        <v>867</v>
      </c>
      <c r="AF26" s="21"/>
      <c r="AG26" s="22" t="str">
        <f t="shared" si="5"/>
        <v>TRUE</v>
      </c>
      <c r="AH26" s="23" t="str">
        <f t="shared" si="6"/>
        <v>تهران خیابان نلسون ماندلا- بالاتر از آرش- کوچه ایرج پلاک ۱۴ زنگ ۱  - احسان احمدی 09901157601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19"/>
      <c r="H27" s="221"/>
      <c r="I27" s="219"/>
      <c r="J27" s="219"/>
      <c r="K27" s="11" t="str">
        <f t="shared" ca="1" si="0"/>
        <v/>
      </c>
      <c r="L27" s="217"/>
      <c r="M27" s="217"/>
      <c r="N27" s="217"/>
      <c r="O27" s="9">
        <v>5524.1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 t="s">
        <v>92</v>
      </c>
      <c r="S27" s="12">
        <f>VLOOKUP(O27, '[1]لیست محصولات شهریور ۱۴۰۳'!B:F,5,0)</f>
        <v>150</v>
      </c>
      <c r="T27" s="14">
        <f>VLOOKUP(O27, '[1]لیست محصولات شهریور ۱۴۰۳'!B:G,6,0)</f>
        <v>2550000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2550000</v>
      </c>
      <c r="Y27" s="17"/>
      <c r="Z27" s="14">
        <f t="shared" si="4"/>
        <v>2550000</v>
      </c>
      <c r="AA27" s="233"/>
      <c r="AB27" s="231"/>
      <c r="AC27" s="229"/>
      <c r="AD27" s="227"/>
      <c r="AE27" s="235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6</v>
      </c>
      <c r="AI240" s="56">
        <f t="shared" si="19"/>
        <v>0</v>
      </c>
      <c r="AJ240" s="57">
        <f>AH240-AI240</f>
        <v>6</v>
      </c>
      <c r="AK240" s="58">
        <f t="shared" si="23"/>
        <v>0.9</v>
      </c>
      <c r="AL240" s="59">
        <f>AO240+AQ240-[2]Sheet1!$AH241</f>
        <v>0</v>
      </c>
      <c r="AM240" s="59">
        <f t="shared" si="25"/>
        <v>-6</v>
      </c>
      <c r="AN240" s="58">
        <f t="shared" si="21"/>
        <v>0</v>
      </c>
      <c r="AO240" s="59"/>
      <c r="AP240" s="58">
        <f t="shared" si="22"/>
        <v>-0.9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21</v>
      </c>
      <c r="AI241" s="56">
        <f t="shared" si="19"/>
        <v>0</v>
      </c>
      <c r="AJ241" s="57">
        <f t="shared" ref="AJ241:AJ264" si="27">AH241-AI241</f>
        <v>21</v>
      </c>
      <c r="AK241" s="58">
        <f>AH241*AG241/1000</f>
        <v>15.75</v>
      </c>
      <c r="AL241" s="59">
        <f>AO241+AQ241-[2]Sheet1!$AH242</f>
        <v>0</v>
      </c>
      <c r="AM241" s="59">
        <f t="shared" si="25"/>
        <v>-21</v>
      </c>
      <c r="AN241" s="58">
        <f t="shared" si="21"/>
        <v>0</v>
      </c>
      <c r="AO241" s="59"/>
      <c r="AP241" s="58">
        <f t="shared" si="22"/>
        <v>-15.75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4</v>
      </c>
      <c r="AI242" s="56">
        <f t="shared" si="19"/>
        <v>0</v>
      </c>
      <c r="AJ242" s="57">
        <f t="shared" si="27"/>
        <v>4</v>
      </c>
      <c r="AK242" s="58">
        <f t="shared" ref="AK242:AK267" si="28">AH242*AG242/1000</f>
        <v>16</v>
      </c>
      <c r="AL242" s="59">
        <f>AO242+AQ242-[2]Sheet1!$AH243</f>
        <v>0</v>
      </c>
      <c r="AM242" s="59">
        <f t="shared" si="25"/>
        <v>-4</v>
      </c>
      <c r="AN242" s="58">
        <f t="shared" si="21"/>
        <v>0</v>
      </c>
      <c r="AO242" s="59"/>
      <c r="AP242" s="58">
        <f t="shared" si="22"/>
        <v>-16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7">
    <mergeCell ref="AE14:AE15"/>
    <mergeCell ref="M14:M15"/>
    <mergeCell ref="L14:L15"/>
    <mergeCell ref="J14:J15"/>
    <mergeCell ref="I14:I15"/>
    <mergeCell ref="AD14:AD15"/>
    <mergeCell ref="AC14:AC15"/>
    <mergeCell ref="AB14:AB15"/>
    <mergeCell ref="AA14:AA15"/>
    <mergeCell ref="N14:N15"/>
    <mergeCell ref="M8:M9"/>
    <mergeCell ref="L8:L9"/>
    <mergeCell ref="J8:J9"/>
    <mergeCell ref="I8:I9"/>
    <mergeCell ref="G14:G15"/>
    <mergeCell ref="H14:H15"/>
    <mergeCell ref="AD11:AD13"/>
    <mergeCell ref="AC11:AC13"/>
    <mergeCell ref="AA11:AA13"/>
    <mergeCell ref="AB11:AB13"/>
    <mergeCell ref="G11:G13"/>
    <mergeCell ref="H11:H13"/>
    <mergeCell ref="I11:I13"/>
    <mergeCell ref="J11:J13"/>
    <mergeCell ref="L11:L13"/>
    <mergeCell ref="M11:M13"/>
    <mergeCell ref="N11:N13"/>
    <mergeCell ref="AC8:AC9"/>
    <mergeCell ref="AD8:AD9"/>
    <mergeCell ref="AA8:AA9"/>
    <mergeCell ref="AB8:AB9"/>
    <mergeCell ref="N8:N9"/>
    <mergeCell ref="N2:N3"/>
    <mergeCell ref="M2:M3"/>
    <mergeCell ref="L2:L3"/>
    <mergeCell ref="J2:J3"/>
    <mergeCell ref="I2:I3"/>
    <mergeCell ref="U1:V1"/>
    <mergeCell ref="AE2:AE3"/>
    <mergeCell ref="AD2:AD3"/>
    <mergeCell ref="AC2:AC3"/>
    <mergeCell ref="AB2:AB3"/>
    <mergeCell ref="AA2:AA3"/>
    <mergeCell ref="J16:J17"/>
    <mergeCell ref="I16:I17"/>
    <mergeCell ref="A1:B1"/>
    <mergeCell ref="C1:D1"/>
    <mergeCell ref="E1:F1"/>
    <mergeCell ref="H2:H3"/>
    <mergeCell ref="G2:G3"/>
    <mergeCell ref="H8:H9"/>
    <mergeCell ref="G8:G9"/>
    <mergeCell ref="AB16:AB17"/>
    <mergeCell ref="AA16:AA17"/>
    <mergeCell ref="N16:N17"/>
    <mergeCell ref="M16:M17"/>
    <mergeCell ref="L16:L17"/>
    <mergeCell ref="AE16:AE17"/>
    <mergeCell ref="L18:N18"/>
    <mergeCell ref="G19:G23"/>
    <mergeCell ref="H19:H23"/>
    <mergeCell ref="I19:I23"/>
    <mergeCell ref="J19:J23"/>
    <mergeCell ref="L19:L23"/>
    <mergeCell ref="M19:M23"/>
    <mergeCell ref="N19:N23"/>
    <mergeCell ref="AC19:AC23"/>
    <mergeCell ref="AB19:AB23"/>
    <mergeCell ref="AA19:AA23"/>
    <mergeCell ref="H16:H17"/>
    <mergeCell ref="G16:G17"/>
    <mergeCell ref="AD16:AD17"/>
    <mergeCell ref="AC16:AC17"/>
    <mergeCell ref="H24:H25"/>
    <mergeCell ref="G24:G25"/>
    <mergeCell ref="AE24:AE25"/>
    <mergeCell ref="AD24:AD25"/>
    <mergeCell ref="AC24:AC25"/>
    <mergeCell ref="AB24:AB25"/>
    <mergeCell ref="AA24:AA25"/>
    <mergeCell ref="N24:N25"/>
    <mergeCell ref="M24:M25"/>
    <mergeCell ref="L24:L25"/>
    <mergeCell ref="J24:J25"/>
    <mergeCell ref="I24:I25"/>
    <mergeCell ref="AD26:AD27"/>
    <mergeCell ref="AE26:AE27"/>
    <mergeCell ref="H26:H27"/>
    <mergeCell ref="G26:G27"/>
    <mergeCell ref="AA26:AA27"/>
    <mergeCell ref="AB26:AB27"/>
    <mergeCell ref="AC26:AC27"/>
    <mergeCell ref="N26:N27"/>
    <mergeCell ref="M26:M27"/>
    <mergeCell ref="L26:L27"/>
    <mergeCell ref="J26:J27"/>
    <mergeCell ref="I26:I27"/>
  </mergeCells>
  <conditionalFormatting sqref="G2:J2 AD2 Z2:Z200 J4:J8 AD4:AD8 J10:J11 AD10:AD11 G11:I11 G14:J14 AD14 G16:J16 AD16 G18:J19 AD18:AD24 G24:J24 G26:J26 AD26 G28:J200 AD28:AD200">
    <cfRule type="expression" dxfId="106" priority="63">
      <formula>$A2</formula>
    </cfRule>
    <cfRule type="expression" dxfId="105" priority="65">
      <formula>$E2</formula>
    </cfRule>
  </conditionalFormatting>
  <conditionalFormatting sqref="G2:AF2 Q3:Z200 J4:J8 AA4:AF8 J10:J11 AA10:AF11 G11:I11 G14:P14 AA14:AF14 G16:P16 AA16:AF16 G18:L18 AA18:AF19 G19:P19 AD20:AF23 G24:P24 AA24:AF24 G26:P26 AA26:AF26 G28:P200 AA28:AF200 AF3 K3:K10 O3:P10 H4:H8 AE9:AF9 H10 K11:P11 K12:K13 O12:P13 AE12:AF13 K15 O15:P15 AF15 K17 AF17 O17:P18 K20:K23 O20:P23 K25 O25:P25 AF25 K27 O27:P27 AF27">
    <cfRule type="expression" dxfId="104" priority="64">
      <formula>$C2</formula>
    </cfRule>
  </conditionalFormatting>
  <conditionalFormatting sqref="W2:W200">
    <cfRule type="expression" dxfId="103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{01DD2999-6192-4AE7-ABA1-3BF5CBB246E5}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{124F852F-9C44-4C04-8D9C-88FEE04EF5C2}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{31311A04-9293-404A-8AA6-E756EDB4376A}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{516512B2-7073-4B24-A833-3E29F42D89FC}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{063F48CB-A888-4938-9B32-558B7664A9EA}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{81E8C188-6863-4940-8DBA-AF098F0F6CCF}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{42ADFE0C-C3A7-4FE1-87BA-CC2822F70E12}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{FD56B264-0B5F-4A52-A1A5-6BE09FDD3C72}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{06609B11-97E3-4668-AC4F-075C74F78ADA}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{38D5EE15-D1D5-445D-BE71-247D90530996}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{4BDDD41D-9F32-41B7-B5C3-4B0E4D870054}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{C9D8B1C2-73D2-456F-98A9-04ABB530EBFD}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{CBBB0627-7DDD-4E50-AB33-627249AE1904}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{74234838-6177-46A7-AD92-132C79A966F7}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{08B51CD1-4E40-425B-8678-5CF8B65DBAD7}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{E0FA4991-7E00-4E00-AA3B-A758C9B5F032}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{7DF17B37-5534-4A92-9902-6DEA4E9E2ACC}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{BC2F07C0-9414-40F4-BAD5-AD136C9F83E2}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{27D6B2C1-ADC6-4E0C-BA93-A552EEC659D4}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{B9779320-6A0C-49AB-98AC-D6531931B080}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{BB4E593F-69C7-4A47-8008-2A192DBA769B}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{B28C4EBA-4D8B-460D-9747-F3DBDBE3CA99}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{5421759A-C713-4DE0-88AF-437F8FED2A98}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{D3B305AB-C04D-4442-90EF-DC5A5E5A1822}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{08E1B2AB-B9D0-4CB5-ADE9-34CA61D0308A}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{8924A43F-0032-4F5F-A445-198564422EA4}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{141A2DE5-F59B-49E0-9CFE-129B87666E1E}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{6742C586-BB6E-4C6D-AAB2-B7FE51039126}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{CA58DAA2-13E3-45F5-809F-E60CF7A5CD04}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{381C0D93-F76A-476C-A29D-5C8ADFD0BBC5}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{D2C83070-B82B-4394-B52A-00FD85E5CE09}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{ED911A19-3565-4327-801B-12392FCC044F}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{849D1FB4-7A41-49E3-97C9-509BFFAFB60C}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{425DEE8E-8AAD-46A4-920E-581922C2031D}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{6493BAEA-8D29-4106-893B-324515697FDA}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{8BEDC78B-CA44-4A47-A21F-FD738C622DE3}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{2E2F2356-E892-4427-8187-FE391CC7D0DE}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{7BF717C8-2FF9-4012-BE68-83AD517F03C7}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{08018174-C5FC-48A8-9235-183BC85B5364}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{B76887E5-B749-4B2A-89A7-B7963B135EF5}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{4A6BC8B6-A3D2-47BF-8C65-C26D70D30401}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{4A892A1E-B8C8-422D-B87E-D67CC413660F}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{876DD444-CB7A-47E3-813C-CA8721691C11}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{F332193C-37BC-4656-94D6-5F16D8872FA0}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{AB26C543-A3E1-472A-BBE2-E2C41A047367}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{4878445F-8662-4597-BB16-B6E462EF865C}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{5AC4028F-F1C0-40EE-A0C1-933830A7A497}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{291A7256-C889-48DC-8DB6-4CE7719BA4FA}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{28D33299-C41B-4329-8CB4-6AA1193CA3F3}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{5D5AA509-D196-4D43-87FB-0D0905C51DAB}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{1A9029FD-7A2D-4CF3-BAF5-28A3D176A5B5}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{F9072229-250E-4324-B0FF-AF2DF25457C3}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{A159ED71-9AE9-48F0-A8A7-FC4E5969CF9C}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{FE62AF6F-0587-4665-8E3F-15865AB65296}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{C3F451CF-B941-4DDA-9AEF-F16316885825}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{3AB7013A-6605-485D-9065-7BD92EBF0EAB}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{D471178D-E681-47AE-8D00-76FF0AC78606}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{0F17E66A-555B-4F49-9DDA-E032D24B0535}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{C813F778-21AC-4FD6-9FC6-1E7256FAE016}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{9CB6B6FC-3AFD-4AF4-AE52-1C734F86271B}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{52336300-58A2-4EEF-AFAA-65C331D661F8}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DD2999-6192-4AE7-ABA1-3BF5CBB246E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24F852F-9C44-4C04-8D9C-88FEE04EF5C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1311A04-9293-404A-8AA6-E756EDB4376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16512B2-7073-4B24-A833-3E29F42D89F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63F48CB-A888-4938-9B32-558B7664A9E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81E8C188-6863-4940-8DBA-AF098F0F6CC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2ADFE0C-C3A7-4FE1-87BA-CC2822F70E1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D56B264-0B5F-4A52-A1A5-6BE09FDD3C7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6609B11-97E3-4668-AC4F-075C74F78AD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8D5EE15-D1D5-445D-BE71-247D90530996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BDDD41D-9F32-41B7-B5C3-4B0E4D87005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9D8B1C2-73D2-456F-98A9-04ABB530EBF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CBBB0627-7DDD-4E50-AB33-627249AE190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4234838-6177-46A7-AD92-132C79A966F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08B51CD1-4E40-425B-8678-5CF8B65DBAD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0FA4991-7E00-4E00-AA3B-A758C9B5F03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DF17B37-5534-4A92-9902-6DEA4E9E2ACC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C2F07C0-9414-40F4-BAD5-AD136C9F83E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7D6B2C1-ADC6-4E0C-BA93-A552EEC659D4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9779320-6A0C-49AB-98AC-D6531931B08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BB4E593F-69C7-4A47-8008-2A192DBA769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B28C4EBA-4D8B-460D-9747-F3DBDBE3CA9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421759A-C713-4DE0-88AF-437F8FED2A9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3B305AB-C04D-4442-90EF-DC5A5E5A182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8E1B2AB-B9D0-4CB5-ADE9-34CA61D0308A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924A43F-0032-4F5F-A445-198564422EA4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41A2DE5-F59B-49E0-9CFE-129B87666E1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6742C586-BB6E-4C6D-AAB2-B7FE5103912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CA58DAA2-13E3-45F5-809F-E60CF7A5CD04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81C0D93-F76A-476C-A29D-5C8ADFD0BBC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2C83070-B82B-4394-B52A-00FD85E5CE0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D911A19-3565-4327-801B-12392FCC044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49D1FB4-7A41-49E3-97C9-509BFFAFB60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25DEE8E-8AAD-46A4-920E-581922C2031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493BAEA-8D29-4106-893B-324515697FD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BEDC78B-CA44-4A47-A21F-FD738C622DE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E2F2356-E892-4427-8187-FE391CC7D0D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BF717C8-2FF9-4012-BE68-83AD517F03C7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8018174-C5FC-48A8-9235-183BC85B5364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76887E5-B749-4B2A-89A7-B7963B135EF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A6BC8B6-A3D2-47BF-8C65-C26D70D3040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A892A1E-B8C8-422D-B87E-D67CC413660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876DD444-CB7A-47E3-813C-CA8721691C1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332193C-37BC-4656-94D6-5F16D8872FA0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B26C543-A3E1-472A-BBE2-E2C41A04736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878445F-8662-4597-BB16-B6E462EF865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AC4028F-F1C0-40EE-A0C1-933830A7A49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291A7256-C889-48DC-8DB6-4CE7719BA4F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8D33299-C41B-4329-8CB4-6AA1193CA3F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5D5AA509-D196-4D43-87FB-0D0905C51DAB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A9029FD-7A2D-4CF3-BAF5-28A3D176A5B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9072229-250E-4324-B0FF-AF2DF25457C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159ED71-9AE9-48F0-A8A7-FC4E5969CF9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E62AF6F-0587-4665-8E3F-15865AB6529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3F451CF-B941-4DDA-9AEF-F1631688582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AB7013A-6605-485D-9065-7BD92EBF0EAB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471178D-E681-47AE-8D00-76FF0AC7860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F17E66A-555B-4F49-9DDA-E032D24B053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C813F778-21AC-4FD6-9FC6-1E7256FAE01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CB6B6FC-3AFD-4AF4-AE52-1C734F86271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52336300-58A2-4EEF-AFAA-65C331D661F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267"/>
  <sheetViews>
    <sheetView rightToLeft="1" topLeftCell="G28" zoomScale="70" zoomScaleNormal="70" workbookViewId="0">
      <selection activeCell="Z31" sqref="Z31:Z3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customWidth="1"/>
    <col min="9" max="9" width="22.55468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3.77734375" style="24" bestFit="1" customWidth="1"/>
    <col min="29" max="29" width="15.77734375" style="31" bestFit="1" customWidth="1"/>
    <col min="30" max="30" width="14.44140625" style="32" bestFit="1" customWidth="1"/>
    <col min="31" max="31" width="40.21875" style="24" bestFit="1" customWidth="1"/>
    <col min="32" max="32" width="28.33203125" style="24" customWidth="1"/>
    <col min="33" max="33" width="13.5546875" style="24" bestFit="1" customWidth="1"/>
    <col min="34" max="34" width="136.44140625" style="33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289225595936</v>
      </c>
      <c r="I2" s="9" t="s">
        <v>823</v>
      </c>
      <c r="J2" s="9"/>
      <c r="K2" s="11" t="str">
        <f t="shared" ref="K2:K65" ca="1" si="0">IF(C2, TODAY(), "" )</f>
        <v/>
      </c>
      <c r="L2" s="12" t="s">
        <v>622</v>
      </c>
      <c r="M2" s="12" t="s">
        <v>860</v>
      </c>
      <c r="N2" s="12"/>
      <c r="O2" s="9">
        <v>3327.1</v>
      </c>
      <c r="P2" s="9">
        <v>1</v>
      </c>
      <c r="Q2" s="13" t="str">
        <f>VLOOKUP(O2, '[1]لیست محصولات شهریور ۱۴۰۳'!B:C,2,0)</f>
        <v>پامپوجیلا | pampojila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5950000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5950000</v>
      </c>
      <c r="Y2" s="17"/>
      <c r="Z2" s="14">
        <f t="shared" ref="Z2:Z65" si="4">X2-Y2</f>
        <v>5950000</v>
      </c>
      <c r="AA2" s="18" t="s">
        <v>140</v>
      </c>
      <c r="AB2" s="13" t="s">
        <v>861</v>
      </c>
      <c r="AC2" s="19" t="s">
        <v>862</v>
      </c>
      <c r="AD2" s="20"/>
      <c r="AE2" s="77" t="s">
        <v>863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اصفهان سده لنجان-خیابان امام-کوچه فطرت-بن بست مالک-پلاک ۶۰  - امیرحسین ادیبی 09360706464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67">
        <v>2</v>
      </c>
      <c r="H3" s="78"/>
      <c r="I3" s="67" t="s">
        <v>823</v>
      </c>
      <c r="J3" s="9" t="s">
        <v>74</v>
      </c>
      <c r="K3" s="11"/>
      <c r="L3" s="12" t="s">
        <v>128</v>
      </c>
      <c r="M3" s="12" t="s">
        <v>868</v>
      </c>
      <c r="N3" s="12" t="s">
        <v>869</v>
      </c>
      <c r="O3" s="9">
        <v>5501.3</v>
      </c>
      <c r="P3" s="9">
        <v>9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51200000</v>
      </c>
      <c r="U3" s="15"/>
      <c r="V3" s="16">
        <f t="shared" si="1"/>
        <v>0</v>
      </c>
      <c r="W3" s="12">
        <f t="shared" si="2"/>
        <v>9</v>
      </c>
      <c r="X3" s="14">
        <f t="shared" si="3"/>
        <v>460800000</v>
      </c>
      <c r="Y3" s="17"/>
      <c r="Z3" s="14">
        <f t="shared" si="4"/>
        <v>460800000</v>
      </c>
      <c r="AA3" s="18" t="s">
        <v>381</v>
      </c>
      <c r="AB3" s="13" t="s">
        <v>870</v>
      </c>
      <c r="AC3" s="19" t="s">
        <v>871</v>
      </c>
      <c r="AD3" s="20"/>
      <c r="AE3" s="95" t="s">
        <v>356</v>
      </c>
      <c r="AF3" s="21"/>
      <c r="AG3" s="22" t="str">
        <f t="shared" si="5"/>
        <v>TRUE</v>
      </c>
      <c r="AH3" s="23" t="str">
        <f>AA3&amp;" "&amp;AB3&amp;" "&amp;N3&amp;" - "&amp;L3&amp;" "&amp;M3&amp;" "&amp;AC3</f>
        <v>مشهد بلوار وکیل آباد، خیابان حافظ، تبش حافظ 6 کافه دوپیو - علی صالحی 09159205885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289278604547</v>
      </c>
      <c r="I4" s="25" t="s">
        <v>872</v>
      </c>
      <c r="J4" s="9"/>
      <c r="K4" s="11" t="str">
        <f t="shared" ca="1" si="0"/>
        <v/>
      </c>
      <c r="L4" s="12" t="s">
        <v>529</v>
      </c>
      <c r="M4" s="12" t="s">
        <v>873</v>
      </c>
      <c r="N4" s="12" t="s">
        <v>874</v>
      </c>
      <c r="O4" s="9">
        <v>5501.2</v>
      </c>
      <c r="P4" s="9">
        <v>1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11100000</v>
      </c>
      <c r="U4" s="15"/>
      <c r="V4" s="16">
        <f t="shared" si="1"/>
        <v>0</v>
      </c>
      <c r="W4" s="12">
        <f t="shared" si="2"/>
        <v>1</v>
      </c>
      <c r="X4" s="14">
        <f t="shared" si="3"/>
        <v>11100000</v>
      </c>
      <c r="Y4" s="17"/>
      <c r="Z4" s="14">
        <f t="shared" si="4"/>
        <v>11100000</v>
      </c>
      <c r="AA4" s="18" t="s">
        <v>619</v>
      </c>
      <c r="AB4" s="13" t="s">
        <v>875</v>
      </c>
      <c r="AC4" s="19" t="s">
        <v>876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همدان مجتمع مسکونی سعیدیه بخش اداری پشت بانک مسکن کافه قرار - میلاد نصری 09129376163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18">
        <v>4</v>
      </c>
      <c r="H5" s="220">
        <v>289314935669</v>
      </c>
      <c r="I5" s="218" t="s">
        <v>872</v>
      </c>
      <c r="J5" s="218"/>
      <c r="K5" s="11" t="str">
        <f t="shared" ca="1" si="0"/>
        <v/>
      </c>
      <c r="L5" s="216" t="s">
        <v>483</v>
      </c>
      <c r="M5" s="216" t="s">
        <v>877</v>
      </c>
      <c r="N5" s="216"/>
      <c r="O5" s="9">
        <v>3328.1</v>
      </c>
      <c r="P5" s="9">
        <v>1</v>
      </c>
      <c r="Q5" s="13" t="str">
        <f>VLOOKUP(O5, '[1]لیست محصولات شهریور ۱۴۰۳'!B:C,2,0)</f>
        <v>اینماکولادا مزارع فلو | Inmaculada Fellows Farms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7900000</v>
      </c>
      <c r="U5" s="15"/>
      <c r="V5" s="16">
        <f t="shared" si="1"/>
        <v>0</v>
      </c>
      <c r="W5" s="12">
        <f t="shared" si="2"/>
        <v>1</v>
      </c>
      <c r="X5" s="14">
        <f t="shared" si="3"/>
        <v>7900000</v>
      </c>
      <c r="Y5" s="17"/>
      <c r="Z5" s="14">
        <f t="shared" si="4"/>
        <v>7900000</v>
      </c>
      <c r="AA5" s="232" t="s">
        <v>76</v>
      </c>
      <c r="AB5" s="230" t="s">
        <v>878</v>
      </c>
      <c r="AC5" s="228" t="s">
        <v>879</v>
      </c>
      <c r="AD5" s="226" t="s">
        <v>109</v>
      </c>
      <c r="AE5" s="234" t="s">
        <v>880</v>
      </c>
      <c r="AF5" s="21"/>
      <c r="AG5" s="22" t="str">
        <f t="shared" si="5"/>
        <v>TRUE</v>
      </c>
      <c r="AH5" s="23" t="str">
        <f t="shared" si="6"/>
        <v>تهران پاکدشت - میدان شهدای گمنام - خیابان شهید محسن پازوکی - نبش کوچه گلستان دوم - داروخانه ستاره غفوری  - بهنام حسنی 09336224443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36"/>
      <c r="H6" s="237"/>
      <c r="I6" s="236"/>
      <c r="J6" s="236"/>
      <c r="K6" s="11" t="str">
        <f t="shared" ca="1" si="0"/>
        <v/>
      </c>
      <c r="L6" s="222"/>
      <c r="M6" s="222"/>
      <c r="N6" s="222"/>
      <c r="O6" s="9">
        <v>3329.1</v>
      </c>
      <c r="P6" s="9">
        <v>1</v>
      </c>
      <c r="Q6" s="13" t="str">
        <f>VLOOKUP(O6, '[1]لیست محصولات شهریور ۱۴۰۳'!B:C,2,0)</f>
        <v>بنتی ننکا | Benti Nenka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9850000</v>
      </c>
      <c r="U6" s="15"/>
      <c r="V6" s="16">
        <f t="shared" si="1"/>
        <v>0</v>
      </c>
      <c r="W6" s="12">
        <f t="shared" si="2"/>
        <v>1</v>
      </c>
      <c r="X6" s="14">
        <f t="shared" si="3"/>
        <v>9850000</v>
      </c>
      <c r="Y6" s="17"/>
      <c r="Z6" s="14">
        <f t="shared" si="4"/>
        <v>9850000</v>
      </c>
      <c r="AA6" s="241"/>
      <c r="AB6" s="240"/>
      <c r="AC6" s="239"/>
      <c r="AD6" s="238"/>
      <c r="AE6" s="298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9"/>
      <c r="H7" s="221"/>
      <c r="I7" s="219"/>
      <c r="J7" s="219"/>
      <c r="K7" s="11" t="str">
        <f t="shared" ca="1" si="0"/>
        <v/>
      </c>
      <c r="L7" s="217"/>
      <c r="M7" s="217"/>
      <c r="N7" s="217"/>
      <c r="O7" s="9">
        <v>5501.1</v>
      </c>
      <c r="P7" s="9">
        <v>3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2300000</v>
      </c>
      <c r="U7" s="26"/>
      <c r="V7" s="16">
        <f t="shared" si="1"/>
        <v>0</v>
      </c>
      <c r="W7" s="12">
        <f t="shared" si="2"/>
        <v>3</v>
      </c>
      <c r="X7" s="14">
        <f t="shared" si="3"/>
        <v>6900000</v>
      </c>
      <c r="Y7" s="17"/>
      <c r="Z7" s="14">
        <f t="shared" si="4"/>
        <v>6900000</v>
      </c>
      <c r="AA7" s="233"/>
      <c r="AB7" s="231"/>
      <c r="AC7" s="229"/>
      <c r="AD7" s="227"/>
      <c r="AE7" s="235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8">
        <v>5</v>
      </c>
      <c r="H8" s="220">
        <v>458716</v>
      </c>
      <c r="I8" s="218" t="s">
        <v>872</v>
      </c>
      <c r="J8" s="218"/>
      <c r="K8" s="11" t="str">
        <f t="shared" ca="1" si="0"/>
        <v/>
      </c>
      <c r="L8" s="216" t="s">
        <v>881</v>
      </c>
      <c r="M8" s="216" t="s">
        <v>829</v>
      </c>
      <c r="N8" s="216"/>
      <c r="O8" s="9">
        <v>5524.1</v>
      </c>
      <c r="P8" s="9">
        <v>1</v>
      </c>
      <c r="Q8" s="13" t="str">
        <f>VLOOKUP(O8, '[1]لیست محصولات شهریور ۱۴۰۳'!B:C,2,0)</f>
        <v>برزیل کوکاپیل کاناریو | Brazil Cocapil Canario</v>
      </c>
      <c r="R8" s="9" t="s">
        <v>156</v>
      </c>
      <c r="S8" s="12">
        <f>VLOOKUP(O8, '[1]لیست محصولات شهریور ۱۴۰۳'!B:F,5,0)</f>
        <v>150</v>
      </c>
      <c r="T8" s="14">
        <f>VLOOKUP(O8, '[1]لیست محصولات شهریور ۱۴۰۳'!B:G,6,0)</f>
        <v>2550000</v>
      </c>
      <c r="U8" s="15"/>
      <c r="V8" s="16">
        <f t="shared" si="1"/>
        <v>0</v>
      </c>
      <c r="W8" s="12">
        <f t="shared" si="2"/>
        <v>1</v>
      </c>
      <c r="X8" s="14">
        <f t="shared" si="3"/>
        <v>2550000</v>
      </c>
      <c r="Y8" s="17"/>
      <c r="Z8" s="14">
        <f t="shared" si="4"/>
        <v>2550000</v>
      </c>
      <c r="AA8" s="232" t="s">
        <v>76</v>
      </c>
      <c r="AB8" s="230" t="s">
        <v>882</v>
      </c>
      <c r="AC8" s="228" t="s">
        <v>883</v>
      </c>
      <c r="AD8" s="226" t="s">
        <v>95</v>
      </c>
      <c r="AE8" s="19"/>
      <c r="AF8" s="21"/>
      <c r="AG8" s="22" t="str">
        <f t="shared" si="5"/>
        <v>TRUE</v>
      </c>
      <c r="AH8" s="23" t="str">
        <f t="shared" si="6"/>
        <v>تهران شهرک اکباتان کوی بیمه خیابان ریاحی مجتمع پردیس ۲ واحد ۱۲۱  - پرستو مرادی 09123788571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19"/>
      <c r="H9" s="221"/>
      <c r="I9" s="219"/>
      <c r="J9" s="219"/>
      <c r="K9" s="11" t="str">
        <f t="shared" ca="1" si="0"/>
        <v/>
      </c>
      <c r="L9" s="217"/>
      <c r="M9" s="217"/>
      <c r="N9" s="217"/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 t="s">
        <v>156</v>
      </c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233"/>
      <c r="AB9" s="231"/>
      <c r="AC9" s="229"/>
      <c r="AD9" s="22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289341012454</v>
      </c>
      <c r="I10" s="25" t="s">
        <v>872</v>
      </c>
      <c r="J10" s="9"/>
      <c r="K10" s="11" t="str">
        <f t="shared" ca="1" si="0"/>
        <v/>
      </c>
      <c r="L10" s="27" t="s">
        <v>884</v>
      </c>
      <c r="M10" s="27" t="s">
        <v>885</v>
      </c>
      <c r="N10" s="12" t="s">
        <v>886</v>
      </c>
      <c r="O10" s="9">
        <v>5524.3</v>
      </c>
      <c r="P10" s="9">
        <v>1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58400000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58400000</v>
      </c>
      <c r="Y10" s="17"/>
      <c r="Z10" s="14">
        <f t="shared" si="4"/>
        <v>58400000</v>
      </c>
      <c r="AA10" s="18" t="s">
        <v>641</v>
      </c>
      <c r="AB10" s="13" t="s">
        <v>887</v>
      </c>
      <c r="AC10" s="19" t="s">
        <v>888</v>
      </c>
      <c r="AD10" s="20"/>
      <c r="AE10" s="19"/>
      <c r="AF10" s="21"/>
      <c r="AG10" s="22" t="str">
        <f t="shared" si="5"/>
        <v>TRUE</v>
      </c>
      <c r="AH10" s="23" t="str">
        <f t="shared" si="6"/>
        <v>نوشهر خیابان چمران،نبش شاهد  کافه وایو - حسام کریمیان 09394151121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8">
        <v>7</v>
      </c>
      <c r="H11" s="220">
        <v>289345958826</v>
      </c>
      <c r="I11" s="218" t="s">
        <v>849</v>
      </c>
      <c r="J11" s="218"/>
      <c r="K11" s="11" t="str">
        <f t="shared" ca="1" si="0"/>
        <v/>
      </c>
      <c r="L11" s="216" t="s">
        <v>529</v>
      </c>
      <c r="M11" s="216" t="s">
        <v>889</v>
      </c>
      <c r="N11" s="216" t="s">
        <v>890</v>
      </c>
      <c r="O11" s="9">
        <v>5525.1</v>
      </c>
      <c r="P11" s="9">
        <v>2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5500000</v>
      </c>
      <c r="Y11" s="17"/>
      <c r="Z11" s="14">
        <f t="shared" si="4"/>
        <v>5500000</v>
      </c>
      <c r="AA11" s="232" t="s">
        <v>207</v>
      </c>
      <c r="AB11" s="230" t="s">
        <v>891</v>
      </c>
      <c r="AC11" s="228" t="s">
        <v>892</v>
      </c>
      <c r="AD11" s="226"/>
      <c r="AE11" s="19"/>
      <c r="AF11" s="21"/>
      <c r="AG11" s="22" t="str">
        <f t="shared" si="5"/>
        <v>TRUE</v>
      </c>
      <c r="AH11" s="23" t="str">
        <f t="shared" si="6"/>
        <v>قم فلکه میثم، خیابان اقاقیا کافه گالری فر - میلاد موسوی 09198693371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9"/>
      <c r="H12" s="221"/>
      <c r="I12" s="219"/>
      <c r="J12" s="219"/>
      <c r="K12" s="11" t="str">
        <f t="shared" ca="1" si="0"/>
        <v/>
      </c>
      <c r="L12" s="217"/>
      <c r="M12" s="217"/>
      <c r="N12" s="217"/>
      <c r="O12" s="9">
        <v>3329.1</v>
      </c>
      <c r="P12" s="9">
        <v>1</v>
      </c>
      <c r="Q12" s="13" t="str">
        <f>VLOOKUP(O12, '[1]لیست محصولات شهریور ۱۴۰۳'!B:C,2,0)</f>
        <v>بنتی ننکا | Benti Nenka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9850000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9850000</v>
      </c>
      <c r="Y12" s="17"/>
      <c r="Z12" s="14">
        <f t="shared" si="4"/>
        <v>9850000</v>
      </c>
      <c r="AA12" s="233"/>
      <c r="AB12" s="231"/>
      <c r="AC12" s="229"/>
      <c r="AD12" s="22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8</v>
      </c>
      <c r="H13" s="10">
        <v>289352942739</v>
      </c>
      <c r="I13" s="9" t="s">
        <v>849</v>
      </c>
      <c r="J13" s="9"/>
      <c r="K13" s="11" t="str">
        <f t="shared" ca="1" si="0"/>
        <v/>
      </c>
      <c r="L13" s="12" t="s">
        <v>893</v>
      </c>
      <c r="M13" s="12" t="s">
        <v>894</v>
      </c>
      <c r="N13" s="12"/>
      <c r="O13" s="9">
        <v>5524.2</v>
      </c>
      <c r="P13" s="9">
        <v>1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12450000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12450000</v>
      </c>
      <c r="Y13" s="17"/>
      <c r="Z13" s="14">
        <f t="shared" si="4"/>
        <v>12450000</v>
      </c>
      <c r="AA13" s="18" t="s">
        <v>76</v>
      </c>
      <c r="AB13" s="13" t="s">
        <v>895</v>
      </c>
      <c r="AC13" s="19" t="s">
        <v>896</v>
      </c>
      <c r="AD13" s="20" t="s">
        <v>95</v>
      </c>
      <c r="AE13" s="19"/>
      <c r="AF13" s="21"/>
      <c r="AG13" s="22" t="str">
        <f t="shared" si="5"/>
        <v>TRUE</v>
      </c>
      <c r="AH13" s="23" t="str">
        <f t="shared" si="6"/>
        <v>تهران خیابان اشرفی اصفهانی، نرسیده به سیمون بولیوار، خیابان طالقانی، خیابان سوری(سوم)، خیابان رزمندگان، کوچه آسمان، پلاک ۳، واحد ۹  - پدرام ضامنی 09124029964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9</v>
      </c>
      <c r="H14" s="10">
        <v>289359129811</v>
      </c>
      <c r="I14" s="9" t="s">
        <v>849</v>
      </c>
      <c r="J14" s="9"/>
      <c r="K14" s="11" t="str">
        <f t="shared" ca="1" si="0"/>
        <v/>
      </c>
      <c r="L14" s="12" t="s">
        <v>134</v>
      </c>
      <c r="M14" s="12" t="s">
        <v>135</v>
      </c>
      <c r="N14" s="12"/>
      <c r="O14" s="9">
        <v>5524.2</v>
      </c>
      <c r="P14" s="9">
        <v>1</v>
      </c>
      <c r="Q14" s="13" t="str">
        <f>VLOOKUP(O14, '[1]لیست محصولات شهریور ۱۴۰۳'!B:C,2,0)</f>
        <v>برزیل کوکاپیل کاناریو | Brazil Cocapil Canario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12450000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12450000</v>
      </c>
      <c r="Y14" s="17"/>
      <c r="Z14" s="14">
        <f t="shared" si="4"/>
        <v>12450000</v>
      </c>
      <c r="AA14" s="18" t="s">
        <v>76</v>
      </c>
      <c r="AB14" s="13" t="s">
        <v>136</v>
      </c>
      <c r="AC14" s="19" t="s">
        <v>137</v>
      </c>
      <c r="AD14" s="20" t="s">
        <v>109</v>
      </c>
      <c r="AE14" s="19"/>
      <c r="AF14" s="21"/>
      <c r="AG14" s="22" t="str">
        <f t="shared" si="5"/>
        <v>TRUE</v>
      </c>
      <c r="AH14" s="23" t="str">
        <f t="shared" si="6"/>
        <v>تهران آجودانیه، سباری، مجتمع آگرا پلاک 26،واحد ششم غربی  - آرام آزاد 09925286066</v>
      </c>
    </row>
    <row r="15" spans="1:34" ht="22.35" customHeight="1">
      <c r="A15" s="7"/>
      <c r="B15" s="7"/>
      <c r="C15" s="7"/>
      <c r="D15" s="7"/>
      <c r="E15" s="7"/>
      <c r="F15" s="8"/>
      <c r="G15" s="9">
        <v>10</v>
      </c>
      <c r="H15" s="10">
        <v>289360944575</v>
      </c>
      <c r="I15" s="9" t="s">
        <v>849</v>
      </c>
      <c r="J15" s="9"/>
      <c r="K15" s="11" t="str">
        <f t="shared" ca="1" si="0"/>
        <v/>
      </c>
      <c r="L15" s="12" t="s">
        <v>413</v>
      </c>
      <c r="M15" s="12" t="s">
        <v>897</v>
      </c>
      <c r="N15" s="12" t="s">
        <v>898</v>
      </c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2750000</v>
      </c>
      <c r="Y15" s="17"/>
      <c r="Z15" s="14">
        <f t="shared" si="4"/>
        <v>2750000</v>
      </c>
      <c r="AA15" s="18" t="s">
        <v>899</v>
      </c>
      <c r="AB15" s="13" t="s">
        <v>902</v>
      </c>
      <c r="AC15" s="19" t="s">
        <v>900</v>
      </c>
      <c r="AD15" s="20"/>
      <c r="AE15" s="19"/>
      <c r="AF15" s="21"/>
      <c r="AG15" s="22" t="str">
        <f t="shared" si="5"/>
        <v>TRUE</v>
      </c>
      <c r="AH15" s="23" t="str">
        <f t="shared" si="6"/>
        <v>شهرکرد خیابان کاشانی بایین تر از چهارراه طالقانی نرسیده به خیابان ناصرخسرو کافه لنا - وحید خدابنده 09384334666</v>
      </c>
    </row>
    <row r="16" spans="1:34" ht="22.35" customHeight="1">
      <c r="A16" s="7"/>
      <c r="B16" s="7"/>
      <c r="C16" s="7"/>
      <c r="D16" s="7"/>
      <c r="E16" s="7"/>
      <c r="F16" s="8"/>
      <c r="G16" s="244">
        <v>11</v>
      </c>
      <c r="H16" s="242" t="s">
        <v>449</v>
      </c>
      <c r="I16" s="244" t="s">
        <v>849</v>
      </c>
      <c r="J16" s="218" t="s">
        <v>74</v>
      </c>
      <c r="K16" s="11" t="str">
        <f t="shared" ca="1" si="0"/>
        <v/>
      </c>
      <c r="L16" s="216" t="s">
        <v>450</v>
      </c>
      <c r="M16" s="216" t="s">
        <v>91</v>
      </c>
      <c r="N16" s="216" t="s">
        <v>451</v>
      </c>
      <c r="O16" s="9">
        <v>5525.2</v>
      </c>
      <c r="P16" s="9">
        <v>10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13350000</v>
      </c>
      <c r="U16" s="15"/>
      <c r="V16" s="16">
        <f t="shared" si="1"/>
        <v>0</v>
      </c>
      <c r="W16" s="12">
        <f t="shared" si="2"/>
        <v>10</v>
      </c>
      <c r="X16" s="14">
        <f t="shared" si="3"/>
        <v>133500000</v>
      </c>
      <c r="Y16" s="17"/>
      <c r="Z16" s="14">
        <f t="shared" si="4"/>
        <v>133500000</v>
      </c>
      <c r="AA16" s="232" t="s">
        <v>76</v>
      </c>
      <c r="AB16" s="230" t="s">
        <v>70</v>
      </c>
      <c r="AC16" s="228" t="s">
        <v>452</v>
      </c>
      <c r="AD16" s="226"/>
      <c r="AE16" s="234" t="s">
        <v>901</v>
      </c>
      <c r="AF16" s="21"/>
      <c r="AG16" s="22" t="str">
        <f t="shared" si="5"/>
        <v>TRUE</v>
      </c>
      <c r="AH16" s="23" t="str">
        <f t="shared" si="6"/>
        <v>تهران - کافه پرا - افشین امیری 09123060890</v>
      </c>
    </row>
    <row r="17" spans="1:34" ht="22.35" customHeight="1">
      <c r="A17" s="7"/>
      <c r="B17" s="7"/>
      <c r="C17" s="7"/>
      <c r="D17" s="7"/>
      <c r="E17" s="7"/>
      <c r="F17" s="8"/>
      <c r="G17" s="245"/>
      <c r="H17" s="243"/>
      <c r="I17" s="245"/>
      <c r="J17" s="219"/>
      <c r="K17" s="11" t="str">
        <f t="shared" ca="1" si="0"/>
        <v/>
      </c>
      <c r="L17" s="217"/>
      <c r="M17" s="217"/>
      <c r="N17" s="217"/>
      <c r="O17" s="9">
        <v>3327.1</v>
      </c>
      <c r="P17" s="9">
        <v>3</v>
      </c>
      <c r="Q17" s="13" t="str">
        <f>VLOOKUP(O17, '[1]لیست محصولات شهریور ۱۴۰۳'!B:C,2,0)</f>
        <v>پامپوجیلا | pampojila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5950000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17850000</v>
      </c>
      <c r="Y17" s="17"/>
      <c r="Z17" s="14">
        <f t="shared" si="4"/>
        <v>17850000</v>
      </c>
      <c r="AA17" s="233"/>
      <c r="AB17" s="231"/>
      <c r="AC17" s="229"/>
      <c r="AD17" s="227"/>
      <c r="AE17" s="235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12</v>
      </c>
      <c r="H18" s="10">
        <v>289365845628</v>
      </c>
      <c r="I18" s="9" t="s">
        <v>849</v>
      </c>
      <c r="J18" s="9"/>
      <c r="K18" s="11" t="str">
        <f t="shared" ca="1" si="0"/>
        <v/>
      </c>
      <c r="L18" s="12" t="s">
        <v>529</v>
      </c>
      <c r="M18" s="12" t="s">
        <v>903</v>
      </c>
      <c r="N18" s="12" t="s">
        <v>904</v>
      </c>
      <c r="O18" s="9">
        <v>5501.3</v>
      </c>
      <c r="P18" s="9">
        <v>1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51200000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51200000</v>
      </c>
      <c r="Y18" s="17"/>
      <c r="Z18" s="14">
        <f t="shared" si="4"/>
        <v>51200000</v>
      </c>
      <c r="AA18" s="18" t="s">
        <v>613</v>
      </c>
      <c r="AB18" s="13" t="s">
        <v>905</v>
      </c>
      <c r="AC18" s="19" t="s">
        <v>906</v>
      </c>
      <c r="AD18" s="20"/>
      <c r="AE18" s="19"/>
      <c r="AF18" s="21"/>
      <c r="AG18" s="22" t="str">
        <f t="shared" si="5"/>
        <v>TRUE</v>
      </c>
      <c r="AH18" s="23" t="str">
        <f t="shared" si="6"/>
        <v>آمل میدان قائم - نبش کوچه آموزش و پرورش کافه بلوار - میلاد فروحی 09351251733</v>
      </c>
    </row>
    <row r="19" spans="1:34" ht="22.35" customHeight="1">
      <c r="A19" s="7"/>
      <c r="B19" s="7"/>
      <c r="C19" s="7"/>
      <c r="D19" s="7"/>
      <c r="E19" s="7"/>
      <c r="F19" s="8"/>
      <c r="G19" s="9">
        <v>13</v>
      </c>
      <c r="H19" s="10">
        <v>289369225873</v>
      </c>
      <c r="I19" s="9" t="s">
        <v>849</v>
      </c>
      <c r="J19" s="9" t="s">
        <v>74</v>
      </c>
      <c r="K19" s="11" t="str">
        <f t="shared" ca="1" si="0"/>
        <v/>
      </c>
      <c r="L19" s="12"/>
      <c r="M19" s="12"/>
      <c r="N19" s="12" t="s">
        <v>907</v>
      </c>
      <c r="O19" s="9">
        <v>5525.2</v>
      </c>
      <c r="P19" s="9">
        <v>10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13350000</v>
      </c>
      <c r="U19" s="15"/>
      <c r="V19" s="16">
        <f t="shared" si="1"/>
        <v>0</v>
      </c>
      <c r="W19" s="12">
        <f t="shared" si="2"/>
        <v>10</v>
      </c>
      <c r="X19" s="14">
        <f t="shared" si="3"/>
        <v>133500000</v>
      </c>
      <c r="Y19" s="17"/>
      <c r="Z19" s="14">
        <f t="shared" si="4"/>
        <v>133500000</v>
      </c>
      <c r="AA19" s="18" t="s">
        <v>76</v>
      </c>
      <c r="AB19" s="13" t="s">
        <v>908</v>
      </c>
      <c r="AC19" s="19" t="s">
        <v>909</v>
      </c>
      <c r="AD19" s="20"/>
      <c r="AE19" s="19"/>
      <c r="AF19" s="21"/>
      <c r="AG19" s="22" t="str">
        <f t="shared" si="5"/>
        <v>TRUE</v>
      </c>
      <c r="AH19" s="23" t="str">
        <f t="shared" si="6"/>
        <v>تهران خیابان انقلاب روبروی تئاترشهر پلاک 855 کافه رستوران ایستگاه -   09121504903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67">
        <v>14</v>
      </c>
      <c r="H20" s="78"/>
      <c r="I20" s="67" t="s">
        <v>849</v>
      </c>
      <c r="J20" s="9" t="s">
        <v>74</v>
      </c>
      <c r="K20" s="11" t="str">
        <f t="shared" ca="1" si="0"/>
        <v/>
      </c>
      <c r="L20" s="12" t="s">
        <v>124</v>
      </c>
      <c r="M20" s="12" t="s">
        <v>332</v>
      </c>
      <c r="N20" s="12" t="s">
        <v>910</v>
      </c>
      <c r="O20" s="9">
        <v>5501.3</v>
      </c>
      <c r="P20" s="9">
        <v>5</v>
      </c>
      <c r="Q20" s="13" t="str">
        <f>VLOOKUP(O20, '[1]لیست محصولات شهریور ۱۴۰۳'!B:C,2,0)</f>
        <v>ورتکس | Vortex</v>
      </c>
      <c r="R20" s="9"/>
      <c r="S20" s="12">
        <f>VLOOKUP(O20, '[1]لیست محصولات شهریور ۱۴۰۳'!B:F,5,0)</f>
        <v>4000</v>
      </c>
      <c r="T20" s="14">
        <f>VLOOKUP(O20, '[1]لیست محصولات شهریور ۱۴۰۳'!B:G,6,0)</f>
        <v>51200000</v>
      </c>
      <c r="U20" s="15"/>
      <c r="V20" s="16">
        <f t="shared" si="1"/>
        <v>0</v>
      </c>
      <c r="W20" s="12">
        <f t="shared" si="2"/>
        <v>5</v>
      </c>
      <c r="X20" s="14">
        <f t="shared" si="3"/>
        <v>256000000</v>
      </c>
      <c r="Y20" s="17"/>
      <c r="Z20" s="14">
        <f t="shared" si="4"/>
        <v>256000000</v>
      </c>
      <c r="AA20" s="18" t="s">
        <v>76</v>
      </c>
      <c r="AB20" s="13" t="s">
        <v>70</v>
      </c>
      <c r="AC20" s="19" t="s">
        <v>334</v>
      </c>
      <c r="AD20" s="20"/>
      <c r="AE20" s="95" t="s">
        <v>356</v>
      </c>
      <c r="AF20" s="21"/>
      <c r="AG20" s="22" t="str">
        <f t="shared" si="5"/>
        <v>TRUE</v>
      </c>
      <c r="AH20" s="23" t="str">
        <f t="shared" si="6"/>
        <v>تهران - کافه نولان پونک - آرین بیکدلی 09125690775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15</v>
      </c>
      <c r="H21" s="10">
        <v>289372205811</v>
      </c>
      <c r="I21" s="9" t="s">
        <v>849</v>
      </c>
      <c r="J21" s="9"/>
      <c r="K21" s="11" t="str">
        <f t="shared" ca="1" si="0"/>
        <v/>
      </c>
      <c r="L21" s="12" t="s">
        <v>911</v>
      </c>
      <c r="M21" s="12" t="s">
        <v>912</v>
      </c>
      <c r="N21" s="12"/>
      <c r="O21" s="9">
        <v>5525.1</v>
      </c>
      <c r="P21" s="9">
        <v>1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2750000</v>
      </c>
      <c r="Y21" s="17"/>
      <c r="Z21" s="14">
        <f t="shared" si="4"/>
        <v>2750000</v>
      </c>
      <c r="AA21" s="18" t="s">
        <v>329</v>
      </c>
      <c r="AB21" s="13" t="s">
        <v>913</v>
      </c>
      <c r="AC21" s="19" t="s">
        <v>914</v>
      </c>
      <c r="AD21" s="20"/>
      <c r="AE21" s="19"/>
      <c r="AF21" s="21"/>
      <c r="AG21" s="22" t="str">
        <f t="shared" si="5"/>
        <v>TRUE</v>
      </c>
      <c r="AH21" s="23" t="str">
        <f t="shared" si="6"/>
        <v>بروجن خ فردوسی ک شهید برجیان پ۳۶  - غزاله نجفیان 09380542926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8">
        <v>16</v>
      </c>
      <c r="H22" s="220">
        <v>289373830574</v>
      </c>
      <c r="I22" s="218" t="s">
        <v>849</v>
      </c>
      <c r="J22" s="218"/>
      <c r="K22" s="11" t="str">
        <f t="shared" ca="1" si="0"/>
        <v/>
      </c>
      <c r="L22" s="216" t="s">
        <v>915</v>
      </c>
      <c r="M22" s="216" t="s">
        <v>916</v>
      </c>
      <c r="N22" s="216" t="s">
        <v>917</v>
      </c>
      <c r="O22" s="9">
        <v>5525.3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4000</v>
      </c>
      <c r="T22" s="14">
        <f>VLOOKUP(O22, '[1]لیست محصولات شهریور ۱۴۰۳'!B:G,6,0)</f>
        <v>63200000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63200000</v>
      </c>
      <c r="Y22" s="17"/>
      <c r="Z22" s="14">
        <f t="shared" si="4"/>
        <v>63200000</v>
      </c>
      <c r="AA22" s="232" t="s">
        <v>918</v>
      </c>
      <c r="AB22" s="230" t="s">
        <v>919</v>
      </c>
      <c r="AC22" s="228" t="s">
        <v>920</v>
      </c>
      <c r="AD22" s="226"/>
      <c r="AE22" s="19"/>
      <c r="AF22" s="21"/>
      <c r="AG22" s="22" t="str">
        <f t="shared" si="5"/>
        <v>TRUE</v>
      </c>
      <c r="AH22" s="23" t="str">
        <f t="shared" si="6"/>
        <v>قائم شهر خ ساری نبش نیما یاس ۴۱ کافه تین - کمیل صفرپور 09901072353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19"/>
      <c r="H23" s="221"/>
      <c r="I23" s="219"/>
      <c r="J23" s="219"/>
      <c r="K23" s="11" t="str">
        <f t="shared" ca="1" si="0"/>
        <v/>
      </c>
      <c r="L23" s="217"/>
      <c r="M23" s="217"/>
      <c r="N23" s="217"/>
      <c r="O23" s="9">
        <v>5525.2</v>
      </c>
      <c r="P23" s="9">
        <v>1</v>
      </c>
      <c r="Q23" s="13" t="str">
        <f>VLOOKUP(O23, '[1]لیست محصولات شهریور ۱۴۰۳'!B:C,2,0)</f>
        <v>اتیوپی آناسورا | Ethiopia Anasora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13350000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13350000</v>
      </c>
      <c r="Y23" s="17"/>
      <c r="Z23" s="14">
        <f t="shared" si="4"/>
        <v>13350000</v>
      </c>
      <c r="AA23" s="233"/>
      <c r="AB23" s="231"/>
      <c r="AC23" s="229"/>
      <c r="AD23" s="227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s="109" customFormat="1" ht="22.35" customHeight="1">
      <c r="A24" s="99"/>
      <c r="B24" s="99"/>
      <c r="C24" s="99" t="b">
        <v>0</v>
      </c>
      <c r="D24" s="99"/>
      <c r="E24" s="99"/>
      <c r="F24" s="99"/>
      <c r="G24" s="101">
        <v>17</v>
      </c>
      <c r="H24" s="112" t="s">
        <v>921</v>
      </c>
      <c r="I24" s="101" t="s">
        <v>849</v>
      </c>
      <c r="J24" s="101"/>
      <c r="K24" s="100" t="str">
        <f t="shared" ca="1" si="0"/>
        <v/>
      </c>
      <c r="L24" s="103"/>
      <c r="M24" s="103" t="s">
        <v>922</v>
      </c>
      <c r="N24" s="103" t="s">
        <v>923</v>
      </c>
      <c r="O24" s="101">
        <v>5501.1</v>
      </c>
      <c r="P24" s="101">
        <v>1</v>
      </c>
      <c r="Q24" s="102" t="str">
        <f>VLOOKUP(O24, '[1]لیست محصولات شهریور ۱۴۰۳'!B:C,2,0)</f>
        <v>ورتکس | Vortex</v>
      </c>
      <c r="R24" s="101"/>
      <c r="S24" s="103">
        <f>VLOOKUP(O24, '[1]لیست محصولات شهریور ۱۴۰۳'!B:F,5,0)</f>
        <v>150</v>
      </c>
      <c r="T24" s="104">
        <f>VLOOKUP(O24, '[1]لیست محصولات شهریور ۱۴۰۳'!B:G,6,0)</f>
        <v>2300000</v>
      </c>
      <c r="U24" s="105"/>
      <c r="V24" s="106">
        <f t="shared" si="1"/>
        <v>0</v>
      </c>
      <c r="W24" s="103">
        <f t="shared" si="2"/>
        <v>1</v>
      </c>
      <c r="X24" s="104">
        <f t="shared" si="3"/>
        <v>2300000</v>
      </c>
      <c r="Y24" s="107"/>
      <c r="Z24" s="104">
        <f t="shared" si="4"/>
        <v>2300000</v>
      </c>
      <c r="AA24" s="113" t="s">
        <v>391</v>
      </c>
      <c r="AB24" s="102" t="s">
        <v>924</v>
      </c>
      <c r="AC24" s="114" t="s">
        <v>925</v>
      </c>
      <c r="AD24" s="101"/>
      <c r="AE24" s="114"/>
      <c r="AF24" s="108"/>
      <c r="AH24" s="110" t="str">
        <f t="shared" si="6"/>
        <v>رشت گلسار،بلوار گیلان،جنب فروشگاه سناتور کافه ماه -  قریشی 09113198041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18">
        <v>18</v>
      </c>
      <c r="H25" s="220">
        <v>289381522931</v>
      </c>
      <c r="I25" s="218" t="s">
        <v>849</v>
      </c>
      <c r="J25" s="218"/>
      <c r="K25" s="11" t="str">
        <f t="shared" ca="1" si="0"/>
        <v/>
      </c>
      <c r="L25" s="216" t="s">
        <v>124</v>
      </c>
      <c r="M25" s="216" t="s">
        <v>125</v>
      </c>
      <c r="N25" s="216"/>
      <c r="O25" s="9">
        <v>5525.1</v>
      </c>
      <c r="P25" s="9">
        <v>2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5500000</v>
      </c>
      <c r="Y25" s="17"/>
      <c r="Z25" s="14">
        <f t="shared" si="4"/>
        <v>5500000</v>
      </c>
      <c r="AA25" s="232" t="s">
        <v>76</v>
      </c>
      <c r="AB25" s="230" t="s">
        <v>133</v>
      </c>
      <c r="AC25" s="228" t="s">
        <v>126</v>
      </c>
      <c r="AD25" s="226" t="s">
        <v>95</v>
      </c>
      <c r="AE25" s="234" t="s">
        <v>926</v>
      </c>
      <c r="AF25" s="21"/>
      <c r="AG25" s="22" t="str">
        <f t="shared" si="5"/>
        <v>TRUE</v>
      </c>
      <c r="AH25" s="23" t="str">
        <f t="shared" si="6"/>
        <v>تهران یوسف آباد- میدان اسد آبادی- بن بست باغچه بان پلاک9 واحد 5  - آرین سپهری 09113213912</v>
      </c>
    </row>
    <row r="26" spans="1:34" ht="22.35" customHeight="1">
      <c r="A26" s="7"/>
      <c r="B26" s="7"/>
      <c r="C26" s="7"/>
      <c r="D26" s="7"/>
      <c r="E26" s="7"/>
      <c r="F26" s="8"/>
      <c r="G26" s="219"/>
      <c r="H26" s="221"/>
      <c r="I26" s="219"/>
      <c r="J26" s="219"/>
      <c r="K26" s="11" t="str">
        <f t="shared" ca="1" si="0"/>
        <v/>
      </c>
      <c r="L26" s="217"/>
      <c r="M26" s="217"/>
      <c r="N26" s="217"/>
      <c r="O26" s="9">
        <v>5501.1</v>
      </c>
      <c r="P26" s="9">
        <v>1</v>
      </c>
      <c r="Q26" s="13" t="str">
        <f>VLOOKUP(O26, '[1]لیست محصولات شهریور ۱۴۰۳'!B:C,2,0)</f>
        <v>ورتکس | Vortex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2300000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2300000</v>
      </c>
      <c r="Y26" s="17"/>
      <c r="Z26" s="14">
        <f t="shared" si="4"/>
        <v>2300000</v>
      </c>
      <c r="AA26" s="233"/>
      <c r="AB26" s="231"/>
      <c r="AC26" s="229"/>
      <c r="AD26" s="227"/>
      <c r="AE26" s="235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44">
        <v>19</v>
      </c>
      <c r="H27" s="242"/>
      <c r="I27" s="244" t="s">
        <v>849</v>
      </c>
      <c r="J27" s="218" t="s">
        <v>74</v>
      </c>
      <c r="K27" s="11" t="str">
        <f t="shared" ca="1" si="0"/>
        <v/>
      </c>
      <c r="L27" s="216" t="s">
        <v>927</v>
      </c>
      <c r="M27" s="216" t="s">
        <v>500</v>
      </c>
      <c r="N27" s="216" t="s">
        <v>928</v>
      </c>
      <c r="O27" s="9">
        <v>5524.3</v>
      </c>
      <c r="P27" s="9">
        <v>3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4000</v>
      </c>
      <c r="T27" s="14">
        <f>VLOOKUP(O27, '[1]لیست محصولات شهریور ۱۴۰۳'!B:G,6,0)</f>
        <v>58400000</v>
      </c>
      <c r="U27" s="15"/>
      <c r="V27" s="16">
        <f t="shared" si="1"/>
        <v>0</v>
      </c>
      <c r="W27" s="12">
        <f t="shared" si="2"/>
        <v>3</v>
      </c>
      <c r="X27" s="14">
        <f t="shared" si="3"/>
        <v>175200000</v>
      </c>
      <c r="Y27" s="17"/>
      <c r="Z27" s="14">
        <f t="shared" si="4"/>
        <v>175200000</v>
      </c>
      <c r="AA27" s="232" t="s">
        <v>80</v>
      </c>
      <c r="AB27" s="230" t="s">
        <v>502</v>
      </c>
      <c r="AC27" s="228" t="s">
        <v>503</v>
      </c>
      <c r="AD27" s="226"/>
      <c r="AE27" s="234" t="s">
        <v>929</v>
      </c>
      <c r="AF27" s="21"/>
      <c r="AG27" s="22" t="str">
        <f t="shared" si="5"/>
        <v>TRUE</v>
      </c>
      <c r="AH27" s="23" t="str">
        <f t="shared" si="6"/>
        <v>کرمان خيابان هزار و يك شب شمالي نبش كوچه 2 طبقه اول کافه دلژر - سید رضا فاطمی 09369347320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45"/>
      <c r="H28" s="243"/>
      <c r="I28" s="245"/>
      <c r="J28" s="219"/>
      <c r="K28" s="11" t="str">
        <f t="shared" ca="1" si="0"/>
        <v/>
      </c>
      <c r="L28" s="217"/>
      <c r="M28" s="217"/>
      <c r="N28" s="217"/>
      <c r="O28" s="9">
        <v>5525.3</v>
      </c>
      <c r="P28" s="9">
        <v>1</v>
      </c>
      <c r="Q28" s="13" t="str">
        <f>VLOOKUP(O28, '[1]لیست محصولات شهریور ۱۴۰۳'!B:C,2,0)</f>
        <v>اتیوپی آناسورا | Ethiopia Anasora</v>
      </c>
      <c r="R28" s="9"/>
      <c r="S28" s="12">
        <f>VLOOKUP(O28, '[1]لیست محصولات شهریور ۱۴۰۳'!B:F,5,0)</f>
        <v>4000</v>
      </c>
      <c r="T28" s="14">
        <f>VLOOKUP(O28, '[1]لیست محصولات شهریور ۱۴۰۳'!B:G,6,0)</f>
        <v>63200000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63200000</v>
      </c>
      <c r="Y28" s="17"/>
      <c r="Z28" s="14">
        <f t="shared" si="4"/>
        <v>63200000</v>
      </c>
      <c r="AA28" s="233"/>
      <c r="AB28" s="231"/>
      <c r="AC28" s="229"/>
      <c r="AD28" s="227"/>
      <c r="AE28" s="235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20</v>
      </c>
      <c r="H29" s="10">
        <v>289387736350</v>
      </c>
      <c r="I29" s="9" t="s">
        <v>849</v>
      </c>
      <c r="J29" s="9"/>
      <c r="K29" s="11" t="str">
        <f t="shared" ca="1" si="0"/>
        <v/>
      </c>
      <c r="L29" s="12" t="s">
        <v>930</v>
      </c>
      <c r="M29" s="12" t="s">
        <v>931</v>
      </c>
      <c r="N29" s="12"/>
      <c r="O29" s="9">
        <v>5525.1</v>
      </c>
      <c r="P29" s="9">
        <v>1</v>
      </c>
      <c r="Q29" s="13" t="str">
        <f>VLOOKUP(O29, '[1]لیست محصولات شهریور ۱۴۰۳'!B:C,2,0)</f>
        <v>اتیوپی آناسورا | Ethiopia Anasora</v>
      </c>
      <c r="R29" s="9" t="s">
        <v>408</v>
      </c>
      <c r="S29" s="12">
        <f>VLOOKUP(O29, '[1]لیست محصولات شهریور ۱۴۰۳'!B:F,5,0)</f>
        <v>150</v>
      </c>
      <c r="T29" s="14">
        <f>VLOOKUP(O29, '[1]لیست محصولات شهریور ۱۴۰۳'!B:G,6,0)</f>
        <v>2750000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2750000</v>
      </c>
      <c r="Y29" s="17"/>
      <c r="Z29" s="14">
        <f t="shared" si="4"/>
        <v>2750000</v>
      </c>
      <c r="AA29" s="18" t="s">
        <v>86</v>
      </c>
      <c r="AB29" s="13" t="s">
        <v>932</v>
      </c>
      <c r="AC29" s="19" t="s">
        <v>933</v>
      </c>
      <c r="AD29" s="20"/>
      <c r="AE29" s="19"/>
      <c r="AF29" s="21"/>
      <c r="AG29" s="22" t="str">
        <f t="shared" si="5"/>
        <v>TRUE</v>
      </c>
      <c r="AH29" s="23" t="str">
        <f t="shared" si="6"/>
        <v>گرگان گرگانپارس،تیرغربی،پلاک ۳۹ مجتمع محمودی زنگ ۲  - عسل محمودی 09114336046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67">
        <v>21</v>
      </c>
      <c r="H30" s="78" t="s">
        <v>504</v>
      </c>
      <c r="I30" s="67" t="s">
        <v>89</v>
      </c>
      <c r="J30" s="9" t="s">
        <v>74</v>
      </c>
      <c r="K30" s="11" t="str">
        <f t="shared" ca="1" si="0"/>
        <v/>
      </c>
      <c r="L30" s="12"/>
      <c r="M30" s="12" t="s">
        <v>274</v>
      </c>
      <c r="N30" s="12" t="s">
        <v>934</v>
      </c>
      <c r="O30" s="9">
        <v>5501.3</v>
      </c>
      <c r="P30" s="9">
        <v>1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51200000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51200000</v>
      </c>
      <c r="Y30" s="17"/>
      <c r="Z30" s="14">
        <f t="shared" si="4"/>
        <v>51200000</v>
      </c>
      <c r="AA30" s="18" t="s">
        <v>935</v>
      </c>
      <c r="AB30" s="13" t="s">
        <v>936</v>
      </c>
      <c r="AC30" s="19" t="s">
        <v>937</v>
      </c>
      <c r="AD30" s="20"/>
      <c r="AE30" s="77" t="s">
        <v>938</v>
      </c>
      <c r="AF30" s="21"/>
      <c r="AG30" s="22" t="str">
        <f t="shared" si="5"/>
        <v>TRUE</v>
      </c>
      <c r="AH30" s="23" t="str">
        <f t="shared" si="6"/>
        <v>کیش محيا مال، ورودي C کافه بلک -  قهرمانی 09383980674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44">
        <v>22</v>
      </c>
      <c r="H31" s="242" t="s">
        <v>504</v>
      </c>
      <c r="I31" s="244" t="s">
        <v>849</v>
      </c>
      <c r="J31" s="218" t="s">
        <v>74</v>
      </c>
      <c r="K31" s="11" t="str">
        <f t="shared" ca="1" si="0"/>
        <v/>
      </c>
      <c r="L31" s="216" t="s">
        <v>128</v>
      </c>
      <c r="M31" s="216" t="s">
        <v>260</v>
      </c>
      <c r="N31" s="216" t="s">
        <v>939</v>
      </c>
      <c r="O31" s="9">
        <v>5501.3</v>
      </c>
      <c r="P31" s="9">
        <v>1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51200000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51200000</v>
      </c>
      <c r="Y31" s="17"/>
      <c r="Z31" s="14">
        <f t="shared" si="4"/>
        <v>51200000</v>
      </c>
      <c r="AA31" s="232" t="s">
        <v>140</v>
      </c>
      <c r="AB31" s="230" t="s">
        <v>952</v>
      </c>
      <c r="AC31" s="228" t="s">
        <v>940</v>
      </c>
      <c r="AD31" s="226"/>
      <c r="AE31" s="19"/>
      <c r="AF31" s="21"/>
      <c r="AG31" s="22" t="str">
        <f t="shared" si="5"/>
        <v>TRUE</v>
      </c>
      <c r="AH31" s="23" t="str">
        <f t="shared" si="6"/>
        <v xml:space="preserve">اصفهان پل فلزی - بلوار ملت - جنب خ خورشید کافه ماموت - علی اسکندری 09136440358 </v>
      </c>
    </row>
    <row r="32" spans="1:34" ht="22.35" customHeight="1">
      <c r="A32" s="7"/>
      <c r="B32" s="7"/>
      <c r="C32" s="7"/>
      <c r="D32" s="7"/>
      <c r="E32" s="7"/>
      <c r="F32" s="8"/>
      <c r="G32" s="296"/>
      <c r="H32" s="297"/>
      <c r="I32" s="296"/>
      <c r="J32" s="236"/>
      <c r="K32" s="11" t="str">
        <f t="shared" ca="1" si="0"/>
        <v/>
      </c>
      <c r="L32" s="222"/>
      <c r="M32" s="222"/>
      <c r="N32" s="222"/>
      <c r="O32" s="9">
        <v>5524.1</v>
      </c>
      <c r="P32" s="9">
        <v>1</v>
      </c>
      <c r="Q32" s="13" t="str">
        <f>VLOOKUP(O32, '[1]لیست محصولات شهریور ۱۴۰۳'!B:C,2,0)</f>
        <v>برزیل کوکاپیل کاناریو | Brazil Cocapil Canario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2550000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2550000</v>
      </c>
      <c r="Y32" s="17"/>
      <c r="Z32" s="14">
        <f t="shared" si="4"/>
        <v>2550000</v>
      </c>
      <c r="AA32" s="241"/>
      <c r="AB32" s="240"/>
      <c r="AC32" s="239"/>
      <c r="AD32" s="238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245"/>
      <c r="H33" s="243"/>
      <c r="I33" s="245"/>
      <c r="J33" s="219"/>
      <c r="K33" s="11" t="str">
        <f t="shared" ca="1" si="0"/>
        <v/>
      </c>
      <c r="L33" s="217"/>
      <c r="M33" s="217"/>
      <c r="N33" s="217"/>
      <c r="O33" s="9">
        <v>5525.1</v>
      </c>
      <c r="P33" s="9">
        <v>1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2750000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2750000</v>
      </c>
      <c r="Y33" s="17"/>
      <c r="Z33" s="14">
        <f t="shared" si="4"/>
        <v>2750000</v>
      </c>
      <c r="AA33" s="233"/>
      <c r="AB33" s="231"/>
      <c r="AC33" s="229"/>
      <c r="AD33" s="227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218">
        <v>23</v>
      </c>
      <c r="H34" s="220">
        <v>289395320507</v>
      </c>
      <c r="I34" s="218" t="s">
        <v>849</v>
      </c>
      <c r="J34" s="218"/>
      <c r="K34" s="11" t="str">
        <f t="shared" ca="1" si="0"/>
        <v/>
      </c>
      <c r="L34" s="216" t="s">
        <v>941</v>
      </c>
      <c r="M34" s="216" t="s">
        <v>942</v>
      </c>
      <c r="N34" s="216"/>
      <c r="O34" s="9">
        <v>5525.1</v>
      </c>
      <c r="P34" s="9">
        <v>1</v>
      </c>
      <c r="Q34" s="13" t="str">
        <f>VLOOKUP(O34, '[1]لیست محصولات شهریور ۱۴۰۳'!B:C,2,0)</f>
        <v>اتیوپی آناسورا | Ethiopia Anasora</v>
      </c>
      <c r="R34" s="9" t="s">
        <v>112</v>
      </c>
      <c r="S34" s="12">
        <f>VLOOKUP(O34, '[1]لیست محصولات شهریور ۱۴۰۳'!B:F,5,0)</f>
        <v>150</v>
      </c>
      <c r="T34" s="14">
        <f>VLOOKUP(O34, '[1]لیست محصولات شهریور ۱۴۰۳'!B:G,6,0)</f>
        <v>2750000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2750000</v>
      </c>
      <c r="Y34" s="17"/>
      <c r="Z34" s="14">
        <f t="shared" si="4"/>
        <v>2750000</v>
      </c>
      <c r="AA34" s="232" t="s">
        <v>76</v>
      </c>
      <c r="AB34" s="230" t="s">
        <v>943</v>
      </c>
      <c r="AC34" s="228" t="s">
        <v>944</v>
      </c>
      <c r="AD34" s="226" t="s">
        <v>109</v>
      </c>
      <c r="AE34" s="19"/>
      <c r="AF34" s="21"/>
      <c r="AG34" s="22" t="str">
        <f t="shared" si="5"/>
        <v>TRUE</v>
      </c>
      <c r="AH34" s="23" t="str">
        <f t="shared" si="6"/>
        <v>تهران سعادت اباد سرو شرقی خیابان مروارید پنجم شرقی پ44  - صفا رفیع نژاد 09128759919</v>
      </c>
    </row>
    <row r="35" spans="1:34" ht="22.35" customHeight="1">
      <c r="A35" s="7"/>
      <c r="B35" s="7"/>
      <c r="C35" s="7"/>
      <c r="D35" s="7"/>
      <c r="E35" s="7"/>
      <c r="F35" s="8"/>
      <c r="G35" s="219"/>
      <c r="H35" s="221"/>
      <c r="I35" s="219"/>
      <c r="J35" s="219"/>
      <c r="K35" s="11" t="str">
        <f t="shared" ca="1" si="0"/>
        <v/>
      </c>
      <c r="L35" s="217"/>
      <c r="M35" s="217"/>
      <c r="N35" s="217"/>
      <c r="O35" s="9">
        <v>5525.1</v>
      </c>
      <c r="P35" s="9">
        <v>1</v>
      </c>
      <c r="Q35" s="13" t="str">
        <f>VLOOKUP(O35, '[1]لیست محصولات شهریور ۱۴۰۳'!B:C,2,0)</f>
        <v>اتیوپی آناسورا | Ethiopia Anasora</v>
      </c>
      <c r="R35" s="9" t="s">
        <v>92</v>
      </c>
      <c r="S35" s="12">
        <f>VLOOKUP(O35, '[1]لیست محصولات شهریور ۱۴۰۳'!B:F,5,0)</f>
        <v>150</v>
      </c>
      <c r="T35" s="14">
        <f>VLOOKUP(O35, '[1]لیست محصولات شهریور ۱۴۰۳'!B:G,6,0)</f>
        <v>2750000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2750000</v>
      </c>
      <c r="Y35" s="17"/>
      <c r="Z35" s="14">
        <f t="shared" si="4"/>
        <v>2750000</v>
      </c>
      <c r="AA35" s="233"/>
      <c r="AB35" s="231"/>
      <c r="AC35" s="229"/>
      <c r="AD35" s="227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67">
        <v>24</v>
      </c>
      <c r="H36" s="78" t="s">
        <v>504</v>
      </c>
      <c r="I36" s="67" t="s">
        <v>849</v>
      </c>
      <c r="J36" s="9" t="s">
        <v>74</v>
      </c>
      <c r="K36" s="11" t="str">
        <f t="shared" ca="1" si="0"/>
        <v/>
      </c>
      <c r="L36" s="12" t="s">
        <v>945</v>
      </c>
      <c r="M36" s="12" t="s">
        <v>946</v>
      </c>
      <c r="N36" s="12" t="s">
        <v>947</v>
      </c>
      <c r="O36" s="9">
        <v>5525.3</v>
      </c>
      <c r="P36" s="9">
        <v>2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4000</v>
      </c>
      <c r="T36" s="14">
        <f>VLOOKUP(O36, '[1]لیست محصولات شهریور ۱۴۰۳'!B:G,6,0)</f>
        <v>63200000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126400000</v>
      </c>
      <c r="Y36" s="17"/>
      <c r="Z36" s="14">
        <f t="shared" si="4"/>
        <v>126400000</v>
      </c>
      <c r="AA36" s="18" t="s">
        <v>235</v>
      </c>
      <c r="AB36" s="13" t="s">
        <v>948</v>
      </c>
      <c r="AC36" s="19" t="s">
        <v>949</v>
      </c>
      <c r="AD36" s="20"/>
      <c r="AE36" s="19"/>
      <c r="AF36" s="21"/>
      <c r="AG36" s="22" t="str">
        <f t="shared" si="5"/>
        <v>TRUE</v>
      </c>
      <c r="AH36" s="23" t="str">
        <f t="shared" si="6"/>
        <v>تبریز وليعصر-تقاطع رازي و شهريار-پلاك۱/۱ کافه اوریجینز - سید علی کریمی  آذر 09143503700</v>
      </c>
    </row>
    <row r="37" spans="1:34" ht="22.35" customHeight="1">
      <c r="A37" s="7"/>
      <c r="B37" s="7"/>
      <c r="C37" s="7"/>
      <c r="D37" s="7"/>
      <c r="E37" s="7"/>
      <c r="F37" s="8"/>
      <c r="G37" s="244">
        <v>25</v>
      </c>
      <c r="H37" s="242"/>
      <c r="I37" s="244" t="s">
        <v>849</v>
      </c>
      <c r="J37" s="218" t="s">
        <v>74</v>
      </c>
      <c r="K37" s="11" t="str">
        <f t="shared" ca="1" si="0"/>
        <v/>
      </c>
      <c r="L37" s="216" t="s">
        <v>75</v>
      </c>
      <c r="M37" s="216" t="s">
        <v>194</v>
      </c>
      <c r="N37" s="216" t="s">
        <v>950</v>
      </c>
      <c r="O37" s="9">
        <v>5501.3</v>
      </c>
      <c r="P37" s="9">
        <v>1</v>
      </c>
      <c r="Q37" s="13" t="str">
        <f>VLOOKUP(O37, '[1]لیست محصولات شهریور ۱۴۰۳'!B:C,2,0)</f>
        <v>ورتکس | Vortex</v>
      </c>
      <c r="R37" s="9"/>
      <c r="S37" s="12">
        <f>VLOOKUP(O37, '[1]لیست محصولات شهریور ۱۴۰۳'!B:F,5,0)</f>
        <v>4000</v>
      </c>
      <c r="T37" s="14">
        <f>VLOOKUP(O37, '[1]لیست محصولات شهریور ۱۴۰۳'!B:G,6,0)</f>
        <v>51200000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51200000</v>
      </c>
      <c r="Y37" s="17"/>
      <c r="Z37" s="14">
        <f t="shared" si="4"/>
        <v>51200000</v>
      </c>
      <c r="AA37" s="232" t="s">
        <v>76</v>
      </c>
      <c r="AB37" s="230" t="s">
        <v>70</v>
      </c>
      <c r="AC37" s="228" t="s">
        <v>196</v>
      </c>
      <c r="AD37" s="226"/>
      <c r="AE37" s="234" t="s">
        <v>951</v>
      </c>
      <c r="AF37" s="21"/>
      <c r="AG37" s="22" t="str">
        <f t="shared" si="5"/>
        <v>TRUE</v>
      </c>
      <c r="AH37" s="23" t="str">
        <f t="shared" si="6"/>
        <v>تهران - ویوولانژ - مهدی مولایی 09197844409</v>
      </c>
    </row>
    <row r="38" spans="1:34" ht="22.35" customHeight="1">
      <c r="A38" s="7"/>
      <c r="B38" s="7"/>
      <c r="C38" s="7"/>
      <c r="D38" s="7"/>
      <c r="E38" s="7"/>
      <c r="F38" s="8"/>
      <c r="G38" s="245"/>
      <c r="H38" s="243"/>
      <c r="I38" s="245"/>
      <c r="J38" s="219"/>
      <c r="K38" s="11" t="str">
        <f t="shared" ca="1" si="0"/>
        <v/>
      </c>
      <c r="L38" s="217"/>
      <c r="M38" s="217"/>
      <c r="N38" s="217"/>
      <c r="O38" s="9">
        <v>5525.3</v>
      </c>
      <c r="P38" s="9">
        <v>1</v>
      </c>
      <c r="Q38" s="13" t="str">
        <f>VLOOKUP(O38, '[1]لیست محصولات شهریور ۱۴۰۳'!B:C,2,0)</f>
        <v>اتیوپی آناسورا | Ethiopia Anasora</v>
      </c>
      <c r="R38" s="9"/>
      <c r="S38" s="12">
        <f>VLOOKUP(O38, '[1]لیست محصولات شهریور ۱۴۰۳'!B:F,5,0)</f>
        <v>4000</v>
      </c>
      <c r="T38" s="14">
        <f>VLOOKUP(O38, '[1]لیست محصولات شهریور ۱۴۰۳'!B:G,6,0)</f>
        <v>63200000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63200000</v>
      </c>
      <c r="Y38" s="17"/>
      <c r="Z38" s="14">
        <f t="shared" si="4"/>
        <v>63200000</v>
      </c>
      <c r="AA38" s="233"/>
      <c r="AB38" s="231"/>
      <c r="AC38" s="229"/>
      <c r="AD38" s="227"/>
      <c r="AE38" s="235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>
        <v>26</v>
      </c>
      <c r="H39" s="10">
        <v>289423315688</v>
      </c>
      <c r="I39" s="9" t="s">
        <v>849</v>
      </c>
      <c r="J39" s="9"/>
      <c r="K39" s="11" t="str">
        <f t="shared" ca="1" si="0"/>
        <v/>
      </c>
      <c r="L39" s="12" t="s">
        <v>75</v>
      </c>
      <c r="M39" s="12" t="s">
        <v>460</v>
      </c>
      <c r="N39" s="12" t="s">
        <v>461</v>
      </c>
      <c r="O39" s="9">
        <v>5501.2</v>
      </c>
      <c r="P39" s="9">
        <v>3</v>
      </c>
      <c r="Q39" s="13" t="str">
        <f>VLOOKUP(O39, '[1]لیست محصولات شهریور ۱۴۰۳'!B:C,2,0)</f>
        <v>ورتکس | Vortex</v>
      </c>
      <c r="R39" s="9"/>
      <c r="S39" s="12">
        <f>VLOOKUP(O39, '[1]لیست محصولات شهریور ۱۴۰۳'!B:F,5,0)</f>
        <v>750</v>
      </c>
      <c r="T39" s="14">
        <f>VLOOKUP(O39, '[1]لیست محصولات شهریور ۱۴۰۳'!B:G,6,0)</f>
        <v>11100000</v>
      </c>
      <c r="U39" s="15"/>
      <c r="V39" s="16">
        <f t="shared" si="1"/>
        <v>0</v>
      </c>
      <c r="W39" s="12">
        <f t="shared" si="2"/>
        <v>3</v>
      </c>
      <c r="X39" s="14">
        <f t="shared" si="3"/>
        <v>33300000</v>
      </c>
      <c r="Y39" s="17"/>
      <c r="Z39" s="14">
        <f t="shared" si="4"/>
        <v>33300000</v>
      </c>
      <c r="AA39" s="18" t="s">
        <v>76</v>
      </c>
      <c r="AB39" s="13" t="s">
        <v>462</v>
      </c>
      <c r="AC39" s="19" t="s">
        <v>463</v>
      </c>
      <c r="AD39" s="20" t="s">
        <v>109</v>
      </c>
      <c r="AE39" s="19"/>
      <c r="AF39" s="21"/>
      <c r="AG39" s="22" t="str">
        <f t="shared" si="5"/>
        <v>TRUE</v>
      </c>
      <c r="AH39" s="23" t="str">
        <f t="shared" si="6"/>
        <v>تهران خ جمهوری خ رازی خ پرتوی پلاک 18/1 کافه والهالا - مهدی محمدی فخر 09376116149</v>
      </c>
    </row>
    <row r="40" spans="1:34" ht="22.35" customHeight="1">
      <c r="A40" s="7"/>
      <c r="B40" s="7"/>
      <c r="C40" s="7"/>
      <c r="D40" s="7"/>
      <c r="E40" s="7"/>
      <c r="F40" s="8"/>
      <c r="G40" s="67">
        <v>27</v>
      </c>
      <c r="H40" s="78"/>
      <c r="I40" s="67" t="s">
        <v>849</v>
      </c>
      <c r="J40" s="9"/>
      <c r="K40" s="11" t="str">
        <f t="shared" ca="1" si="0"/>
        <v/>
      </c>
      <c r="L40" s="12" t="s">
        <v>953</v>
      </c>
      <c r="M40" s="12" t="s">
        <v>954</v>
      </c>
      <c r="N40" s="12" t="s">
        <v>577</v>
      </c>
      <c r="O40" s="9">
        <v>5501.1</v>
      </c>
      <c r="P40" s="9">
        <v>1</v>
      </c>
      <c r="Q40" s="13" t="str">
        <f>VLOOKUP(O40, '[1]لیست محصولات شهریور ۱۴۰۳'!B:C,2,0)</f>
        <v>ورتکس | Vortex</v>
      </c>
      <c r="R40" s="9" t="s">
        <v>261</v>
      </c>
      <c r="S40" s="12">
        <f>VLOOKUP(O40, '[1]لیست محصولات شهریور ۱۴۰۳'!B:F,5,0)</f>
        <v>150</v>
      </c>
      <c r="T40" s="14">
        <f>VLOOKUP(O40, '[1]لیست محصولات شهریور ۱۴۰۳'!B:G,6,0)</f>
        <v>2300000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2300000</v>
      </c>
      <c r="Y40" s="17"/>
      <c r="Z40" s="14">
        <f t="shared" si="4"/>
        <v>2300000</v>
      </c>
      <c r="AA40" s="18" t="s">
        <v>70</v>
      </c>
      <c r="AB40" s="13" t="s">
        <v>70</v>
      </c>
      <c r="AC40" s="19" t="s">
        <v>70</v>
      </c>
      <c r="AD40" s="20"/>
      <c r="AE40" s="77" t="s">
        <v>955</v>
      </c>
      <c r="AF40" s="21"/>
      <c r="AG40" s="22" t="str">
        <f t="shared" si="5"/>
        <v>TRUE</v>
      </c>
      <c r="AH40" s="23" t="str">
        <f t="shared" si="6"/>
        <v>- - (پرسنل) - نوید شادمان -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6</v>
      </c>
      <c r="AI240" s="56">
        <f t="shared" si="19"/>
        <v>0</v>
      </c>
      <c r="AJ240" s="57">
        <f>AH240-AI240</f>
        <v>6</v>
      </c>
      <c r="AK240" s="58">
        <f t="shared" si="23"/>
        <v>0.9</v>
      </c>
      <c r="AL240" s="59">
        <f>AO240+AQ240-[2]Sheet1!$AH241</f>
        <v>0</v>
      </c>
      <c r="AM240" s="59">
        <f t="shared" si="25"/>
        <v>-6</v>
      </c>
      <c r="AN240" s="58">
        <f t="shared" si="21"/>
        <v>0</v>
      </c>
      <c r="AO240" s="59"/>
      <c r="AP240" s="58">
        <f t="shared" si="22"/>
        <v>-0.9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18</v>
      </c>
      <c r="AI242" s="56">
        <f t="shared" si="19"/>
        <v>0</v>
      </c>
      <c r="AJ242" s="57">
        <f t="shared" si="27"/>
        <v>18</v>
      </c>
      <c r="AK242" s="58">
        <f t="shared" ref="AK242:AK267" si="28">AH242*AG242/1000</f>
        <v>72</v>
      </c>
      <c r="AL242" s="59">
        <f>AO242+AQ242-[2]Sheet1!$AH243</f>
        <v>0</v>
      </c>
      <c r="AM242" s="59">
        <f t="shared" si="25"/>
        <v>-18</v>
      </c>
      <c r="AN242" s="58">
        <f t="shared" si="21"/>
        <v>0</v>
      </c>
      <c r="AO242" s="59"/>
      <c r="AP242" s="58">
        <f t="shared" si="22"/>
        <v>-72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19">
    <mergeCell ref="AE5:AE7"/>
    <mergeCell ref="AA8:AA9"/>
    <mergeCell ref="AB8:AB9"/>
    <mergeCell ref="AC8:AC9"/>
    <mergeCell ref="AD8:AD9"/>
    <mergeCell ref="A1:B1"/>
    <mergeCell ref="C1:D1"/>
    <mergeCell ref="E1:F1"/>
    <mergeCell ref="U1:V1"/>
    <mergeCell ref="AD5:AD7"/>
    <mergeCell ref="AA5:AA7"/>
    <mergeCell ref="AC5:AC7"/>
    <mergeCell ref="AB5:AB7"/>
    <mergeCell ref="G5:G7"/>
    <mergeCell ref="H5:H7"/>
    <mergeCell ref="I5:I7"/>
    <mergeCell ref="J5:J7"/>
    <mergeCell ref="L5:L7"/>
    <mergeCell ref="M5:M7"/>
    <mergeCell ref="N5:N7"/>
    <mergeCell ref="AD11:AD12"/>
    <mergeCell ref="AA11:AA12"/>
    <mergeCell ref="AB11:AB12"/>
    <mergeCell ref="AC11:AC12"/>
    <mergeCell ref="N16:N17"/>
    <mergeCell ref="H8:H9"/>
    <mergeCell ref="G8:G9"/>
    <mergeCell ref="N11:N12"/>
    <mergeCell ref="M11:M12"/>
    <mergeCell ref="L11:L12"/>
    <mergeCell ref="J11:J12"/>
    <mergeCell ref="I11:I12"/>
    <mergeCell ref="H11:H12"/>
    <mergeCell ref="G11:G12"/>
    <mergeCell ref="N8:N9"/>
    <mergeCell ref="M8:M9"/>
    <mergeCell ref="L8:L9"/>
    <mergeCell ref="J8:J9"/>
    <mergeCell ref="I8:I9"/>
    <mergeCell ref="AE16:AE17"/>
    <mergeCell ref="N22:N23"/>
    <mergeCell ref="M22:M23"/>
    <mergeCell ref="L22:L23"/>
    <mergeCell ref="J22:J23"/>
    <mergeCell ref="G16:G17"/>
    <mergeCell ref="AD16:AD17"/>
    <mergeCell ref="AC16:AC17"/>
    <mergeCell ref="AB16:AB17"/>
    <mergeCell ref="AA16:AA17"/>
    <mergeCell ref="M16:M17"/>
    <mergeCell ref="L16:L17"/>
    <mergeCell ref="J16:J17"/>
    <mergeCell ref="I16:I17"/>
    <mergeCell ref="H16:H17"/>
    <mergeCell ref="AE25:AE26"/>
    <mergeCell ref="AD25:AD26"/>
    <mergeCell ref="I22:I23"/>
    <mergeCell ref="H22:H23"/>
    <mergeCell ref="G22:G23"/>
    <mergeCell ref="AA22:AA23"/>
    <mergeCell ref="AD22:AD23"/>
    <mergeCell ref="AC22:AC23"/>
    <mergeCell ref="AB22:AB23"/>
    <mergeCell ref="H25:H26"/>
    <mergeCell ref="G25:G26"/>
    <mergeCell ref="N25:N26"/>
    <mergeCell ref="M25:M26"/>
    <mergeCell ref="L25:L26"/>
    <mergeCell ref="J25:J26"/>
    <mergeCell ref="I25:I26"/>
    <mergeCell ref="AA25:AA26"/>
    <mergeCell ref="AC25:AC26"/>
    <mergeCell ref="AB25:AB26"/>
    <mergeCell ref="AE27:AE28"/>
    <mergeCell ref="G31:G33"/>
    <mergeCell ref="H31:H33"/>
    <mergeCell ref="I31:I33"/>
    <mergeCell ref="J31:J33"/>
    <mergeCell ref="L31:L33"/>
    <mergeCell ref="M31:M33"/>
    <mergeCell ref="N31:N33"/>
    <mergeCell ref="AC31:AC33"/>
    <mergeCell ref="AD31:AD33"/>
    <mergeCell ref="AB31:AB33"/>
    <mergeCell ref="AA31:AA33"/>
    <mergeCell ref="H27:H28"/>
    <mergeCell ref="G27:G28"/>
    <mergeCell ref="AD27:AD28"/>
    <mergeCell ref="AC27:AC28"/>
    <mergeCell ref="AB27:AB28"/>
    <mergeCell ref="AA27:AA28"/>
    <mergeCell ref="N27:N28"/>
    <mergeCell ref="M27:M28"/>
    <mergeCell ref="L27:L28"/>
    <mergeCell ref="J27:J28"/>
    <mergeCell ref="I27:I28"/>
    <mergeCell ref="H34:H35"/>
    <mergeCell ref="G34:G35"/>
    <mergeCell ref="AA34:AA35"/>
    <mergeCell ref="AD34:AD35"/>
    <mergeCell ref="AC34:AC35"/>
    <mergeCell ref="AB34:AB35"/>
    <mergeCell ref="N34:N35"/>
    <mergeCell ref="M34:M35"/>
    <mergeCell ref="L34:L35"/>
    <mergeCell ref="J34:J35"/>
    <mergeCell ref="I34:I35"/>
    <mergeCell ref="H37:H38"/>
    <mergeCell ref="G37:G38"/>
    <mergeCell ref="AE37:AE38"/>
    <mergeCell ref="AC37:AC38"/>
    <mergeCell ref="AD37:AD38"/>
    <mergeCell ref="AB37:AB38"/>
    <mergeCell ref="AA37:AA38"/>
    <mergeCell ref="N37:N38"/>
    <mergeCell ref="M37:M38"/>
    <mergeCell ref="L37:L38"/>
    <mergeCell ref="J37:J38"/>
    <mergeCell ref="I37:I38"/>
  </mergeCells>
  <conditionalFormatting sqref="G2:J3 AD2:AD5 Z2:Z200 J4:J5 J8 AD8 J10:J11 AD10:AD11 G11:I11 G13:J16 AD13:AD16 G18:J22 AD18:AD22 G24:J25 AD24:AD25 G27:J27 AD27 G29:J31 AD29:AD31 G34:J34 AD34 G36:J37 AD36:AD37 G39:J200 AD39:AD200">
    <cfRule type="expression" dxfId="102" priority="63">
      <formula>$A2</formula>
    </cfRule>
    <cfRule type="expression" dxfId="101" priority="65">
      <formula>$E2</formula>
    </cfRule>
  </conditionalFormatting>
  <conditionalFormatting sqref="K2:Z2 G2:J3 AA2:AF5 Q3:Z200 J4:J5 J8 AA8:AF8 J10:J11 AA10:AF11 G11:I11 G13:P16 AA13:AF16 G18:P22 AA18:AF22 G24:P25 AA24:AF25 G27:P27 AA27:AF27 G29:P31 AA29:AF31 G34:P34 AA34:AF34 G36:P37 AA36:AF37 G39:P200 AA39:AF200 K3:P3 H4:H5 K4:K10 O4:P10 AF6:AF7 H8 AE9:AF9 H10 K11:P11 K12 O12:P12 AE12:AF12 K17 O17:P17 AF17 K23 O23:P23 AE23:AF23 K26 O26:P26 AF26 K28 O28:P28 AF28 K32:K33 O32:P33 AE32:AF33 K35 O35:P35 AE35:AF35 K38 O38:P38 AF38">
    <cfRule type="expression" dxfId="100" priority="64">
      <formula>$C2</formula>
    </cfRule>
  </conditionalFormatting>
  <conditionalFormatting sqref="W2:W200">
    <cfRule type="expression" dxfId="99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{F878EAC4-B7C5-4159-9502-813E4B2AD39F}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{B65FDC3A-960E-4446-ACB2-790E4459360C}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{CA33DC7B-507B-4879-A2CC-884B86BFE817}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{C83259FB-33D0-48EC-BC7B-623050CBA9AF}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{DE0E9FBF-EA5A-461D-9A57-B9C09D96821C}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{15A50E1F-0043-42E2-9613-6C0036E3FBE1}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{B1189701-AF99-4FC0-A62F-1329C9E37DE4}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{FB6C976F-7052-48B7-AC78-5022E5DC5D12}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{12F57810-8F76-4B03-92B9-F24E90931A25}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{F8F6288E-ED61-4972-AEF6-986715549C2E}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{CBEF9CE0-1D48-42E2-81EB-EF930483A147}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{C43109F9-1423-4995-8EB8-C6A23170CF82}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{D17C967D-06C7-45CC-8251-AE29414AA1A7}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{9692496A-DA22-4856-BA41-D3F270F6A7F2}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{8BE4AEE8-0536-40AB-A1C3-E8A7D136DC9C}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{F79620B5-F7B9-4770-A555-DE9A47CA6E26}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{72BEF698-786C-41E5-923F-31359109591F}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{65C344EE-690B-4238-9A2B-B0A68735A9CA}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{F05CE9EA-1824-4C3E-84E6-8CC3AED5E444}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{DFCBBB83-B11B-49B1-80FD-5F0A7DDFEDE7}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{9C16F057-1B9E-4621-A40C-D2B07695A117}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{2BE53791-8D1C-49AF-9973-A661038A4914}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{A8754FE3-2801-419C-9E56-A7821178DC25}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{C05DDEB0-286C-4533-AA84-4E2861267B57}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{23DF9757-E8E5-4FB7-A0AA-5DC4E66A8A02}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{75050D68-B204-4E5C-B391-75E95B38A34D}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{B94A2A17-C77C-4ADE-8DE2-BC8E3EC797CF}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{56CD1750-7D92-4C40-8047-4C52E202D2CB}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{14165D1F-2DC3-425F-B6A3-69095832C203}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{FC543078-E62D-4EA1-89D1-F894BAA1E41B}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{13EE0C77-7999-4586-9251-1BBC85645E29}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{9E24AEC7-03AF-44AA-B3A4-CA4585DC983C}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{5DD0348E-AC38-4E18-9561-015E87D786D8}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{2991C53A-479E-45AC-BE41-08A4E06B1F9C}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{4FE0C866-41E0-4E6D-9C59-EA9A81652237}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{BE9839ED-308C-41B0-9926-8BEA2962550A}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{FA34C078-833D-4129-BE98-CFF7E66E46BD}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{29FA196B-8A97-4B1E-A3F1-8DF2E4A9B14E}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{12797A16-AD7D-40B2-BB24-E9AFF5C3BB50}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{E467B373-ACE3-45C8-9A62-18B6F8DAFBFF}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{898BC194-3D38-4D34-83B1-FC59E8D4EF52}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{E90F8589-8E24-4B60-888E-E4A5701BC614}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{BAAF408D-AC89-451D-BC41-1EAE15C17405}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{F18D473A-B308-46A1-B54A-6442B2EDA27D}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{062D1DEB-06DF-4099-9869-9719A791C145}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{947EFD5D-6654-47B1-ABEE-516C0191E8D4}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{BB42D46F-5E97-4E95-A222-BE85BA13B385}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{D04754FB-F38C-4CF1-8B2F-70DBDC46575F}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{4E7DE0D0-FF20-410E-BE86-6B5D8A66CB5D}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{FD3EFD10-2F2A-45AE-98A4-D7ED80B83D12}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{CD4565CF-C898-49D9-B2D3-56090D0293B0}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{5D185E6B-1B9F-4371-ADD0-ED66B64DF341}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{6252489A-0E41-4586-A21F-09011ED66937}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{779F3438-FDBC-469A-B719-53901931A236}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{6BB57124-7DEE-4A48-AE25-4CC55303A1BE}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{388BA176-A4F2-4C82-85BA-C2E68D6FEDC6}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{368E4C0C-D6B0-44EA-8FCD-6306CCCE1A21}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{36893BA8-A345-4205-85C5-1B14FC6E5BC1}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{569E9B4F-FD7A-4D9F-9A2B-6A42BFC72654}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{370C4072-B638-4C47-A07D-7DC402740582}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{A1BA539B-2DF1-421C-A87D-E4F23ED82A2A}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78EAC4-B7C5-4159-9502-813E4B2AD39F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65FDC3A-960E-4446-ACB2-790E4459360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A33DC7B-507B-4879-A2CC-884B86BFE81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83259FB-33D0-48EC-BC7B-623050CBA9A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E0E9FBF-EA5A-461D-9A57-B9C09D96821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5A50E1F-0043-42E2-9613-6C0036E3FBE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1189701-AF99-4FC0-A62F-1329C9E37DE4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B6C976F-7052-48B7-AC78-5022E5DC5D1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12F57810-8F76-4B03-92B9-F24E90931A2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8F6288E-ED61-4972-AEF6-986715549C2E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BEF9CE0-1D48-42E2-81EB-EF930483A147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43109F9-1423-4995-8EB8-C6A23170CF82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D17C967D-06C7-45CC-8251-AE29414AA1A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9692496A-DA22-4856-BA41-D3F270F6A7F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BE4AEE8-0536-40AB-A1C3-E8A7D136DC9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79620B5-F7B9-4770-A555-DE9A47CA6E26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2BEF698-786C-41E5-923F-31359109591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5C344EE-690B-4238-9A2B-B0A68735A9C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05CE9EA-1824-4C3E-84E6-8CC3AED5E444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FCBBB83-B11B-49B1-80FD-5F0A7DDFEDE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C16F057-1B9E-4621-A40C-D2B07695A11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BE53791-8D1C-49AF-9973-A661038A491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8754FE3-2801-419C-9E56-A7821178DC25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05DDEB0-286C-4533-AA84-4E2861267B5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3DF9757-E8E5-4FB7-A0AA-5DC4E66A8A0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5050D68-B204-4E5C-B391-75E95B38A34D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94A2A17-C77C-4ADE-8DE2-BC8E3EC797CF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6CD1750-7D92-4C40-8047-4C52E202D2C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4165D1F-2DC3-425F-B6A3-69095832C20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C543078-E62D-4EA1-89D1-F894BAA1E41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3EE0C77-7999-4586-9251-1BBC85645E2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E24AEC7-03AF-44AA-B3A4-CA4585DC983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5DD0348E-AC38-4E18-9561-015E87D786D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991C53A-479E-45AC-BE41-08A4E06B1F9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FE0C866-41E0-4E6D-9C59-EA9A8165223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E9839ED-308C-41B0-9926-8BEA2962550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A34C078-833D-4129-BE98-CFF7E66E46BD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9FA196B-8A97-4B1E-A3F1-8DF2E4A9B14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2797A16-AD7D-40B2-BB24-E9AFF5C3BB5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467B373-ACE3-45C8-9A62-18B6F8DAFBF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898BC194-3D38-4D34-83B1-FC59E8D4EF5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90F8589-8E24-4B60-888E-E4A5701BC614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AAF408D-AC89-451D-BC41-1EAE15C1740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18D473A-B308-46A1-B54A-6442B2EDA27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62D1DEB-06DF-4099-9869-9719A791C145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47EFD5D-6654-47B1-ABEE-516C0191E8D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B42D46F-5E97-4E95-A222-BE85BA13B38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04754FB-F38C-4CF1-8B2F-70DBDC46575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E7DE0D0-FF20-410E-BE86-6B5D8A66CB5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D3EFD10-2F2A-45AE-98A4-D7ED80B83D12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D4565CF-C898-49D9-B2D3-56090D0293B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D185E6B-1B9F-4371-ADD0-ED66B64DF341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252489A-0E41-4586-A21F-09011ED6693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79F3438-FDBC-469A-B719-53901931A23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BB57124-7DEE-4A48-AE25-4CC55303A1B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88BA176-A4F2-4C82-85BA-C2E68D6FEDC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368E4C0C-D6B0-44EA-8FCD-6306CCCE1A2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36893BA8-A345-4205-85C5-1B14FC6E5BC1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69E9B4F-FD7A-4D9F-9A2B-6A42BFC7265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70C4072-B638-4C47-A07D-7DC40274058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1BA539B-2DF1-421C-A87D-E4F23ED82A2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267"/>
  <sheetViews>
    <sheetView rightToLeft="1" topLeftCell="Z1" zoomScale="70" zoomScaleNormal="70" workbookViewId="0">
      <selection activeCell="M36" sqref="M3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2.2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4.21875" style="24" bestFit="1" customWidth="1"/>
    <col min="29" max="29" width="15.77734375" style="31" bestFit="1" customWidth="1"/>
    <col min="30" max="30" width="13.6640625" style="32" bestFit="1" customWidth="1"/>
    <col min="31" max="31" width="94.21875" style="24" customWidth="1"/>
    <col min="32" max="32" width="28.33203125" style="24" customWidth="1"/>
    <col min="33" max="33" width="13.5546875" style="24" bestFit="1" customWidth="1"/>
    <col min="34" max="34" width="120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78" t="s">
        <v>449</v>
      </c>
      <c r="I2" s="67" t="s">
        <v>765</v>
      </c>
      <c r="J2" s="9" t="s">
        <v>74</v>
      </c>
      <c r="K2" s="11" t="str">
        <f t="shared" ref="K2:K65" ca="1" si="0">IF(C2, TODAY(), "" )</f>
        <v/>
      </c>
      <c r="L2" s="12"/>
      <c r="M2" s="12" t="s">
        <v>464</v>
      </c>
      <c r="N2" s="12" t="s">
        <v>467</v>
      </c>
      <c r="O2" s="9">
        <v>5525.3</v>
      </c>
      <c r="P2" s="9">
        <v>7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7</v>
      </c>
      <c r="X2" s="14">
        <f t="shared" ref="X2:X65" si="3">P2*T2</f>
        <v>442400000</v>
      </c>
      <c r="Y2" s="17"/>
      <c r="Z2" s="14">
        <f t="shared" ref="Z2:Z65" si="4">X2-Y2</f>
        <v>442400000</v>
      </c>
      <c r="AA2" s="18" t="s">
        <v>76</v>
      </c>
      <c r="AB2" s="13" t="s">
        <v>70</v>
      </c>
      <c r="AC2" s="19" t="s">
        <v>466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67">
        <v>2</v>
      </c>
      <c r="H3" s="78"/>
      <c r="I3" s="67" t="s">
        <v>849</v>
      </c>
      <c r="J3" s="9" t="s">
        <v>74</v>
      </c>
      <c r="K3" s="11" t="str">
        <f t="shared" ca="1" si="0"/>
        <v/>
      </c>
      <c r="L3" s="12"/>
      <c r="M3" s="12" t="s">
        <v>464</v>
      </c>
      <c r="N3" s="12" t="s">
        <v>465</v>
      </c>
      <c r="O3" s="9">
        <v>5525.3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63200000</v>
      </c>
      <c r="U3" s="15"/>
      <c r="V3" s="16">
        <f t="shared" si="1"/>
        <v>0</v>
      </c>
      <c r="W3" s="12">
        <f t="shared" si="2"/>
        <v>1</v>
      </c>
      <c r="X3" s="14">
        <f t="shared" si="3"/>
        <v>63200000</v>
      </c>
      <c r="Y3" s="17"/>
      <c r="Z3" s="14">
        <f t="shared" si="4"/>
        <v>63200000</v>
      </c>
      <c r="AA3" s="18" t="s">
        <v>76</v>
      </c>
      <c r="AB3" s="13" t="s">
        <v>70</v>
      </c>
      <c r="AC3" s="19" t="s">
        <v>466</v>
      </c>
      <c r="AD3" s="2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- کافه بیکری کروسان روشا -  حجتی 09373955769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727168</v>
      </c>
      <c r="I4" s="25" t="s">
        <v>849</v>
      </c>
      <c r="J4" s="9"/>
      <c r="K4" s="11" t="str">
        <f t="shared" ca="1" si="0"/>
        <v/>
      </c>
      <c r="L4" s="12" t="s">
        <v>622</v>
      </c>
      <c r="M4" s="12" t="s">
        <v>530</v>
      </c>
      <c r="N4" s="12"/>
      <c r="O4" s="9">
        <v>5525.1</v>
      </c>
      <c r="P4" s="9">
        <v>1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2750000</v>
      </c>
      <c r="U4" s="15"/>
      <c r="V4" s="16">
        <f t="shared" si="1"/>
        <v>0</v>
      </c>
      <c r="W4" s="12">
        <f t="shared" si="2"/>
        <v>1</v>
      </c>
      <c r="X4" s="14">
        <f t="shared" si="3"/>
        <v>2750000</v>
      </c>
      <c r="Y4" s="17"/>
      <c r="Z4" s="14">
        <f t="shared" si="4"/>
        <v>2750000</v>
      </c>
      <c r="AA4" s="18" t="s">
        <v>76</v>
      </c>
      <c r="AB4" s="13" t="s">
        <v>956</v>
      </c>
      <c r="AC4" s="19" t="s">
        <v>957</v>
      </c>
      <c r="AD4" s="20" t="s">
        <v>109</v>
      </c>
      <c r="AE4" s="77" t="s">
        <v>958</v>
      </c>
      <c r="AF4" s="21"/>
      <c r="AG4" s="22" t="str">
        <f t="shared" si="5"/>
        <v>TRUE</v>
      </c>
      <c r="AH4" s="23" t="str">
        <f t="shared" si="6"/>
        <v>تهران جنت‌آباد جنوبی٬ بزرگراه ستاری، خیابان پیامبر غربی٬ نبش خیابان مطهری٬ پلاک ۴۵ - واحد ۱۹  - امیرحسین سلطانی 09044752339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289439238106</v>
      </c>
      <c r="I5" s="25" t="s">
        <v>849</v>
      </c>
      <c r="J5" s="9"/>
      <c r="K5" s="11" t="str">
        <f t="shared" ca="1" si="0"/>
        <v/>
      </c>
      <c r="L5" s="12" t="s">
        <v>75</v>
      </c>
      <c r="M5" s="12" t="s">
        <v>959</v>
      </c>
      <c r="N5" s="12" t="s">
        <v>960</v>
      </c>
      <c r="O5" s="9">
        <v>5525.2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 t="s">
        <v>156</v>
      </c>
      <c r="S5" s="12">
        <f>VLOOKUP(O5, '[1]لیست محصولات شهریور ۱۴۰۳'!B:F,5,0)</f>
        <v>750</v>
      </c>
      <c r="T5" s="14">
        <f>VLOOKUP(O5, '[1]لیست محصولات شهریور ۱۴۰۳'!B:G,6,0)</f>
        <v>13350000</v>
      </c>
      <c r="U5" s="15"/>
      <c r="V5" s="16">
        <f t="shared" si="1"/>
        <v>0</v>
      </c>
      <c r="W5" s="12">
        <f t="shared" si="2"/>
        <v>1</v>
      </c>
      <c r="X5" s="14">
        <f t="shared" si="3"/>
        <v>13350000</v>
      </c>
      <c r="Y5" s="17"/>
      <c r="Z5" s="14">
        <f t="shared" si="4"/>
        <v>13350000</v>
      </c>
      <c r="AA5" s="18" t="s">
        <v>117</v>
      </c>
      <c r="AB5" s="13" t="s">
        <v>961</v>
      </c>
      <c r="AC5" s="19" t="s">
        <v>962</v>
      </c>
      <c r="AD5" s="20"/>
      <c r="AE5" s="19"/>
      <c r="AF5" s="21"/>
      <c r="AG5" s="22" t="str">
        <f t="shared" si="5"/>
        <v>TRUE</v>
      </c>
      <c r="AH5" s="23" t="str">
        <f t="shared" si="6"/>
        <v>قزوین چهار راه فلسطین کافه ریور - مهدی کاظم لو 09376907572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8">
        <v>5</v>
      </c>
      <c r="H6" s="220">
        <v>289446587802</v>
      </c>
      <c r="I6" s="218" t="s">
        <v>849</v>
      </c>
      <c r="J6" s="218"/>
      <c r="K6" s="11" t="str">
        <f t="shared" ca="1" si="0"/>
        <v/>
      </c>
      <c r="L6" s="216" t="s">
        <v>963</v>
      </c>
      <c r="M6" s="216" t="s">
        <v>964</v>
      </c>
      <c r="N6" s="216"/>
      <c r="O6" s="9">
        <v>5525.1</v>
      </c>
      <c r="P6" s="9">
        <v>2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2750000</v>
      </c>
      <c r="U6" s="15"/>
      <c r="V6" s="16">
        <f t="shared" si="1"/>
        <v>0</v>
      </c>
      <c r="W6" s="12">
        <f t="shared" si="2"/>
        <v>2</v>
      </c>
      <c r="X6" s="14">
        <f t="shared" si="3"/>
        <v>5500000</v>
      </c>
      <c r="Y6" s="17"/>
      <c r="Z6" s="14">
        <f t="shared" si="4"/>
        <v>5500000</v>
      </c>
      <c r="AA6" s="232" t="s">
        <v>965</v>
      </c>
      <c r="AB6" s="230" t="s">
        <v>966</v>
      </c>
      <c r="AC6" s="228" t="s">
        <v>967</v>
      </c>
      <c r="AD6" s="226"/>
      <c r="AE6" s="19"/>
      <c r="AF6" s="21"/>
      <c r="AG6" s="22" t="str">
        <f t="shared" si="5"/>
        <v>TRUE</v>
      </c>
      <c r="AH6" s="23" t="str">
        <f t="shared" si="6"/>
        <v>یاسوج خیابان ۴۵ متری ارم بین فرعی 12-13  - مازیار نیک اقبال 09177439954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9"/>
      <c r="H7" s="221"/>
      <c r="I7" s="219"/>
      <c r="J7" s="219"/>
      <c r="K7" s="11" t="str">
        <f t="shared" ca="1" si="0"/>
        <v/>
      </c>
      <c r="L7" s="217"/>
      <c r="M7" s="217"/>
      <c r="N7" s="217"/>
      <c r="O7" s="9">
        <v>5524.1</v>
      </c>
      <c r="P7" s="9">
        <v>2</v>
      </c>
      <c r="Q7" s="13" t="str">
        <f>VLOOKUP(O7, '[1]لیست محصولات شهریور ۱۴۰۳'!B:C,2,0)</f>
        <v>برزیل کوکاپیل کاناریو | Brazil Cocapil Canario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2550000</v>
      </c>
      <c r="U7" s="26"/>
      <c r="V7" s="16">
        <f t="shared" si="1"/>
        <v>0</v>
      </c>
      <c r="W7" s="12">
        <f t="shared" si="2"/>
        <v>2</v>
      </c>
      <c r="X7" s="14">
        <f t="shared" si="3"/>
        <v>5100000</v>
      </c>
      <c r="Y7" s="17"/>
      <c r="Z7" s="14">
        <f t="shared" si="4"/>
        <v>5100000</v>
      </c>
      <c r="AA7" s="233"/>
      <c r="AB7" s="231"/>
      <c r="AC7" s="229"/>
      <c r="AD7" s="22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477679</v>
      </c>
      <c r="I8" s="9" t="s">
        <v>968</v>
      </c>
      <c r="J8" s="9"/>
      <c r="K8" s="11" t="str">
        <f t="shared" ca="1" si="0"/>
        <v/>
      </c>
      <c r="L8" s="12" t="s">
        <v>969</v>
      </c>
      <c r="M8" s="12" t="s">
        <v>970</v>
      </c>
      <c r="N8" s="12"/>
      <c r="O8" s="9">
        <v>5524.2</v>
      </c>
      <c r="P8" s="9">
        <v>1</v>
      </c>
      <c r="Q8" s="13" t="str">
        <f>VLOOKUP(O8, '[1]لیست محصولات شهریور ۱۴۰۳'!B:C,2,0)</f>
        <v>برزیل کوکاپیل کاناریو | Brazil Cocapil Canario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12450000</v>
      </c>
      <c r="U8" s="15"/>
      <c r="V8" s="16">
        <f t="shared" si="1"/>
        <v>0</v>
      </c>
      <c r="W8" s="12">
        <f t="shared" si="2"/>
        <v>1</v>
      </c>
      <c r="X8" s="14">
        <f t="shared" si="3"/>
        <v>12450000</v>
      </c>
      <c r="Y8" s="17"/>
      <c r="Z8" s="14">
        <f t="shared" si="4"/>
        <v>12450000</v>
      </c>
      <c r="AA8" s="18" t="s">
        <v>76</v>
      </c>
      <c r="AB8" s="13" t="s">
        <v>971</v>
      </c>
      <c r="AC8" s="19" t="s">
        <v>972</v>
      </c>
      <c r="AD8" s="20" t="s">
        <v>95</v>
      </c>
      <c r="AE8" s="19"/>
      <c r="AF8" s="21"/>
      <c r="AG8" s="22" t="str">
        <f t="shared" si="5"/>
        <v>TRUE</v>
      </c>
      <c r="AH8" s="23" t="str">
        <f t="shared" si="6"/>
        <v>تهران نیاوران،خیابان سعیدی-پلاک ۴۳،واحد ۷۱۶  - سامیار روزبهانی 09337177783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7</v>
      </c>
      <c r="H9" s="10">
        <v>289456140253</v>
      </c>
      <c r="I9" s="25" t="s">
        <v>968</v>
      </c>
      <c r="J9" s="9"/>
      <c r="K9" s="11" t="str">
        <f t="shared" ca="1" si="0"/>
        <v/>
      </c>
      <c r="L9" s="27" t="s">
        <v>388</v>
      </c>
      <c r="M9" s="12" t="s">
        <v>973</v>
      </c>
      <c r="N9" s="12"/>
      <c r="O9" s="9">
        <v>5525.2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13350000</v>
      </c>
      <c r="U9" s="15"/>
      <c r="V9" s="16">
        <f t="shared" si="1"/>
        <v>0</v>
      </c>
      <c r="W9" s="12">
        <f t="shared" si="2"/>
        <v>1</v>
      </c>
      <c r="X9" s="14">
        <f t="shared" si="3"/>
        <v>13350000</v>
      </c>
      <c r="Y9" s="17"/>
      <c r="Z9" s="14">
        <f t="shared" si="4"/>
        <v>13350000</v>
      </c>
      <c r="AA9" s="18" t="s">
        <v>76</v>
      </c>
      <c r="AB9" s="13" t="s">
        <v>974</v>
      </c>
      <c r="AC9" s="19" t="s">
        <v>975</v>
      </c>
      <c r="AD9" s="20" t="s">
        <v>95</v>
      </c>
      <c r="AE9" s="77" t="s">
        <v>976</v>
      </c>
      <c r="AF9" s="21"/>
      <c r="AG9" s="22" t="str">
        <f t="shared" si="5"/>
        <v>TRUE</v>
      </c>
      <c r="AH9" s="23" t="str">
        <f t="shared" si="6"/>
        <v>تهران خیابان شیراز جنوبی، پایین تر از اتوبان همت، کوچه رضوان، پلاک 6 (شرکت فناوری و اطلاعات ملل)  - سعید رحمتی 09122854303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218">
        <v>8</v>
      </c>
      <c r="H10" s="220">
        <v>289459162263</v>
      </c>
      <c r="I10" s="218" t="s">
        <v>968</v>
      </c>
      <c r="J10" s="218"/>
      <c r="K10" s="11" t="str">
        <f t="shared" ca="1" si="0"/>
        <v/>
      </c>
      <c r="L10" s="216" t="s">
        <v>622</v>
      </c>
      <c r="M10" s="216" t="s">
        <v>977</v>
      </c>
      <c r="N10" s="216" t="s">
        <v>978</v>
      </c>
      <c r="O10" s="9">
        <v>3327.1</v>
      </c>
      <c r="P10" s="9">
        <v>1</v>
      </c>
      <c r="Q10" s="13" t="str">
        <f>VLOOKUP(O10, '[1]لیست محصولات شهریور ۱۴۰۳'!B:C,2,0)</f>
        <v>پامپوجیلا | pampojila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5950000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5950000</v>
      </c>
      <c r="Y10" s="17"/>
      <c r="Z10" s="14">
        <f t="shared" si="4"/>
        <v>5950000</v>
      </c>
      <c r="AA10" s="232" t="s">
        <v>381</v>
      </c>
      <c r="AB10" s="230" t="s">
        <v>979</v>
      </c>
      <c r="AC10" s="228" t="s">
        <v>980</v>
      </c>
      <c r="AD10" s="226"/>
      <c r="AE10" s="19"/>
      <c r="AF10" s="21"/>
      <c r="AG10" s="22" t="str">
        <f t="shared" si="5"/>
        <v>TRUE</v>
      </c>
      <c r="AH10" s="23" t="str">
        <f t="shared" si="6"/>
        <v>مشهد خیابان دانشگاه نبش دانشگاه ۱۴ روبرو برج آلتون  کافه ویان - امیرحسین بالندری 09013432410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36"/>
      <c r="H11" s="237"/>
      <c r="I11" s="236"/>
      <c r="J11" s="236"/>
      <c r="K11" s="11" t="str">
        <f t="shared" ca="1" si="0"/>
        <v/>
      </c>
      <c r="L11" s="222"/>
      <c r="M11" s="222"/>
      <c r="N11" s="222"/>
      <c r="O11" s="9">
        <v>3329.1</v>
      </c>
      <c r="P11" s="9">
        <v>1</v>
      </c>
      <c r="Q11" s="13" t="str">
        <f>VLOOKUP(O11, '[1]لیست محصولات شهریور ۱۴۰۳'!B:C,2,0)</f>
        <v>بنتی ننکا | Benti Nenka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9850000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9850000</v>
      </c>
      <c r="Y11" s="17"/>
      <c r="Z11" s="14">
        <f t="shared" si="4"/>
        <v>9850000</v>
      </c>
      <c r="AA11" s="241"/>
      <c r="AB11" s="240"/>
      <c r="AC11" s="239"/>
      <c r="AD11" s="238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9"/>
      <c r="H12" s="221"/>
      <c r="I12" s="219"/>
      <c r="J12" s="219"/>
      <c r="K12" s="11" t="str">
        <f t="shared" ca="1" si="0"/>
        <v/>
      </c>
      <c r="L12" s="217"/>
      <c r="M12" s="217"/>
      <c r="N12" s="217"/>
      <c r="O12" s="9">
        <v>3328.1</v>
      </c>
      <c r="P12" s="9">
        <v>1</v>
      </c>
      <c r="Q12" s="13" t="str">
        <f>VLOOKUP(O12, '[1]لیست محصولات شهریور ۱۴۰۳'!B:C,2,0)</f>
        <v>اینماکولادا مزارع فلو | Inmaculada Fellows Farms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7900000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7900000</v>
      </c>
      <c r="Y12" s="17"/>
      <c r="Z12" s="14">
        <f t="shared" si="4"/>
        <v>7900000</v>
      </c>
      <c r="AA12" s="233"/>
      <c r="AB12" s="231"/>
      <c r="AC12" s="229"/>
      <c r="AD12" s="22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9</v>
      </c>
      <c r="H13" s="10">
        <v>716053</v>
      </c>
      <c r="I13" s="9" t="s">
        <v>968</v>
      </c>
      <c r="J13" s="9"/>
      <c r="K13" s="11" t="str">
        <f t="shared" ca="1" si="0"/>
        <v/>
      </c>
      <c r="L13" s="12" t="s">
        <v>981</v>
      </c>
      <c r="M13" s="12" t="s">
        <v>982</v>
      </c>
      <c r="N13" s="12"/>
      <c r="O13" s="9">
        <v>5524.1</v>
      </c>
      <c r="P13" s="9">
        <v>1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2550000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2550000</v>
      </c>
      <c r="Y13" s="17"/>
      <c r="Z13" s="14">
        <f t="shared" si="4"/>
        <v>2550000</v>
      </c>
      <c r="AA13" s="18" t="s">
        <v>76</v>
      </c>
      <c r="AB13" s="13" t="s">
        <v>983</v>
      </c>
      <c r="AC13" s="19" t="s">
        <v>984</v>
      </c>
      <c r="AD13" s="20" t="s">
        <v>95</v>
      </c>
      <c r="AE13" s="77" t="s">
        <v>985</v>
      </c>
      <c r="AF13" s="21"/>
      <c r="AG13" s="22" t="str">
        <f t="shared" si="5"/>
        <v>TRUE</v>
      </c>
      <c r="AH13" s="23" t="str">
        <f t="shared" si="6"/>
        <v>تهران خیابان دولت بین چهارراه اختیاریه و دیباجی جنوبی بن بست هروی پ۴ واحد ۳  - شادی رجبی 09127378863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18">
        <v>10</v>
      </c>
      <c r="H14" s="220">
        <v>289470275398</v>
      </c>
      <c r="I14" s="218" t="s">
        <v>968</v>
      </c>
      <c r="J14" s="218"/>
      <c r="K14" s="11" t="str">
        <f t="shared" ca="1" si="0"/>
        <v/>
      </c>
      <c r="L14" s="216" t="s">
        <v>986</v>
      </c>
      <c r="M14" s="216" t="s">
        <v>987</v>
      </c>
      <c r="N14" s="216" t="s">
        <v>988</v>
      </c>
      <c r="O14" s="9">
        <v>5525.2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13350000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13350000</v>
      </c>
      <c r="Y14" s="17"/>
      <c r="Z14" s="14">
        <f t="shared" si="4"/>
        <v>13350000</v>
      </c>
      <c r="AA14" s="232" t="s">
        <v>989</v>
      </c>
      <c r="AB14" s="230" t="s">
        <v>990</v>
      </c>
      <c r="AC14" s="228" t="s">
        <v>991</v>
      </c>
      <c r="AD14" s="226"/>
      <c r="AE14" s="19"/>
      <c r="AF14" s="21"/>
      <c r="AG14" s="22" t="str">
        <f t="shared" si="5"/>
        <v>TRUE</v>
      </c>
      <c r="AH14" s="23" t="str">
        <f t="shared" si="6"/>
        <v>لاهیجان روستای سوستان بالا خیابان مسجد آقا سید مظفر کوچه مهر پنج خانه روستایی است و پلاک ندارد کافه اپل (Opel) - نیما نظری 09393741144</v>
      </c>
    </row>
    <row r="15" spans="1:34" ht="22.35" customHeight="1">
      <c r="A15" s="7"/>
      <c r="B15" s="7"/>
      <c r="C15" s="7"/>
      <c r="D15" s="7"/>
      <c r="E15" s="7"/>
      <c r="F15" s="8"/>
      <c r="G15" s="219"/>
      <c r="H15" s="221"/>
      <c r="I15" s="219"/>
      <c r="J15" s="219"/>
      <c r="K15" s="11" t="str">
        <f t="shared" ca="1" si="0"/>
        <v/>
      </c>
      <c r="L15" s="217"/>
      <c r="M15" s="217"/>
      <c r="N15" s="217"/>
      <c r="O15" s="9">
        <v>5501.3</v>
      </c>
      <c r="P15" s="9">
        <v>1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51200000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51200000</v>
      </c>
      <c r="Y15" s="17"/>
      <c r="Z15" s="14">
        <f t="shared" si="4"/>
        <v>51200000</v>
      </c>
      <c r="AA15" s="233"/>
      <c r="AB15" s="231"/>
      <c r="AC15" s="229"/>
      <c r="AD15" s="22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218">
        <v>11</v>
      </c>
      <c r="H16" s="220">
        <v>289472848430</v>
      </c>
      <c r="I16" s="218" t="s">
        <v>968</v>
      </c>
      <c r="J16" s="218"/>
      <c r="K16" s="11" t="str">
        <f t="shared" ca="1" si="0"/>
        <v/>
      </c>
      <c r="L16" s="216" t="s">
        <v>992</v>
      </c>
      <c r="M16" s="216" t="s">
        <v>993</v>
      </c>
      <c r="N16" s="216"/>
      <c r="O16" s="9">
        <v>5525.1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2750000</v>
      </c>
      <c r="Y16" s="17"/>
      <c r="Z16" s="14">
        <f t="shared" si="4"/>
        <v>2750000</v>
      </c>
      <c r="AA16" s="232" t="s">
        <v>76</v>
      </c>
      <c r="AB16" s="230" t="s">
        <v>995</v>
      </c>
      <c r="AC16" s="228" t="s">
        <v>994</v>
      </c>
      <c r="AD16" s="226" t="s">
        <v>95</v>
      </c>
      <c r="AE16" s="19"/>
      <c r="AF16" s="21"/>
      <c r="AG16" s="22" t="str">
        <f t="shared" si="5"/>
        <v>TRUE</v>
      </c>
      <c r="AH16" s="23" t="str">
        <f t="shared" si="6"/>
        <v>تهران خیابان توانیر شمالی کوچه گلزار پلاک 4 واحد 5 - تحویل گیرنده: راضیه صفایی  - پریسا هدایتی 09128369791</v>
      </c>
    </row>
    <row r="17" spans="1:34" ht="22.35" customHeight="1">
      <c r="A17" s="7"/>
      <c r="B17" s="7"/>
      <c r="C17" s="7"/>
      <c r="D17" s="7"/>
      <c r="E17" s="7"/>
      <c r="F17" s="8"/>
      <c r="G17" s="219"/>
      <c r="H17" s="221"/>
      <c r="I17" s="219"/>
      <c r="J17" s="219"/>
      <c r="K17" s="11" t="str">
        <f t="shared" ca="1" si="0"/>
        <v/>
      </c>
      <c r="L17" s="217"/>
      <c r="M17" s="217"/>
      <c r="N17" s="217"/>
      <c r="O17" s="9">
        <v>5524.1</v>
      </c>
      <c r="P17" s="9">
        <v>1</v>
      </c>
      <c r="Q17" s="13" t="str">
        <f>VLOOKUP(O17, '[1]لیست محصولات شهریور ۱۴۰۳'!B:C,2,0)</f>
        <v>برزیل کوکاپیل کاناریو | Brazil Cocapil Canario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2550000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2550000</v>
      </c>
      <c r="Y17" s="17"/>
      <c r="Z17" s="14">
        <f t="shared" si="4"/>
        <v>2550000</v>
      </c>
      <c r="AA17" s="233"/>
      <c r="AB17" s="231"/>
      <c r="AC17" s="229"/>
      <c r="AD17" s="227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218">
        <v>12</v>
      </c>
      <c r="H18" s="220">
        <v>47440</v>
      </c>
      <c r="I18" s="218" t="s">
        <v>968</v>
      </c>
      <c r="J18" s="218"/>
      <c r="K18" s="11" t="str">
        <f t="shared" ca="1" si="0"/>
        <v/>
      </c>
      <c r="L18" s="216" t="s">
        <v>996</v>
      </c>
      <c r="M18" s="216" t="s">
        <v>997</v>
      </c>
      <c r="N18" s="216" t="s">
        <v>998</v>
      </c>
      <c r="O18" s="9">
        <v>5501.3</v>
      </c>
      <c r="P18" s="9">
        <v>1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51200000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51200000</v>
      </c>
      <c r="Y18" s="17"/>
      <c r="Z18" s="14">
        <f t="shared" si="4"/>
        <v>51200000</v>
      </c>
      <c r="AA18" s="232" t="s">
        <v>381</v>
      </c>
      <c r="AB18" s="230" t="s">
        <v>999</v>
      </c>
      <c r="AC18" s="228" t="s">
        <v>1000</v>
      </c>
      <c r="AD18" s="226"/>
      <c r="AE18" s="19"/>
      <c r="AF18" s="21"/>
      <c r="AG18" s="22" t="str">
        <f t="shared" si="5"/>
        <v>TRUE</v>
      </c>
      <c r="AH18" s="23" t="str">
        <f t="shared" si="6"/>
        <v>مشهد هاشمیه ۲۸، بین هاشمیه ۲۸/۶ و ۲۸/۸، جنب پلاک ۷ قهوه بی سان - فی فی قاسمی 09356814779</v>
      </c>
    </row>
    <row r="19" spans="1:34" ht="22.35" customHeight="1">
      <c r="A19" s="7"/>
      <c r="B19" s="7"/>
      <c r="C19" s="7"/>
      <c r="D19" s="7"/>
      <c r="E19" s="7"/>
      <c r="F19" s="8"/>
      <c r="G19" s="236"/>
      <c r="H19" s="237"/>
      <c r="I19" s="236"/>
      <c r="J19" s="236"/>
      <c r="K19" s="11" t="str">
        <f t="shared" ca="1" si="0"/>
        <v/>
      </c>
      <c r="L19" s="222"/>
      <c r="M19" s="222"/>
      <c r="N19" s="222"/>
      <c r="O19" s="9">
        <v>5525.1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2750000</v>
      </c>
      <c r="Y19" s="17"/>
      <c r="Z19" s="14">
        <f t="shared" si="4"/>
        <v>2750000</v>
      </c>
      <c r="AA19" s="241"/>
      <c r="AB19" s="240"/>
      <c r="AC19" s="239"/>
      <c r="AD19" s="238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19"/>
      <c r="H20" s="221"/>
      <c r="I20" s="219"/>
      <c r="J20" s="219"/>
      <c r="K20" s="11" t="str">
        <f t="shared" ca="1" si="0"/>
        <v/>
      </c>
      <c r="L20" s="217"/>
      <c r="M20" s="217"/>
      <c r="N20" s="217"/>
      <c r="O20" s="9">
        <v>3327.1</v>
      </c>
      <c r="P20" s="9">
        <v>1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5950000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5950000</v>
      </c>
      <c r="Y20" s="17"/>
      <c r="Z20" s="14">
        <f t="shared" si="4"/>
        <v>5950000</v>
      </c>
      <c r="AA20" s="233"/>
      <c r="AB20" s="231"/>
      <c r="AC20" s="229"/>
      <c r="AD20" s="227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13</v>
      </c>
      <c r="H21" s="10">
        <v>289488177068</v>
      </c>
      <c r="I21" s="9" t="s">
        <v>968</v>
      </c>
      <c r="J21" s="9" t="s">
        <v>74</v>
      </c>
      <c r="K21" s="11" t="str">
        <f t="shared" ca="1" si="0"/>
        <v/>
      </c>
      <c r="L21" s="12" t="s">
        <v>622</v>
      </c>
      <c r="M21" s="12" t="s">
        <v>328</v>
      </c>
      <c r="N21" s="12" t="s">
        <v>1001</v>
      </c>
      <c r="O21" s="9">
        <v>5501.3</v>
      </c>
      <c r="P21" s="9">
        <v>1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4000</v>
      </c>
      <c r="T21" s="14">
        <f>VLOOKUP(O21, '[1]لیست محصولات شهریور ۱۴۰۳'!B:G,6,0)</f>
        <v>51200000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51200000</v>
      </c>
      <c r="Y21" s="17"/>
      <c r="Z21" s="14">
        <f t="shared" si="4"/>
        <v>51200000</v>
      </c>
      <c r="AA21" s="18" t="s">
        <v>76</v>
      </c>
      <c r="AB21" s="13" t="s">
        <v>1002</v>
      </c>
      <c r="AC21" s="19" t="s">
        <v>1003</v>
      </c>
      <c r="AD21" s="20" t="s">
        <v>109</v>
      </c>
      <c r="AE21" s="19"/>
      <c r="AF21" s="21"/>
      <c r="AG21" s="22" t="str">
        <f t="shared" si="5"/>
        <v>TRUE</v>
      </c>
      <c r="AH21" s="23" t="str">
        <f t="shared" si="6"/>
        <v>تهران چهار راه ولیعصر به سمت میدان انقلاب ، بعد از خیابان فلسطین پلاک ۹۵۵ کافه فلسطین - امیرحسین اسدی 09102706059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14</v>
      </c>
      <c r="H22" s="10">
        <v>161041</v>
      </c>
      <c r="I22" s="9" t="s">
        <v>968</v>
      </c>
      <c r="J22" s="9"/>
      <c r="K22" s="11" t="str">
        <f t="shared" ca="1" si="0"/>
        <v/>
      </c>
      <c r="L22" s="12" t="s">
        <v>1004</v>
      </c>
      <c r="M22" s="12" t="s">
        <v>1005</v>
      </c>
      <c r="N22" s="12" t="s">
        <v>1006</v>
      </c>
      <c r="O22" s="9">
        <v>5525.2</v>
      </c>
      <c r="P22" s="9">
        <v>2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13350000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26700000</v>
      </c>
      <c r="Y22" s="17"/>
      <c r="Z22" s="14">
        <f t="shared" si="4"/>
        <v>26700000</v>
      </c>
      <c r="AA22" s="18" t="s">
        <v>1007</v>
      </c>
      <c r="AB22" s="13" t="s">
        <v>1008</v>
      </c>
      <c r="AC22" s="19" t="s">
        <v>1009</v>
      </c>
      <c r="AD22" s="20"/>
      <c r="AE22" s="19"/>
      <c r="AF22" s="21"/>
      <c r="AG22" s="22" t="str">
        <f t="shared" si="5"/>
        <v>TRUE</v>
      </c>
      <c r="AH22" s="23" t="str">
        <f t="shared" si="6"/>
        <v>سنندج مبارک آباد،پایین تر از میدان اوراز ،طبقه یازدهم قسمت اداری برج هیوالرد کافه رستوران آدان - صهیب سیدهواسی 09182880887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15</v>
      </c>
      <c r="H23" s="10">
        <v>289491855909</v>
      </c>
      <c r="I23" s="9" t="s">
        <v>968</v>
      </c>
      <c r="J23" s="9"/>
      <c r="K23" s="11" t="str">
        <f t="shared" ca="1" si="0"/>
        <v/>
      </c>
      <c r="L23" s="12" t="s">
        <v>143</v>
      </c>
      <c r="M23" s="12" t="s">
        <v>1010</v>
      </c>
      <c r="N23" s="12"/>
      <c r="O23" s="9">
        <v>5525.2</v>
      </c>
      <c r="P23" s="9">
        <v>1</v>
      </c>
      <c r="Q23" s="13" t="str">
        <f>VLOOKUP(O23, '[1]لیست محصولات شهریور ۱۴۰۳'!B:C,2,0)</f>
        <v>اتیوپی آناسورا | Ethiopia Anasora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13350000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13350000</v>
      </c>
      <c r="Y23" s="17"/>
      <c r="Z23" s="14">
        <f t="shared" si="4"/>
        <v>13350000</v>
      </c>
      <c r="AA23" s="18" t="s">
        <v>76</v>
      </c>
      <c r="AB23" s="13" t="s">
        <v>1011</v>
      </c>
      <c r="AC23" s="19" t="s">
        <v>1012</v>
      </c>
      <c r="AD23" s="20" t="s">
        <v>109</v>
      </c>
      <c r="AE23" s="19"/>
      <c r="AF23" s="21"/>
      <c r="AG23" s="22" t="str">
        <f t="shared" si="5"/>
        <v>TRUE</v>
      </c>
      <c r="AH23" s="23" t="str">
        <f t="shared" si="6"/>
        <v>تهران سعادت آباد، بلوار پاکنژاد، آسمان سوم شرقی، پلاک ۴۴، واحد ۱۰۱  - امین کاکاوند 09127829283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8">
        <v>16</v>
      </c>
      <c r="H24" s="220">
        <v>280724</v>
      </c>
      <c r="I24" s="218" t="s">
        <v>968</v>
      </c>
      <c r="J24" s="218"/>
      <c r="K24" s="11" t="str">
        <f t="shared" ca="1" si="0"/>
        <v/>
      </c>
      <c r="L24" s="216" t="s">
        <v>128</v>
      </c>
      <c r="M24" s="216" t="s">
        <v>1013</v>
      </c>
      <c r="N24" s="216" t="s">
        <v>1014</v>
      </c>
      <c r="O24" s="9">
        <v>5524.3</v>
      </c>
      <c r="P24" s="9">
        <v>1</v>
      </c>
      <c r="Q24" s="13" t="str">
        <f>VLOOKUP(O24, '[1]لیست محصولات شهریور ۱۴۰۳'!B:C,2,0)</f>
        <v>برزیل کوکاپیل کاناریو | Brazil Cocapil Canario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58400000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58400000</v>
      </c>
      <c r="Y24" s="17"/>
      <c r="Z24" s="14">
        <f t="shared" si="4"/>
        <v>58400000</v>
      </c>
      <c r="AA24" s="232" t="s">
        <v>76</v>
      </c>
      <c r="AB24" s="230" t="s">
        <v>1015</v>
      </c>
      <c r="AC24" s="228" t="s">
        <v>1016</v>
      </c>
      <c r="AD24" s="226"/>
      <c r="AE24" s="19"/>
      <c r="AF24" s="21"/>
      <c r="AG24" s="22" t="str">
        <f t="shared" si="5"/>
        <v>TRUE</v>
      </c>
      <c r="AH24" s="23" t="str">
        <f t="shared" si="6"/>
        <v>تهران سعادت آباد ، بلوار سرو غربی ، خیابان شکوفه ، پلاک ۲۰ کافه روایت - علی زرشناس 09203183995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19"/>
      <c r="H25" s="221"/>
      <c r="I25" s="219"/>
      <c r="J25" s="219"/>
      <c r="K25" s="11" t="str">
        <f t="shared" ca="1" si="0"/>
        <v/>
      </c>
      <c r="L25" s="217"/>
      <c r="M25" s="217"/>
      <c r="N25" s="217"/>
      <c r="O25" s="9">
        <v>5525.1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2750000</v>
      </c>
      <c r="Y25" s="17"/>
      <c r="Z25" s="14">
        <f t="shared" si="4"/>
        <v>2750000</v>
      </c>
      <c r="AA25" s="233"/>
      <c r="AB25" s="231"/>
      <c r="AC25" s="229"/>
      <c r="AD25" s="22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218">
        <v>17</v>
      </c>
      <c r="H26" s="220">
        <v>289493204137</v>
      </c>
      <c r="I26" s="218" t="s">
        <v>968</v>
      </c>
      <c r="J26" s="218"/>
      <c r="K26" s="11" t="str">
        <f t="shared" ca="1" si="0"/>
        <v/>
      </c>
      <c r="L26" s="216" t="s">
        <v>128</v>
      </c>
      <c r="M26" s="216" t="s">
        <v>395</v>
      </c>
      <c r="N26" s="216"/>
      <c r="O26" s="9">
        <v>3327.1</v>
      </c>
      <c r="P26" s="9">
        <v>1</v>
      </c>
      <c r="Q26" s="13" t="str">
        <f>VLOOKUP(O26, '[1]لیست محصولات شهریور ۱۴۰۳'!B:C,2,0)</f>
        <v>پامپوجیلا | pampojila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5950000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5950000</v>
      </c>
      <c r="Y26" s="17"/>
      <c r="Z26" s="14">
        <f t="shared" si="4"/>
        <v>5950000</v>
      </c>
      <c r="AA26" s="232" t="s">
        <v>228</v>
      </c>
      <c r="AB26" s="230" t="s">
        <v>1017</v>
      </c>
      <c r="AC26" s="228" t="s">
        <v>1018</v>
      </c>
      <c r="AD26" s="226"/>
      <c r="AE26" s="19"/>
      <c r="AF26" s="21"/>
      <c r="AG26" s="22" t="str">
        <f t="shared" si="5"/>
        <v>TRUE</v>
      </c>
      <c r="AH26" s="23" t="str">
        <f t="shared" si="6"/>
        <v>بندرعباس بلوار ساحلی ما بین اسکله حقانی و اسکله ماهیگیری جنب کافه دوچرخه کوچه موج ۱۶ برج ثابت واحد ۳۰  - علی جهانگیری 09133365006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36"/>
      <c r="H27" s="237"/>
      <c r="I27" s="236"/>
      <c r="J27" s="236"/>
      <c r="K27" s="11" t="str">
        <f t="shared" ca="1" si="0"/>
        <v/>
      </c>
      <c r="L27" s="222"/>
      <c r="M27" s="222"/>
      <c r="N27" s="222"/>
      <c r="O27" s="9">
        <v>3327.1</v>
      </c>
      <c r="P27" s="9">
        <v>1</v>
      </c>
      <c r="Q27" s="13" t="str">
        <f>VLOOKUP(O27, '[1]لیست محصولات شهریور ۱۴۰۳'!B:C,2,0)</f>
        <v>پامپوجیلا | pampojila</v>
      </c>
      <c r="R27" s="9" t="s">
        <v>265</v>
      </c>
      <c r="S27" s="12">
        <f>VLOOKUP(O27, '[1]لیست محصولات شهریور ۱۴۰۳'!B:F,5,0)</f>
        <v>150</v>
      </c>
      <c r="T27" s="14">
        <f>VLOOKUP(O27, '[1]لیست محصولات شهریور ۱۴۰۳'!B:G,6,0)</f>
        <v>5950000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5950000</v>
      </c>
      <c r="Y27" s="17"/>
      <c r="Z27" s="14">
        <f t="shared" si="4"/>
        <v>5950000</v>
      </c>
      <c r="AA27" s="241"/>
      <c r="AB27" s="240"/>
      <c r="AC27" s="239"/>
      <c r="AD27" s="238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36"/>
      <c r="H28" s="237"/>
      <c r="I28" s="236"/>
      <c r="J28" s="236"/>
      <c r="K28" s="11" t="str">
        <f t="shared" ca="1" si="0"/>
        <v/>
      </c>
      <c r="L28" s="222"/>
      <c r="M28" s="222"/>
      <c r="N28" s="222"/>
      <c r="O28" s="9">
        <v>5524.2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 t="s">
        <v>265</v>
      </c>
      <c r="S28" s="12">
        <f>VLOOKUP(O28, '[1]لیست محصولات شهریور ۱۴۰۳'!B:F,5,0)</f>
        <v>750</v>
      </c>
      <c r="T28" s="14">
        <f>VLOOKUP(O28, '[1]لیست محصولات شهریور ۱۴۰۳'!B:G,6,0)</f>
        <v>12450000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12450000</v>
      </c>
      <c r="Y28" s="17"/>
      <c r="Z28" s="14">
        <f t="shared" si="4"/>
        <v>12450000</v>
      </c>
      <c r="AA28" s="241"/>
      <c r="AB28" s="240"/>
      <c r="AC28" s="239"/>
      <c r="AD28" s="238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219"/>
      <c r="H29" s="221"/>
      <c r="I29" s="219"/>
      <c r="J29" s="219"/>
      <c r="K29" s="11" t="str">
        <f t="shared" ca="1" si="0"/>
        <v/>
      </c>
      <c r="L29" s="217"/>
      <c r="M29" s="217"/>
      <c r="N29" s="217"/>
      <c r="O29" s="9">
        <v>5524.2</v>
      </c>
      <c r="P29" s="9">
        <v>1</v>
      </c>
      <c r="Q29" s="13" t="str">
        <f>VLOOKUP(O29, '[1]لیست محصولات شهریور ۱۴۰۳'!B:C,2,0)</f>
        <v>برزیل کوکاپیل کاناریو | Brazil Cocapil Canario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12450000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12450000</v>
      </c>
      <c r="Y29" s="17"/>
      <c r="Z29" s="14">
        <f t="shared" si="4"/>
        <v>12450000</v>
      </c>
      <c r="AA29" s="233"/>
      <c r="AB29" s="231"/>
      <c r="AC29" s="229"/>
      <c r="AD29" s="227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18">
        <v>18</v>
      </c>
      <c r="H30" s="220">
        <v>289493488121</v>
      </c>
      <c r="I30" s="218" t="s">
        <v>968</v>
      </c>
      <c r="J30" s="218"/>
      <c r="K30" s="11" t="str">
        <f t="shared" ca="1" si="0"/>
        <v/>
      </c>
      <c r="L30" s="216" t="s">
        <v>1019</v>
      </c>
      <c r="M30" s="216" t="s">
        <v>1020</v>
      </c>
      <c r="N30" s="216"/>
      <c r="O30" s="9">
        <v>5501.2</v>
      </c>
      <c r="P30" s="9">
        <v>1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11100000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11100000</v>
      </c>
      <c r="Y30" s="17"/>
      <c r="Z30" s="14">
        <f t="shared" si="4"/>
        <v>11100000</v>
      </c>
      <c r="AA30" s="232" t="s">
        <v>486</v>
      </c>
      <c r="AB30" s="230" t="s">
        <v>1021</v>
      </c>
      <c r="AC30" s="228" t="s">
        <v>1022</v>
      </c>
      <c r="AD30" s="226"/>
      <c r="AE30" s="19"/>
      <c r="AF30" s="21"/>
      <c r="AG30" s="22" t="str">
        <f t="shared" si="5"/>
        <v>TRUE</v>
      </c>
      <c r="AH30" s="23" t="str">
        <f t="shared" si="6"/>
        <v>اهواز کوی پلیس جنب زندان کارون خیابان خادم کوچه مهر مجتمع شهریار واحد یک  - سمیرا امانی 09132857515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9"/>
      <c r="H31" s="221"/>
      <c r="I31" s="219"/>
      <c r="J31" s="219"/>
      <c r="K31" s="11" t="str">
        <f t="shared" ca="1" si="0"/>
        <v/>
      </c>
      <c r="L31" s="217"/>
      <c r="M31" s="217"/>
      <c r="N31" s="217"/>
      <c r="O31" s="9">
        <v>3328.1</v>
      </c>
      <c r="P31" s="9">
        <v>1</v>
      </c>
      <c r="Q31" s="13" t="str">
        <f>VLOOKUP(O31, '[1]لیست محصولات شهریور ۱۴۰۳'!B:C,2,0)</f>
        <v>اینماکولادا مزارع فلو | Inmaculada Fellows Farms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7900000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7900000</v>
      </c>
      <c r="Y31" s="17"/>
      <c r="Z31" s="14">
        <f t="shared" si="4"/>
        <v>7900000</v>
      </c>
      <c r="AA31" s="233"/>
      <c r="AB31" s="231"/>
      <c r="AC31" s="229"/>
      <c r="AD31" s="227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244">
        <v>19</v>
      </c>
      <c r="H32" s="242"/>
      <c r="I32" s="244" t="s">
        <v>968</v>
      </c>
      <c r="J32" s="218" t="s">
        <v>74</v>
      </c>
      <c r="K32" s="11" t="str">
        <f t="shared" ca="1" si="0"/>
        <v/>
      </c>
      <c r="L32" s="216" t="s">
        <v>1023</v>
      </c>
      <c r="M32" s="216" t="s">
        <v>1024</v>
      </c>
      <c r="N32" s="216" t="s">
        <v>1025</v>
      </c>
      <c r="O32" s="9">
        <v>5524.3</v>
      </c>
      <c r="P32" s="9">
        <v>6</v>
      </c>
      <c r="Q32" s="13" t="str">
        <f>VLOOKUP(O32, '[1]لیست محصولات شهریور ۱۴۰۳'!B:C,2,0)</f>
        <v>برزیل کوکاپیل کاناریو | Brazil Cocapil Canario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58400000</v>
      </c>
      <c r="U32" s="15"/>
      <c r="V32" s="16">
        <f t="shared" si="1"/>
        <v>0</v>
      </c>
      <c r="W32" s="12">
        <f t="shared" si="2"/>
        <v>6</v>
      </c>
      <c r="X32" s="14">
        <f t="shared" si="3"/>
        <v>350400000</v>
      </c>
      <c r="Y32" s="17"/>
      <c r="Z32" s="14">
        <f t="shared" si="4"/>
        <v>350400000</v>
      </c>
      <c r="AA32" s="232" t="s">
        <v>76</v>
      </c>
      <c r="AB32" s="230" t="s">
        <v>70</v>
      </c>
      <c r="AC32" s="228" t="s">
        <v>1026</v>
      </c>
      <c r="AD32" s="226"/>
      <c r="AE32" s="323" t="s">
        <v>356</v>
      </c>
      <c r="AF32" s="21"/>
      <c r="AG32" s="22" t="str">
        <f t="shared" si="5"/>
        <v>TRUE</v>
      </c>
      <c r="AH32" s="23" t="str">
        <f t="shared" si="6"/>
        <v>تهران - بن کافی - حامد تاج 09123279184</v>
      </c>
    </row>
    <row r="33" spans="1:34" ht="22.35" customHeight="1">
      <c r="A33" s="7"/>
      <c r="B33" s="7"/>
      <c r="C33" s="7"/>
      <c r="D33" s="7"/>
      <c r="E33" s="7"/>
      <c r="F33" s="8"/>
      <c r="G33" s="245"/>
      <c r="H33" s="243"/>
      <c r="I33" s="245"/>
      <c r="J33" s="219"/>
      <c r="K33" s="11" t="str">
        <f t="shared" ca="1" si="0"/>
        <v/>
      </c>
      <c r="L33" s="217"/>
      <c r="M33" s="217"/>
      <c r="N33" s="217"/>
      <c r="O33" s="9">
        <v>5525.2</v>
      </c>
      <c r="P33" s="9">
        <v>10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750</v>
      </c>
      <c r="T33" s="14">
        <f>VLOOKUP(O33, '[1]لیست محصولات شهریور ۱۴۰۳'!B:G,6,0)</f>
        <v>13350000</v>
      </c>
      <c r="U33" s="15"/>
      <c r="V33" s="16">
        <f t="shared" si="1"/>
        <v>0</v>
      </c>
      <c r="W33" s="12">
        <f t="shared" si="2"/>
        <v>10</v>
      </c>
      <c r="X33" s="14">
        <f t="shared" si="3"/>
        <v>133500000</v>
      </c>
      <c r="Y33" s="17"/>
      <c r="Z33" s="14">
        <f t="shared" si="4"/>
        <v>133500000</v>
      </c>
      <c r="AA33" s="233"/>
      <c r="AB33" s="231"/>
      <c r="AC33" s="229"/>
      <c r="AD33" s="227"/>
      <c r="AE33" s="325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67">
        <v>20</v>
      </c>
      <c r="H34" s="78"/>
      <c r="I34" s="67" t="s">
        <v>1044</v>
      </c>
      <c r="J34" s="9" t="s">
        <v>74</v>
      </c>
      <c r="K34" s="11" t="str">
        <f t="shared" ca="1" si="0"/>
        <v/>
      </c>
      <c r="L34" s="12" t="s">
        <v>128</v>
      </c>
      <c r="M34" s="12" t="s">
        <v>205</v>
      </c>
      <c r="N34" s="12" t="s">
        <v>206</v>
      </c>
      <c r="O34" s="9">
        <v>5501.3</v>
      </c>
      <c r="P34" s="9">
        <v>5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51200000</v>
      </c>
      <c r="U34" s="15"/>
      <c r="V34" s="16">
        <f t="shared" si="1"/>
        <v>0</v>
      </c>
      <c r="W34" s="12">
        <f t="shared" si="2"/>
        <v>5</v>
      </c>
      <c r="X34" s="14">
        <f t="shared" si="3"/>
        <v>256000000</v>
      </c>
      <c r="Y34" s="17"/>
      <c r="Z34" s="14">
        <f t="shared" si="4"/>
        <v>256000000</v>
      </c>
      <c r="AA34" s="18" t="s">
        <v>207</v>
      </c>
      <c r="AB34" s="13" t="s">
        <v>208</v>
      </c>
      <c r="AC34" s="19" t="s">
        <v>209</v>
      </c>
      <c r="AD34" s="20"/>
      <c r="AE34" s="77" t="s">
        <v>1062</v>
      </c>
      <c r="AF34" s="21"/>
      <c r="AG34" s="22" t="str">
        <f t="shared" si="5"/>
        <v>TRUE</v>
      </c>
      <c r="AH34" s="23" t="str">
        <f t="shared" si="6"/>
        <v>قم خيابان شهيد صدوقي ميدان مفتح خيابان مفتح نبش كوچه 8  کافه کی آر بی - علی کرباسچی 09191954192</v>
      </c>
    </row>
    <row r="35" spans="1:34" ht="22.35" customHeight="1">
      <c r="A35" s="7"/>
      <c r="B35" s="7"/>
      <c r="C35" s="7"/>
      <c r="D35" s="7"/>
      <c r="E35" s="7"/>
      <c r="F35" s="8"/>
      <c r="G35" s="9">
        <v>21</v>
      </c>
      <c r="H35" s="10">
        <v>463789</v>
      </c>
      <c r="I35" s="9" t="s">
        <v>1044</v>
      </c>
      <c r="J35" s="9"/>
      <c r="K35" s="11" t="str">
        <f t="shared" ca="1" si="0"/>
        <v/>
      </c>
      <c r="L35" s="12" t="s">
        <v>667</v>
      </c>
      <c r="M35" s="12" t="s">
        <v>668</v>
      </c>
      <c r="N35" s="12"/>
      <c r="O35" s="9">
        <v>5524.1</v>
      </c>
      <c r="P35" s="9">
        <v>1</v>
      </c>
      <c r="Q35" s="13" t="str">
        <f>VLOOKUP(O35, '[1]لیست محصولات شهریور ۱۴۰۳'!B:C,2,0)</f>
        <v>برزیل کوکاپیل کاناریو | Brazil Cocapil Canario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2550000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2550000</v>
      </c>
      <c r="Y35" s="17">
        <v>255000</v>
      </c>
      <c r="Z35" s="14">
        <f t="shared" si="4"/>
        <v>2295000</v>
      </c>
      <c r="AA35" s="18" t="s">
        <v>76</v>
      </c>
      <c r="AB35" s="13" t="s">
        <v>669</v>
      </c>
      <c r="AC35" s="19" t="s">
        <v>670</v>
      </c>
      <c r="AD35" s="20"/>
      <c r="AE35" s="77" t="s">
        <v>1063</v>
      </c>
      <c r="AF35" s="21"/>
      <c r="AG35" s="22" t="str">
        <f t="shared" si="5"/>
        <v>TRUE</v>
      </c>
      <c r="AH35" s="23" t="str">
        <f t="shared" si="6"/>
        <v>تهران پاسداران سه راه ضرابخانه ،سروستان ۵، کوچه اول، پلاک ۱ ،واحد ۳  - فرشاد مقدسی 09147894009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</v>
      </c>
      <c r="AI241" s="56">
        <f t="shared" si="19"/>
        <v>0</v>
      </c>
      <c r="AJ241" s="57">
        <f t="shared" ref="AJ241:AJ264" si="27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5"/>
        <v>-1</v>
      </c>
      <c r="AN241" s="58">
        <f t="shared" si="21"/>
        <v>0</v>
      </c>
      <c r="AO241" s="59"/>
      <c r="AP241" s="58">
        <f t="shared" si="22"/>
        <v>-0.75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8</v>
      </c>
      <c r="AI242" s="56">
        <f t="shared" si="19"/>
        <v>0</v>
      </c>
      <c r="AJ242" s="57">
        <f t="shared" si="27"/>
        <v>8</v>
      </c>
      <c r="AK242" s="58">
        <f t="shared" ref="AK242:AK267" si="28">AH242*AG242/1000</f>
        <v>32</v>
      </c>
      <c r="AL242" s="59">
        <f>AO242+AQ242-[2]Sheet1!$AH243</f>
        <v>0</v>
      </c>
      <c r="AM242" s="59">
        <f t="shared" si="25"/>
        <v>-8</v>
      </c>
      <c r="AN242" s="58">
        <f t="shared" si="21"/>
        <v>0</v>
      </c>
      <c r="AO242" s="59"/>
      <c r="AP242" s="58">
        <f t="shared" si="22"/>
        <v>-32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04">
    <mergeCell ref="AA32:AA33"/>
    <mergeCell ref="AB32:AB33"/>
    <mergeCell ref="AD32:AD33"/>
    <mergeCell ref="AC32:AC33"/>
    <mergeCell ref="AE32:AE33"/>
    <mergeCell ref="G30:G31"/>
    <mergeCell ref="N32:N33"/>
    <mergeCell ref="M32:M33"/>
    <mergeCell ref="L32:L33"/>
    <mergeCell ref="J32:J33"/>
    <mergeCell ref="I32:I33"/>
    <mergeCell ref="H32:H33"/>
    <mergeCell ref="G32:G33"/>
    <mergeCell ref="M30:M31"/>
    <mergeCell ref="L30:L31"/>
    <mergeCell ref="J30:J31"/>
    <mergeCell ref="I30:I31"/>
    <mergeCell ref="H30:H31"/>
    <mergeCell ref="AA30:AA31"/>
    <mergeCell ref="AD30:AD31"/>
    <mergeCell ref="AC30:AC31"/>
    <mergeCell ref="AB30:AB31"/>
    <mergeCell ref="N30:N31"/>
    <mergeCell ref="G24:G25"/>
    <mergeCell ref="AD26:AD29"/>
    <mergeCell ref="AC26:AC29"/>
    <mergeCell ref="AB26:AB29"/>
    <mergeCell ref="AA26:AA29"/>
    <mergeCell ref="G26:G29"/>
    <mergeCell ref="H26:H29"/>
    <mergeCell ref="I26:I29"/>
    <mergeCell ref="J26:J29"/>
    <mergeCell ref="L26:L29"/>
    <mergeCell ref="M26:M29"/>
    <mergeCell ref="N26:N29"/>
    <mergeCell ref="M24:M25"/>
    <mergeCell ref="L24:L25"/>
    <mergeCell ref="J24:J25"/>
    <mergeCell ref="I24:I25"/>
    <mergeCell ref="H24:H25"/>
    <mergeCell ref="AC24:AC25"/>
    <mergeCell ref="AD24:AD25"/>
    <mergeCell ref="AB24:AB25"/>
    <mergeCell ref="AA24:AA25"/>
    <mergeCell ref="N24:N25"/>
    <mergeCell ref="M18:M20"/>
    <mergeCell ref="N18:N20"/>
    <mergeCell ref="AA18:AA20"/>
    <mergeCell ref="AD18:AD20"/>
    <mergeCell ref="AC18:AC20"/>
    <mergeCell ref="AB18:AB20"/>
    <mergeCell ref="G18:G20"/>
    <mergeCell ref="H18:H20"/>
    <mergeCell ref="I18:I20"/>
    <mergeCell ref="J18:J20"/>
    <mergeCell ref="L18:L20"/>
    <mergeCell ref="M16:M17"/>
    <mergeCell ref="N16:N17"/>
    <mergeCell ref="AD16:AD17"/>
    <mergeCell ref="AC16:AC17"/>
    <mergeCell ref="AB16:AB17"/>
    <mergeCell ref="AA16:AA17"/>
    <mergeCell ref="G16:G17"/>
    <mergeCell ref="H16:H17"/>
    <mergeCell ref="I16:I17"/>
    <mergeCell ref="J16:J17"/>
    <mergeCell ref="L16:L17"/>
    <mergeCell ref="L14:L15"/>
    <mergeCell ref="J14:J15"/>
    <mergeCell ref="I14:I15"/>
    <mergeCell ref="H14:H15"/>
    <mergeCell ref="G14:G15"/>
    <mergeCell ref="M10:M12"/>
    <mergeCell ref="N10:N12"/>
    <mergeCell ref="AD14:AD15"/>
    <mergeCell ref="AC14:AC15"/>
    <mergeCell ref="AB14:AB15"/>
    <mergeCell ref="AA14:AA15"/>
    <mergeCell ref="N14:N15"/>
    <mergeCell ref="M14:M15"/>
    <mergeCell ref="G10:G12"/>
    <mergeCell ref="H10:H12"/>
    <mergeCell ref="I10:I12"/>
    <mergeCell ref="J10:J12"/>
    <mergeCell ref="L10:L12"/>
    <mergeCell ref="AA6:AA7"/>
    <mergeCell ref="AB6:AB7"/>
    <mergeCell ref="AD6:AD7"/>
    <mergeCell ref="AC6:AC7"/>
    <mergeCell ref="AA10:AA12"/>
    <mergeCell ref="AD10:AD12"/>
    <mergeCell ref="AC10:AC12"/>
    <mergeCell ref="AB10:AB12"/>
    <mergeCell ref="A1:B1"/>
    <mergeCell ref="C1:D1"/>
    <mergeCell ref="E1:F1"/>
    <mergeCell ref="U1:V1"/>
    <mergeCell ref="N6:N7"/>
    <mergeCell ref="M6:M7"/>
    <mergeCell ref="L6:L7"/>
    <mergeCell ref="J6:J7"/>
    <mergeCell ref="I6:I7"/>
    <mergeCell ref="H6:H7"/>
    <mergeCell ref="G6:G7"/>
  </mergeCells>
  <conditionalFormatting sqref="G2:J3 AD2:AD6 Z2:Z200 J4:J6 J8:J10 AD8:AD10 G13:J14 AD13:AD14 G16:J16 AD16 G18:J18 AD18 G21:J24 AD21:AD24 G26:J26 AD26 G30:J30 AD30 G32:J32 AD32 G34:J200 AD34:AD200">
    <cfRule type="expression" dxfId="98" priority="63">
      <formula>$A2</formula>
    </cfRule>
    <cfRule type="expression" dxfId="97" priority="65">
      <formula>$E2</formula>
    </cfRule>
  </conditionalFormatting>
  <conditionalFormatting sqref="K2:Z2 G2:J3 AA2:AF6 Q3:Z200 J4:J6 J8:J10 AA8:AF10 G13:P14 AA13:AF14 G16:P16 AA16:AF16 G18:P18 AA18:AF18 G21:P24 AA21:AF24 G26:P26 AA26:AF26 G30:P30 AA30:AF30 G32:P32 AA32:AF32 G34:P200 AA34:AF200 K3:P3 H4:H6 K4:K12 O4:P12 AE7:AF7 H8:H10 AE11:AF12 K15 O15:P15 AE15:AF15 K17 O17:P17 AE17:AF17 K19:K20 O19:P20 AE19:AF20 K25 O25:P25 AE25:AF25 K27:K29 O27:P29 AE27:AF29 K31 O31:P31 AE31:AF31 K33 O33:P33 AF33">
    <cfRule type="expression" dxfId="96" priority="64">
      <formula>$C2</formula>
    </cfRule>
  </conditionalFormatting>
  <conditionalFormatting sqref="W2:W200">
    <cfRule type="expression" dxfId="9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{17C2E4CD-59CD-471C-B1EE-08D1874C2311}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{9D95A5F0-6B52-4A85-A916-A0CA5D9BB00E}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{2C70F3BE-FE39-4C66-8077-8974037B01AA}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{377C8037-C542-41B7-B92C-34255893C830}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{289C4380-B621-4EDE-8FF0-508A98B44DBC}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{EBC4675E-B0C0-48F8-B38D-26D09BF68441}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{7CC1EBEE-F422-4D04-BC05-96BB239BCA95}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{F863A881-608A-4F6F-8173-C6A947DBFEF2}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{E74EC3A1-77FA-4B91-8861-A9AA74F03F6D}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{4884FB9C-9086-4BB8-A512-3629AEA5FB46}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{1F794D6E-7E5D-4CFE-ABBE-CF4FBBF6E768}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{25260853-58DA-41CB-A305-3ED8B436DF77}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{59ACDDE6-A658-4F49-8A13-826B3B486CFE}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{F6FF7A1D-22B7-4D9D-AAAF-36EB580A5811}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{FC0B2578-2723-4910-BAF3-3443814C7EEF}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{D07EFC37-3F41-4461-AB48-229D351282E4}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{C2B0F78D-8CED-4DBE-AB82-0A993C1FB8A8}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{5B13AB02-F2D6-4DA9-B804-81C56172F00B}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{00A1CDFB-EF4E-4C8C-BEE7-5BCB32E32AF3}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{12E8FDEB-626B-4F32-84CD-6B48649006B4}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{AE84189D-78E0-4BDD-9405-38A13676D361}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{F1A59E31-A6E9-4824-91FC-97EDED39B42B}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{48C50689-E3A0-4FA2-9D44-17CDA062B59F}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{1426879F-CAC5-4CBC-89FB-B778240DA2CC}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{F7295B42-0043-4919-90D3-835AEEDF2FE2}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{9102CF27-0917-419F-B17D-EA9A3E5FE639}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{36AE5F5E-6045-4612-883B-C99CCF3ACA25}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{98737659-D4D1-4FD7-83B1-A535754FD03D}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{9EEB8FFB-D70E-4024-BA5E-D669F68031D9}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{AD1BF208-BCB7-4F64-8AAE-B2465DC92C4C}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{14D09633-3723-4979-B7B2-2EF206BE5254}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{827F00CC-A103-4897-BC9A-F8CBBC42985B}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{C28C8FBA-6635-4EFD-879D-2EF5D0A4C76D}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{AC950770-03DD-4039-AED5-B7DB003406CE}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{C33EC7C3-B31C-4BD1-8D2C-7FE9CCC53668}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{F3C12E0E-8727-471F-8036-F327B909D257}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{329848A1-EA91-4A58-8FE2-52472A870FB0}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{04E8E05E-D24F-426E-BCCA-BA4870E578C8}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{C1B120ED-7331-4780-8C16-FB0F9D8B5F33}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{9435F049-4569-47CA-BF3E-6AB87648ADB9}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{86CB87F0-E2C5-40C5-B7A6-523C10E1B765}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{69E4A408-7DA2-44E4-90EA-990C4B164042}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{23C60E6E-07A8-4762-9F0A-12452F6D10C7}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{CD54DD0A-9401-47DE-8BC9-7C3D6768CE11}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{BEAE7330-01CB-4027-9105-CFF394A205D9}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{4A13F3AE-BBB8-4C24-B35F-D407B77A8112}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{7E7BE3BD-AEAA-4BB6-9C47-82F01EDB8DED}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{D43F3F0E-7FA6-4219-AD3C-38A50664D612}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{A3A4AE8F-AD64-423C-968D-6C569251EC80}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{EA28A4D4-9BAF-45ED-A7C9-35564FC49C5D}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{0126DADC-D2B5-4219-AB64-E6D35E049B18}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{2E8DBFCB-7BC9-4EBE-9CEF-F6E7FCA9EF6A}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{B3B59B69-077B-4ECC-8C2C-7F92034064C9}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{C76D18C8-08B2-4E03-84C5-1DC276AA4122}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{D23C69A3-3906-4A92-B29C-DFA680696884}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{18F30434-20B7-4DA2-8EAA-99E316B7A8DA}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{11D899D2-A665-4ECF-AB75-E8FAF95F28B1}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{503C51E9-5C94-4368-A2AE-23ECA1D543B1}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{D93BBBBF-3BEC-43D3-85E5-F6938DE9EE8F}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{34C3BF50-0A9D-45F7-89AE-61E837FA91A2}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{F9F9AD83-4AC4-4A84-A85A-EB87A422D1DF}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C2E4CD-59CD-471C-B1EE-08D1874C231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D95A5F0-6B52-4A85-A916-A0CA5D9BB00E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C70F3BE-FE39-4C66-8077-8974037B01A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77C8037-C542-41B7-B92C-34255893C83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89C4380-B621-4EDE-8FF0-508A98B44DB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BC4675E-B0C0-48F8-B38D-26D09BF6844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CC1EBEE-F422-4D04-BC05-96BB239BCA95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863A881-608A-4F6F-8173-C6A947DBFEF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74EC3A1-77FA-4B91-8861-A9AA74F03F6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884FB9C-9086-4BB8-A512-3629AEA5FB46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F794D6E-7E5D-4CFE-ABBE-CF4FBBF6E76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5260853-58DA-41CB-A305-3ED8B436DF7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59ACDDE6-A658-4F49-8A13-826B3B486CFE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6FF7A1D-22B7-4D9D-AAAF-36EB580A5811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C0B2578-2723-4910-BAF3-3443814C7EE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D07EFC37-3F41-4461-AB48-229D351282E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2B0F78D-8CED-4DBE-AB82-0A993C1FB8A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B13AB02-F2D6-4DA9-B804-81C56172F00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0A1CDFB-EF4E-4C8C-BEE7-5BCB32E32AF3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2E8FDEB-626B-4F32-84CD-6B48649006B4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E84189D-78E0-4BDD-9405-38A13676D361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F1A59E31-A6E9-4824-91FC-97EDED39B42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8C50689-E3A0-4FA2-9D44-17CDA062B59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426879F-CAC5-4CBC-89FB-B778240DA2C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7295B42-0043-4919-90D3-835AEEDF2FE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9102CF27-0917-419F-B17D-EA9A3E5FE63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6AE5F5E-6045-4612-883B-C99CCF3ACA2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8737659-D4D1-4FD7-83B1-A535754FD03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EEB8FFB-D70E-4024-BA5E-D669F68031D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D1BF208-BCB7-4F64-8AAE-B2465DC92C4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4D09633-3723-4979-B7B2-2EF206BE525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827F00CC-A103-4897-BC9A-F8CBBC42985B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28C8FBA-6635-4EFD-879D-2EF5D0A4C76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C950770-03DD-4039-AED5-B7DB003406C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33EC7C3-B31C-4BD1-8D2C-7FE9CCC5366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F3C12E0E-8727-471F-8036-F327B909D25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29848A1-EA91-4A58-8FE2-52472A870FB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4E8E05E-D24F-426E-BCCA-BA4870E578C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C1B120ED-7331-4780-8C16-FB0F9D8B5F3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435F049-4569-47CA-BF3E-6AB87648ADB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86CB87F0-E2C5-40C5-B7A6-523C10E1B765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9E4A408-7DA2-44E4-90EA-990C4B164042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3C60E6E-07A8-4762-9F0A-12452F6D10C7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D54DD0A-9401-47DE-8BC9-7C3D6768CE1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EAE7330-01CB-4027-9105-CFF394A205D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A13F3AE-BBB8-4C24-B35F-D407B77A811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E7BE3BD-AEAA-4BB6-9C47-82F01EDB8DE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43F3F0E-7FA6-4219-AD3C-38A50664D61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3A4AE8F-AD64-423C-968D-6C569251EC8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EA28A4D4-9BAF-45ED-A7C9-35564FC49C5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126DADC-D2B5-4219-AB64-E6D35E049B18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E8DBFCB-7BC9-4EBE-9CEF-F6E7FCA9EF6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B3B59B69-077B-4ECC-8C2C-7F92034064C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76D18C8-08B2-4E03-84C5-1DC276AA412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23C69A3-3906-4A92-B29C-DFA680696884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18F30434-20B7-4DA2-8EAA-99E316B7A8D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1D899D2-A665-4ECF-AB75-E8FAF95F28B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03C51E9-5C94-4368-A2AE-23ECA1D543B1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93BBBBF-3BEC-43D3-85E5-F6938DE9EE8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4C3BF50-0A9D-45F7-89AE-61E837FA91A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9F9AD83-4AC4-4A84-A85A-EB87A422D1D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R267"/>
  <sheetViews>
    <sheetView rightToLeft="1" topLeftCell="Z7" zoomScale="70" zoomScaleNormal="70" workbookViewId="0">
      <selection activeCell="AB19" sqref="AB19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2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5.5546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8.88671875" style="24" bestFit="1" customWidth="1"/>
    <col min="29" max="29" width="15.77734375" style="31" bestFit="1" customWidth="1"/>
    <col min="30" max="30" width="14.44140625" style="32" bestFit="1" customWidth="1"/>
    <col min="31" max="31" width="58.33203125" style="24" customWidth="1"/>
    <col min="32" max="32" width="28.33203125" style="24" bestFit="1" customWidth="1"/>
    <col min="33" max="33" width="13.5546875" style="24" bestFit="1" customWidth="1"/>
    <col min="34" max="34" width="125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78"/>
      <c r="I2" s="67" t="s">
        <v>849</v>
      </c>
      <c r="J2" s="9" t="s">
        <v>74</v>
      </c>
      <c r="K2" s="11" t="str">
        <f t="shared" ref="K2:K65" ca="1" si="0">IF(C2, TODAY(), "" )</f>
        <v/>
      </c>
      <c r="L2" s="12"/>
      <c r="M2" s="12" t="s">
        <v>464</v>
      </c>
      <c r="N2" s="12" t="s">
        <v>275</v>
      </c>
      <c r="O2" s="9">
        <v>5525.3</v>
      </c>
      <c r="P2" s="9">
        <v>3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189600000</v>
      </c>
      <c r="Y2" s="17"/>
      <c r="Z2" s="14">
        <f t="shared" ref="Z2:Z65" si="4">X2-Y2</f>
        <v>189600000</v>
      </c>
      <c r="AA2" s="18" t="s">
        <v>76</v>
      </c>
      <c r="AB2" s="13" t="s">
        <v>70</v>
      </c>
      <c r="AC2" s="19" t="s">
        <v>466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289499909577</v>
      </c>
      <c r="I3" s="9" t="s">
        <v>968</v>
      </c>
      <c r="J3" s="9" t="s">
        <v>74</v>
      </c>
      <c r="K3" s="11" t="str">
        <f t="shared" ca="1" si="0"/>
        <v/>
      </c>
      <c r="L3" s="12" t="s">
        <v>1027</v>
      </c>
      <c r="M3" s="12" t="s">
        <v>1028</v>
      </c>
      <c r="N3" s="12" t="s">
        <v>1029</v>
      </c>
      <c r="O3" s="9">
        <v>5501.3</v>
      </c>
      <c r="P3" s="9">
        <v>1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51200000</v>
      </c>
      <c r="U3" s="15"/>
      <c r="V3" s="16">
        <f t="shared" si="1"/>
        <v>0</v>
      </c>
      <c r="W3" s="12">
        <f t="shared" si="2"/>
        <v>1</v>
      </c>
      <c r="X3" s="14">
        <f t="shared" si="3"/>
        <v>51200000</v>
      </c>
      <c r="Y3" s="17"/>
      <c r="Z3" s="14">
        <f t="shared" si="4"/>
        <v>51200000</v>
      </c>
      <c r="AA3" s="18" t="s">
        <v>486</v>
      </c>
      <c r="AB3" s="13" t="s">
        <v>1030</v>
      </c>
      <c r="AC3" s="19" t="s">
        <v>1031</v>
      </c>
      <c r="AD3" s="20"/>
      <c r="AE3" s="77" t="s">
        <v>1032</v>
      </c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اهواز کیانپارس وهابی نبش سروش کافه رستوران نیوفود - امید حقیقی 09171116008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289500460996</v>
      </c>
      <c r="I4" s="25" t="s">
        <v>968</v>
      </c>
      <c r="J4" s="9" t="s">
        <v>74</v>
      </c>
      <c r="K4" s="11" t="str">
        <f t="shared" ca="1" si="0"/>
        <v/>
      </c>
      <c r="L4" s="12" t="s">
        <v>622</v>
      </c>
      <c r="M4" s="12" t="s">
        <v>1033</v>
      </c>
      <c r="N4" s="12" t="s">
        <v>830</v>
      </c>
      <c r="O4" s="9">
        <v>3328.2</v>
      </c>
      <c r="P4" s="9">
        <v>1</v>
      </c>
      <c r="Q4" s="13" t="str">
        <f>VLOOKUP(O4, '[1]لیست محصولات شهریور ۱۴۰۳'!B:C,2,0)</f>
        <v>اینماکولادا مزارع فلو | Inmaculada Fellows Farms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39000000</v>
      </c>
      <c r="U4" s="15"/>
      <c r="V4" s="16">
        <f t="shared" si="1"/>
        <v>0</v>
      </c>
      <c r="W4" s="12">
        <f t="shared" si="2"/>
        <v>1</v>
      </c>
      <c r="X4" s="14">
        <f t="shared" si="3"/>
        <v>39000000</v>
      </c>
      <c r="Y4" s="17"/>
      <c r="Z4" s="14">
        <f t="shared" si="4"/>
        <v>39000000</v>
      </c>
      <c r="AA4" s="18" t="s">
        <v>76</v>
      </c>
      <c r="AB4" s="13" t="s">
        <v>1034</v>
      </c>
      <c r="AC4" s="19" t="s">
        <v>832</v>
      </c>
      <c r="AD4" s="20" t="s">
        <v>109</v>
      </c>
      <c r="AE4" s="19"/>
      <c r="AF4" s="21"/>
      <c r="AG4" s="22" t="str">
        <f t="shared" si="5"/>
        <v>TRUE</v>
      </c>
      <c r="AH4" s="23" t="str">
        <f t="shared" si="6"/>
        <v>تهران میدان صنعت، خیابان فرحزادی، خیابان سیمای ایران روبروی دانشگاه آزاد کافه رستوران بهزاد - امیرحسین شهرآزاد 09215750581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18">
        <v>4</v>
      </c>
      <c r="H5" s="220">
        <v>289506056832</v>
      </c>
      <c r="I5" s="218" t="s">
        <v>968</v>
      </c>
      <c r="J5" s="218"/>
      <c r="K5" s="11" t="str">
        <f t="shared" ca="1" si="0"/>
        <v/>
      </c>
      <c r="L5" s="216" t="s">
        <v>1035</v>
      </c>
      <c r="M5" s="216" t="s">
        <v>1036</v>
      </c>
      <c r="N5" s="216"/>
      <c r="O5" s="9">
        <v>3327.1</v>
      </c>
      <c r="P5" s="9">
        <v>1</v>
      </c>
      <c r="Q5" s="13" t="str">
        <f>VLOOKUP(O5, '[1]لیست محصولات شهریور ۱۴۰۳'!B:C,2,0)</f>
        <v>پامپوجیلا | pampojila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5950000</v>
      </c>
      <c r="U5" s="15"/>
      <c r="V5" s="16">
        <f t="shared" si="1"/>
        <v>0</v>
      </c>
      <c r="W5" s="12">
        <f t="shared" si="2"/>
        <v>1</v>
      </c>
      <c r="X5" s="14">
        <f t="shared" si="3"/>
        <v>5950000</v>
      </c>
      <c r="Y5" s="17"/>
      <c r="Z5" s="14">
        <f t="shared" si="4"/>
        <v>5950000</v>
      </c>
      <c r="AA5" s="232" t="s">
        <v>1037</v>
      </c>
      <c r="AB5" s="230" t="s">
        <v>1038</v>
      </c>
      <c r="AC5" s="228" t="s">
        <v>1039</v>
      </c>
      <c r="AD5" s="226"/>
      <c r="AE5" s="234" t="s">
        <v>1040</v>
      </c>
      <c r="AF5" s="21"/>
      <c r="AG5" s="22" t="str">
        <f t="shared" si="5"/>
        <v>TRUE</v>
      </c>
      <c r="AH5" s="23" t="str">
        <f t="shared" si="6"/>
        <v>ماسال خیابان معلم-کوچه شهید مهیار کاظمی-ساختمان مهیار-واحد۴  - حمیدرضا کاظمی 09116197335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9"/>
      <c r="H6" s="221"/>
      <c r="I6" s="219"/>
      <c r="J6" s="219"/>
      <c r="K6" s="11" t="str">
        <f t="shared" ca="1" si="0"/>
        <v/>
      </c>
      <c r="L6" s="217"/>
      <c r="M6" s="217"/>
      <c r="N6" s="217"/>
      <c r="O6" s="9">
        <v>3329.1</v>
      </c>
      <c r="P6" s="9">
        <v>1</v>
      </c>
      <c r="Q6" s="13" t="str">
        <f>VLOOKUP(O6, '[1]لیست محصولات شهریور ۱۴۰۳'!B:C,2,0)</f>
        <v>بنتی ننکا | Benti Nenka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9850000</v>
      </c>
      <c r="U6" s="15"/>
      <c r="V6" s="16">
        <f t="shared" si="1"/>
        <v>0</v>
      </c>
      <c r="W6" s="12">
        <f t="shared" si="2"/>
        <v>1</v>
      </c>
      <c r="X6" s="14">
        <f t="shared" si="3"/>
        <v>9850000</v>
      </c>
      <c r="Y6" s="17"/>
      <c r="Z6" s="14">
        <f t="shared" si="4"/>
        <v>9850000</v>
      </c>
      <c r="AA6" s="233"/>
      <c r="AB6" s="231"/>
      <c r="AC6" s="229"/>
      <c r="AD6" s="227"/>
      <c r="AE6" s="235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117544</v>
      </c>
      <c r="I7" s="9" t="s">
        <v>968</v>
      </c>
      <c r="J7" s="9"/>
      <c r="K7" s="11" t="str">
        <f t="shared" ca="1" si="0"/>
        <v/>
      </c>
      <c r="L7" s="12" t="s">
        <v>622</v>
      </c>
      <c r="M7" s="12" t="s">
        <v>1041</v>
      </c>
      <c r="N7" s="12"/>
      <c r="O7" s="9">
        <v>5525.2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13350000</v>
      </c>
      <c r="U7" s="26"/>
      <c r="V7" s="16">
        <f t="shared" si="1"/>
        <v>0</v>
      </c>
      <c r="W7" s="12">
        <f t="shared" si="2"/>
        <v>1</v>
      </c>
      <c r="X7" s="14">
        <f t="shared" si="3"/>
        <v>13350000</v>
      </c>
      <c r="Y7" s="17"/>
      <c r="Z7" s="14">
        <f t="shared" si="4"/>
        <v>13350000</v>
      </c>
      <c r="AA7" s="18" t="s">
        <v>80</v>
      </c>
      <c r="AB7" s="13" t="s">
        <v>1042</v>
      </c>
      <c r="AC7" s="19" t="s">
        <v>1043</v>
      </c>
      <c r="AD7" s="20"/>
      <c r="AE7" s="19"/>
      <c r="AF7" s="21"/>
      <c r="AG7" s="22" t="str">
        <f t="shared" si="5"/>
        <v>TRUE</v>
      </c>
      <c r="AH7" s="23" t="str">
        <f t="shared" si="6"/>
        <v>کرمان شهربابک بلوار ازادی ازادی ۶ پلاک ۲۶  - امیرحسین مرادی شهربابک 09210883678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289551191124</v>
      </c>
      <c r="I8" s="9" t="s">
        <v>1044</v>
      </c>
      <c r="J8" s="9"/>
      <c r="K8" s="11" t="str">
        <f t="shared" ca="1" si="0"/>
        <v/>
      </c>
      <c r="L8" s="12" t="s">
        <v>690</v>
      </c>
      <c r="M8" s="12" t="s">
        <v>1045</v>
      </c>
      <c r="N8" s="12"/>
      <c r="O8" s="9">
        <v>5501.2</v>
      </c>
      <c r="P8" s="9">
        <v>1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11100000</v>
      </c>
      <c r="U8" s="15"/>
      <c r="V8" s="16">
        <f t="shared" si="1"/>
        <v>0</v>
      </c>
      <c r="W8" s="12">
        <f t="shared" si="2"/>
        <v>1</v>
      </c>
      <c r="X8" s="14">
        <f t="shared" si="3"/>
        <v>11100000</v>
      </c>
      <c r="Y8" s="17"/>
      <c r="Z8" s="14">
        <f t="shared" si="4"/>
        <v>11100000</v>
      </c>
      <c r="AA8" s="18" t="s">
        <v>76</v>
      </c>
      <c r="AB8" s="13" t="s">
        <v>1046</v>
      </c>
      <c r="AC8" s="19" t="s">
        <v>691</v>
      </c>
      <c r="AD8" s="20" t="s">
        <v>95</v>
      </c>
      <c r="AE8" s="19"/>
      <c r="AF8" s="21"/>
      <c r="AG8" s="22" t="str">
        <f t="shared" si="5"/>
        <v>TRUE</v>
      </c>
      <c r="AH8" s="23" t="str">
        <f t="shared" si="6"/>
        <v>تهران سعادت اباد. خیابان ۱۶ غربی ( خیابان کوروش) پلاک ۱۹ یرح نور طبقه چهارم واحد ۱۴  - بهار نوری زاده 09122237579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44">
        <v>7</v>
      </c>
      <c r="H9" s="242"/>
      <c r="I9" s="244" t="s">
        <v>1044</v>
      </c>
      <c r="J9" s="218" t="s">
        <v>74</v>
      </c>
      <c r="K9" s="11" t="str">
        <f t="shared" ca="1" si="0"/>
        <v/>
      </c>
      <c r="L9" s="216"/>
      <c r="M9" s="216" t="s">
        <v>1047</v>
      </c>
      <c r="N9" s="216" t="s">
        <v>1048</v>
      </c>
      <c r="O9" s="9">
        <v>5501.3</v>
      </c>
      <c r="P9" s="9">
        <v>5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51200000</v>
      </c>
      <c r="U9" s="15"/>
      <c r="V9" s="16">
        <f t="shared" si="1"/>
        <v>0</v>
      </c>
      <c r="W9" s="12">
        <f t="shared" si="2"/>
        <v>5</v>
      </c>
      <c r="X9" s="14">
        <f t="shared" si="3"/>
        <v>256000000</v>
      </c>
      <c r="Y9" s="17"/>
      <c r="Z9" s="14">
        <f t="shared" si="4"/>
        <v>256000000</v>
      </c>
      <c r="AA9" s="232" t="s">
        <v>76</v>
      </c>
      <c r="AB9" s="230" t="s">
        <v>70</v>
      </c>
      <c r="AC9" s="228" t="s">
        <v>1049</v>
      </c>
      <c r="AD9" s="226"/>
      <c r="AE9" s="223" t="s">
        <v>1050</v>
      </c>
      <c r="AF9" s="21"/>
      <c r="AG9" s="22" t="str">
        <f t="shared" si="5"/>
        <v>TRUE</v>
      </c>
      <c r="AH9" s="23" t="str">
        <f t="shared" si="6"/>
        <v>تهران - آورین لانژ -  محمودیان 09362636774</v>
      </c>
    </row>
    <row r="10" spans="1:34" s="109" customFormat="1" ht="22.35" customHeight="1">
      <c r="A10" s="99"/>
      <c r="B10" s="99"/>
      <c r="C10" s="99" t="b">
        <v>0</v>
      </c>
      <c r="D10" s="99"/>
      <c r="E10" s="99"/>
      <c r="F10" s="99"/>
      <c r="G10" s="245"/>
      <c r="H10" s="243"/>
      <c r="I10" s="245"/>
      <c r="J10" s="219"/>
      <c r="K10" s="100" t="str">
        <f t="shared" ca="1" si="0"/>
        <v/>
      </c>
      <c r="L10" s="217"/>
      <c r="M10" s="217"/>
      <c r="N10" s="217"/>
      <c r="O10" s="101">
        <v>5501.1</v>
      </c>
      <c r="P10" s="101">
        <v>3</v>
      </c>
      <c r="Q10" s="102" t="str">
        <f>VLOOKUP(O10, '[1]لیست محصولات شهریور ۱۴۰۳'!B:C,2,0)</f>
        <v>ورتکس | Vortex</v>
      </c>
      <c r="R10" s="101"/>
      <c r="S10" s="103">
        <f>VLOOKUP(O10, '[1]لیست محصولات شهریور ۱۴۰۳'!B:F,5,0)</f>
        <v>150</v>
      </c>
      <c r="T10" s="104">
        <f>VLOOKUP(O10, '[1]لیست محصولات شهریور ۱۴۰۳'!B:G,6,0)</f>
        <v>2300000</v>
      </c>
      <c r="U10" s="105"/>
      <c r="V10" s="106">
        <f t="shared" si="1"/>
        <v>0</v>
      </c>
      <c r="W10" s="103">
        <f t="shared" si="2"/>
        <v>3</v>
      </c>
      <c r="X10" s="104">
        <f t="shared" si="3"/>
        <v>6900000</v>
      </c>
      <c r="Y10" s="107"/>
      <c r="Z10" s="104">
        <f t="shared" si="4"/>
        <v>6900000</v>
      </c>
      <c r="AA10" s="233"/>
      <c r="AB10" s="231"/>
      <c r="AC10" s="229"/>
      <c r="AD10" s="227"/>
      <c r="AE10" s="225"/>
      <c r="AF10" s="108"/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8">
        <v>8</v>
      </c>
      <c r="H11" s="220">
        <v>289557100117</v>
      </c>
      <c r="I11" s="218" t="s">
        <v>1044</v>
      </c>
      <c r="J11" s="218"/>
      <c r="K11" s="11" t="str">
        <f t="shared" ca="1" si="0"/>
        <v/>
      </c>
      <c r="L11" s="216" t="s">
        <v>1051</v>
      </c>
      <c r="M11" s="216" t="s">
        <v>1052</v>
      </c>
      <c r="N11" s="216"/>
      <c r="O11" s="9">
        <v>3328.1</v>
      </c>
      <c r="P11" s="9">
        <v>1</v>
      </c>
      <c r="Q11" s="13" t="str">
        <f>VLOOKUP(O11, '[1]لیست محصولات شهریور ۱۴۰۳'!B:C,2,0)</f>
        <v>اینماکولادا مزارع فلو | Inmaculada Fellows Farms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7900000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7900000</v>
      </c>
      <c r="Y11" s="17"/>
      <c r="Z11" s="14">
        <f t="shared" si="4"/>
        <v>7900000</v>
      </c>
      <c r="AA11" s="232" t="s">
        <v>86</v>
      </c>
      <c r="AB11" s="230" t="s">
        <v>1053</v>
      </c>
      <c r="AC11" s="228" t="s">
        <v>1054</v>
      </c>
      <c r="AD11" s="226"/>
      <c r="AE11" s="19"/>
      <c r="AF11" s="21"/>
      <c r="AG11" s="22" t="str">
        <f t="shared" si="5"/>
        <v>TRUE</v>
      </c>
      <c r="AH11" s="23" t="str">
        <f t="shared" si="6"/>
        <v>گرگان میدان گلشهر پایین تر از عدالت 56/1  - الهام مهری 09369919394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36"/>
      <c r="H12" s="237"/>
      <c r="I12" s="236"/>
      <c r="J12" s="236"/>
      <c r="K12" s="11" t="str">
        <f t="shared" ca="1" si="0"/>
        <v/>
      </c>
      <c r="L12" s="222"/>
      <c r="M12" s="222"/>
      <c r="N12" s="222"/>
      <c r="O12" s="9">
        <v>3329.1</v>
      </c>
      <c r="P12" s="9">
        <v>1</v>
      </c>
      <c r="Q12" s="13" t="str">
        <f>VLOOKUP(O12, '[1]لیست محصولات شهریور ۱۴۰۳'!B:C,2,0)</f>
        <v>بنتی ننکا | Benti Nenka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9850000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9850000</v>
      </c>
      <c r="Y12" s="17"/>
      <c r="Z12" s="14">
        <f t="shared" si="4"/>
        <v>9850000</v>
      </c>
      <c r="AA12" s="241"/>
      <c r="AB12" s="240"/>
      <c r="AC12" s="239"/>
      <c r="AD12" s="238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9"/>
      <c r="H13" s="221"/>
      <c r="I13" s="219"/>
      <c r="J13" s="219"/>
      <c r="K13" s="11" t="str">
        <f t="shared" ca="1" si="0"/>
        <v/>
      </c>
      <c r="L13" s="217"/>
      <c r="M13" s="217"/>
      <c r="N13" s="217"/>
      <c r="O13" s="9">
        <v>5525.1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2750000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2750000</v>
      </c>
      <c r="Y13" s="17"/>
      <c r="Z13" s="14">
        <f t="shared" si="4"/>
        <v>2750000</v>
      </c>
      <c r="AA13" s="233"/>
      <c r="AB13" s="231"/>
      <c r="AC13" s="229"/>
      <c r="AD13" s="22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9</v>
      </c>
      <c r="H14" s="10">
        <v>289573138883</v>
      </c>
      <c r="I14" s="9" t="s">
        <v>1044</v>
      </c>
      <c r="J14" s="9"/>
      <c r="K14" s="11" t="str">
        <f t="shared" ca="1" si="0"/>
        <v/>
      </c>
      <c r="L14" s="12" t="s">
        <v>128</v>
      </c>
      <c r="M14" s="12" t="s">
        <v>1055</v>
      </c>
      <c r="N14" s="12"/>
      <c r="O14" s="9">
        <v>5525.2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13350000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13350000</v>
      </c>
      <c r="Y14" s="17"/>
      <c r="Z14" s="14">
        <f t="shared" si="4"/>
        <v>13350000</v>
      </c>
      <c r="AA14" s="18" t="s">
        <v>76</v>
      </c>
      <c r="AB14" s="13" t="s">
        <v>1056</v>
      </c>
      <c r="AC14" s="19" t="s">
        <v>1057</v>
      </c>
      <c r="AD14" s="20" t="s">
        <v>109</v>
      </c>
      <c r="AE14" s="19"/>
      <c r="AF14" s="21"/>
      <c r="AG14" s="22" t="str">
        <f t="shared" si="5"/>
        <v>TRUE</v>
      </c>
      <c r="AH14" s="23" t="str">
        <f t="shared" si="6"/>
        <v>تهران شهرک غرب- خیابان درختی- خیابان حافظی- پلاک ۸۸ - واحد ۵  - علی بهاری 09113456916</v>
      </c>
    </row>
    <row r="15" spans="1:34" ht="22.35" customHeight="1">
      <c r="A15" s="7"/>
      <c r="B15" s="7"/>
      <c r="C15" s="7"/>
      <c r="D15" s="7"/>
      <c r="E15" s="7"/>
      <c r="F15" s="8"/>
      <c r="G15" s="9">
        <v>10</v>
      </c>
      <c r="H15" s="10">
        <v>289581322407</v>
      </c>
      <c r="I15" s="9" t="s">
        <v>1044</v>
      </c>
      <c r="J15" s="9"/>
      <c r="K15" s="11" t="str">
        <f t="shared" ca="1" si="0"/>
        <v/>
      </c>
      <c r="L15" s="12" t="s">
        <v>1035</v>
      </c>
      <c r="M15" s="12" t="s">
        <v>1058</v>
      </c>
      <c r="N15" s="12" t="s">
        <v>1059</v>
      </c>
      <c r="O15" s="9">
        <v>5525.3</v>
      </c>
      <c r="P15" s="9">
        <v>2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63200000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126400000</v>
      </c>
      <c r="Y15" s="17"/>
      <c r="Z15" s="14">
        <f t="shared" si="4"/>
        <v>126400000</v>
      </c>
      <c r="AA15" s="18" t="s">
        <v>207</v>
      </c>
      <c r="AB15" s="13" t="s">
        <v>1060</v>
      </c>
      <c r="AC15" s="19" t="s">
        <v>1061</v>
      </c>
      <c r="AD15" s="20"/>
      <c r="AE15" s="19"/>
      <c r="AF15" s="21"/>
      <c r="AG15" s="22" t="str">
        <f t="shared" si="5"/>
        <v>TRUE</v>
      </c>
      <c r="AH15" s="23" t="str">
        <f t="shared" si="6"/>
        <v>قم شهرک سالاریه بلوار شهید گلستانه جنب مدرسه شهید فلاحی پلاک 61 کافه رستوران لازارو - حمیدرضا تراب 09127501098</v>
      </c>
    </row>
    <row r="16" spans="1:34" ht="22.35" customHeight="1">
      <c r="A16" s="7"/>
      <c r="B16" s="7"/>
      <c r="C16" s="7"/>
      <c r="D16" s="7"/>
      <c r="E16" s="7"/>
      <c r="F16" s="8"/>
      <c r="G16" s="67">
        <v>11</v>
      </c>
      <c r="H16" s="78"/>
      <c r="I16" s="67" t="s">
        <v>1044</v>
      </c>
      <c r="J16" s="9" t="s">
        <v>74</v>
      </c>
      <c r="K16" s="11" t="str">
        <f t="shared" ca="1" si="0"/>
        <v/>
      </c>
      <c r="L16" s="12" t="s">
        <v>197</v>
      </c>
      <c r="M16" s="12" t="s">
        <v>198</v>
      </c>
      <c r="N16" s="12" t="s">
        <v>199</v>
      </c>
      <c r="O16" s="9">
        <v>5525.3</v>
      </c>
      <c r="P16" s="9">
        <v>2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63200000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126400000</v>
      </c>
      <c r="Y16" s="17"/>
      <c r="Z16" s="14">
        <f t="shared" si="4"/>
        <v>126400000</v>
      </c>
      <c r="AA16" s="18" t="s">
        <v>76</v>
      </c>
      <c r="AB16" s="13" t="s">
        <v>70</v>
      </c>
      <c r="AC16" s="19" t="s">
        <v>200</v>
      </c>
      <c r="AD16" s="20"/>
      <c r="AE16" s="19"/>
      <c r="AF16" s="21"/>
      <c r="AG16" s="22" t="str">
        <f t="shared" si="5"/>
        <v>TRUE</v>
      </c>
      <c r="AH16" s="23" t="str">
        <f t="shared" si="6"/>
        <v>تهران - کافه آرمه - اردوان یوسفی 09124047817</v>
      </c>
    </row>
    <row r="17" spans="1:34" ht="22.35" customHeight="1">
      <c r="A17" s="7"/>
      <c r="B17" s="7"/>
      <c r="C17" s="7"/>
      <c r="D17" s="7"/>
      <c r="E17" s="7"/>
      <c r="F17" s="8"/>
      <c r="G17" s="9">
        <v>12</v>
      </c>
      <c r="H17" s="10">
        <v>466580</v>
      </c>
      <c r="I17" s="9" t="s">
        <v>1044</v>
      </c>
      <c r="J17" s="9"/>
      <c r="K17" s="11" t="str">
        <f t="shared" ca="1" si="0"/>
        <v/>
      </c>
      <c r="L17" s="12" t="s">
        <v>1064</v>
      </c>
      <c r="M17" s="12" t="s">
        <v>1065</v>
      </c>
      <c r="N17" s="12"/>
      <c r="O17" s="9">
        <v>5524.1</v>
      </c>
      <c r="P17" s="9">
        <v>2</v>
      </c>
      <c r="Q17" s="13" t="str">
        <f>VLOOKUP(O17, '[1]لیست محصولات شهریور ۱۴۰۳'!B:C,2,0)</f>
        <v>برزیل کوکاپیل کاناریو | Brazil Cocapil Canario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2550000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5100000</v>
      </c>
      <c r="Y17" s="17"/>
      <c r="Z17" s="14">
        <f t="shared" si="4"/>
        <v>5100000</v>
      </c>
      <c r="AA17" s="18" t="s">
        <v>1007</v>
      </c>
      <c r="AB17" s="13" t="s">
        <v>1066</v>
      </c>
      <c r="AC17" s="19" t="s">
        <v>1067</v>
      </c>
      <c r="AD17" s="20"/>
      <c r="AE17" s="77" t="s">
        <v>1068</v>
      </c>
      <c r="AF17" s="21"/>
      <c r="AG17" s="22" t="str">
        <f t="shared" si="5"/>
        <v>TRUE</v>
      </c>
      <c r="AH17" s="23" t="str">
        <f t="shared" si="6"/>
        <v>سنندج نبش شهرک سعدی-کوچه سنجرخان جنوبی-ساختمان ثنا ط1 واحد1  - تارخ ابراهیمی 09187802134</v>
      </c>
    </row>
    <row r="18" spans="1:34" ht="22.35" customHeight="1">
      <c r="A18" s="7"/>
      <c r="B18" s="7"/>
      <c r="C18" s="7"/>
      <c r="D18" s="7"/>
      <c r="E18" s="7"/>
      <c r="F18" s="8"/>
      <c r="G18" s="67">
        <v>13</v>
      </c>
      <c r="H18" s="78"/>
      <c r="I18" s="67" t="s">
        <v>1044</v>
      </c>
      <c r="J18" s="9" t="s">
        <v>74</v>
      </c>
      <c r="K18" s="11" t="str">
        <f t="shared" ca="1" si="0"/>
        <v/>
      </c>
      <c r="L18" s="12" t="s">
        <v>1069</v>
      </c>
      <c r="M18" s="12" t="s">
        <v>1070</v>
      </c>
      <c r="N18" s="12" t="s">
        <v>1071</v>
      </c>
      <c r="O18" s="9">
        <v>5501.3</v>
      </c>
      <c r="P18" s="9">
        <v>5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51200000</v>
      </c>
      <c r="U18" s="15"/>
      <c r="V18" s="16">
        <f t="shared" si="1"/>
        <v>0</v>
      </c>
      <c r="W18" s="12">
        <f t="shared" si="2"/>
        <v>5</v>
      </c>
      <c r="X18" s="14">
        <f t="shared" si="3"/>
        <v>256000000</v>
      </c>
      <c r="Y18" s="17"/>
      <c r="Z18" s="14">
        <f t="shared" si="4"/>
        <v>256000000</v>
      </c>
      <c r="AA18" s="18" t="s">
        <v>76</v>
      </c>
      <c r="AB18" s="13" t="s">
        <v>1073</v>
      </c>
      <c r="AC18" s="19" t="s">
        <v>1075</v>
      </c>
      <c r="AD18" s="20"/>
      <c r="AE18" s="19"/>
      <c r="AF18" s="21"/>
      <c r="AG18" s="22" t="str">
        <f t="shared" si="5"/>
        <v>TRUE</v>
      </c>
      <c r="AH18" s="23" t="str">
        <f t="shared" si="6"/>
        <v>تهران شهرك غرب، خيابان ايران زمين، نبش خيابان مهستان، مركز خريد گلستان، حياط شرقي، پلاك ۱۰۲ کافه بیکری درو (گلستان) - محدثه گرجی 09912080890</v>
      </c>
    </row>
    <row r="19" spans="1:34" ht="22.35" customHeight="1">
      <c r="A19" s="7"/>
      <c r="B19" s="7"/>
      <c r="C19" s="7"/>
      <c r="D19" s="7"/>
      <c r="E19" s="7"/>
      <c r="F19" s="8"/>
      <c r="G19" s="67">
        <v>14</v>
      </c>
      <c r="H19" s="78"/>
      <c r="I19" s="67" t="s">
        <v>1044</v>
      </c>
      <c r="J19" s="9" t="s">
        <v>74</v>
      </c>
      <c r="K19" s="11" t="str">
        <f t="shared" ca="1" si="0"/>
        <v/>
      </c>
      <c r="L19" s="12" t="s">
        <v>1069</v>
      </c>
      <c r="M19" s="12" t="s">
        <v>1070</v>
      </c>
      <c r="N19" s="12" t="s">
        <v>1072</v>
      </c>
      <c r="O19" s="9">
        <v>5501.3</v>
      </c>
      <c r="P19" s="9">
        <v>5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1"/>
        <v>0</v>
      </c>
      <c r="W19" s="12">
        <f t="shared" si="2"/>
        <v>5</v>
      </c>
      <c r="X19" s="14">
        <f t="shared" si="3"/>
        <v>256000000</v>
      </c>
      <c r="Y19" s="17"/>
      <c r="Z19" s="14">
        <f t="shared" si="4"/>
        <v>256000000</v>
      </c>
      <c r="AA19" s="18" t="s">
        <v>76</v>
      </c>
      <c r="AB19" s="13" t="s">
        <v>1074</v>
      </c>
      <c r="AC19" s="19" t="s">
        <v>1075</v>
      </c>
      <c r="AD19" s="20"/>
      <c r="AE19" s="19"/>
      <c r="AF19" s="21"/>
      <c r="AG19" s="22" t="str">
        <f t="shared" si="5"/>
        <v>TRUE</v>
      </c>
      <c r="AH19" s="23" t="str">
        <f t="shared" si="6"/>
        <v>تهران سعادت آباد-ميدان كتاب-بلوار كوهستان-مجتمع اپال-طبقه نهم-كافه درو کافه بیکری درو (اپال) - محدثه گرجی 09912080890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67">
        <v>15</v>
      </c>
      <c r="H20" s="78" t="s">
        <v>504</v>
      </c>
      <c r="I20" s="67" t="s">
        <v>1044</v>
      </c>
      <c r="J20" s="9"/>
      <c r="K20" s="11" t="str">
        <f t="shared" ca="1" si="0"/>
        <v/>
      </c>
      <c r="L20" s="12" t="s">
        <v>172</v>
      </c>
      <c r="M20" s="12" t="s">
        <v>173</v>
      </c>
      <c r="N20" s="12"/>
      <c r="O20" s="9">
        <v>5501.1</v>
      </c>
      <c r="P20" s="9">
        <v>1</v>
      </c>
      <c r="Q20" s="13" t="str">
        <f>VLOOKUP(O20, '[1]لیست محصولات شهریور ۱۴۰۳'!B:C,2,0)</f>
        <v>ورتکس | Vortex</v>
      </c>
      <c r="R20" s="9" t="s">
        <v>92</v>
      </c>
      <c r="S20" s="12">
        <f>VLOOKUP(O20, '[1]لیست محصولات شهریور ۱۴۰۳'!B:F,5,0)</f>
        <v>150</v>
      </c>
      <c r="T20" s="14">
        <f>VLOOKUP(O20, '[1]لیست محصولات شهریور ۱۴۰۳'!B:G,6,0)</f>
        <v>2300000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2300000</v>
      </c>
      <c r="Y20" s="17"/>
      <c r="Z20" s="14">
        <f t="shared" si="4"/>
        <v>2300000</v>
      </c>
      <c r="AA20" s="18" t="s">
        <v>174</v>
      </c>
      <c r="AB20" s="13" t="s">
        <v>1076</v>
      </c>
      <c r="AC20" s="19" t="s">
        <v>176</v>
      </c>
      <c r="AD20" s="20"/>
      <c r="AE20" s="77" t="s">
        <v>127</v>
      </c>
      <c r="AF20" s="21"/>
      <c r="AG20" s="22" t="str">
        <f t="shared" si="5"/>
        <v>TRUE</v>
      </c>
      <c r="AH20" s="23" t="str">
        <f t="shared" si="6"/>
        <v>اردبیل مشگین شهر خیابان دانشگاه کوچه دانشجو فرعی ۲ پلاک ۲۰  - مسعود راستگو 09373840592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16</v>
      </c>
      <c r="H21" s="10">
        <v>289593822919</v>
      </c>
      <c r="I21" s="9" t="s">
        <v>1044</v>
      </c>
      <c r="J21" s="9"/>
      <c r="K21" s="11" t="str">
        <f t="shared" ca="1" si="0"/>
        <v/>
      </c>
      <c r="L21" s="12" t="s">
        <v>128</v>
      </c>
      <c r="M21" s="12" t="s">
        <v>1077</v>
      </c>
      <c r="N21" s="12"/>
      <c r="O21" s="9">
        <v>5525.2</v>
      </c>
      <c r="P21" s="9">
        <v>1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13350000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13350000</v>
      </c>
      <c r="Y21" s="17"/>
      <c r="Z21" s="14">
        <f t="shared" si="4"/>
        <v>13350000</v>
      </c>
      <c r="AA21" s="18" t="s">
        <v>76</v>
      </c>
      <c r="AB21" s="13" t="s">
        <v>1079</v>
      </c>
      <c r="AC21" s="19" t="s">
        <v>1078</v>
      </c>
      <c r="AD21" s="20" t="s">
        <v>109</v>
      </c>
      <c r="AE21" s="19"/>
      <c r="AF21" s="21"/>
      <c r="AG21" s="22" t="str">
        <f t="shared" si="5"/>
        <v>TRUE</v>
      </c>
      <c r="AH21" s="23" t="str">
        <f t="shared" si="6"/>
        <v>تهران الهیه، خیابان مریم شرقی، بین نلسون ماندلا و امین، سمت چپ، پلاک 34 (ساختمان اداری فرید - استیل البرز)  - علی افشار 09121355018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8">
        <v>17</v>
      </c>
      <c r="H22" s="220">
        <v>699895</v>
      </c>
      <c r="I22" s="218" t="s">
        <v>1044</v>
      </c>
      <c r="J22" s="218"/>
      <c r="K22" s="11" t="str">
        <f t="shared" ca="1" si="0"/>
        <v/>
      </c>
      <c r="L22" s="216" t="s">
        <v>1080</v>
      </c>
      <c r="M22" s="216" t="s">
        <v>1081</v>
      </c>
      <c r="N22" s="216" t="s">
        <v>1082</v>
      </c>
      <c r="O22" s="9">
        <v>5525.2</v>
      </c>
      <c r="P22" s="9">
        <v>2</v>
      </c>
      <c r="Q22" s="13" t="str">
        <f>VLOOKUP(O22, '[1]لیست محصولات شهریور ۱۴۰۳'!B:C,2,0)</f>
        <v>اتیوپی آناسورا | Ethiopia Anasora</v>
      </c>
      <c r="R22" s="9" t="s">
        <v>156</v>
      </c>
      <c r="S22" s="12">
        <f>VLOOKUP(O22, '[1]لیست محصولات شهریور ۱۴۰۳'!B:F,5,0)</f>
        <v>750</v>
      </c>
      <c r="T22" s="14">
        <f>VLOOKUP(O22, '[1]لیست محصولات شهریور ۱۴۰۳'!B:G,6,0)</f>
        <v>13350000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26700000</v>
      </c>
      <c r="Y22" s="17"/>
      <c r="Z22" s="14">
        <f t="shared" si="4"/>
        <v>26700000</v>
      </c>
      <c r="AA22" s="232" t="s">
        <v>76</v>
      </c>
      <c r="AB22" s="230" t="s">
        <v>1083</v>
      </c>
      <c r="AC22" s="228" t="s">
        <v>1084</v>
      </c>
      <c r="AD22" s="226"/>
      <c r="AE22" s="234" t="s">
        <v>853</v>
      </c>
      <c r="AF22" s="21"/>
      <c r="AG22" s="22" t="str">
        <f t="shared" si="5"/>
        <v>TRUE</v>
      </c>
      <c r="AH22" s="23" t="str">
        <f t="shared" si="6"/>
        <v>تهران ونک، خ. ولیعصر، میدان عطار، خیابان عطار، روبه‌روی نیروی انتظامی، پلاک ۴۲، طبقه ۶ شمالی - تحویل به حراست شرکت داده شود - شرکت ارکید فارمد - سیروس صباحی 09128430825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36"/>
      <c r="H23" s="237"/>
      <c r="I23" s="236"/>
      <c r="J23" s="236"/>
      <c r="K23" s="11" t="str">
        <f t="shared" ca="1" si="0"/>
        <v/>
      </c>
      <c r="L23" s="222"/>
      <c r="M23" s="222"/>
      <c r="N23" s="222"/>
      <c r="O23" s="9">
        <v>5524.2</v>
      </c>
      <c r="P23" s="9">
        <v>2</v>
      </c>
      <c r="Q23" s="13" t="str">
        <f>VLOOKUP(O23, '[1]لیست محصولات شهریور ۱۴۰۳'!B:C,2,0)</f>
        <v>برزیل کوکاپیل کاناریو | Brazil Cocapil Canario</v>
      </c>
      <c r="R23" s="9" t="s">
        <v>156</v>
      </c>
      <c r="S23" s="12">
        <f>VLOOKUP(O23, '[1]لیست محصولات شهریور ۱۴۰۳'!B:F,5,0)</f>
        <v>750</v>
      </c>
      <c r="T23" s="14">
        <f>VLOOKUP(O23, '[1]لیست محصولات شهریور ۱۴۰۳'!B:G,6,0)</f>
        <v>12450000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24900000</v>
      </c>
      <c r="Y23" s="17"/>
      <c r="Z23" s="14">
        <f t="shared" si="4"/>
        <v>24900000</v>
      </c>
      <c r="AA23" s="241"/>
      <c r="AB23" s="240"/>
      <c r="AC23" s="239"/>
      <c r="AD23" s="238"/>
      <c r="AE23" s="298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9"/>
      <c r="H24" s="221"/>
      <c r="I24" s="219"/>
      <c r="J24" s="219"/>
      <c r="K24" s="11" t="str">
        <f t="shared" ca="1" si="0"/>
        <v/>
      </c>
      <c r="L24" s="217"/>
      <c r="M24" s="217"/>
      <c r="N24" s="217"/>
      <c r="O24" s="9">
        <v>5501.2</v>
      </c>
      <c r="P24" s="9">
        <v>1</v>
      </c>
      <c r="Q24" s="13" t="str">
        <f>VLOOKUP(O24, '[1]لیست محصولات شهریور ۱۴۰۳'!B:C,2,0)</f>
        <v>ورتکس | Vortex</v>
      </c>
      <c r="R24" s="9" t="s">
        <v>156</v>
      </c>
      <c r="S24" s="12">
        <f>VLOOKUP(O24, '[1]لیست محصولات شهریور ۱۴۰۳'!B:F,5,0)</f>
        <v>750</v>
      </c>
      <c r="T24" s="14">
        <f>VLOOKUP(O24, '[1]لیست محصولات شهریور ۱۴۰۳'!B:G,6,0)</f>
        <v>11100000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11100000</v>
      </c>
      <c r="Y24" s="17"/>
      <c r="Z24" s="14">
        <f t="shared" si="4"/>
        <v>11100000</v>
      </c>
      <c r="AA24" s="233"/>
      <c r="AB24" s="231"/>
      <c r="AC24" s="229"/>
      <c r="AD24" s="227"/>
      <c r="AE24" s="235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18">
        <v>18</v>
      </c>
      <c r="H25" s="220">
        <v>289672957330</v>
      </c>
      <c r="I25" s="218" t="s">
        <v>1044</v>
      </c>
      <c r="J25" s="218"/>
      <c r="K25" s="11" t="str">
        <f t="shared" ca="1" si="0"/>
        <v/>
      </c>
      <c r="L25" s="216" t="s">
        <v>1093</v>
      </c>
      <c r="M25" s="216" t="s">
        <v>1094</v>
      </c>
      <c r="N25" s="216"/>
      <c r="O25" s="9">
        <v>5525.1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2750000</v>
      </c>
      <c r="Y25" s="17"/>
      <c r="Z25" s="14">
        <f t="shared" si="4"/>
        <v>2750000</v>
      </c>
      <c r="AA25" s="232" t="s">
        <v>76</v>
      </c>
      <c r="AB25" s="230" t="s">
        <v>1095</v>
      </c>
      <c r="AC25" s="228" t="s">
        <v>1096</v>
      </c>
      <c r="AD25" s="226" t="s">
        <v>109</v>
      </c>
      <c r="AE25" s="19"/>
      <c r="AF25" s="21"/>
      <c r="AG25" s="22" t="str">
        <f t="shared" si="5"/>
        <v>TRUE</v>
      </c>
      <c r="AH25" s="23" t="str">
        <f t="shared" si="6"/>
        <v>تهران خیابان امیرکبیر-خیابان ملت-کوچه ملت-پاساژ ملت-طبقه همکف - پلاک4  - محمدحسین سقائیان 09121229391</v>
      </c>
    </row>
    <row r="26" spans="1:34" ht="22.35" customHeight="1">
      <c r="A26" s="7"/>
      <c r="B26" s="7"/>
      <c r="C26" s="7"/>
      <c r="D26" s="7"/>
      <c r="E26" s="7"/>
      <c r="F26" s="8"/>
      <c r="G26" s="219"/>
      <c r="H26" s="221"/>
      <c r="I26" s="219"/>
      <c r="J26" s="219"/>
      <c r="K26" s="11" t="str">
        <f t="shared" ca="1" si="0"/>
        <v/>
      </c>
      <c r="L26" s="217"/>
      <c r="M26" s="217"/>
      <c r="N26" s="217"/>
      <c r="O26" s="9">
        <v>5524.1</v>
      </c>
      <c r="P26" s="9">
        <v>2</v>
      </c>
      <c r="Q26" s="13" t="str">
        <f>VLOOKUP(O26, '[1]لیست محصولات شهریور ۱۴۰۳'!B:C,2,0)</f>
        <v>برزیل کوکاپیل کاناریو | Brazil Cocapil Canario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2550000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5100000</v>
      </c>
      <c r="Y26" s="17"/>
      <c r="Z26" s="14">
        <f t="shared" si="4"/>
        <v>5100000</v>
      </c>
      <c r="AA26" s="233"/>
      <c r="AB26" s="231"/>
      <c r="AC26" s="229"/>
      <c r="AD26" s="22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67">
        <v>19</v>
      </c>
      <c r="H27" s="78" t="s">
        <v>504</v>
      </c>
      <c r="I27" s="67" t="s">
        <v>1089</v>
      </c>
      <c r="J27" s="9"/>
      <c r="K27" s="11" t="str">
        <f t="shared" ca="1" si="0"/>
        <v/>
      </c>
      <c r="L27" s="12" t="s">
        <v>1117</v>
      </c>
      <c r="M27" s="12" t="s">
        <v>1118</v>
      </c>
      <c r="N27" s="12"/>
      <c r="O27" s="9">
        <v>5524.2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12450000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12450000</v>
      </c>
      <c r="Y27" s="17"/>
      <c r="Z27" s="14">
        <f t="shared" si="4"/>
        <v>12450000</v>
      </c>
      <c r="AA27" s="18" t="s">
        <v>76</v>
      </c>
      <c r="AB27" s="13" t="s">
        <v>1115</v>
      </c>
      <c r="AC27" s="19" t="s">
        <v>1116</v>
      </c>
      <c r="AD27" s="20" t="s">
        <v>109</v>
      </c>
      <c r="AE27" s="77" t="s">
        <v>553</v>
      </c>
      <c r="AF27" s="21"/>
      <c r="AG27" s="22" t="str">
        <f t="shared" si="5"/>
        <v>TRUE</v>
      </c>
      <c r="AH27" s="23" t="str">
        <f t="shared" si="6"/>
        <v>تهران ولنجک خ ۲۱ بعد از ساسان پ ۷ واحد ۱۹  - نیلوفر بنی اسدی 09128897957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4</v>
      </c>
      <c r="AI240" s="56">
        <f t="shared" si="19"/>
        <v>0</v>
      </c>
      <c r="AJ240" s="57">
        <f>AH240-AI240</f>
        <v>4</v>
      </c>
      <c r="AK240" s="58">
        <f t="shared" si="23"/>
        <v>0.6</v>
      </c>
      <c r="AL240" s="59">
        <f>AO240+AQ240-[2]Sheet1!$AH241</f>
        <v>0</v>
      </c>
      <c r="AM240" s="59">
        <f t="shared" si="25"/>
        <v>-4</v>
      </c>
      <c r="AN240" s="58">
        <f t="shared" si="21"/>
        <v>0</v>
      </c>
      <c r="AO240" s="59"/>
      <c r="AP240" s="58">
        <f t="shared" si="22"/>
        <v>-0.6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16</v>
      </c>
      <c r="AI242" s="56">
        <f t="shared" si="19"/>
        <v>0</v>
      </c>
      <c r="AJ242" s="57">
        <f t="shared" si="27"/>
        <v>16</v>
      </c>
      <c r="AK242" s="58">
        <f t="shared" ref="AK242:AK267" si="28">AH242*AG242/1000</f>
        <v>64</v>
      </c>
      <c r="AL242" s="59">
        <f>AO242+AQ242-[2]Sheet1!$AH243</f>
        <v>0</v>
      </c>
      <c r="AM242" s="59">
        <f t="shared" si="25"/>
        <v>-16</v>
      </c>
      <c r="AN242" s="58">
        <f t="shared" si="21"/>
        <v>0</v>
      </c>
      <c r="AO242" s="59"/>
      <c r="AP242" s="58">
        <f t="shared" si="22"/>
        <v>-64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 W23:W26 W28:W200" name="باقیمانده_5"/>
    <protectedRange algorithmName="SHA-512" hashValue="f5WsBkExWTs/LKakVBbNBXjGjwaAPcOxHhJFt4MnEAAY0TgGUtLBwc6BQDnps5THm9Gccqda3SWXIrg2Z9o+GA==" saltValue="9EXh0tvvNrwpkDbSuYJ+Uw==" spinCount="100000" sqref="V2:V20 V23:V26 V28:V200" name="تعداد ارسال شده_4"/>
    <protectedRange algorithmName="SHA-512" hashValue="jjrV5Hy6JwvVqOO7tKoZVoRg7rpBcjqvT96GSIFiDncBaImziwFUF2JC6d0rT0SfgZv+eJ/5g2VdqSB7bdW0mg==" saltValue="0Igh3j97EZBwjtfDd8U1wg==" spinCount="100000" sqref="W21:W22" name="باقیمانده_5_1"/>
    <protectedRange algorithmName="SHA-512" hashValue="f5WsBkExWTs/LKakVBbNBXjGjwaAPcOxHhJFt4MnEAAY0TgGUtLBwc6BQDnps5THm9Gccqda3SWXIrg2Z9o+GA==" saltValue="9EXh0tvvNrwpkDbSuYJ+Uw==" spinCount="100000" sqref="V21:V22" name="تعداد ارسال شده_4_1"/>
    <protectedRange algorithmName="SHA-512" hashValue="jjrV5Hy6JwvVqOO7tKoZVoRg7rpBcjqvT96GSIFiDncBaImziwFUF2JC6d0rT0SfgZv+eJ/5g2VdqSB7bdW0mg==" saltValue="0Igh3j97EZBwjtfDd8U1wg==" spinCount="100000" sqref="W27" name="باقیمانده_5_2"/>
    <protectedRange algorithmName="SHA-512" hashValue="f5WsBkExWTs/LKakVBbNBXjGjwaAPcOxHhJFt4MnEAAY0TgGUtLBwc6BQDnps5THm9Gccqda3SWXIrg2Z9o+GA==" saltValue="9EXh0tvvNrwpkDbSuYJ+Uw==" spinCount="100000" sqref="V27" name="تعداد ارسال شده_4_2"/>
  </protectedRanges>
  <mergeCells count="62">
    <mergeCell ref="H25:H26"/>
    <mergeCell ref="G25:G26"/>
    <mergeCell ref="N25:N26"/>
    <mergeCell ref="M25:M26"/>
    <mergeCell ref="L25:L26"/>
    <mergeCell ref="J25:J26"/>
    <mergeCell ref="I25:I26"/>
    <mergeCell ref="AE22:AE24"/>
    <mergeCell ref="AD25:AD26"/>
    <mergeCell ref="AC25:AC26"/>
    <mergeCell ref="AB25:AB26"/>
    <mergeCell ref="AA25:AA26"/>
    <mergeCell ref="M22:M24"/>
    <mergeCell ref="N22:N24"/>
    <mergeCell ref="AD22:AD24"/>
    <mergeCell ref="AC22:AC24"/>
    <mergeCell ref="AB22:AB24"/>
    <mergeCell ref="AA22:AA24"/>
    <mergeCell ref="I22:I24"/>
    <mergeCell ref="G22:G24"/>
    <mergeCell ref="H22:H24"/>
    <mergeCell ref="J22:J24"/>
    <mergeCell ref="L22:L24"/>
    <mergeCell ref="A1:B1"/>
    <mergeCell ref="C1:D1"/>
    <mergeCell ref="E1:F1"/>
    <mergeCell ref="U1:V1"/>
    <mergeCell ref="AE5:AE6"/>
    <mergeCell ref="AD5:AD6"/>
    <mergeCell ref="AC5:AC6"/>
    <mergeCell ref="AA5:AA6"/>
    <mergeCell ref="AB5:AB6"/>
    <mergeCell ref="N5:N6"/>
    <mergeCell ref="M5:M6"/>
    <mergeCell ref="L5:L6"/>
    <mergeCell ref="J5:J6"/>
    <mergeCell ref="I5:I6"/>
    <mergeCell ref="H5:H6"/>
    <mergeCell ref="G5:G6"/>
    <mergeCell ref="H9:H10"/>
    <mergeCell ref="G9:G10"/>
    <mergeCell ref="AE9:AE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AD11:AD13"/>
    <mergeCell ref="AC11:AC13"/>
    <mergeCell ref="AB11:AB13"/>
    <mergeCell ref="AA11:AA13"/>
    <mergeCell ref="G11:G13"/>
    <mergeCell ref="H11:H13"/>
    <mergeCell ref="I11:I13"/>
    <mergeCell ref="J11:J13"/>
    <mergeCell ref="L11:L13"/>
    <mergeCell ref="M11:M13"/>
    <mergeCell ref="N11:N13"/>
  </mergeCells>
  <conditionalFormatting sqref="G2:J3 AD2:AD5 J4:J5 J7:J9 AD7:AD9 G11:J11 AD11 G25:J25 AD25">
    <cfRule type="expression" dxfId="94" priority="72">
      <formula>$A2</formula>
    </cfRule>
  </conditionalFormatting>
  <conditionalFormatting sqref="G2:J3 AD2:AD5 Z2:Z20 J4:J5 J7:J9 AD7:AD9 G11:J11 AD11 Z23:Z26 G25:J25 AD25">
    <cfRule type="expression" dxfId="93" priority="74">
      <formula>$E2</formula>
    </cfRule>
  </conditionalFormatting>
  <conditionalFormatting sqref="G14:J22 AD14:AD22 Z21:Z22">
    <cfRule type="expression" dxfId="92" priority="8">
      <formula>$E14</formula>
    </cfRule>
  </conditionalFormatting>
  <conditionalFormatting sqref="G14:J22 AD14:AD22">
    <cfRule type="expression" dxfId="91" priority="6">
      <formula>$A14</formula>
    </cfRule>
  </conditionalFormatting>
  <conditionalFormatting sqref="G27:J200 Z27:Z200 AD27:AD200">
    <cfRule type="expression" dxfId="90" priority="4">
      <formula>$E27</formula>
    </cfRule>
  </conditionalFormatting>
  <conditionalFormatting sqref="G14:AF22 O23:Z24">
    <cfRule type="expression" dxfId="89" priority="7">
      <formula>$C14</formula>
    </cfRule>
  </conditionalFormatting>
  <conditionalFormatting sqref="G27:AF200">
    <cfRule type="expression" dxfId="88" priority="3">
      <formula>$C27</formula>
    </cfRule>
  </conditionalFormatting>
  <conditionalFormatting sqref="K2:AC2">
    <cfRule type="expression" dxfId="87" priority="9">
      <formula>$C2</formula>
    </cfRule>
  </conditionalFormatting>
  <conditionalFormatting sqref="W2:W200">
    <cfRule type="expression" dxfId="86" priority="1">
      <formula>$AG2</formula>
    </cfRule>
  </conditionalFormatting>
  <conditionalFormatting sqref="Z2:Z200 G27:J200 AD27:AD200">
    <cfRule type="expression" dxfId="85" priority="2">
      <formula>$A2</formula>
    </cfRule>
  </conditionalFormatting>
  <conditionalFormatting sqref="AD2:AF2 G2:J3 Q3:AF5 J4:J5 J7:J9 Q7:AF9 G11:AF11 G25:AF25 Q6:Z6 Q10:Z10 O12:Z13 O26:Z26 K3:P3 H4:H5 K4:K10 O4:P10 AF6 H7:H9 AF10 K12:K13 AE12:AF13 K23:K24 AF23:AF24 K26 AE26:AF26">
    <cfRule type="expression" dxfId="84" priority="73">
      <formula>$C2</formula>
    </cfRule>
  </conditionalFormatting>
  <conditionalFormatting sqref="AL203:AM203">
    <cfRule type="dataBar" priority="36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{21EF30A9-A5FB-432F-988B-091DB4BA3EB1}</x14:id>
        </ext>
      </extLst>
    </cfRule>
  </conditionalFormatting>
  <conditionalFormatting sqref="AL204:AM204">
    <cfRule type="dataBar" priority="35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{33272652-9DE9-4F29-BB85-76273742E239}</x14:id>
        </ext>
      </extLst>
    </cfRule>
  </conditionalFormatting>
  <conditionalFormatting sqref="AL205:AM205">
    <cfRule type="dataBar" priority="34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{81B5783A-A8CA-4274-8CAD-7F05C1DEE34E}</x14:id>
        </ext>
      </extLst>
    </cfRule>
  </conditionalFormatting>
  <conditionalFormatting sqref="AL206:AM206">
    <cfRule type="dataBar" priority="33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{56F2DE9A-8F3E-4049-9927-FE2AC0BB8C9B}</x14:id>
        </ext>
      </extLst>
    </cfRule>
  </conditionalFormatting>
  <conditionalFormatting sqref="AL207:AM207">
    <cfRule type="dataBar" priority="32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{D087C6FC-AC6C-43E3-96B7-A6638C309324}</x14:id>
        </ext>
      </extLst>
    </cfRule>
  </conditionalFormatting>
  <conditionalFormatting sqref="AL208:AM208">
    <cfRule type="dataBar" priority="31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{97B49056-D2EC-418A-A907-8C5F0C46FD41}</x14:id>
        </ext>
      </extLst>
    </cfRule>
  </conditionalFormatting>
  <conditionalFormatting sqref="AL209:AM209">
    <cfRule type="dataBar" priority="30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{735DBE59-85D6-4CE6-9CA2-71CEFF449670}</x14:id>
        </ext>
      </extLst>
    </cfRule>
  </conditionalFormatting>
  <conditionalFormatting sqref="AL210:AM210">
    <cfRule type="dataBar" priority="29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{2962A57A-4B7A-4387-8857-85B4565B4D2E}</x14:id>
        </ext>
      </extLst>
    </cfRule>
  </conditionalFormatting>
  <conditionalFormatting sqref="AL211:AM211">
    <cfRule type="dataBar" priority="28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{BFB97205-694B-4239-BB25-913CE6ED0223}</x14:id>
        </ext>
      </extLst>
    </cfRule>
  </conditionalFormatting>
  <conditionalFormatting sqref="AL212:AM212">
    <cfRule type="dataBar" priority="27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{221710A2-A950-4A8E-8CBA-86E1828306F2}</x14:id>
        </ext>
      </extLst>
    </cfRule>
  </conditionalFormatting>
  <conditionalFormatting sqref="AL213:AM213">
    <cfRule type="dataBar" priority="26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{B4053324-B1F7-4260-B2FA-EACFC508D6C7}</x14:id>
        </ext>
      </extLst>
    </cfRule>
  </conditionalFormatting>
  <conditionalFormatting sqref="AL214:AM214">
    <cfRule type="dataBar" priority="25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{F5F341A9-797D-4095-B579-CE9178B65B13}</x14:id>
        </ext>
      </extLst>
    </cfRule>
  </conditionalFormatting>
  <conditionalFormatting sqref="AL215:AM215">
    <cfRule type="dataBar" priority="24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{19785278-C564-4A3A-9739-49C2E0410D1D}</x14:id>
        </ext>
      </extLst>
    </cfRule>
  </conditionalFormatting>
  <conditionalFormatting sqref="AL216:AM216">
    <cfRule type="dataBar" priority="23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{6DC0EC8A-747B-4493-8A36-70B9A72C931F}</x14:id>
        </ext>
      </extLst>
    </cfRule>
  </conditionalFormatting>
  <conditionalFormatting sqref="AL217:AM217">
    <cfRule type="dataBar" priority="22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{B6BFD8A0-75EE-4E30-87B9-DA337C00A5A5}</x14:id>
        </ext>
      </extLst>
    </cfRule>
  </conditionalFormatting>
  <conditionalFormatting sqref="AL218:AM218">
    <cfRule type="dataBar" priority="21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{267FCBA8-3CB9-4287-ACD9-C436B529B474}</x14:id>
        </ext>
      </extLst>
    </cfRule>
  </conditionalFormatting>
  <conditionalFormatting sqref="AL219:AM219">
    <cfRule type="dataBar" priority="20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{1E698A50-74D8-4717-A61E-670A188DC077}</x14:id>
        </ext>
      </extLst>
    </cfRule>
  </conditionalFormatting>
  <conditionalFormatting sqref="AL220:AM220">
    <cfRule type="dataBar" priority="19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{E3CFACE4-4162-4258-B8DE-93C2F15F8115}</x14:id>
        </ext>
      </extLst>
    </cfRule>
  </conditionalFormatting>
  <conditionalFormatting sqref="AL221:AM221">
    <cfRule type="dataBar" priority="37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{0C54F00B-BAE1-46EB-96AC-263C9DC1D7A7}</x14:id>
        </ext>
      </extLst>
    </cfRule>
  </conditionalFormatting>
  <conditionalFormatting sqref="AL223:AM223">
    <cfRule type="dataBar" priority="38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{AB56158B-BE3B-4161-9B22-75C119C955B4}</x14:id>
        </ext>
      </extLst>
    </cfRule>
  </conditionalFormatting>
  <conditionalFormatting sqref="AL224:AM224">
    <cfRule type="dataBar" priority="39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{6259D6B9-4607-48ED-85A5-AE41706FA60F}</x14:id>
        </ext>
      </extLst>
    </cfRule>
  </conditionalFormatting>
  <conditionalFormatting sqref="AL225:AM225">
    <cfRule type="dataBar" priority="40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{4DC9B41E-E423-4474-9924-AF5A499D6805}</x14:id>
        </ext>
      </extLst>
    </cfRule>
  </conditionalFormatting>
  <conditionalFormatting sqref="AL226:AM226">
    <cfRule type="dataBar" priority="41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{D9D9F5DE-B7C1-4052-8CCB-6F6C2F3F7062}</x14:id>
        </ext>
      </extLst>
    </cfRule>
  </conditionalFormatting>
  <conditionalFormatting sqref="AL227:AM227">
    <cfRule type="dataBar" priority="42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{90013E11-1194-421E-B5F5-6A53514BB854}</x14:id>
        </ext>
      </extLst>
    </cfRule>
  </conditionalFormatting>
  <conditionalFormatting sqref="AL228:AM228">
    <cfRule type="dataBar" priority="43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{9AA362F8-E0EC-4144-9FED-48CA2041FDB6}</x14:id>
        </ext>
      </extLst>
    </cfRule>
  </conditionalFormatting>
  <conditionalFormatting sqref="AL229:AM229">
    <cfRule type="dataBar" priority="18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{9AD2F218-8621-427F-98A6-50985190BF06}</x14:id>
        </ext>
      </extLst>
    </cfRule>
  </conditionalFormatting>
  <conditionalFormatting sqref="AL230:AM230">
    <cfRule type="dataBar" priority="17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{E77BEA3C-10C0-498D-A770-B684A401B93C}</x14:id>
        </ext>
      </extLst>
    </cfRule>
  </conditionalFormatting>
  <conditionalFormatting sqref="AL231:AM231">
    <cfRule type="dataBar" priority="16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{0CA78CC5-971B-40A5-B4E4-E6030258A7FE}</x14:id>
        </ext>
      </extLst>
    </cfRule>
  </conditionalFormatting>
  <conditionalFormatting sqref="AL232:AM232">
    <cfRule type="dataBar" priority="15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{565361BE-C72F-4D1B-B68F-0C02F48D7CA4}</x14:id>
        </ext>
      </extLst>
    </cfRule>
  </conditionalFormatting>
  <conditionalFormatting sqref="AL233:AM233">
    <cfRule type="dataBar" priority="14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{5C7649D1-0EFB-4E32-AADC-374C1B8819FE}</x14:id>
        </ext>
      </extLst>
    </cfRule>
  </conditionalFormatting>
  <conditionalFormatting sqref="AL234:AM234">
    <cfRule type="dataBar" priority="13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{A37C30E0-F7EB-4040-A025-A011B84786D2}</x14:id>
        </ext>
      </extLst>
    </cfRule>
  </conditionalFormatting>
  <conditionalFormatting sqref="AL235:AM235">
    <cfRule type="dataBar" priority="44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{23FBD96F-53D9-4294-B6AE-D0D6C21C3821}</x14:id>
        </ext>
      </extLst>
    </cfRule>
  </conditionalFormatting>
  <conditionalFormatting sqref="AL236:AM236">
    <cfRule type="dataBar" priority="45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{45B2321A-0C52-447B-BF96-2DF9C52CFD60}</x14:id>
        </ext>
      </extLst>
    </cfRule>
  </conditionalFormatting>
  <conditionalFormatting sqref="AL237:AM237">
    <cfRule type="dataBar" priority="46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{94A76EC0-68E8-47BC-8A1E-CA3571651580}</x14:id>
        </ext>
      </extLst>
    </cfRule>
  </conditionalFormatting>
  <conditionalFormatting sqref="AL238:AM238">
    <cfRule type="dataBar" priority="47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{F0C21181-3EA9-4502-B4C0-BD33CFCDCC31}</x14:id>
        </ext>
      </extLst>
    </cfRule>
  </conditionalFormatting>
  <conditionalFormatting sqref="AL239:AM239">
    <cfRule type="dataBar" priority="48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{893A2FE4-353A-49DC-B260-96A95A2392B2}</x14:id>
        </ext>
      </extLst>
    </cfRule>
  </conditionalFormatting>
  <conditionalFormatting sqref="AL240:AM240">
    <cfRule type="dataBar" priority="49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{7D6D86BA-00B2-4204-8451-AA44478DD624}</x14:id>
        </ext>
      </extLst>
    </cfRule>
  </conditionalFormatting>
  <conditionalFormatting sqref="AL241:AM241">
    <cfRule type="dataBar" priority="50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{8F748C5B-CC8B-4D94-BDF0-A390442295C9}</x14:id>
        </ext>
      </extLst>
    </cfRule>
  </conditionalFormatting>
  <conditionalFormatting sqref="AL242:AM242">
    <cfRule type="dataBar" priority="51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{6F5F50FC-A9D3-4A4A-B11F-DDA3BB128BF8}</x14:id>
        </ext>
      </extLst>
    </cfRule>
  </conditionalFormatting>
  <conditionalFormatting sqref="AL243:AM243">
    <cfRule type="dataBar" priority="52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{5BB8064C-B879-40E8-BA99-206700F2D01C}</x14:id>
        </ext>
      </extLst>
    </cfRule>
  </conditionalFormatting>
  <conditionalFormatting sqref="AL244:AM244">
    <cfRule type="dataBar" priority="53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{79D519C7-066B-45AB-AF52-F3EEBB974690}</x14:id>
        </ext>
      </extLst>
    </cfRule>
  </conditionalFormatting>
  <conditionalFormatting sqref="AL245:AM245">
    <cfRule type="dataBar" priority="54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{E6F42432-E495-418C-9FD0-58A6F484E59D}</x14:id>
        </ext>
      </extLst>
    </cfRule>
  </conditionalFormatting>
  <conditionalFormatting sqref="AL246:AM246">
    <cfRule type="dataBar" priority="55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{CD526700-8F68-4DA5-AFB9-4550FD27B0B5}</x14:id>
        </ext>
      </extLst>
    </cfRule>
  </conditionalFormatting>
  <conditionalFormatting sqref="AL247:AM247">
    <cfRule type="dataBar" priority="56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{059E6D1C-1F84-47C8-BDDC-199BB561A239}</x14:id>
        </ext>
      </extLst>
    </cfRule>
  </conditionalFormatting>
  <conditionalFormatting sqref="AL248:AM248">
    <cfRule type="dataBar" priority="12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{671C5BE1-57CD-4B9F-9C87-4438EB097D4B}</x14:id>
        </ext>
      </extLst>
    </cfRule>
  </conditionalFormatting>
  <conditionalFormatting sqref="AL249:AM249">
    <cfRule type="dataBar" priority="57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{62EA2A85-9BD9-4F3B-8099-92B2D9090312}</x14:id>
        </ext>
      </extLst>
    </cfRule>
  </conditionalFormatting>
  <conditionalFormatting sqref="AL250:AM250">
    <cfRule type="dataBar" priority="58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{59F4EF1E-D0E7-4231-B8ED-A4685B67B550}</x14:id>
        </ext>
      </extLst>
    </cfRule>
  </conditionalFormatting>
  <conditionalFormatting sqref="AL251:AM251">
    <cfRule type="dataBar" priority="59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{7C43A668-BA2B-47FC-8A10-783992B59DDD}</x14:id>
        </ext>
      </extLst>
    </cfRule>
  </conditionalFormatting>
  <conditionalFormatting sqref="AL252:AM252">
    <cfRule type="dataBar" priority="60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{5DD5C378-F629-4F25-B364-B6F3EADA8169}</x14:id>
        </ext>
      </extLst>
    </cfRule>
  </conditionalFormatting>
  <conditionalFormatting sqref="AL253:AM253">
    <cfRule type="dataBar" priority="61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{E68D38D7-C223-489F-8D5D-5A0D030DB996}</x14:id>
        </ext>
      </extLst>
    </cfRule>
  </conditionalFormatting>
  <conditionalFormatting sqref="AL254:AM254">
    <cfRule type="dataBar" priority="62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{BCF10016-5EE0-4791-B3A7-B5307A9E2693}</x14:id>
        </ext>
      </extLst>
    </cfRule>
  </conditionalFormatting>
  <conditionalFormatting sqref="AL255:AM255">
    <cfRule type="dataBar" priority="63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{E6C8B019-A5C0-41FE-876A-46E49E7EB03D}</x14:id>
        </ext>
      </extLst>
    </cfRule>
  </conditionalFormatting>
  <conditionalFormatting sqref="AL256:AM256">
    <cfRule type="dataBar" priority="64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{9FBAA003-50D6-4AE1-818C-5B8D2599234E}</x14:id>
        </ext>
      </extLst>
    </cfRule>
  </conditionalFormatting>
  <conditionalFormatting sqref="AL257:AM257">
    <cfRule type="dataBar" priority="65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{A03B4183-B07E-43E9-B92C-AE4047CD9FB5}</x14:id>
        </ext>
      </extLst>
    </cfRule>
  </conditionalFormatting>
  <conditionalFormatting sqref="AL258:AM258">
    <cfRule type="dataBar" priority="11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{E6590631-526B-4DD2-978D-FB801DB9C7B4}</x14:id>
        </ext>
      </extLst>
    </cfRule>
  </conditionalFormatting>
  <conditionalFormatting sqref="AL259:AM259">
    <cfRule type="dataBar" priority="10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{32B3EBA7-A74F-4DC4-93E9-16514477FE02}</x14:id>
        </ext>
      </extLst>
    </cfRule>
  </conditionalFormatting>
  <conditionalFormatting sqref="AL260:AM260">
    <cfRule type="dataBar" priority="66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{8E7E9BF7-F860-4870-A4BB-7A966C666441}</x14:id>
        </ext>
      </extLst>
    </cfRule>
  </conditionalFormatting>
  <conditionalFormatting sqref="AL261:AM261">
    <cfRule type="dataBar" priority="67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{97CD89F7-788D-47D2-9A55-E6B0A72A8AD0}</x14:id>
        </ext>
      </extLst>
    </cfRule>
  </conditionalFormatting>
  <conditionalFormatting sqref="AL262:AM262">
    <cfRule type="dataBar" priority="68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{65A85E4F-E82F-4BB4-9F25-91E8D439AA8B}</x14:id>
        </ext>
      </extLst>
    </cfRule>
  </conditionalFormatting>
  <conditionalFormatting sqref="AL263:AM263">
    <cfRule type="dataBar" priority="69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{E43F3E9C-AE53-4F88-B953-65D51E7FD5F5}</x14:id>
        </ext>
      </extLst>
    </cfRule>
  </conditionalFormatting>
  <conditionalFormatting sqref="AL264:AM264">
    <cfRule type="dataBar" priority="70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{BCA2FAE2-6BEE-4F79-84B5-0B7682AAFC8C}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EF30A9-A5FB-432F-988B-091DB4BA3EB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3272652-9DE9-4F29-BB85-76273742E23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1B5783A-A8CA-4274-8CAD-7F05C1DEE34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6F2DE9A-8F3E-4049-9927-FE2AC0BB8C9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087C6FC-AC6C-43E3-96B7-A6638C30932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7B49056-D2EC-418A-A907-8C5F0C46FD4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35DBE59-85D6-4CE6-9CA2-71CEFF44967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2962A57A-4B7A-4387-8857-85B4565B4D2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FB97205-694B-4239-BB25-913CE6ED0223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221710A2-A950-4A8E-8CBA-86E1828306F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4053324-B1F7-4260-B2FA-EACFC508D6C7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5F341A9-797D-4095-B579-CE9178B65B1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9785278-C564-4A3A-9739-49C2E0410D1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DC0EC8A-747B-4493-8A36-70B9A72C931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6BFD8A0-75EE-4E30-87B9-DA337C00A5A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67FCBA8-3CB9-4287-ACD9-C436B529B47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E698A50-74D8-4717-A61E-670A188DC077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3CFACE4-4162-4258-B8DE-93C2F15F811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C54F00B-BAE1-46EB-96AC-263C9DC1D7A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AB56158B-BE3B-4161-9B22-75C119C955B4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259D6B9-4607-48ED-85A5-AE41706FA60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DC9B41E-E423-4474-9924-AF5A499D680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9D9F5DE-B7C1-4052-8CCB-6F6C2F3F706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90013E11-1194-421E-B5F5-6A53514BB85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AA362F8-E0EC-4144-9FED-48CA2041FDB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9AD2F218-8621-427F-98A6-50985190BF0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77BEA3C-10C0-498D-A770-B684A401B93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CA78CC5-971B-40A5-B4E4-E6030258A7F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565361BE-C72F-4D1B-B68F-0C02F48D7CA4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C7649D1-0EFB-4E32-AADC-374C1B8819F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37C30E0-F7EB-4040-A025-A011B84786D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3FBD96F-53D9-4294-B6AE-D0D6C21C3821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45B2321A-0C52-447B-BF96-2DF9C52CFD60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4A76EC0-68E8-47BC-8A1E-CA357165158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0C21181-3EA9-4502-B4C0-BD33CFCDCC3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93A2FE4-353A-49DC-B260-96A95A2392B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D6D86BA-00B2-4204-8451-AA44478DD62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8F748C5B-CC8B-4D94-BDF0-A390442295C9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F5F50FC-A9D3-4A4A-B11F-DDA3BB128BF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BB8064C-B879-40E8-BA99-206700F2D01C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9D519C7-066B-45AB-AF52-F3EEBB97469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6F42432-E495-418C-9FD0-58A6F484E59D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D526700-8F68-4DA5-AFB9-4550FD27B0B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59E6D1C-1F84-47C8-BDDC-199BB561A23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71C5BE1-57CD-4B9F-9C87-4438EB097D4B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2EA2A85-9BD9-4F3B-8099-92B2D909031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9F4EF1E-D0E7-4231-B8ED-A4685B67B550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7C43A668-BA2B-47FC-8A10-783992B59DD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DD5C378-F629-4F25-B364-B6F3EADA816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E68D38D7-C223-489F-8D5D-5A0D030DB99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CF10016-5EE0-4791-B3A7-B5307A9E269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6C8B019-A5C0-41FE-876A-46E49E7EB03D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9FBAA003-50D6-4AE1-818C-5B8D2599234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A03B4183-B07E-43E9-B92C-AE4047CD9FB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6590631-526B-4DD2-978D-FB801DB9C7B4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2B3EBA7-A74F-4DC4-93E9-16514477FE0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E7E9BF7-F860-4870-A4BB-7A966C66644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97CD89F7-788D-47D2-9A55-E6B0A72A8AD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65A85E4F-E82F-4BB4-9F25-91E8D439AA8B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43F3E9C-AE53-4F88-B953-65D51E7FD5F5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CA2FAE2-6BEE-4F79-84B5-0B7682AAFC8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R267"/>
  <sheetViews>
    <sheetView rightToLeft="1" topLeftCell="AB6" zoomScaleNormal="100" workbookViewId="0">
      <selection activeCell="AC11" sqref="AC11:AC1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2.886718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0.2187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116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18">
        <v>1</v>
      </c>
      <c r="H2" s="220">
        <v>289623405623</v>
      </c>
      <c r="I2" s="218" t="s">
        <v>1044</v>
      </c>
      <c r="J2" s="218"/>
      <c r="K2" s="11" t="str">
        <f t="shared" ref="K2:K65" ca="1" si="0">IF(C2, TODAY(), "" )</f>
        <v/>
      </c>
      <c r="L2" s="216" t="s">
        <v>1085</v>
      </c>
      <c r="M2" s="216" t="s">
        <v>810</v>
      </c>
      <c r="N2" s="216" t="s">
        <v>1086</v>
      </c>
      <c r="O2" s="9">
        <v>3329.1</v>
      </c>
      <c r="P2" s="9">
        <v>1</v>
      </c>
      <c r="Q2" s="13" t="str">
        <f>VLOOKUP(O2, '[1]لیست محصولات شهریور ۱۴۰۳'!B:C,2,0)</f>
        <v>بنتی ننکا | Benti Nenka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9850000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9850000</v>
      </c>
      <c r="Y2" s="17"/>
      <c r="Z2" s="14">
        <f t="shared" ref="Z2:Z65" si="4">X2-Y2</f>
        <v>9850000</v>
      </c>
      <c r="AA2" s="232" t="s">
        <v>190</v>
      </c>
      <c r="AB2" s="230" t="s">
        <v>1087</v>
      </c>
      <c r="AC2" s="228" t="s">
        <v>1088</v>
      </c>
      <c r="AD2" s="226" t="s">
        <v>109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شیراز حافظیه، خیابان حافظ، روبروی پمپ بنزین جهان نما بوتیک قهوه ریشه - فرید محمدی 09173501463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9"/>
      <c r="H3" s="221"/>
      <c r="I3" s="219"/>
      <c r="J3" s="219"/>
      <c r="K3" s="11" t="str">
        <f t="shared" ca="1" si="0"/>
        <v/>
      </c>
      <c r="L3" s="217"/>
      <c r="M3" s="217"/>
      <c r="N3" s="217"/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1</v>
      </c>
      <c r="X3" s="14">
        <f t="shared" si="3"/>
        <v>2750000</v>
      </c>
      <c r="Y3" s="17"/>
      <c r="Z3" s="14">
        <f t="shared" si="4"/>
        <v>2750000</v>
      </c>
      <c r="AA3" s="233"/>
      <c r="AB3" s="231"/>
      <c r="AC3" s="229"/>
      <c r="AD3" s="227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289642069031</v>
      </c>
      <c r="I4" s="25" t="s">
        <v>1089</v>
      </c>
      <c r="J4" s="9"/>
      <c r="K4" s="11" t="str">
        <f t="shared" ca="1" si="0"/>
        <v/>
      </c>
      <c r="L4" s="12" t="s">
        <v>232</v>
      </c>
      <c r="M4" s="12" t="s">
        <v>1090</v>
      </c>
      <c r="N4" s="12"/>
      <c r="O4" s="9">
        <v>5501.3</v>
      </c>
      <c r="P4" s="9">
        <v>1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4000</v>
      </c>
      <c r="T4" s="14">
        <f>VLOOKUP(O4, '[1]لیست محصولات شهریور ۱۴۰۳'!B:G,6,0)</f>
        <v>51200000</v>
      </c>
      <c r="U4" s="15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18" t="s">
        <v>76</v>
      </c>
      <c r="AB4" s="13" t="s">
        <v>1091</v>
      </c>
      <c r="AC4" s="19" t="s">
        <v>1092</v>
      </c>
      <c r="AD4" s="20" t="s">
        <v>95</v>
      </c>
      <c r="AE4" s="19"/>
      <c r="AF4" s="21"/>
      <c r="AG4" s="22" t="str">
        <f t="shared" si="5"/>
        <v>TRUE</v>
      </c>
      <c r="AH4" s="23" t="str">
        <f t="shared" si="6"/>
        <v>تهران منطقه ۵ جنت آباد شمالی ، بهارستان ۱۶ ، پلاک ۱۲ ساختمان روشا واحد ۷  - محمد اکاتی 09120479787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289656688256</v>
      </c>
      <c r="I5" s="25" t="s">
        <v>1089</v>
      </c>
      <c r="J5" s="9"/>
      <c r="K5" s="11" t="str">
        <f t="shared" ca="1" si="0"/>
        <v/>
      </c>
      <c r="L5" s="12" t="s">
        <v>223</v>
      </c>
      <c r="M5" s="12" t="s">
        <v>1097</v>
      </c>
      <c r="N5" s="12"/>
      <c r="O5" s="9">
        <v>5525.1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1</v>
      </c>
      <c r="X5" s="14">
        <f t="shared" si="3"/>
        <v>2750000</v>
      </c>
      <c r="Y5" s="17"/>
      <c r="Z5" s="14">
        <f t="shared" si="4"/>
        <v>2750000</v>
      </c>
      <c r="AA5" s="18" t="s">
        <v>86</v>
      </c>
      <c r="AB5" s="13" t="s">
        <v>1098</v>
      </c>
      <c r="AC5" s="19" t="s">
        <v>1099</v>
      </c>
      <c r="AD5" s="20"/>
      <c r="AE5" s="19"/>
      <c r="AF5" s="21"/>
      <c r="AG5" s="22" t="str">
        <f t="shared" si="5"/>
        <v>TRUE</v>
      </c>
      <c r="AH5" s="23" t="str">
        <f t="shared" si="6"/>
        <v>گرگان کمی بعد تر از صیاد ۴۰، دقیقا سر پیچ، مجتمع آفرینش، زنگ ۶  - پرهام مارزلو 09355722616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289674167722</v>
      </c>
      <c r="I6" s="25" t="s">
        <v>1089</v>
      </c>
      <c r="J6" s="9"/>
      <c r="K6" s="11" t="str">
        <f t="shared" ca="1" si="0"/>
        <v/>
      </c>
      <c r="L6" s="12" t="s">
        <v>1100</v>
      </c>
      <c r="M6" s="12" t="s">
        <v>1101</v>
      </c>
      <c r="N6" s="12"/>
      <c r="O6" s="9">
        <v>5525.1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 t="s">
        <v>408</v>
      </c>
      <c r="S6" s="12">
        <f>VLOOKUP(O6, '[1]لیست محصولات شهریور ۱۴۰۳'!B:F,5,0)</f>
        <v>150</v>
      </c>
      <c r="T6" s="14">
        <f>VLOOKUP(O6, '[1]لیست محصولات شهریور ۱۴۰۳'!B:G,6,0)</f>
        <v>2750000</v>
      </c>
      <c r="U6" s="15"/>
      <c r="V6" s="16">
        <f t="shared" si="1"/>
        <v>0</v>
      </c>
      <c r="W6" s="12">
        <f t="shared" si="2"/>
        <v>1</v>
      </c>
      <c r="X6" s="14">
        <f t="shared" si="3"/>
        <v>2750000</v>
      </c>
      <c r="Y6" s="17"/>
      <c r="Z6" s="14">
        <f t="shared" si="4"/>
        <v>2750000</v>
      </c>
      <c r="AA6" s="18" t="s">
        <v>76</v>
      </c>
      <c r="AB6" s="13" t="s">
        <v>1102</v>
      </c>
      <c r="AC6" s="19" t="s">
        <v>1103</v>
      </c>
      <c r="AD6" s="20" t="s">
        <v>95</v>
      </c>
      <c r="AE6" s="19"/>
      <c r="AF6" s="21"/>
      <c r="AG6" s="22" t="str">
        <f t="shared" si="5"/>
        <v>TRUE</v>
      </c>
      <c r="AH6" s="23" t="str">
        <f t="shared" si="6"/>
        <v>تهران بلوار استاد معین، کوچه سرآبادانی، پلاک 8، طبقه دوم  - فرنود فریدونی 09023773438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44">
        <v>5</v>
      </c>
      <c r="H7" s="242" t="s">
        <v>504</v>
      </c>
      <c r="I7" s="244" t="s">
        <v>1089</v>
      </c>
      <c r="J7" s="218" t="s">
        <v>74</v>
      </c>
      <c r="K7" s="11" t="str">
        <f t="shared" ca="1" si="0"/>
        <v/>
      </c>
      <c r="L7" s="216" t="s">
        <v>269</v>
      </c>
      <c r="M7" s="216" t="s">
        <v>1104</v>
      </c>
      <c r="N7" s="216" t="s">
        <v>1105</v>
      </c>
      <c r="O7" s="9">
        <v>5501.3</v>
      </c>
      <c r="P7" s="9">
        <v>3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51200000</v>
      </c>
      <c r="U7" s="26"/>
      <c r="V7" s="16">
        <f t="shared" si="1"/>
        <v>0</v>
      </c>
      <c r="W7" s="12">
        <f t="shared" si="2"/>
        <v>3</v>
      </c>
      <c r="X7" s="14">
        <f t="shared" si="3"/>
        <v>153600000</v>
      </c>
      <c r="Y7" s="17"/>
      <c r="Z7" s="14">
        <f t="shared" si="4"/>
        <v>153600000</v>
      </c>
      <c r="AA7" s="232" t="s">
        <v>76</v>
      </c>
      <c r="AB7" s="230" t="s">
        <v>70</v>
      </c>
      <c r="AC7" s="228" t="s">
        <v>1106</v>
      </c>
      <c r="AD7" s="226"/>
      <c r="AE7" s="326" t="s">
        <v>356</v>
      </c>
      <c r="AF7" s="21"/>
      <c r="AG7" s="22" t="str">
        <f t="shared" si="5"/>
        <v>TRUE</v>
      </c>
      <c r="AH7" s="23" t="str">
        <f t="shared" si="6"/>
        <v>تهران - کافه نولان ونک - علیرضا متقی 09331770320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96"/>
      <c r="H8" s="297"/>
      <c r="I8" s="296"/>
      <c r="J8" s="236"/>
      <c r="K8" s="11" t="str">
        <f t="shared" ca="1" si="0"/>
        <v/>
      </c>
      <c r="L8" s="222"/>
      <c r="M8" s="222"/>
      <c r="N8" s="222"/>
      <c r="O8" s="9">
        <v>3327.2</v>
      </c>
      <c r="P8" s="9">
        <v>1</v>
      </c>
      <c r="Q8" s="13" t="str">
        <f>VLOOKUP(O8, '[1]لیست محصولات شهریور ۱۴۰۳'!B:C,2,0)</f>
        <v>پامپوجیلا | pampojila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29250000</v>
      </c>
      <c r="U8" s="15"/>
      <c r="V8" s="16">
        <f t="shared" si="1"/>
        <v>0</v>
      </c>
      <c r="W8" s="12">
        <f t="shared" si="2"/>
        <v>1</v>
      </c>
      <c r="X8" s="14">
        <f t="shared" si="3"/>
        <v>29250000</v>
      </c>
      <c r="Y8" s="17"/>
      <c r="Z8" s="14">
        <f t="shared" si="4"/>
        <v>29250000</v>
      </c>
      <c r="AA8" s="241"/>
      <c r="AB8" s="240"/>
      <c r="AC8" s="239"/>
      <c r="AD8" s="238"/>
      <c r="AE8" s="327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45"/>
      <c r="H9" s="243"/>
      <c r="I9" s="245"/>
      <c r="J9" s="219"/>
      <c r="K9" s="11" t="str">
        <f t="shared" ca="1" si="0"/>
        <v/>
      </c>
      <c r="L9" s="217"/>
      <c r="M9" s="217"/>
      <c r="N9" s="217"/>
      <c r="O9" s="9">
        <v>3328.2</v>
      </c>
      <c r="P9" s="9">
        <v>1</v>
      </c>
      <c r="Q9" s="13" t="str">
        <f>VLOOKUP(O9, '[1]لیست محصولات شهریور ۱۴۰۳'!B:C,2,0)</f>
        <v>اینماکولادا مزارع فلو | Inmaculada Fellows Farms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39000000</v>
      </c>
      <c r="U9" s="15"/>
      <c r="V9" s="16">
        <f t="shared" si="1"/>
        <v>0</v>
      </c>
      <c r="W9" s="12">
        <f t="shared" si="2"/>
        <v>1</v>
      </c>
      <c r="X9" s="14">
        <f t="shared" si="3"/>
        <v>39000000</v>
      </c>
      <c r="Y9" s="17"/>
      <c r="Z9" s="14">
        <f t="shared" si="4"/>
        <v>39000000</v>
      </c>
      <c r="AA9" s="233"/>
      <c r="AB9" s="231"/>
      <c r="AC9" s="229"/>
      <c r="AD9" s="227"/>
      <c r="AE9" s="328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289674752876</v>
      </c>
      <c r="I10" s="25" t="s">
        <v>1089</v>
      </c>
      <c r="J10" s="9"/>
      <c r="K10" s="11" t="str">
        <f t="shared" ca="1" si="0"/>
        <v/>
      </c>
      <c r="L10" s="27" t="s">
        <v>1107</v>
      </c>
      <c r="M10" s="27" t="s">
        <v>1108</v>
      </c>
      <c r="N10" s="12"/>
      <c r="O10" s="9">
        <v>3329.1</v>
      </c>
      <c r="P10" s="9">
        <v>1</v>
      </c>
      <c r="Q10" s="13" t="str">
        <f>VLOOKUP(O10, '[1]لیست محصولات شهریور ۱۴۰۳'!B:C,2,0)</f>
        <v>بنتی ننکا | Benti Nenka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9850000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9850000</v>
      </c>
      <c r="Y10" s="17"/>
      <c r="Z10" s="14">
        <f t="shared" si="4"/>
        <v>9850000</v>
      </c>
      <c r="AA10" s="18" t="s">
        <v>76</v>
      </c>
      <c r="AB10" s="13" t="s">
        <v>1109</v>
      </c>
      <c r="AC10" s="19" t="s">
        <v>1110</v>
      </c>
      <c r="AD10" s="20" t="s">
        <v>95</v>
      </c>
      <c r="AE10" s="19"/>
      <c r="AF10" s="21"/>
      <c r="AG10" s="22" t="str">
        <f t="shared" si="5"/>
        <v>TRUE</v>
      </c>
      <c r="AH10" s="23" t="str">
        <f t="shared" si="6"/>
        <v>تهران خ ولیعصر-بالاتر از ظفر-نبش کوچه ی ناصری-برج کیان-طبقه ی 19 *به نگهبان طبقه 19 تحویل داده شود*  - فرهاد صلح جو 09308422002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8">
        <v>7</v>
      </c>
      <c r="H11" s="220">
        <v>289681922040</v>
      </c>
      <c r="I11" s="218" t="s">
        <v>1089</v>
      </c>
      <c r="J11" s="218" t="s">
        <v>74</v>
      </c>
      <c r="K11" s="11" t="str">
        <f t="shared" ca="1" si="0"/>
        <v/>
      </c>
      <c r="L11" s="216" t="s">
        <v>101</v>
      </c>
      <c r="M11" s="216" t="s">
        <v>1111</v>
      </c>
      <c r="N11" s="216" t="s">
        <v>1112</v>
      </c>
      <c r="O11" s="9">
        <v>3329.1</v>
      </c>
      <c r="P11" s="9">
        <v>1</v>
      </c>
      <c r="Q11" s="13" t="str">
        <f>VLOOKUP(O11, '[1]لیست محصولات شهریور ۱۴۰۳'!B:C,2,0)</f>
        <v>بنتی ننکا | Benti Nenka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9850000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9850000</v>
      </c>
      <c r="Y11" s="17"/>
      <c r="Z11" s="14">
        <f t="shared" si="4"/>
        <v>9850000</v>
      </c>
      <c r="AA11" s="232" t="s">
        <v>76</v>
      </c>
      <c r="AB11" s="230" t="s">
        <v>1113</v>
      </c>
      <c r="AC11" s="228" t="s">
        <v>1114</v>
      </c>
      <c r="AD11" s="226" t="s">
        <v>109</v>
      </c>
      <c r="AE11" s="19"/>
      <c r="AF11" s="21"/>
      <c r="AG11" s="22" t="str">
        <f t="shared" si="5"/>
        <v>TRUE</v>
      </c>
      <c r="AH11" s="23" t="str">
        <f t="shared" si="6"/>
        <v>تهران شهرک غرب میدان صنعت پاساژ پلاتین حیاط کافه تنتو - محمدرضا علی جمشید 09123449771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36"/>
      <c r="H12" s="237"/>
      <c r="I12" s="236"/>
      <c r="J12" s="236"/>
      <c r="K12" s="11" t="str">
        <f t="shared" ca="1" si="0"/>
        <v/>
      </c>
      <c r="L12" s="222"/>
      <c r="M12" s="222"/>
      <c r="N12" s="222"/>
      <c r="O12" s="9">
        <v>3327.1</v>
      </c>
      <c r="P12" s="9">
        <v>1</v>
      </c>
      <c r="Q12" s="13" t="str">
        <f>VLOOKUP(O12, '[1]لیست محصولات شهریور ۱۴۰۳'!B:C,2,0)</f>
        <v>پامپوجیلا | pampojila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5950000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5950000</v>
      </c>
      <c r="Y12" s="17"/>
      <c r="Z12" s="14">
        <f t="shared" si="4"/>
        <v>5950000</v>
      </c>
      <c r="AA12" s="241"/>
      <c r="AB12" s="240"/>
      <c r="AC12" s="239"/>
      <c r="AD12" s="238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36"/>
      <c r="H13" s="237"/>
      <c r="I13" s="236"/>
      <c r="J13" s="236"/>
      <c r="K13" s="11" t="str">
        <f t="shared" ca="1" si="0"/>
        <v/>
      </c>
      <c r="L13" s="222"/>
      <c r="M13" s="222"/>
      <c r="N13" s="222"/>
      <c r="O13" s="9">
        <v>3328.1</v>
      </c>
      <c r="P13" s="9">
        <v>1</v>
      </c>
      <c r="Q13" s="13" t="str">
        <f>VLOOKUP(O13, '[1]لیست محصولات شهریور ۱۴۰۳'!B:C,2,0)</f>
        <v>اینماکولادا مزارع فلو | Inmaculada Fellows Farms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7900000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7900000</v>
      </c>
      <c r="Y13" s="17"/>
      <c r="Z13" s="14">
        <f t="shared" si="4"/>
        <v>7900000</v>
      </c>
      <c r="AA13" s="241"/>
      <c r="AB13" s="240"/>
      <c r="AC13" s="239"/>
      <c r="AD13" s="238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19"/>
      <c r="H14" s="221"/>
      <c r="I14" s="219"/>
      <c r="J14" s="219"/>
      <c r="K14" s="11" t="str">
        <f t="shared" ca="1" si="0"/>
        <v/>
      </c>
      <c r="L14" s="217"/>
      <c r="M14" s="217"/>
      <c r="N14" s="217"/>
      <c r="O14" s="9">
        <v>5525.1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2750000</v>
      </c>
      <c r="Y14" s="17"/>
      <c r="Z14" s="14">
        <f t="shared" si="4"/>
        <v>2750000</v>
      </c>
      <c r="AA14" s="233"/>
      <c r="AB14" s="231"/>
      <c r="AC14" s="229"/>
      <c r="AD14" s="227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244">
        <v>8</v>
      </c>
      <c r="H15" s="242" t="s">
        <v>504</v>
      </c>
      <c r="I15" s="244" t="s">
        <v>1089</v>
      </c>
      <c r="J15" s="218" t="s">
        <v>74</v>
      </c>
      <c r="K15" s="11"/>
      <c r="L15" s="216" t="s">
        <v>96</v>
      </c>
      <c r="M15" s="216" t="s">
        <v>1119</v>
      </c>
      <c r="N15" s="216" t="s">
        <v>1120</v>
      </c>
      <c r="O15" s="9">
        <v>5525.3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63200000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63200000</v>
      </c>
      <c r="Y15" s="17"/>
      <c r="Z15" s="14">
        <f t="shared" si="4"/>
        <v>63200000</v>
      </c>
      <c r="AA15" s="232" t="s">
        <v>235</v>
      </c>
      <c r="AB15" s="230" t="s">
        <v>1121</v>
      </c>
      <c r="AC15" s="228" t="s">
        <v>1122</v>
      </c>
      <c r="AD15" s="226"/>
      <c r="AE15" s="19"/>
      <c r="AF15" s="21"/>
      <c r="AG15" s="22" t="str">
        <f t="shared" si="5"/>
        <v>TRUE</v>
      </c>
      <c r="AH15" s="23" t="str">
        <f t="shared" si="6"/>
        <v>تبریز خيابان امام، آبرسان، فلكه دانشگاه، روبروي برج بلور، جنب پاساژ نسيم، طبقه منفي 1 بانك كتاب کافه بیکری ماچا - رضا غفاری 09302235213</v>
      </c>
    </row>
    <row r="16" spans="1:34" ht="22.35" customHeight="1">
      <c r="A16" s="7"/>
      <c r="B16" s="7"/>
      <c r="C16" s="7"/>
      <c r="D16" s="7"/>
      <c r="E16" s="7"/>
      <c r="F16" s="8"/>
      <c r="G16" s="245"/>
      <c r="H16" s="243"/>
      <c r="I16" s="245"/>
      <c r="J16" s="219"/>
      <c r="K16" s="11" t="str">
        <f t="shared" ca="1" si="0"/>
        <v/>
      </c>
      <c r="L16" s="217"/>
      <c r="M16" s="217"/>
      <c r="N16" s="217"/>
      <c r="O16" s="9">
        <v>3327.1</v>
      </c>
      <c r="P16" s="9">
        <v>2</v>
      </c>
      <c r="Q16" s="13" t="str">
        <f>VLOOKUP(O16, '[1]لیست محصولات شهریور ۱۴۰۳'!B:C,2,0)</f>
        <v>پامپوجیلا | pampojila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5950000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11900000</v>
      </c>
      <c r="Y16" s="17"/>
      <c r="Z16" s="14">
        <f t="shared" si="4"/>
        <v>11900000</v>
      </c>
      <c r="AA16" s="233"/>
      <c r="AB16" s="231"/>
      <c r="AC16" s="229"/>
      <c r="AD16" s="227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شهریور ۱۴۰۳'!B:C,2,0)</f>
        <v>#N/A</v>
      </c>
      <c r="R17" s="9"/>
      <c r="S17" s="12" t="e">
        <f>VLOOKUP(O17, '[1]لیست محصولات شهریور ۱۴۰۳'!B:F,5,0)</f>
        <v>#N/A</v>
      </c>
      <c r="T17" s="14" t="e">
        <f>VLOOKUP(O17, '[1]لیست محصولات شهریور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شهریور ۱۴۰۳'!B:C,2,0)</f>
        <v>#N/A</v>
      </c>
      <c r="R18" s="9"/>
      <c r="S18" s="12" t="e">
        <f>VLOOKUP(O18, '[1]لیست محصولات شهریور ۱۴۰۳'!B:F,5,0)</f>
        <v>#N/A</v>
      </c>
      <c r="T18" s="14" t="e">
        <f>VLOOKUP(O18, '[1]لیست محصولات شهریور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شهریور ۱۴۰۳'!B:C,2,0)</f>
        <v>#N/A</v>
      </c>
      <c r="R19" s="9"/>
      <c r="S19" s="12" t="e">
        <f>VLOOKUP(O19, '[1]لیست محصولات شهریور ۱۴۰۳'!B:F,5,0)</f>
        <v>#N/A</v>
      </c>
      <c r="T19" s="14" t="e">
        <f>VLOOKUP(O19, '[1]لیست محصولات شهریور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شهریور ۱۴۰۳'!B:C,2,0)</f>
        <v>#N/A</v>
      </c>
      <c r="R20" s="9"/>
      <c r="S20" s="12" t="e">
        <f>VLOOKUP(O20, '[1]لیست محصولات شهریور ۱۴۰۳'!B:F,5,0)</f>
        <v>#N/A</v>
      </c>
      <c r="T20" s="14" t="e">
        <f>VLOOKUP(O20, '[1]لیست محصولات شهریور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شهریور ۱۴۰۳'!B:C,2,0)</f>
        <v>#N/A</v>
      </c>
      <c r="R21" s="9"/>
      <c r="S21" s="12" t="e">
        <f>VLOOKUP(O21, '[1]لیست محصولات شهریور ۱۴۰۳'!B:F,5,0)</f>
        <v>#N/A</v>
      </c>
      <c r="T21" s="14" t="e">
        <f>VLOOKUP(O21, '[1]لیست محصولات شهریور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شهریور ۱۴۰۳'!B:C,2,0)</f>
        <v>#N/A</v>
      </c>
      <c r="R22" s="9"/>
      <c r="S22" s="12" t="e">
        <f>VLOOKUP(O22, '[1]لیست محصولات شهریور ۱۴۰۳'!B:F,5,0)</f>
        <v>#N/A</v>
      </c>
      <c r="T22" s="14" t="e">
        <f>VLOOKUP(O22, '[1]لیست محصولات شهریور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شهریور ۱۴۰۳'!B:C,2,0)</f>
        <v>#N/A</v>
      </c>
      <c r="R23" s="9"/>
      <c r="S23" s="12" t="e">
        <f>VLOOKUP(O23, '[1]لیست محصولات شهریور ۱۴۰۳'!B:F,5,0)</f>
        <v>#N/A</v>
      </c>
      <c r="T23" s="14" t="e">
        <f>VLOOKUP(O23, '[1]لیست محصولات شهریور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شهریور ۱۴۰۳'!B:C,2,0)</f>
        <v>#N/A</v>
      </c>
      <c r="R24" s="9"/>
      <c r="S24" s="12" t="e">
        <f>VLOOKUP(O24, '[1]لیست محصولات شهریور ۱۴۰۳'!B:F,5,0)</f>
        <v>#N/A</v>
      </c>
      <c r="T24" s="14" t="e">
        <f>VLOOKUP(O24, '[1]لیست محصولات شهریور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شهریور ۱۴۰۳'!B:C,2,0)</f>
        <v>#N/A</v>
      </c>
      <c r="R25" s="9"/>
      <c r="S25" s="12" t="e">
        <f>VLOOKUP(O25, '[1]لیست محصولات شهریور ۱۴۰۳'!B:F,5,0)</f>
        <v>#N/A</v>
      </c>
      <c r="T25" s="14" t="e">
        <f>VLOOKUP(O25, '[1]لیست محصولات شهریور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شهریور ۱۴۰۳'!B:C,2,0)</f>
        <v>#N/A</v>
      </c>
      <c r="R26" s="9"/>
      <c r="S26" s="12" t="e">
        <f>VLOOKUP(O26, '[1]لیست محصولات شهریور ۱۴۰۳'!B:F,5,0)</f>
        <v>#N/A</v>
      </c>
      <c r="T26" s="14" t="e">
        <f>VLOOKUP(O26, '[1]لیست محصولات شهریور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4</v>
      </c>
      <c r="AI242" s="56">
        <f t="shared" si="19"/>
        <v>0</v>
      </c>
      <c r="AJ242" s="57">
        <f t="shared" si="27"/>
        <v>4</v>
      </c>
      <c r="AK242" s="58">
        <f t="shared" ref="AK242:AK267" si="28">AH242*AG242/1000</f>
        <v>16</v>
      </c>
      <c r="AL242" s="59">
        <f>AO242+AQ242-[2]Sheet1!$AH243</f>
        <v>0</v>
      </c>
      <c r="AM242" s="59">
        <f t="shared" si="25"/>
        <v>-4</v>
      </c>
      <c r="AN242" s="58">
        <f t="shared" si="21"/>
        <v>0</v>
      </c>
      <c r="AO242" s="59"/>
      <c r="AP242" s="58">
        <f t="shared" si="22"/>
        <v>-16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9">
    <mergeCell ref="G15:G16"/>
    <mergeCell ref="AE7:AE9"/>
    <mergeCell ref="M15:M16"/>
    <mergeCell ref="L15:L16"/>
    <mergeCell ref="J15:J16"/>
    <mergeCell ref="I15:I16"/>
    <mergeCell ref="H15:H16"/>
    <mergeCell ref="AD15:AD16"/>
    <mergeCell ref="AC15:AC16"/>
    <mergeCell ref="AB15:AB16"/>
    <mergeCell ref="AA15:AA16"/>
    <mergeCell ref="N15:N16"/>
    <mergeCell ref="AA11:AA14"/>
    <mergeCell ref="AD11:AD14"/>
    <mergeCell ref="AC11:AC14"/>
    <mergeCell ref="AB11:AB14"/>
    <mergeCell ref="G11:G14"/>
    <mergeCell ref="H11:H14"/>
    <mergeCell ref="I11:I14"/>
    <mergeCell ref="J11:J14"/>
    <mergeCell ref="L11:L14"/>
    <mergeCell ref="M11:M14"/>
    <mergeCell ref="N11:N14"/>
    <mergeCell ref="AA2:AA3"/>
    <mergeCell ref="AD2:AD3"/>
    <mergeCell ref="AC2:AC3"/>
    <mergeCell ref="AB2:AB3"/>
    <mergeCell ref="M7:M9"/>
    <mergeCell ref="N7:N9"/>
    <mergeCell ref="AD7:AD9"/>
    <mergeCell ref="AC7:AC9"/>
    <mergeCell ref="AB7:AB9"/>
    <mergeCell ref="AA7:AA9"/>
    <mergeCell ref="G7:G9"/>
    <mergeCell ref="H7:H9"/>
    <mergeCell ref="I7:I9"/>
    <mergeCell ref="J7:J9"/>
    <mergeCell ref="L7:L9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</mergeCells>
  <conditionalFormatting sqref="G2:J2 AD2 Z2:Z200 J4:J7 AD4:AD7 J10:J11 AD10:AD11 G11:I11 G15:J15 AD15 G17:J200 AD17:AD200">
    <cfRule type="expression" dxfId="83" priority="63">
      <formula>$A2</formula>
    </cfRule>
    <cfRule type="expression" dxfId="82" priority="65">
      <formula>$E2</formula>
    </cfRule>
  </conditionalFormatting>
  <conditionalFormatting sqref="G2:AF2 Q3:Z200 J4:J7 AA4:AF7 J10:J11 AA10:AF11 G11:I11 G15:P15 AA15:AF15 G17:P200 AA17:AF200 AE3:AF3 K3:K10 O3:P10 H4:H7 AF8:AF9 H10 K11:P11 K12:K14 O12:P14 AE12:AF14 K16 O16:P16 AE16:AF16">
    <cfRule type="expression" dxfId="81" priority="64">
      <formula>$C2</formula>
    </cfRule>
  </conditionalFormatting>
  <conditionalFormatting sqref="W2:W200">
    <cfRule type="expression" dxfId="8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{B822C0E4-0CED-4F94-A5F4-E33D30D357FF}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{FAD13CCF-ECD9-497A-A070-1D33E7C532B9}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{567E3A2D-500E-4A34-A848-0E7A6A7B58B3}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{2886ABDF-BC42-422A-A34E-DC31339019E8}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{97F6AE55-2367-4167-8C9D-250403786618}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{6998E84B-26D8-4BB4-93CD-94D1C4492938}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{E07C0FD8-997F-4675-88EF-83568E4ACFB7}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{954CEB0B-1780-4C9B-BACD-B3F6FD799FE4}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{9771FF99-BEDC-44B8-A928-2F060509DF37}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{C5A48272-DE8E-483A-A20B-54A466D6F975}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{D64125BA-11A3-4FD0-9ADB-D18B41ECA3E7}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{3E587DA7-3C68-4AE0-A4DC-46E70D147B1A}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{113517BB-8B5A-491F-9EFC-C13FA9BC21FC}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{03BBFB44-EC71-4C0A-BEAD-4DEF9C29B91B}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{9C06D59F-12A0-41D9-AC5B-AA8D024B2FCB}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{35604148-ED51-40C2-9D9E-C430F0AC0D84}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{B0112872-31BA-4423-B336-0C81B8E17ECB}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{E71B745A-EE54-47A9-B119-72F5C7CD876B}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{C53160FB-DDE5-4363-B1B6-A2E5742BB5D1}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{798B71FE-5CD7-4C00-B1F7-7CF6AF5FCFCA}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{59F60D75-4894-4699-A61F-250B7E31A63E}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{52875CCD-0857-488D-90B6-910E7805BCD4}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{B649ABA9-86E6-453A-86CA-2880D95B6892}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{EACF8AB0-A6FB-48F6-96E0-555A8204ACEE}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{9737DF21-909F-4463-B573-D570A7623460}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{174148EF-50A4-4B73-B61C-25823059CE42}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{138FAFDA-B677-4665-AE85-3BFDC162DB22}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{E8ABA5A6-D9E9-4C5E-B1BF-5F2F594D96BB}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{07DEB7BF-A6CD-42BD-941B-858181FDDE88}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{CA5F044C-B020-468E-9F2F-E9210955986D}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{43890C34-C4FE-4C72-A512-49205C636261}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{DCAB79EF-4259-4008-861F-830103F65E8E}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{514AD539-0D28-468B-8CDF-86C9DF95B4D5}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{49F3F72F-AFB3-4FED-9005-0E6C5C594037}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{DC9A136E-0991-48DD-9826-5AC8E71FB84A}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{0EDA7C87-B16C-4FC8-9478-18C19EF64408}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{D17A8373-358D-4AA7-B0CF-5208D3AFD4F7}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{16970279-4B74-489D-9225-1421483893C1}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{6771B092-318A-4973-89D9-E8886945F6EF}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{161F8145-C2B6-4908-8C68-1D0D1E151871}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{3916ACCF-89A7-413F-A083-C949D7395187}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{22E6F12C-DDD9-4495-A4DF-07E457D49408}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{3D24F34D-3940-46DB-A972-C19AEDB9521F}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{9F68E5EA-BC1E-47E7-8B96-91368958F7AD}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{8AC2E385-634B-49D0-A29E-B0478E59A37E}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{76C79C1C-5697-457D-8487-1764B6A2588C}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{233611C8-5EC6-49ED-8E63-A7CE9A44933C}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{E4836E33-2E8F-474E-BD19-C45996A6893C}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{F21758D1-E2CF-4D3C-A097-FA3EE2876BCF}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{F66D51A8-5B54-4FB2-B876-EAFF2132FEAA}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{557B83C3-DFBC-4446-AEEC-8BF88D4DFF76}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{F22D890D-97B5-4CBF-B60E-CE370A513390}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{9E7A05DD-DACA-4098-9CEE-7A0B5B41F81D}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{D5E5B61E-8321-48AB-B0D1-17E2936EC1A4}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{06CD28D4-DD36-4C2E-9303-9F3C9465254A}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{39BD8DC8-0FFA-40AB-B958-6CAF2163395D}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{71276434-33C0-47C4-B2F3-D6818E5D62F9}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{FB3FEE18-8C03-4CDB-B7E9-CA70CA908773}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{D89213BB-5F51-4016-9317-DC4C5C7DBA15}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{87466B6A-6465-4123-AA41-92B6E63CC5D7}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{50879A50-7EF9-44CD-9FC9-23C6F6A23116}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22C0E4-0CED-4F94-A5F4-E33D30D357FF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AD13CCF-ECD9-497A-A070-1D33E7C532B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67E3A2D-500E-4A34-A848-0E7A6A7B58B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886ABDF-BC42-422A-A34E-DC31339019E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7F6AE55-2367-4167-8C9D-25040378661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6998E84B-26D8-4BB4-93CD-94D1C449293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07C0FD8-997F-4675-88EF-83568E4ACFB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54CEB0B-1780-4C9B-BACD-B3F6FD799FE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771FF99-BEDC-44B8-A928-2F060509DF3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C5A48272-DE8E-483A-A20B-54A466D6F97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64125BA-11A3-4FD0-9ADB-D18B41ECA3E7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E587DA7-3C68-4AE0-A4DC-46E70D147B1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13517BB-8B5A-491F-9EFC-C13FA9BC21F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3BBFB44-EC71-4C0A-BEAD-4DEF9C29B91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C06D59F-12A0-41D9-AC5B-AA8D024B2FC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5604148-ED51-40C2-9D9E-C430F0AC0D8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0112872-31BA-4423-B336-0C81B8E17EC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71B745A-EE54-47A9-B119-72F5C7CD876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53160FB-DDE5-4363-B1B6-A2E5742BB5D1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798B71FE-5CD7-4C00-B1F7-7CF6AF5FCFC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9F60D75-4894-4699-A61F-250B7E31A63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2875CCD-0857-488D-90B6-910E7805BCD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649ABA9-86E6-453A-86CA-2880D95B689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ACF8AB0-A6FB-48F6-96E0-555A8204ACE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737DF21-909F-4463-B573-D570A7623460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74148EF-50A4-4B73-B61C-25823059CE4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38FAFDA-B677-4665-AE85-3BFDC162DB2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E8ABA5A6-D9E9-4C5E-B1BF-5F2F594D96B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7DEB7BF-A6CD-42BD-941B-858181FDDE88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CA5F044C-B020-468E-9F2F-E9210955986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43890C34-C4FE-4C72-A512-49205C63626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CAB79EF-4259-4008-861F-830103F65E8E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514AD539-0D28-468B-8CDF-86C9DF95B4D5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9F3F72F-AFB3-4FED-9005-0E6C5C59403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DC9A136E-0991-48DD-9826-5AC8E71FB84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EDA7C87-B16C-4FC8-9478-18C19EF6440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17A8373-358D-4AA7-B0CF-5208D3AFD4F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6970279-4B74-489D-9225-1421483893C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771B092-318A-4973-89D9-E8886945F6E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61F8145-C2B6-4908-8C68-1D0D1E15187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916ACCF-89A7-413F-A083-C949D7395187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22E6F12C-DDD9-4495-A4DF-07E457D4940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3D24F34D-3940-46DB-A972-C19AEDB9521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F68E5EA-BC1E-47E7-8B96-91368958F7A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AC2E385-634B-49D0-A29E-B0478E59A37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76C79C1C-5697-457D-8487-1764B6A2588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33611C8-5EC6-49ED-8E63-A7CE9A44933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4836E33-2E8F-474E-BD19-C45996A6893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F21758D1-E2CF-4D3C-A097-FA3EE2876BCF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66D51A8-5B54-4FB2-B876-EAFF2132FEA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557B83C3-DFBC-4446-AEEC-8BF88D4DFF7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22D890D-97B5-4CBF-B60E-CE370A51339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9E7A05DD-DACA-4098-9CEE-7A0B5B41F81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5E5B61E-8321-48AB-B0D1-17E2936EC1A4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6CD28D4-DD36-4C2E-9303-9F3C9465254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9BD8DC8-0FFA-40AB-B958-6CAF2163395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1276434-33C0-47C4-B2F3-D6818E5D62F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B3FEE18-8C03-4CDB-B7E9-CA70CA90877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89213BB-5F51-4016-9317-DC4C5C7DBA1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7466B6A-6465-4123-AA41-92B6E63CC5D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50879A50-7EF9-44CD-9FC9-23C6F6A2311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R267"/>
  <sheetViews>
    <sheetView rightToLeft="1" topLeftCell="G1" zoomScale="85" zoomScaleNormal="85" workbookViewId="0">
      <selection activeCell="I35" sqref="I35"/>
    </sheetView>
  </sheetViews>
  <sheetFormatPr defaultColWidth="9.109375" defaultRowHeight="18.600000000000001"/>
  <cols>
    <col min="1" max="1" width="9.44140625" style="132" hidden="1" customWidth="1"/>
    <col min="2" max="2" width="0.109375" style="132" hidden="1" customWidth="1"/>
    <col min="3" max="3" width="9.44140625" style="132" hidden="1" customWidth="1"/>
    <col min="4" max="4" width="3.21875" style="132" hidden="1" customWidth="1"/>
    <col min="5" max="5" width="9.44140625" style="132" hidden="1" customWidth="1"/>
    <col min="6" max="6" width="3.33203125" style="132" hidden="1" customWidth="1"/>
    <col min="7" max="7" width="11.21875" style="132" bestFit="1" customWidth="1"/>
    <col min="8" max="8" width="20.88671875" style="138" bestFit="1" customWidth="1"/>
    <col min="9" max="9" width="26.77734375" style="132" bestFit="1" customWidth="1"/>
    <col min="10" max="10" width="20" style="132" bestFit="1" customWidth="1"/>
    <col min="11" max="11" width="20" style="132" hidden="1" customWidth="1"/>
    <col min="12" max="12" width="11.88671875" style="132" bestFit="1" customWidth="1"/>
    <col min="13" max="13" width="22.21875" style="132" bestFit="1" customWidth="1"/>
    <col min="14" max="14" width="20.44140625" style="132" bestFit="1" customWidth="1"/>
    <col min="15" max="15" width="21.21875" style="132" bestFit="1" customWidth="1"/>
    <col min="16" max="16" width="10.88671875" style="132" bestFit="1" customWidth="1"/>
    <col min="17" max="17" width="58.33203125" style="132" bestFit="1" customWidth="1"/>
    <col min="18" max="18" width="27.109375" style="132" bestFit="1" customWidth="1"/>
    <col min="19" max="19" width="18" style="132" bestFit="1" customWidth="1"/>
    <col min="20" max="20" width="37.109375" style="139" bestFit="1" customWidth="1"/>
    <col min="21" max="21" width="3.88671875" style="132" customWidth="1"/>
    <col min="22" max="22" width="2.77734375" style="132" bestFit="1" customWidth="1"/>
    <col min="23" max="23" width="11.33203125" style="132" bestFit="1" customWidth="1"/>
    <col min="24" max="24" width="33.88671875" style="139" bestFit="1" customWidth="1"/>
    <col min="25" max="25" width="30.5546875" style="139" bestFit="1" customWidth="1"/>
    <col min="26" max="26" width="36.88671875" style="139" bestFit="1" customWidth="1"/>
    <col min="27" max="27" width="13.44140625" style="132" bestFit="1" customWidth="1"/>
    <col min="28" max="28" width="163.33203125" style="132" bestFit="1" customWidth="1"/>
    <col min="29" max="29" width="18.5546875" style="141" bestFit="1" customWidth="1"/>
    <col min="30" max="30" width="20.109375" style="142" bestFit="1" customWidth="1"/>
    <col min="31" max="31" width="31.6640625" style="132" customWidth="1"/>
    <col min="32" max="32" width="39.33203125" style="132" customWidth="1"/>
    <col min="33" max="33" width="13.109375" style="132" bestFit="1" customWidth="1"/>
    <col min="34" max="34" width="187.5546875" style="143" bestFit="1" customWidth="1"/>
    <col min="35" max="35" width="41.33203125" style="132" bestFit="1" customWidth="1"/>
    <col min="36" max="36" width="4.33203125" style="132" bestFit="1" customWidth="1"/>
    <col min="37" max="37" width="32.21875" style="132" bestFit="1" customWidth="1"/>
    <col min="38" max="38" width="16.44140625" style="132" bestFit="1" customWidth="1"/>
    <col min="39" max="39" width="47.109375" style="132" bestFit="1" customWidth="1"/>
    <col min="40" max="40" width="33" style="132" bestFit="1" customWidth="1"/>
    <col min="41" max="41" width="8.33203125" style="132" bestFit="1" customWidth="1"/>
    <col min="42" max="42" width="30.88671875" style="132" bestFit="1" customWidth="1"/>
    <col min="43" max="43" width="29.109375" style="132" bestFit="1" customWidth="1"/>
    <col min="44" max="44" width="4.33203125" style="132" bestFit="1" customWidth="1"/>
    <col min="45" max="16384" width="9.109375" style="132"/>
  </cols>
  <sheetData>
    <row r="1" spans="1:34" s="180" customFormat="1" ht="42.6" customHeight="1">
      <c r="A1" s="359" t="s">
        <v>0</v>
      </c>
      <c r="B1" s="360"/>
      <c r="C1" s="359" t="s">
        <v>1</v>
      </c>
      <c r="D1" s="360"/>
      <c r="E1" s="359" t="s">
        <v>2</v>
      </c>
      <c r="F1" s="360"/>
      <c r="G1" s="176" t="s">
        <v>3</v>
      </c>
      <c r="H1" s="176" t="s">
        <v>4</v>
      </c>
      <c r="I1" s="176" t="s">
        <v>5</v>
      </c>
      <c r="J1" s="176" t="s">
        <v>6</v>
      </c>
      <c r="K1" s="176" t="s">
        <v>7</v>
      </c>
      <c r="L1" s="176" t="s">
        <v>8</v>
      </c>
      <c r="M1" s="176" t="s">
        <v>9</v>
      </c>
      <c r="N1" s="176" t="s">
        <v>10</v>
      </c>
      <c r="O1" s="176" t="s">
        <v>11</v>
      </c>
      <c r="P1" s="176" t="s">
        <v>12</v>
      </c>
      <c r="Q1" s="176" t="s">
        <v>13</v>
      </c>
      <c r="R1" s="176" t="s">
        <v>14</v>
      </c>
      <c r="S1" s="176" t="s">
        <v>15</v>
      </c>
      <c r="T1" s="177" t="s">
        <v>16</v>
      </c>
      <c r="U1" s="361" t="s">
        <v>17</v>
      </c>
      <c r="V1" s="362"/>
      <c r="W1" s="178" t="s">
        <v>18</v>
      </c>
      <c r="X1" s="177" t="s">
        <v>19</v>
      </c>
      <c r="Y1" s="177" t="s">
        <v>20</v>
      </c>
      <c r="Z1" s="177" t="s">
        <v>21</v>
      </c>
      <c r="AA1" s="176" t="s">
        <v>22</v>
      </c>
      <c r="AB1" s="176" t="s">
        <v>23</v>
      </c>
      <c r="AC1" s="176" t="s">
        <v>24</v>
      </c>
      <c r="AD1" s="179" t="s">
        <v>25</v>
      </c>
      <c r="AE1" s="176" t="s">
        <v>26</v>
      </c>
      <c r="AF1" s="176" t="s">
        <v>27</v>
      </c>
      <c r="AH1" s="181" t="s">
        <v>28</v>
      </c>
    </row>
    <row r="2" spans="1:34" ht="22.35" customHeight="1">
      <c r="A2" s="115" t="b">
        <v>0</v>
      </c>
      <c r="B2" s="115"/>
      <c r="C2" s="115" t="b">
        <v>0</v>
      </c>
      <c r="D2" s="115"/>
      <c r="E2" s="115" t="b">
        <v>0</v>
      </c>
      <c r="F2" s="116"/>
      <c r="G2" s="117">
        <v>1</v>
      </c>
      <c r="H2" s="118">
        <v>289699262647</v>
      </c>
      <c r="I2" s="117" t="s">
        <v>1089</v>
      </c>
      <c r="J2" s="117"/>
      <c r="K2" s="119" t="str">
        <f t="shared" ref="K2:K65" ca="1" si="0">IF(C2, TODAY(), "" )</f>
        <v/>
      </c>
      <c r="L2" s="120" t="s">
        <v>128</v>
      </c>
      <c r="M2" s="120" t="s">
        <v>1123</v>
      </c>
      <c r="N2" s="120"/>
      <c r="O2" s="117">
        <v>5525.2</v>
      </c>
      <c r="P2" s="117">
        <v>1</v>
      </c>
      <c r="Q2" s="121" t="str">
        <f>VLOOKUP(O2, '[1]لیست محصولات شهریور ۱۴۰۳'!B:C,2,0)</f>
        <v>اتیوپی آناسورا | Ethiopia Anasora</v>
      </c>
      <c r="R2" s="117"/>
      <c r="S2" s="120">
        <f>VLOOKUP(O2, '[1]لیست محصولات شهریور ۱۴۰۳'!B:F,5,0)</f>
        <v>750</v>
      </c>
      <c r="T2" s="122">
        <f>VLOOKUP(O2, '[1]لیست محصولات شهریور ۱۴۰۳'!B:G,6,0)</f>
        <v>13350000</v>
      </c>
      <c r="U2" s="123"/>
      <c r="V2" s="124">
        <f t="shared" ref="V2:V65" si="1">IF(C2, P2, U2 )</f>
        <v>0</v>
      </c>
      <c r="W2" s="120">
        <f t="shared" ref="W2:W65" si="2">P2-V2</f>
        <v>1</v>
      </c>
      <c r="X2" s="122">
        <f t="shared" ref="X2:X65" si="3">P2*T2</f>
        <v>13350000</v>
      </c>
      <c r="Y2" s="125"/>
      <c r="Z2" s="122">
        <f t="shared" ref="Z2:Z65" si="4">X2-Y2</f>
        <v>13350000</v>
      </c>
      <c r="AA2" s="126" t="s">
        <v>76</v>
      </c>
      <c r="AB2" s="121" t="s">
        <v>1124</v>
      </c>
      <c r="AC2" s="127" t="s">
        <v>1125</v>
      </c>
      <c r="AD2" s="128" t="s">
        <v>95</v>
      </c>
      <c r="AE2" s="127"/>
      <c r="AF2" s="129"/>
      <c r="AG2" s="130" t="str">
        <f t="shared" ref="AG2:AG65" si="5">IF(V2=P2, "FALSE", "TRUE" )</f>
        <v>TRUE</v>
      </c>
      <c r="AH2" s="131" t="str">
        <f>AA2&amp;" "&amp;AB2&amp;" "&amp;N2&amp;" - "&amp;L2&amp;" "&amp;M2&amp;" "&amp;AC2</f>
        <v>تهران مترو حسین آباد، مجتمع رونیکا پالاس هروی، بلوک E1 ، واحد ۱۵۱  - علی پارسا 09120991381</v>
      </c>
    </row>
    <row r="3" spans="1:34" ht="22.35" customHeight="1">
      <c r="A3" s="115" t="b">
        <v>0</v>
      </c>
      <c r="B3" s="115"/>
      <c r="C3" s="115" t="b">
        <v>0</v>
      </c>
      <c r="D3" s="115"/>
      <c r="E3" s="115" t="b">
        <v>0</v>
      </c>
      <c r="F3" s="116"/>
      <c r="G3" s="117">
        <v>2</v>
      </c>
      <c r="H3" s="118">
        <v>289709768482</v>
      </c>
      <c r="I3" s="117" t="s">
        <v>1089</v>
      </c>
      <c r="J3" s="117" t="s">
        <v>74</v>
      </c>
      <c r="K3" s="119" t="str">
        <f t="shared" ca="1" si="0"/>
        <v/>
      </c>
      <c r="L3" s="120" t="s">
        <v>1126</v>
      </c>
      <c r="M3" s="120" t="s">
        <v>1127</v>
      </c>
      <c r="N3" s="120"/>
      <c r="O3" s="117">
        <v>5501.1</v>
      </c>
      <c r="P3" s="117">
        <v>2</v>
      </c>
      <c r="Q3" s="121" t="str">
        <f>VLOOKUP(O3, '[1]لیست محصولات شهریور ۱۴۰۳'!B:C,2,0)</f>
        <v>ورتکس | Vortex</v>
      </c>
      <c r="R3" s="117"/>
      <c r="S3" s="120">
        <f>VLOOKUP(O3, '[1]لیست محصولات شهریور ۱۴۰۳'!B:F,5,0)</f>
        <v>150</v>
      </c>
      <c r="T3" s="122">
        <f>VLOOKUP(O3, '[1]لیست محصولات شهریور ۱۴۰۳'!B:G,6,0)</f>
        <v>2300000</v>
      </c>
      <c r="U3" s="123"/>
      <c r="V3" s="124">
        <f t="shared" si="1"/>
        <v>0</v>
      </c>
      <c r="W3" s="120">
        <f t="shared" si="2"/>
        <v>2</v>
      </c>
      <c r="X3" s="122">
        <f t="shared" si="3"/>
        <v>4600000</v>
      </c>
      <c r="Y3" s="125"/>
      <c r="Z3" s="122">
        <f t="shared" si="4"/>
        <v>4600000</v>
      </c>
      <c r="AA3" s="126" t="s">
        <v>1128</v>
      </c>
      <c r="AB3" s="121" t="s">
        <v>1129</v>
      </c>
      <c r="AC3" s="127" t="s">
        <v>1130</v>
      </c>
      <c r="AD3" s="128"/>
      <c r="AE3" s="127"/>
      <c r="AF3" s="129"/>
      <c r="AG3" s="130" t="str">
        <f t="shared" si="5"/>
        <v>TRUE</v>
      </c>
      <c r="AH3" s="131" t="str">
        <f t="shared" ref="AH3:AH66" si="6">AA3&amp;" "&amp;AB3&amp;" "&amp;N3&amp;" - "&amp;L3&amp;" "&amp;M3&amp;" "&amp;AC3</f>
        <v>سمنان آزادی 26 واحد 36 واحد 1  - الناز مستشیری 09306507969</v>
      </c>
    </row>
    <row r="4" spans="1:34" ht="22.35" customHeight="1">
      <c r="A4" s="115" t="b">
        <v>0</v>
      </c>
      <c r="B4" s="115"/>
      <c r="C4" s="115" t="b">
        <v>0</v>
      </c>
      <c r="D4" s="115"/>
      <c r="E4" s="115" t="b">
        <v>0</v>
      </c>
      <c r="F4" s="116"/>
      <c r="G4" s="117">
        <v>3</v>
      </c>
      <c r="H4" s="118">
        <v>289717753557</v>
      </c>
      <c r="I4" s="133" t="s">
        <v>1089</v>
      </c>
      <c r="J4" s="117"/>
      <c r="K4" s="119" t="str">
        <f t="shared" ca="1" si="0"/>
        <v/>
      </c>
      <c r="L4" s="120" t="s">
        <v>1131</v>
      </c>
      <c r="M4" s="120" t="s">
        <v>1132</v>
      </c>
      <c r="N4" s="120" t="s">
        <v>1133</v>
      </c>
      <c r="O4" s="117">
        <v>5525.2</v>
      </c>
      <c r="P4" s="117">
        <v>1</v>
      </c>
      <c r="Q4" s="121" t="str">
        <f>VLOOKUP(O4, '[1]لیست محصولات شهریور ۱۴۰۳'!B:C,2,0)</f>
        <v>اتیوپی آناسورا | Ethiopia Anasora</v>
      </c>
      <c r="R4" s="117"/>
      <c r="S4" s="120">
        <f>VLOOKUP(O4, '[1]لیست محصولات شهریور ۱۴۰۳'!B:F,5,0)</f>
        <v>750</v>
      </c>
      <c r="T4" s="122">
        <f>VLOOKUP(O4, '[1]لیست محصولات شهریور ۱۴۰۳'!B:G,6,0)</f>
        <v>13350000</v>
      </c>
      <c r="U4" s="123"/>
      <c r="V4" s="124">
        <f t="shared" si="1"/>
        <v>0</v>
      </c>
      <c r="W4" s="120">
        <f t="shared" si="2"/>
        <v>1</v>
      </c>
      <c r="X4" s="122">
        <f t="shared" si="3"/>
        <v>13350000</v>
      </c>
      <c r="Y4" s="125"/>
      <c r="Z4" s="122">
        <f t="shared" si="4"/>
        <v>13350000</v>
      </c>
      <c r="AA4" s="126" t="s">
        <v>140</v>
      </c>
      <c r="AB4" s="121" t="s">
        <v>1134</v>
      </c>
      <c r="AC4" s="127" t="s">
        <v>1135</v>
      </c>
      <c r="AD4" s="128"/>
      <c r="AE4" s="127"/>
      <c r="AF4" s="129"/>
      <c r="AG4" s="130" t="str">
        <f t="shared" si="5"/>
        <v>TRUE</v>
      </c>
      <c r="AH4" s="131" t="str">
        <f t="shared" si="6"/>
        <v>اصفهان سه راه حکیم نظامی ۲۰۰متر به سمت سه راه توحید مجموعه غذایی فودلند کافه رستوران سبو - معیت حقیقت نژاد 09395292630</v>
      </c>
    </row>
    <row r="5" spans="1:34" ht="22.35" customHeight="1">
      <c r="A5" s="115" t="b">
        <v>0</v>
      </c>
      <c r="B5" s="115"/>
      <c r="C5" s="115" t="b">
        <v>0</v>
      </c>
      <c r="D5" s="115"/>
      <c r="E5" s="115" t="b">
        <v>0</v>
      </c>
      <c r="F5" s="116"/>
      <c r="G5" s="117">
        <v>4</v>
      </c>
      <c r="H5" s="118">
        <v>289719748575</v>
      </c>
      <c r="I5" s="133" t="s">
        <v>1089</v>
      </c>
      <c r="J5" s="117"/>
      <c r="K5" s="119" t="str">
        <f t="shared" ca="1" si="0"/>
        <v/>
      </c>
      <c r="L5" s="120" t="s">
        <v>536</v>
      </c>
      <c r="M5" s="120" t="s">
        <v>1136</v>
      </c>
      <c r="N5" s="120"/>
      <c r="O5" s="117">
        <v>5525.2</v>
      </c>
      <c r="P5" s="117">
        <v>1</v>
      </c>
      <c r="Q5" s="121" t="str">
        <f>VLOOKUP(O5, '[1]لیست محصولات شهریور ۱۴۰۳'!B:C,2,0)</f>
        <v>اتیوپی آناسورا | Ethiopia Anasora</v>
      </c>
      <c r="R5" s="117"/>
      <c r="S5" s="120">
        <f>VLOOKUP(O5, '[1]لیست محصولات شهریور ۱۴۰۳'!B:F,5,0)</f>
        <v>750</v>
      </c>
      <c r="T5" s="122">
        <f>VLOOKUP(O5, '[1]لیست محصولات شهریور ۱۴۰۳'!B:G,6,0)</f>
        <v>13350000</v>
      </c>
      <c r="U5" s="123"/>
      <c r="V5" s="124">
        <f t="shared" si="1"/>
        <v>0</v>
      </c>
      <c r="W5" s="120">
        <f t="shared" si="2"/>
        <v>1</v>
      </c>
      <c r="X5" s="122">
        <f t="shared" si="3"/>
        <v>13350000</v>
      </c>
      <c r="Y5" s="125"/>
      <c r="Z5" s="122">
        <f t="shared" si="4"/>
        <v>13350000</v>
      </c>
      <c r="AA5" s="126" t="s">
        <v>76</v>
      </c>
      <c r="AB5" s="121" t="s">
        <v>1137</v>
      </c>
      <c r="AC5" s="127" t="s">
        <v>1138</v>
      </c>
      <c r="AD5" s="128" t="s">
        <v>95</v>
      </c>
      <c r="AE5" s="127"/>
      <c r="AF5" s="129"/>
      <c r="AG5" s="130" t="str">
        <f t="shared" si="5"/>
        <v>TRUE</v>
      </c>
      <c r="AH5" s="131" t="str">
        <f t="shared" si="6"/>
        <v>تهران میدان صنعت-مرکز خرید لیدوما-طبقه b1  - اشکان ثمریان 09120682264</v>
      </c>
    </row>
    <row r="6" spans="1:34" ht="22.35" customHeight="1">
      <c r="A6" s="115"/>
      <c r="B6" s="115"/>
      <c r="C6" s="115" t="b">
        <v>0</v>
      </c>
      <c r="D6" s="115"/>
      <c r="E6" s="115"/>
      <c r="F6" s="116"/>
      <c r="G6" s="117">
        <v>5</v>
      </c>
      <c r="H6" s="118">
        <v>289723663433</v>
      </c>
      <c r="I6" s="133" t="s">
        <v>1089</v>
      </c>
      <c r="J6" s="117"/>
      <c r="K6" s="119" t="str">
        <f t="shared" ca="1" si="0"/>
        <v/>
      </c>
      <c r="L6" s="120" t="s">
        <v>1139</v>
      </c>
      <c r="M6" s="120" t="s">
        <v>1140</v>
      </c>
      <c r="N6" s="120"/>
      <c r="O6" s="117">
        <v>5525.1</v>
      </c>
      <c r="P6" s="117">
        <v>2</v>
      </c>
      <c r="Q6" s="121" t="str">
        <f>VLOOKUP(O6, '[1]لیست محصولات شهریور ۱۴۰۳'!B:C,2,0)</f>
        <v>اتیوپی آناسورا | Ethiopia Anasora</v>
      </c>
      <c r="R6" s="117"/>
      <c r="S6" s="120">
        <f>VLOOKUP(O6, '[1]لیست محصولات شهریور ۱۴۰۳'!B:F,5,0)</f>
        <v>150</v>
      </c>
      <c r="T6" s="122">
        <f>VLOOKUP(O6, '[1]لیست محصولات شهریور ۱۴۰۳'!B:G,6,0)</f>
        <v>2750000</v>
      </c>
      <c r="U6" s="123"/>
      <c r="V6" s="124">
        <f t="shared" si="1"/>
        <v>0</v>
      </c>
      <c r="W6" s="120">
        <f t="shared" si="2"/>
        <v>2</v>
      </c>
      <c r="X6" s="122">
        <f t="shared" si="3"/>
        <v>5500000</v>
      </c>
      <c r="Y6" s="125"/>
      <c r="Z6" s="122">
        <f t="shared" si="4"/>
        <v>5500000</v>
      </c>
      <c r="AA6" s="126" t="s">
        <v>117</v>
      </c>
      <c r="AB6" s="121" t="s">
        <v>1141</v>
      </c>
      <c r="AC6" s="127" t="s">
        <v>1142</v>
      </c>
      <c r="AD6" s="128"/>
      <c r="AE6" s="127"/>
      <c r="AF6" s="129"/>
      <c r="AG6" s="130" t="str">
        <f t="shared" si="5"/>
        <v>TRUE</v>
      </c>
      <c r="AH6" s="131" t="str">
        <f t="shared" si="6"/>
        <v>قزوین بلوار مدرس ،سر سه راه عدل، کوچه کرامت، پلاک ۴۱ ، زنگ ۲  - عباس خاکپور 09908393903</v>
      </c>
    </row>
    <row r="7" spans="1:34" ht="22.35" customHeight="1">
      <c r="A7" s="115" t="b">
        <v>0</v>
      </c>
      <c r="B7" s="115"/>
      <c r="C7" s="115" t="b">
        <v>0</v>
      </c>
      <c r="D7" s="115"/>
      <c r="E7" s="115" t="b">
        <v>0</v>
      </c>
      <c r="F7" s="116"/>
      <c r="G7" s="347">
        <v>6</v>
      </c>
      <c r="H7" s="353">
        <v>289743019706</v>
      </c>
      <c r="I7" s="347" t="s">
        <v>1143</v>
      </c>
      <c r="J7" s="347"/>
      <c r="K7" s="119" t="str">
        <f t="shared" ca="1" si="0"/>
        <v/>
      </c>
      <c r="L7" s="350" t="s">
        <v>128</v>
      </c>
      <c r="M7" s="350" t="s">
        <v>1144</v>
      </c>
      <c r="N7" s="350"/>
      <c r="O7" s="117">
        <v>5501.3</v>
      </c>
      <c r="P7" s="117">
        <v>1</v>
      </c>
      <c r="Q7" s="121" t="str">
        <f>VLOOKUP(O7, '[1]لیست محصولات شهریور ۱۴۰۳'!B:C,2,0)</f>
        <v>ورتکس | Vortex</v>
      </c>
      <c r="R7" s="117"/>
      <c r="S7" s="120">
        <f>VLOOKUP(O7, '[1]لیست محصولات شهریور ۱۴۰۳'!B:F,5,0)</f>
        <v>4000</v>
      </c>
      <c r="T7" s="122">
        <f>VLOOKUP(O7, '[1]لیست محصولات شهریور ۱۴۰۳'!B:G,6,0)</f>
        <v>51200000</v>
      </c>
      <c r="U7" s="134"/>
      <c r="V7" s="124">
        <f t="shared" si="1"/>
        <v>0</v>
      </c>
      <c r="W7" s="120">
        <f t="shared" si="2"/>
        <v>1</v>
      </c>
      <c r="X7" s="122">
        <f t="shared" si="3"/>
        <v>51200000</v>
      </c>
      <c r="Y7" s="125"/>
      <c r="Z7" s="122">
        <f t="shared" si="4"/>
        <v>51200000</v>
      </c>
      <c r="AA7" s="338" t="s">
        <v>207</v>
      </c>
      <c r="AB7" s="335" t="s">
        <v>1145</v>
      </c>
      <c r="AC7" s="329" t="s">
        <v>1146</v>
      </c>
      <c r="AD7" s="332"/>
      <c r="AE7" s="127"/>
      <c r="AF7" s="129"/>
      <c r="AG7" s="130" t="str">
        <f t="shared" si="5"/>
        <v>TRUE</v>
      </c>
      <c r="AH7" s="131" t="str">
        <f t="shared" si="6"/>
        <v>قم 20متری گلستان ک 14 ساختمان گلستان واحد 8 ط 4  - علی استادهاشمی 09123533817</v>
      </c>
    </row>
    <row r="8" spans="1:34" ht="22.35" customHeight="1">
      <c r="A8" s="115" t="b">
        <v>0</v>
      </c>
      <c r="B8" s="115"/>
      <c r="C8" s="115" t="b">
        <v>0</v>
      </c>
      <c r="D8" s="115"/>
      <c r="E8" s="115" t="b">
        <v>0</v>
      </c>
      <c r="F8" s="116"/>
      <c r="G8" s="348"/>
      <c r="H8" s="354"/>
      <c r="I8" s="348"/>
      <c r="J8" s="348"/>
      <c r="K8" s="119" t="str">
        <f t="shared" ca="1" si="0"/>
        <v/>
      </c>
      <c r="L8" s="351"/>
      <c r="M8" s="351"/>
      <c r="N8" s="351"/>
      <c r="O8" s="117">
        <v>5525.1</v>
      </c>
      <c r="P8" s="117">
        <v>2</v>
      </c>
      <c r="Q8" s="121" t="str">
        <f>VLOOKUP(O8, '[1]لیست محصولات شهریور ۱۴۰۳'!B:C,2,0)</f>
        <v>اتیوپی آناسورا | Ethiopia Anasora</v>
      </c>
      <c r="R8" s="117"/>
      <c r="S8" s="120">
        <f>VLOOKUP(O8, '[1]لیست محصولات شهریور ۱۴۰۳'!B:F,5,0)</f>
        <v>150</v>
      </c>
      <c r="T8" s="122">
        <f>VLOOKUP(O8, '[1]لیست محصولات شهریور ۱۴۰۳'!B:G,6,0)</f>
        <v>2750000</v>
      </c>
      <c r="U8" s="123"/>
      <c r="V8" s="124">
        <f t="shared" si="1"/>
        <v>0</v>
      </c>
      <c r="W8" s="120">
        <f t="shared" si="2"/>
        <v>2</v>
      </c>
      <c r="X8" s="122">
        <f t="shared" si="3"/>
        <v>5500000</v>
      </c>
      <c r="Y8" s="125"/>
      <c r="Z8" s="122">
        <f t="shared" si="4"/>
        <v>5500000</v>
      </c>
      <c r="AA8" s="339"/>
      <c r="AB8" s="336"/>
      <c r="AC8" s="330"/>
      <c r="AD8" s="333"/>
      <c r="AE8" s="127"/>
      <c r="AF8" s="129"/>
      <c r="AG8" s="130" t="str">
        <f t="shared" si="5"/>
        <v>TRUE</v>
      </c>
      <c r="AH8" s="131" t="str">
        <f t="shared" si="6"/>
        <v xml:space="preserve">   -   </v>
      </c>
    </row>
    <row r="9" spans="1:34" ht="22.35" customHeight="1">
      <c r="A9" s="115"/>
      <c r="B9" s="115"/>
      <c r="C9" s="115" t="b">
        <v>0</v>
      </c>
      <c r="D9" s="115"/>
      <c r="E9" s="115"/>
      <c r="F9" s="116"/>
      <c r="G9" s="349"/>
      <c r="H9" s="355"/>
      <c r="I9" s="349"/>
      <c r="J9" s="349"/>
      <c r="K9" s="119" t="str">
        <f t="shared" ca="1" si="0"/>
        <v/>
      </c>
      <c r="L9" s="352"/>
      <c r="M9" s="352"/>
      <c r="N9" s="352"/>
      <c r="O9" s="117">
        <v>5524.1</v>
      </c>
      <c r="P9" s="117">
        <v>2</v>
      </c>
      <c r="Q9" s="121" t="str">
        <f>VLOOKUP(O9, '[1]لیست محصولات شهریور ۱۴۰۳'!B:C,2,0)</f>
        <v>برزیل کوکاپیل کاناریو | Brazil Cocapil Canario</v>
      </c>
      <c r="R9" s="117"/>
      <c r="S9" s="120">
        <f>VLOOKUP(O9, '[1]لیست محصولات شهریور ۱۴۰۳'!B:F,5,0)</f>
        <v>150</v>
      </c>
      <c r="T9" s="122">
        <f>VLOOKUP(O9, '[1]لیست محصولات شهریور ۱۴۰۳'!B:G,6,0)</f>
        <v>2550000</v>
      </c>
      <c r="U9" s="123"/>
      <c r="V9" s="124">
        <f t="shared" si="1"/>
        <v>0</v>
      </c>
      <c r="W9" s="120">
        <f t="shared" si="2"/>
        <v>2</v>
      </c>
      <c r="X9" s="122">
        <f t="shared" si="3"/>
        <v>5100000</v>
      </c>
      <c r="Y9" s="125"/>
      <c r="Z9" s="122">
        <f t="shared" si="4"/>
        <v>5100000</v>
      </c>
      <c r="AA9" s="340"/>
      <c r="AB9" s="337"/>
      <c r="AC9" s="331"/>
      <c r="AD9" s="334"/>
      <c r="AE9" s="127"/>
      <c r="AF9" s="129"/>
      <c r="AG9" s="130" t="str">
        <f t="shared" si="5"/>
        <v>TRUE</v>
      </c>
      <c r="AH9" s="131" t="str">
        <f t="shared" si="6"/>
        <v xml:space="preserve">   -   </v>
      </c>
    </row>
    <row r="10" spans="1:34" ht="22.35" customHeight="1">
      <c r="A10" s="115"/>
      <c r="B10" s="115"/>
      <c r="C10" s="115" t="b">
        <v>0</v>
      </c>
      <c r="D10" s="115"/>
      <c r="E10" s="115"/>
      <c r="F10" s="116"/>
      <c r="G10" s="117">
        <v>7</v>
      </c>
      <c r="H10" s="118">
        <v>289743776656</v>
      </c>
      <c r="I10" s="133" t="s">
        <v>1143</v>
      </c>
      <c r="J10" s="117"/>
      <c r="K10" s="119" t="str">
        <f t="shared" ca="1" si="0"/>
        <v/>
      </c>
      <c r="L10" s="135" t="s">
        <v>1147</v>
      </c>
      <c r="M10" s="135" t="s">
        <v>1148</v>
      </c>
      <c r="N10" s="120"/>
      <c r="O10" s="117">
        <v>3327.2</v>
      </c>
      <c r="P10" s="117">
        <v>1</v>
      </c>
      <c r="Q10" s="121" t="str">
        <f>VLOOKUP(O10, '[1]لیست محصولات شهریور ۱۴۰۳'!B:C,2,0)</f>
        <v>پامپوجیلا | pampojila</v>
      </c>
      <c r="R10" s="117"/>
      <c r="S10" s="120">
        <f>VLOOKUP(O10, '[1]لیست محصولات شهریور ۱۴۰۳'!B:F,5,0)</f>
        <v>750</v>
      </c>
      <c r="T10" s="122">
        <f>VLOOKUP(O10, '[1]لیست محصولات شهریور ۱۴۰۳'!B:G,6,0)</f>
        <v>29250000</v>
      </c>
      <c r="U10" s="123"/>
      <c r="V10" s="124">
        <f t="shared" si="1"/>
        <v>0</v>
      </c>
      <c r="W10" s="120">
        <f t="shared" si="2"/>
        <v>1</v>
      </c>
      <c r="X10" s="122">
        <f t="shared" si="3"/>
        <v>29250000</v>
      </c>
      <c r="Y10" s="125"/>
      <c r="Z10" s="122">
        <f t="shared" si="4"/>
        <v>29250000</v>
      </c>
      <c r="AA10" s="126" t="s">
        <v>140</v>
      </c>
      <c r="AB10" s="121" t="s">
        <v>1149</v>
      </c>
      <c r="AC10" s="127" t="s">
        <v>1150</v>
      </c>
      <c r="AD10" s="128"/>
      <c r="AE10" s="127"/>
      <c r="AF10" s="129"/>
      <c r="AG10" s="130" t="str">
        <f t="shared" si="5"/>
        <v>TRUE</v>
      </c>
      <c r="AH10" s="131" t="str">
        <f t="shared" si="6"/>
        <v>اصفهان خیابان مصلی شمالی(اب۲۵۰)_نبش کوچه ۳ (ارگ)  - آمنه حمیدی مهر 09038307757</v>
      </c>
    </row>
    <row r="11" spans="1:34" ht="22.35" customHeight="1">
      <c r="A11" s="115" t="b">
        <v>0</v>
      </c>
      <c r="B11" s="115"/>
      <c r="C11" s="115" t="b">
        <v>0</v>
      </c>
      <c r="D11" s="115"/>
      <c r="E11" s="115" t="b">
        <v>0</v>
      </c>
      <c r="F11" s="116"/>
      <c r="G11" s="117">
        <v>8</v>
      </c>
      <c r="H11" s="118">
        <v>752496</v>
      </c>
      <c r="I11" s="117" t="s">
        <v>1143</v>
      </c>
      <c r="J11" s="117"/>
      <c r="K11" s="119" t="str">
        <f t="shared" ca="1" si="0"/>
        <v/>
      </c>
      <c r="L11" s="120" t="s">
        <v>232</v>
      </c>
      <c r="M11" s="120" t="s">
        <v>264</v>
      </c>
      <c r="N11" s="120"/>
      <c r="O11" s="117">
        <v>5525.1</v>
      </c>
      <c r="P11" s="117">
        <v>1</v>
      </c>
      <c r="Q11" s="121" t="str">
        <f>VLOOKUP(O11, '[1]لیست محصولات شهریور ۱۴۰۳'!B:C,2,0)</f>
        <v>اتیوپی آناسورا | Ethiopia Anasora</v>
      </c>
      <c r="R11" s="117" t="s">
        <v>265</v>
      </c>
      <c r="S11" s="120">
        <f>VLOOKUP(O11, '[1]لیست محصولات شهریور ۱۴۰۳'!B:F,5,0)</f>
        <v>150</v>
      </c>
      <c r="T11" s="122">
        <f>VLOOKUP(O11, '[1]لیست محصولات شهریور ۱۴۰۳'!B:G,6,0)</f>
        <v>2750000</v>
      </c>
      <c r="U11" s="123"/>
      <c r="V11" s="124">
        <f t="shared" si="1"/>
        <v>0</v>
      </c>
      <c r="W11" s="120">
        <f t="shared" si="2"/>
        <v>1</v>
      </c>
      <c r="X11" s="122">
        <f t="shared" si="3"/>
        <v>2750000</v>
      </c>
      <c r="Y11" s="125"/>
      <c r="Z11" s="122">
        <f t="shared" si="4"/>
        <v>2750000</v>
      </c>
      <c r="AA11" s="126" t="s">
        <v>76</v>
      </c>
      <c r="AB11" s="121" t="s">
        <v>266</v>
      </c>
      <c r="AC11" s="127" t="s">
        <v>267</v>
      </c>
      <c r="AD11" s="128" t="s">
        <v>95</v>
      </c>
      <c r="AE11" s="127"/>
      <c r="AF11" s="129"/>
      <c r="AG11" s="130" t="str">
        <f t="shared" si="5"/>
        <v>TRUE</v>
      </c>
      <c r="AH11" s="131" t="str">
        <f t="shared" si="6"/>
        <v>تهران خیابان شیخ بهایی جنوبی - بلوار آزادگان - خیابان بیست و دوم غربی - بعد از تقاطع جانبازان - پلاک 69 - زنگ بالا  - محمد نوربخش 09124237066</v>
      </c>
    </row>
    <row r="12" spans="1:34" ht="22.35" customHeight="1">
      <c r="A12" s="115" t="s">
        <v>29</v>
      </c>
      <c r="B12" s="115"/>
      <c r="C12" s="115" t="b">
        <v>0</v>
      </c>
      <c r="D12" s="115"/>
      <c r="E12" s="115" t="b">
        <v>0</v>
      </c>
      <c r="F12" s="116"/>
      <c r="G12" s="117">
        <v>9</v>
      </c>
      <c r="H12" s="118">
        <v>289751328164</v>
      </c>
      <c r="I12" s="117" t="s">
        <v>1143</v>
      </c>
      <c r="J12" s="117"/>
      <c r="K12" s="119" t="str">
        <f t="shared" ca="1" si="0"/>
        <v/>
      </c>
      <c r="L12" s="120" t="s">
        <v>1151</v>
      </c>
      <c r="M12" s="120" t="s">
        <v>1152</v>
      </c>
      <c r="N12" s="120"/>
      <c r="O12" s="117">
        <v>5525.1</v>
      </c>
      <c r="P12" s="117">
        <v>1</v>
      </c>
      <c r="Q12" s="121" t="str">
        <f>VLOOKUP(O12, '[1]لیست محصولات شهریور ۱۴۰۳'!B:C,2,0)</f>
        <v>اتیوپی آناسورا | Ethiopia Anasora</v>
      </c>
      <c r="R12" s="117" t="s">
        <v>112</v>
      </c>
      <c r="S12" s="120">
        <f>VLOOKUP(O12, '[1]لیست محصولات شهریور ۱۴۰۳'!B:F,5,0)</f>
        <v>150</v>
      </c>
      <c r="T12" s="122">
        <f>VLOOKUP(O12, '[1]لیست محصولات شهریور ۱۴۰۳'!B:G,6,0)</f>
        <v>2750000</v>
      </c>
      <c r="U12" s="123"/>
      <c r="V12" s="124">
        <f t="shared" si="1"/>
        <v>0</v>
      </c>
      <c r="W12" s="120">
        <f t="shared" si="2"/>
        <v>1</v>
      </c>
      <c r="X12" s="122">
        <f t="shared" si="3"/>
        <v>2750000</v>
      </c>
      <c r="Y12" s="125"/>
      <c r="Z12" s="122">
        <f t="shared" si="4"/>
        <v>2750000</v>
      </c>
      <c r="AA12" s="126" t="s">
        <v>76</v>
      </c>
      <c r="AB12" s="121" t="s">
        <v>1153</v>
      </c>
      <c r="AC12" s="127" t="s">
        <v>1154</v>
      </c>
      <c r="AD12" s="128" t="s">
        <v>109</v>
      </c>
      <c r="AE12" s="127"/>
      <c r="AF12" s="129"/>
      <c r="AG12" s="130" t="str">
        <f t="shared" si="5"/>
        <v>TRUE</v>
      </c>
      <c r="AH12" s="131" t="str">
        <f t="shared" si="6"/>
        <v>تهران ولیعصر، بالاتر از پارک ساعی،خیابان امینی، پلاک 20، واحد 10  - سوده آذرنیا 09102228418</v>
      </c>
    </row>
    <row r="13" spans="1:34" ht="22.35" customHeight="1">
      <c r="A13" s="115" t="b">
        <v>0</v>
      </c>
      <c r="B13" s="115"/>
      <c r="C13" s="115" t="b">
        <v>0</v>
      </c>
      <c r="D13" s="115"/>
      <c r="E13" s="115" t="b">
        <v>0</v>
      </c>
      <c r="F13" s="116"/>
      <c r="G13" s="347">
        <v>10</v>
      </c>
      <c r="H13" s="353">
        <v>289758541852</v>
      </c>
      <c r="I13" s="347" t="s">
        <v>1143</v>
      </c>
      <c r="J13" s="347"/>
      <c r="K13" s="119" t="str">
        <f t="shared" ca="1" si="0"/>
        <v/>
      </c>
      <c r="L13" s="350" t="s">
        <v>250</v>
      </c>
      <c r="M13" s="350" t="s">
        <v>1155</v>
      </c>
      <c r="N13" s="350" t="s">
        <v>1156</v>
      </c>
      <c r="O13" s="117">
        <v>5501.3</v>
      </c>
      <c r="P13" s="117">
        <v>1</v>
      </c>
      <c r="Q13" s="121" t="str">
        <f>VLOOKUP(O13, '[1]لیست محصولات شهریور ۱۴۰۳'!B:C,2,0)</f>
        <v>ورتکس | Vortex</v>
      </c>
      <c r="R13" s="117"/>
      <c r="S13" s="120">
        <f>VLOOKUP(O13, '[1]لیست محصولات شهریور ۱۴۰۳'!B:F,5,0)</f>
        <v>4000</v>
      </c>
      <c r="T13" s="122">
        <f>VLOOKUP(O13, '[1]لیست محصولات شهریور ۱۴۰۳'!B:G,6,0)</f>
        <v>51200000</v>
      </c>
      <c r="U13" s="134"/>
      <c r="V13" s="124">
        <f t="shared" si="1"/>
        <v>0</v>
      </c>
      <c r="W13" s="120">
        <f t="shared" si="2"/>
        <v>1</v>
      </c>
      <c r="X13" s="122">
        <f t="shared" si="3"/>
        <v>51200000</v>
      </c>
      <c r="Y13" s="125"/>
      <c r="Z13" s="122">
        <f t="shared" si="4"/>
        <v>51200000</v>
      </c>
      <c r="AA13" s="338" t="s">
        <v>1007</v>
      </c>
      <c r="AB13" s="335" t="s">
        <v>1157</v>
      </c>
      <c r="AC13" s="329" t="s">
        <v>1158</v>
      </c>
      <c r="AD13" s="332"/>
      <c r="AE13" s="127"/>
      <c r="AF13" s="129"/>
      <c r="AG13" s="130" t="str">
        <f t="shared" si="5"/>
        <v>TRUE</v>
      </c>
      <c r="AH13" s="131" t="str">
        <f t="shared" si="6"/>
        <v>سنندج شهرک بهاران بلوار ۲۲بهمن ۱۰۰پایین تر از میدان قانع روبروی بیمارستان آریا و مخابرات روبروی خیابان هشترودی دقیقا جنب هنرستان هنر هژار مجتمع ۲۰۲ کافه گپ - پیمان سلامیه 09183804262</v>
      </c>
    </row>
    <row r="14" spans="1:34" ht="22.35" customHeight="1">
      <c r="A14" s="115" t="b">
        <v>0</v>
      </c>
      <c r="B14" s="115"/>
      <c r="C14" s="115" t="b">
        <v>0</v>
      </c>
      <c r="D14" s="115"/>
      <c r="E14" s="115"/>
      <c r="F14" s="116"/>
      <c r="G14" s="349"/>
      <c r="H14" s="355"/>
      <c r="I14" s="349"/>
      <c r="J14" s="349"/>
      <c r="K14" s="119" t="str">
        <f t="shared" ca="1" si="0"/>
        <v/>
      </c>
      <c r="L14" s="352"/>
      <c r="M14" s="352"/>
      <c r="N14" s="352"/>
      <c r="O14" s="117">
        <v>5524.3</v>
      </c>
      <c r="P14" s="117">
        <v>1</v>
      </c>
      <c r="Q14" s="121" t="str">
        <f>VLOOKUP(O14, '[1]لیست محصولات شهریور ۱۴۰۳'!B:C,2,0)</f>
        <v>برزیل کوکاپیل کاناریو | Brazil Cocapil Canario</v>
      </c>
      <c r="R14" s="117"/>
      <c r="S14" s="120">
        <f>VLOOKUP(O14, '[1]لیست محصولات شهریور ۱۴۰۳'!B:F,5,0)</f>
        <v>4000</v>
      </c>
      <c r="T14" s="122">
        <f>VLOOKUP(O14, '[1]لیست محصولات شهریور ۱۴۰۳'!B:G,6,0)</f>
        <v>58400000</v>
      </c>
      <c r="U14" s="123"/>
      <c r="V14" s="124">
        <f t="shared" si="1"/>
        <v>0</v>
      </c>
      <c r="W14" s="120">
        <f t="shared" si="2"/>
        <v>1</v>
      </c>
      <c r="X14" s="122">
        <f t="shared" si="3"/>
        <v>58400000</v>
      </c>
      <c r="Y14" s="125"/>
      <c r="Z14" s="122">
        <f t="shared" si="4"/>
        <v>58400000</v>
      </c>
      <c r="AA14" s="340"/>
      <c r="AB14" s="337"/>
      <c r="AC14" s="331"/>
      <c r="AD14" s="334"/>
      <c r="AE14" s="127"/>
      <c r="AF14" s="129"/>
      <c r="AG14" s="130" t="str">
        <f t="shared" si="5"/>
        <v>TRUE</v>
      </c>
      <c r="AH14" s="131" t="str">
        <f t="shared" si="6"/>
        <v xml:space="preserve">   -   </v>
      </c>
    </row>
    <row r="15" spans="1:34" ht="22.35" customHeight="1">
      <c r="A15" s="115"/>
      <c r="B15" s="115"/>
      <c r="C15" s="115"/>
      <c r="D15" s="115"/>
      <c r="E15" s="115"/>
      <c r="F15" s="116"/>
      <c r="G15" s="117">
        <v>11</v>
      </c>
      <c r="H15" s="118">
        <v>107373</v>
      </c>
      <c r="I15" s="117" t="s">
        <v>1143</v>
      </c>
      <c r="J15" s="117" t="s">
        <v>74</v>
      </c>
      <c r="K15" s="119" t="str">
        <f t="shared" ca="1" si="0"/>
        <v/>
      </c>
      <c r="L15" s="120" t="s">
        <v>1159</v>
      </c>
      <c r="M15" s="120" t="s">
        <v>1160</v>
      </c>
      <c r="N15" s="120" t="s">
        <v>1161</v>
      </c>
      <c r="O15" s="117">
        <v>5525.3</v>
      </c>
      <c r="P15" s="117">
        <v>1</v>
      </c>
      <c r="Q15" s="121" t="str">
        <f>VLOOKUP(O15, '[1]لیست محصولات شهریور ۱۴۰۳'!B:C,2,0)</f>
        <v>اتیوپی آناسورا | Ethiopia Anasora</v>
      </c>
      <c r="R15" s="117"/>
      <c r="S15" s="120">
        <f>VLOOKUP(O15, '[1]لیست محصولات شهریور ۱۴۰۳'!B:F,5,0)</f>
        <v>4000</v>
      </c>
      <c r="T15" s="122">
        <f>VLOOKUP(O15, '[1]لیست محصولات شهریور ۱۴۰۳'!B:G,6,0)</f>
        <v>63200000</v>
      </c>
      <c r="U15" s="123"/>
      <c r="V15" s="124">
        <f t="shared" si="1"/>
        <v>0</v>
      </c>
      <c r="W15" s="120">
        <f t="shared" si="2"/>
        <v>1</v>
      </c>
      <c r="X15" s="122">
        <f t="shared" si="3"/>
        <v>63200000</v>
      </c>
      <c r="Y15" s="125"/>
      <c r="Z15" s="122">
        <f t="shared" si="4"/>
        <v>63200000</v>
      </c>
      <c r="AA15" s="126" t="s">
        <v>140</v>
      </c>
      <c r="AB15" s="121" t="s">
        <v>1162</v>
      </c>
      <c r="AC15" s="127" t="s">
        <v>1163</v>
      </c>
      <c r="AD15" s="128"/>
      <c r="AE15" s="127"/>
      <c r="AF15" s="129"/>
      <c r="AG15" s="130" t="str">
        <f t="shared" si="5"/>
        <v>TRUE</v>
      </c>
      <c r="AH15" s="131" t="str">
        <f t="shared" si="6"/>
        <v>اصفهان پل شیری، ابتدای صائب جنوبی، پ ۱۵۰ کافه فطیر - ایمان جنگروی 09359818009</v>
      </c>
    </row>
    <row r="16" spans="1:34" ht="22.35" customHeight="1">
      <c r="A16" s="115"/>
      <c r="B16" s="115"/>
      <c r="C16" s="115"/>
      <c r="D16" s="115"/>
      <c r="E16" s="115"/>
      <c r="F16" s="116"/>
      <c r="G16" s="347">
        <v>12</v>
      </c>
      <c r="H16" s="353">
        <v>289767804152</v>
      </c>
      <c r="I16" s="347" t="s">
        <v>1143</v>
      </c>
      <c r="J16" s="347"/>
      <c r="K16" s="119" t="str">
        <f t="shared" ca="1" si="0"/>
        <v/>
      </c>
      <c r="L16" s="350" t="s">
        <v>232</v>
      </c>
      <c r="M16" s="350" t="s">
        <v>810</v>
      </c>
      <c r="N16" s="350" t="s">
        <v>1164</v>
      </c>
      <c r="O16" s="117">
        <v>3329.1</v>
      </c>
      <c r="P16" s="117">
        <v>1</v>
      </c>
      <c r="Q16" s="121" t="str">
        <f>VLOOKUP(O16, '[1]لیست محصولات شهریور ۱۴۰۳'!B:C,2,0)</f>
        <v>بنتی ننکا | Benti Nenka</v>
      </c>
      <c r="R16" s="117"/>
      <c r="S16" s="120">
        <f>VLOOKUP(O16, '[1]لیست محصولات شهریور ۱۴۰۳'!B:F,5,0)</f>
        <v>150</v>
      </c>
      <c r="T16" s="122">
        <f>VLOOKUP(O16, '[1]لیست محصولات شهریور ۱۴۰۳'!B:G,6,0)</f>
        <v>9850000</v>
      </c>
      <c r="U16" s="123"/>
      <c r="V16" s="124">
        <f t="shared" si="1"/>
        <v>0</v>
      </c>
      <c r="W16" s="120">
        <f t="shared" si="2"/>
        <v>1</v>
      </c>
      <c r="X16" s="122">
        <f t="shared" si="3"/>
        <v>9850000</v>
      </c>
      <c r="Y16" s="125"/>
      <c r="Z16" s="122">
        <f t="shared" si="4"/>
        <v>9850000</v>
      </c>
      <c r="AA16" s="338" t="s">
        <v>1007</v>
      </c>
      <c r="AB16" s="335" t="s">
        <v>1165</v>
      </c>
      <c r="AC16" s="329" t="s">
        <v>1166</v>
      </c>
      <c r="AD16" s="332"/>
      <c r="AE16" s="127"/>
      <c r="AF16" s="129"/>
      <c r="AG16" s="130" t="str">
        <f t="shared" si="5"/>
        <v>TRUE</v>
      </c>
      <c r="AH16" s="131" t="str">
        <f t="shared" si="6"/>
        <v>سنندج بلوار فجر رو به روی کوچه افروز پلاک ۷۲ کافه باس - محمد محمدی 09188785464</v>
      </c>
    </row>
    <row r="17" spans="1:34" ht="22.35" customHeight="1">
      <c r="A17" s="115"/>
      <c r="B17" s="115"/>
      <c r="C17" s="115"/>
      <c r="D17" s="115"/>
      <c r="E17" s="115"/>
      <c r="F17" s="116"/>
      <c r="G17" s="349"/>
      <c r="H17" s="355"/>
      <c r="I17" s="349"/>
      <c r="J17" s="349"/>
      <c r="K17" s="119" t="str">
        <f t="shared" ca="1" si="0"/>
        <v/>
      </c>
      <c r="L17" s="352"/>
      <c r="M17" s="352"/>
      <c r="N17" s="352"/>
      <c r="O17" s="117">
        <v>3328.1</v>
      </c>
      <c r="P17" s="117">
        <v>1</v>
      </c>
      <c r="Q17" s="121" t="str">
        <f>VLOOKUP(O17, '[1]لیست محصولات شهریور ۱۴۰۳'!B:C,2,0)</f>
        <v>اینماکولادا مزارع فلو | Inmaculada Fellows Farms</v>
      </c>
      <c r="R17" s="117"/>
      <c r="S17" s="120">
        <f>VLOOKUP(O17, '[1]لیست محصولات شهریور ۱۴۰۳'!B:F,5,0)</f>
        <v>150</v>
      </c>
      <c r="T17" s="122">
        <f>VLOOKUP(O17, '[1]لیست محصولات شهریور ۱۴۰۳'!B:G,6,0)</f>
        <v>7900000</v>
      </c>
      <c r="U17" s="123"/>
      <c r="V17" s="124">
        <f t="shared" si="1"/>
        <v>0</v>
      </c>
      <c r="W17" s="120">
        <f t="shared" si="2"/>
        <v>1</v>
      </c>
      <c r="X17" s="122">
        <f t="shared" si="3"/>
        <v>7900000</v>
      </c>
      <c r="Y17" s="125"/>
      <c r="Z17" s="122">
        <f t="shared" si="4"/>
        <v>7900000</v>
      </c>
      <c r="AA17" s="340"/>
      <c r="AB17" s="337"/>
      <c r="AC17" s="331"/>
      <c r="AD17" s="334"/>
      <c r="AE17" s="127"/>
      <c r="AF17" s="129"/>
      <c r="AG17" s="130" t="str">
        <f t="shared" si="5"/>
        <v>TRUE</v>
      </c>
      <c r="AH17" s="131" t="str">
        <f t="shared" si="6"/>
        <v xml:space="preserve">   -   </v>
      </c>
    </row>
    <row r="18" spans="1:34" ht="22.35" customHeight="1">
      <c r="A18" s="115"/>
      <c r="B18" s="115"/>
      <c r="C18" s="115"/>
      <c r="D18" s="115"/>
      <c r="E18" s="115"/>
      <c r="F18" s="116"/>
      <c r="G18" s="117">
        <v>13</v>
      </c>
      <c r="H18" s="118">
        <v>289768826595</v>
      </c>
      <c r="I18" s="117" t="s">
        <v>1143</v>
      </c>
      <c r="J18" s="117"/>
      <c r="K18" s="119" t="str">
        <f t="shared" ca="1" si="0"/>
        <v/>
      </c>
      <c r="L18" s="120" t="s">
        <v>529</v>
      </c>
      <c r="M18" s="120" t="s">
        <v>1167</v>
      </c>
      <c r="N18" s="120"/>
      <c r="O18" s="117">
        <v>3329.1</v>
      </c>
      <c r="P18" s="117">
        <v>1</v>
      </c>
      <c r="Q18" s="121" t="str">
        <f>VLOOKUP(O18, '[1]لیست محصولات شهریور ۱۴۰۳'!B:C,2,0)</f>
        <v>بنتی ننکا | Benti Nenka</v>
      </c>
      <c r="R18" s="117"/>
      <c r="S18" s="120">
        <f>VLOOKUP(O18, '[1]لیست محصولات شهریور ۱۴۰۳'!B:F,5,0)</f>
        <v>150</v>
      </c>
      <c r="T18" s="122">
        <f>VLOOKUP(O18, '[1]لیست محصولات شهریور ۱۴۰۳'!B:G,6,0)</f>
        <v>9850000</v>
      </c>
      <c r="U18" s="123"/>
      <c r="V18" s="124">
        <f t="shared" si="1"/>
        <v>0</v>
      </c>
      <c r="W18" s="120">
        <f t="shared" si="2"/>
        <v>1</v>
      </c>
      <c r="X18" s="122">
        <f t="shared" si="3"/>
        <v>9850000</v>
      </c>
      <c r="Y18" s="125"/>
      <c r="Z18" s="122">
        <f t="shared" si="4"/>
        <v>9850000</v>
      </c>
      <c r="AA18" s="126" t="s">
        <v>76</v>
      </c>
      <c r="AB18" s="121" t="s">
        <v>1168</v>
      </c>
      <c r="AC18" s="127" t="s">
        <v>1169</v>
      </c>
      <c r="AD18" s="128" t="s">
        <v>95</v>
      </c>
      <c r="AE18" s="127"/>
      <c r="AF18" s="129"/>
      <c r="AG18" s="130" t="str">
        <f t="shared" si="5"/>
        <v>TRUE</v>
      </c>
      <c r="AH18" s="131" t="str">
        <f t="shared" si="6"/>
        <v>تهران ری، جوانمرد قصاب ،خیابان حنیفه زاده شهرک الهیه کوچه سید احمد خمینی بلوک ۲۵ واحد ۹  - میلاد بابایی 09122700616</v>
      </c>
    </row>
    <row r="19" spans="1:34" ht="22.35" customHeight="1">
      <c r="A19" s="115"/>
      <c r="B19" s="115"/>
      <c r="C19" s="115"/>
      <c r="D19" s="115"/>
      <c r="E19" s="115"/>
      <c r="F19" s="116"/>
      <c r="G19" s="117">
        <v>14</v>
      </c>
      <c r="H19" s="118">
        <v>191210</v>
      </c>
      <c r="I19" s="117" t="s">
        <v>1143</v>
      </c>
      <c r="J19" s="117"/>
      <c r="K19" s="119" t="str">
        <f t="shared" ca="1" si="0"/>
        <v/>
      </c>
      <c r="L19" s="120" t="s">
        <v>1117</v>
      </c>
      <c r="M19" s="120" t="s">
        <v>1170</v>
      </c>
      <c r="N19" s="120"/>
      <c r="O19" s="117">
        <v>3329.1</v>
      </c>
      <c r="P19" s="117">
        <v>1</v>
      </c>
      <c r="Q19" s="121" t="str">
        <f>VLOOKUP(O19, '[1]لیست محصولات شهریور ۱۴۰۳'!B:C,2,0)</f>
        <v>بنتی ننکا | Benti Nenka</v>
      </c>
      <c r="R19" s="117" t="s">
        <v>92</v>
      </c>
      <c r="S19" s="120">
        <f>VLOOKUP(O19, '[1]لیست محصولات شهریور ۱۴۰۳'!B:F,5,0)</f>
        <v>150</v>
      </c>
      <c r="T19" s="122">
        <f>VLOOKUP(O19, '[1]لیست محصولات شهریور ۱۴۰۳'!B:G,6,0)</f>
        <v>9850000</v>
      </c>
      <c r="U19" s="123"/>
      <c r="V19" s="124">
        <f t="shared" si="1"/>
        <v>0</v>
      </c>
      <c r="W19" s="120">
        <f t="shared" si="2"/>
        <v>1</v>
      </c>
      <c r="X19" s="122">
        <f t="shared" si="3"/>
        <v>9850000</v>
      </c>
      <c r="Y19" s="125"/>
      <c r="Z19" s="122">
        <f t="shared" si="4"/>
        <v>9850000</v>
      </c>
      <c r="AA19" s="126" t="s">
        <v>76</v>
      </c>
      <c r="AB19" s="121" t="s">
        <v>1171</v>
      </c>
      <c r="AC19" s="127" t="s">
        <v>1172</v>
      </c>
      <c r="AD19" s="128" t="s">
        <v>95</v>
      </c>
      <c r="AE19" s="127"/>
      <c r="AF19" s="129"/>
      <c r="AG19" s="130" t="str">
        <f t="shared" si="5"/>
        <v>TRUE</v>
      </c>
      <c r="AH19" s="131" t="str">
        <f t="shared" si="6"/>
        <v>تهران میدان تجریش/ خیابان شهید فناخسرو/ پلاک ۴۴/ زنگ دوم  - نیلوفر لقایی 09127900906</v>
      </c>
    </row>
    <row r="20" spans="1:34" ht="22.35" customHeight="1">
      <c r="A20" s="115"/>
      <c r="B20" s="115"/>
      <c r="C20" s="115" t="b">
        <v>0</v>
      </c>
      <c r="D20" s="115"/>
      <c r="E20" s="115"/>
      <c r="F20" s="116"/>
      <c r="G20" s="347">
        <v>15</v>
      </c>
      <c r="H20" s="353">
        <v>263557</v>
      </c>
      <c r="I20" s="347" t="s">
        <v>1143</v>
      </c>
      <c r="J20" s="347"/>
      <c r="K20" s="119" t="str">
        <f t="shared" ca="1" si="0"/>
        <v/>
      </c>
      <c r="L20" s="350" t="s">
        <v>1173</v>
      </c>
      <c r="M20" s="350" t="s">
        <v>1174</v>
      </c>
      <c r="N20" s="350"/>
      <c r="O20" s="117">
        <v>3329.1</v>
      </c>
      <c r="P20" s="117">
        <v>1</v>
      </c>
      <c r="Q20" s="121" t="str">
        <f>VLOOKUP(O20, '[1]لیست محصولات شهریور ۱۴۰۳'!B:C,2,0)</f>
        <v>بنتی ننکا | Benti Nenka</v>
      </c>
      <c r="R20" s="117"/>
      <c r="S20" s="120">
        <f>VLOOKUP(O20, '[1]لیست محصولات شهریور ۱۴۰۳'!B:F,5,0)</f>
        <v>150</v>
      </c>
      <c r="T20" s="122">
        <f>VLOOKUP(O20, '[1]لیست محصولات شهریور ۱۴۰۳'!B:G,6,0)</f>
        <v>9850000</v>
      </c>
      <c r="U20" s="123"/>
      <c r="V20" s="124">
        <f t="shared" si="1"/>
        <v>0</v>
      </c>
      <c r="W20" s="120">
        <f t="shared" si="2"/>
        <v>1</v>
      </c>
      <c r="X20" s="122">
        <f t="shared" si="3"/>
        <v>9850000</v>
      </c>
      <c r="Y20" s="125"/>
      <c r="Z20" s="122">
        <f t="shared" si="4"/>
        <v>9850000</v>
      </c>
      <c r="AA20" s="338" t="s">
        <v>76</v>
      </c>
      <c r="AB20" s="335" t="s">
        <v>1175</v>
      </c>
      <c r="AC20" s="329" t="s">
        <v>1176</v>
      </c>
      <c r="AD20" s="332" t="s">
        <v>95</v>
      </c>
      <c r="AE20" s="127"/>
      <c r="AF20" s="129"/>
      <c r="AG20" s="130" t="str">
        <f t="shared" si="5"/>
        <v>TRUE</v>
      </c>
      <c r="AH20" s="131" t="str">
        <f t="shared" si="6"/>
        <v>تهران خ دماوند خ محمودی ک خلبان اکبری پ 16 واحد ۲  - آرمین جهان پناه 09128171007</v>
      </c>
    </row>
    <row r="21" spans="1:34" ht="22.35" customHeight="1">
      <c r="A21" s="115"/>
      <c r="B21" s="115"/>
      <c r="C21" s="115" t="b">
        <v>0</v>
      </c>
      <c r="D21" s="115"/>
      <c r="E21" s="115"/>
      <c r="F21" s="116"/>
      <c r="G21" s="348"/>
      <c r="H21" s="354"/>
      <c r="I21" s="348"/>
      <c r="J21" s="348"/>
      <c r="K21" s="119" t="str">
        <f t="shared" ca="1" si="0"/>
        <v/>
      </c>
      <c r="L21" s="351"/>
      <c r="M21" s="351"/>
      <c r="N21" s="351"/>
      <c r="O21" s="117">
        <v>5524.1</v>
      </c>
      <c r="P21" s="117">
        <v>1</v>
      </c>
      <c r="Q21" s="121" t="str">
        <f>VLOOKUP(O21, '[1]لیست محصولات شهریور ۱۴۰۳'!B:C,2,0)</f>
        <v>برزیل کوکاپیل کاناریو | Brazil Cocapil Canario</v>
      </c>
      <c r="R21" s="117"/>
      <c r="S21" s="120">
        <f>VLOOKUP(O21, '[1]لیست محصولات شهریور ۱۴۰۳'!B:F,5,0)</f>
        <v>150</v>
      </c>
      <c r="T21" s="122">
        <f>VLOOKUP(O21, '[1]لیست محصولات شهریور ۱۴۰۳'!B:G,6,0)</f>
        <v>2550000</v>
      </c>
      <c r="U21" s="123"/>
      <c r="V21" s="124">
        <f t="shared" si="1"/>
        <v>0</v>
      </c>
      <c r="W21" s="120">
        <f t="shared" si="2"/>
        <v>1</v>
      </c>
      <c r="X21" s="122">
        <f t="shared" si="3"/>
        <v>2550000</v>
      </c>
      <c r="Y21" s="125"/>
      <c r="Z21" s="122">
        <f t="shared" si="4"/>
        <v>2550000</v>
      </c>
      <c r="AA21" s="339"/>
      <c r="AB21" s="336"/>
      <c r="AC21" s="330"/>
      <c r="AD21" s="333"/>
      <c r="AE21" s="127"/>
      <c r="AF21" s="129"/>
      <c r="AG21" s="130" t="str">
        <f t="shared" si="5"/>
        <v>TRUE</v>
      </c>
      <c r="AH21" s="131" t="str">
        <f t="shared" si="6"/>
        <v xml:space="preserve">   -   </v>
      </c>
    </row>
    <row r="22" spans="1:34" ht="22.35" customHeight="1">
      <c r="A22" s="115" t="b">
        <v>0</v>
      </c>
      <c r="B22" s="115"/>
      <c r="C22" s="115" t="b">
        <v>0</v>
      </c>
      <c r="D22" s="115"/>
      <c r="E22" s="115"/>
      <c r="F22" s="116"/>
      <c r="G22" s="348"/>
      <c r="H22" s="354"/>
      <c r="I22" s="348"/>
      <c r="J22" s="348"/>
      <c r="K22" s="119" t="str">
        <f t="shared" ca="1" si="0"/>
        <v/>
      </c>
      <c r="L22" s="351"/>
      <c r="M22" s="351"/>
      <c r="N22" s="351"/>
      <c r="O22" s="117">
        <v>5525.1</v>
      </c>
      <c r="P22" s="117">
        <v>1</v>
      </c>
      <c r="Q22" s="121" t="str">
        <f>VLOOKUP(O22, '[1]لیست محصولات شهریور ۱۴۰۳'!B:C,2,0)</f>
        <v>اتیوپی آناسورا | Ethiopia Anasora</v>
      </c>
      <c r="R22" s="117"/>
      <c r="S22" s="120">
        <f>VLOOKUP(O22, '[1]لیست محصولات شهریور ۱۴۰۳'!B:F,5,0)</f>
        <v>150</v>
      </c>
      <c r="T22" s="122">
        <f>VLOOKUP(O22, '[1]لیست محصولات شهریور ۱۴۰۳'!B:G,6,0)</f>
        <v>2750000</v>
      </c>
      <c r="U22" s="123"/>
      <c r="V22" s="124">
        <f t="shared" si="1"/>
        <v>0</v>
      </c>
      <c r="W22" s="120">
        <f t="shared" si="2"/>
        <v>1</v>
      </c>
      <c r="X22" s="122">
        <f t="shared" si="3"/>
        <v>2750000</v>
      </c>
      <c r="Y22" s="125"/>
      <c r="Z22" s="122">
        <f t="shared" si="4"/>
        <v>2750000</v>
      </c>
      <c r="AA22" s="339"/>
      <c r="AB22" s="336"/>
      <c r="AC22" s="330"/>
      <c r="AD22" s="333"/>
      <c r="AE22" s="127"/>
      <c r="AF22" s="129"/>
      <c r="AG22" s="130" t="str">
        <f t="shared" si="5"/>
        <v>TRUE</v>
      </c>
      <c r="AH22" s="131" t="str">
        <f t="shared" si="6"/>
        <v xml:space="preserve">   -   </v>
      </c>
    </row>
    <row r="23" spans="1:34" ht="22.35" customHeight="1">
      <c r="A23" s="115"/>
      <c r="B23" s="115"/>
      <c r="C23" s="115" t="b">
        <v>0</v>
      </c>
      <c r="D23" s="115"/>
      <c r="E23" s="115"/>
      <c r="F23" s="116"/>
      <c r="G23" s="349"/>
      <c r="H23" s="355"/>
      <c r="I23" s="349"/>
      <c r="J23" s="349"/>
      <c r="K23" s="119" t="str">
        <f t="shared" ca="1" si="0"/>
        <v/>
      </c>
      <c r="L23" s="352"/>
      <c r="M23" s="352"/>
      <c r="N23" s="352"/>
      <c r="O23" s="117">
        <v>3328.1</v>
      </c>
      <c r="P23" s="117">
        <v>1</v>
      </c>
      <c r="Q23" s="121" t="str">
        <f>VLOOKUP(O23, '[1]لیست محصولات شهریور ۱۴۰۳'!B:C,2,0)</f>
        <v>اینماکولادا مزارع فلو | Inmaculada Fellows Farms</v>
      </c>
      <c r="R23" s="117"/>
      <c r="S23" s="120">
        <f>VLOOKUP(O23, '[1]لیست محصولات شهریور ۱۴۰۳'!B:F,5,0)</f>
        <v>150</v>
      </c>
      <c r="T23" s="122">
        <f>VLOOKUP(O23, '[1]لیست محصولات شهریور ۱۴۰۳'!B:G,6,0)</f>
        <v>7900000</v>
      </c>
      <c r="U23" s="123"/>
      <c r="V23" s="124">
        <f t="shared" si="1"/>
        <v>0</v>
      </c>
      <c r="W23" s="120">
        <f t="shared" si="2"/>
        <v>1</v>
      </c>
      <c r="X23" s="122">
        <f t="shared" si="3"/>
        <v>7900000</v>
      </c>
      <c r="Y23" s="125"/>
      <c r="Z23" s="122">
        <f t="shared" si="4"/>
        <v>7900000</v>
      </c>
      <c r="AA23" s="340"/>
      <c r="AB23" s="337"/>
      <c r="AC23" s="331"/>
      <c r="AD23" s="334"/>
      <c r="AE23" s="127"/>
      <c r="AF23" s="129"/>
      <c r="AG23" s="130" t="str">
        <f t="shared" si="5"/>
        <v>TRUE</v>
      </c>
      <c r="AH23" s="131" t="str">
        <f t="shared" si="6"/>
        <v xml:space="preserve">   -   </v>
      </c>
    </row>
    <row r="24" spans="1:34" ht="22.35" customHeight="1">
      <c r="A24" s="115"/>
      <c r="B24" s="115"/>
      <c r="C24" s="115" t="b">
        <v>0</v>
      </c>
      <c r="D24" s="115"/>
      <c r="E24" s="115"/>
      <c r="F24" s="116"/>
      <c r="G24" s="117">
        <v>16</v>
      </c>
      <c r="H24" s="118">
        <v>289776897893</v>
      </c>
      <c r="I24" s="117" t="s">
        <v>1143</v>
      </c>
      <c r="J24" s="117" t="s">
        <v>74</v>
      </c>
      <c r="K24" s="119" t="str">
        <f t="shared" ca="1" si="0"/>
        <v/>
      </c>
      <c r="L24" s="120" t="s">
        <v>101</v>
      </c>
      <c r="M24" s="120" t="s">
        <v>1177</v>
      </c>
      <c r="N24" s="120" t="s">
        <v>1178</v>
      </c>
      <c r="O24" s="117">
        <v>5525.3</v>
      </c>
      <c r="P24" s="117">
        <v>1</v>
      </c>
      <c r="Q24" s="121" t="str">
        <f>VLOOKUP(O24, '[1]لیست محصولات شهریور ۱۴۰۳'!B:C,2,0)</f>
        <v>اتیوپی آناسورا | Ethiopia Anasora</v>
      </c>
      <c r="R24" s="117"/>
      <c r="S24" s="120">
        <f>VLOOKUP(O24, '[1]لیست محصولات شهریور ۱۴۰۳'!B:F,5,0)</f>
        <v>4000</v>
      </c>
      <c r="T24" s="122">
        <f>VLOOKUP(O24, '[1]لیست محصولات شهریور ۱۴۰۳'!B:G,6,0)</f>
        <v>63200000</v>
      </c>
      <c r="U24" s="123"/>
      <c r="V24" s="124">
        <f t="shared" si="1"/>
        <v>0</v>
      </c>
      <c r="W24" s="120">
        <f t="shared" si="2"/>
        <v>1</v>
      </c>
      <c r="X24" s="122">
        <f t="shared" si="3"/>
        <v>63200000</v>
      </c>
      <c r="Y24" s="125"/>
      <c r="Z24" s="122">
        <f t="shared" si="4"/>
        <v>63200000</v>
      </c>
      <c r="AA24" s="126" t="s">
        <v>293</v>
      </c>
      <c r="AB24" s="121" t="s">
        <v>1179</v>
      </c>
      <c r="AC24" s="127" t="s">
        <v>1180</v>
      </c>
      <c r="AD24" s="128"/>
      <c r="AE24" s="127"/>
      <c r="AF24" s="129"/>
      <c r="AG24" s="130" t="str">
        <f t="shared" si="5"/>
        <v>TRUE</v>
      </c>
      <c r="AH24" s="131" t="str">
        <f t="shared" si="6"/>
        <v>ساری میدان امام بلوار آزادی خیابان بعثت بین بعثت ۲ و ۴ کافه قهومون - محمدرضا غلامی شه بندی 09376143341</v>
      </c>
    </row>
    <row r="25" spans="1:34" ht="22.35" customHeight="1">
      <c r="A25" s="115"/>
      <c r="B25" s="115"/>
      <c r="C25" s="115" t="b">
        <v>0</v>
      </c>
      <c r="D25" s="115"/>
      <c r="E25" s="115"/>
      <c r="F25" s="116"/>
      <c r="G25" s="136">
        <v>17</v>
      </c>
      <c r="H25" s="137" t="s">
        <v>504</v>
      </c>
      <c r="I25" s="136" t="s">
        <v>1143</v>
      </c>
      <c r="J25" s="117" t="s">
        <v>74</v>
      </c>
      <c r="K25" s="119" t="str">
        <f t="shared" ca="1" si="0"/>
        <v/>
      </c>
      <c r="L25" s="120" t="s">
        <v>366</v>
      </c>
      <c r="M25" s="120" t="s">
        <v>367</v>
      </c>
      <c r="N25" s="120" t="s">
        <v>368</v>
      </c>
      <c r="O25" s="117">
        <v>5501.3</v>
      </c>
      <c r="P25" s="117">
        <v>1</v>
      </c>
      <c r="Q25" s="121" t="str">
        <f>VLOOKUP(O25, '[1]لیست محصولات شهریور ۱۴۰۳'!B:C,2,0)</f>
        <v>ورتکس | Vortex</v>
      </c>
      <c r="R25" s="117"/>
      <c r="S25" s="120">
        <f>VLOOKUP(O25, '[1]لیست محصولات شهریور ۱۴۰۳'!B:F,5,0)</f>
        <v>4000</v>
      </c>
      <c r="T25" s="122">
        <f>VLOOKUP(O25, '[1]لیست محصولات شهریور ۱۴۰۳'!B:G,6,0)</f>
        <v>51200000</v>
      </c>
      <c r="U25" s="123"/>
      <c r="V25" s="124">
        <f t="shared" si="1"/>
        <v>0</v>
      </c>
      <c r="W25" s="120">
        <f t="shared" si="2"/>
        <v>1</v>
      </c>
      <c r="X25" s="122">
        <f t="shared" si="3"/>
        <v>51200000</v>
      </c>
      <c r="Y25" s="125"/>
      <c r="Z25" s="122">
        <f t="shared" si="4"/>
        <v>51200000</v>
      </c>
      <c r="AA25" s="126" t="s">
        <v>140</v>
      </c>
      <c r="AB25" s="121" t="s">
        <v>186</v>
      </c>
      <c r="AC25" s="127" t="s">
        <v>187</v>
      </c>
      <c r="AD25" s="128"/>
      <c r="AE25" s="127"/>
      <c r="AF25" s="129"/>
      <c r="AG25" s="130" t="str">
        <f t="shared" si="5"/>
        <v>TRUE</v>
      </c>
      <c r="AH25" s="131" t="str">
        <f t="shared" si="6"/>
        <v>اصفهان خيابان شمس آبادي، كوچه كازروني، نبش سه راهي، پاساژ اميد،طبقه اول کافه دولت - نگار نقیه 09334075144</v>
      </c>
    </row>
    <row r="26" spans="1:34" ht="22.35" customHeight="1">
      <c r="A26" s="115"/>
      <c r="B26" s="115"/>
      <c r="C26" s="115"/>
      <c r="D26" s="115"/>
      <c r="E26" s="115"/>
      <c r="F26" s="116"/>
      <c r="G26" s="347">
        <v>18</v>
      </c>
      <c r="H26" s="353">
        <v>289782876621</v>
      </c>
      <c r="I26" s="347" t="s">
        <v>1143</v>
      </c>
      <c r="J26" s="347" t="s">
        <v>74</v>
      </c>
      <c r="K26" s="119" t="str">
        <f t="shared" ca="1" si="0"/>
        <v/>
      </c>
      <c r="L26" s="350" t="s">
        <v>101</v>
      </c>
      <c r="M26" s="350" t="s">
        <v>1177</v>
      </c>
      <c r="N26" s="350" t="s">
        <v>1178</v>
      </c>
      <c r="O26" s="117">
        <v>3329.1</v>
      </c>
      <c r="P26" s="117">
        <v>1</v>
      </c>
      <c r="Q26" s="121" t="str">
        <f>VLOOKUP(O26, '[1]لیست محصولات شهریور ۱۴۰۳'!B:C,2,0)</f>
        <v>بنتی ننکا | Benti Nenka</v>
      </c>
      <c r="R26" s="117"/>
      <c r="S26" s="120">
        <f>VLOOKUP(O26, '[1]لیست محصولات شهریور ۱۴۰۳'!B:F,5,0)</f>
        <v>150</v>
      </c>
      <c r="T26" s="122">
        <f>VLOOKUP(O26, '[1]لیست محصولات شهریور ۱۴۰۳'!B:G,6,0)</f>
        <v>9850000</v>
      </c>
      <c r="U26" s="123"/>
      <c r="V26" s="124">
        <f t="shared" si="1"/>
        <v>0</v>
      </c>
      <c r="W26" s="120">
        <f t="shared" si="2"/>
        <v>1</v>
      </c>
      <c r="X26" s="122">
        <f t="shared" si="3"/>
        <v>9850000</v>
      </c>
      <c r="Y26" s="125"/>
      <c r="Z26" s="122">
        <f t="shared" si="4"/>
        <v>9850000</v>
      </c>
      <c r="AA26" s="338" t="s">
        <v>293</v>
      </c>
      <c r="AB26" s="335" t="s">
        <v>1179</v>
      </c>
      <c r="AC26" s="329" t="s">
        <v>1180</v>
      </c>
      <c r="AD26" s="332"/>
      <c r="AE26" s="356" t="s">
        <v>1181</v>
      </c>
      <c r="AF26" s="129"/>
      <c r="AG26" s="130" t="str">
        <f t="shared" si="5"/>
        <v>TRUE</v>
      </c>
      <c r="AH26" s="131" t="str">
        <f t="shared" si="6"/>
        <v>ساری میدان امام بلوار آزادی خیابان بعثت بین بعثت ۲ و ۴ کافه قهومون - محمدرضا غلامی شه بندی 09376143341</v>
      </c>
    </row>
    <row r="27" spans="1:34" ht="22.35" customHeight="1">
      <c r="A27" s="115"/>
      <c r="B27" s="115"/>
      <c r="C27" s="115" t="b">
        <v>0</v>
      </c>
      <c r="D27" s="115"/>
      <c r="E27" s="115"/>
      <c r="F27" s="116"/>
      <c r="G27" s="348"/>
      <c r="H27" s="354"/>
      <c r="I27" s="348"/>
      <c r="J27" s="348"/>
      <c r="K27" s="119" t="str">
        <f t="shared" ca="1" si="0"/>
        <v/>
      </c>
      <c r="L27" s="351"/>
      <c r="M27" s="351"/>
      <c r="N27" s="351"/>
      <c r="O27" s="117">
        <v>5524.3</v>
      </c>
      <c r="P27" s="117">
        <v>1</v>
      </c>
      <c r="Q27" s="121" t="str">
        <f>VLOOKUP(O27, '[1]لیست محصولات شهریور ۱۴۰۳'!B:C,2,0)</f>
        <v>برزیل کوکاپیل کاناریو | Brazil Cocapil Canario</v>
      </c>
      <c r="R27" s="117"/>
      <c r="S27" s="120">
        <f>VLOOKUP(O27, '[1]لیست محصولات شهریور ۱۴۰۳'!B:F,5,0)</f>
        <v>4000</v>
      </c>
      <c r="T27" s="122">
        <f>VLOOKUP(O27, '[1]لیست محصولات شهریور ۱۴۰۳'!B:G,6,0)</f>
        <v>58400000</v>
      </c>
      <c r="U27" s="123"/>
      <c r="V27" s="124">
        <f t="shared" si="1"/>
        <v>0</v>
      </c>
      <c r="W27" s="120">
        <f t="shared" si="2"/>
        <v>1</v>
      </c>
      <c r="X27" s="122">
        <f t="shared" si="3"/>
        <v>58400000</v>
      </c>
      <c r="Y27" s="125"/>
      <c r="Z27" s="122">
        <f t="shared" si="4"/>
        <v>58400000</v>
      </c>
      <c r="AA27" s="339"/>
      <c r="AB27" s="336"/>
      <c r="AC27" s="330"/>
      <c r="AD27" s="333"/>
      <c r="AE27" s="357"/>
      <c r="AF27" s="129"/>
      <c r="AG27" s="130" t="str">
        <f t="shared" si="5"/>
        <v>TRUE</v>
      </c>
      <c r="AH27" s="131" t="str">
        <f t="shared" si="6"/>
        <v xml:space="preserve">   -   </v>
      </c>
    </row>
    <row r="28" spans="1:34" ht="22.35" customHeight="1">
      <c r="A28" s="115"/>
      <c r="B28" s="115"/>
      <c r="C28" s="115" t="b">
        <v>0</v>
      </c>
      <c r="D28" s="115"/>
      <c r="E28" s="115"/>
      <c r="F28" s="116"/>
      <c r="G28" s="348"/>
      <c r="H28" s="354"/>
      <c r="I28" s="348"/>
      <c r="J28" s="348"/>
      <c r="K28" s="119" t="str">
        <f t="shared" ca="1" si="0"/>
        <v/>
      </c>
      <c r="L28" s="351"/>
      <c r="M28" s="351"/>
      <c r="N28" s="351"/>
      <c r="O28" s="117">
        <v>5525.1</v>
      </c>
      <c r="P28" s="117">
        <v>1</v>
      </c>
      <c r="Q28" s="121" t="str">
        <f>VLOOKUP(O28, '[1]لیست محصولات شهریور ۱۴۰۳'!B:C,2,0)</f>
        <v>اتیوپی آناسورا | Ethiopia Anasora</v>
      </c>
      <c r="R28" s="117"/>
      <c r="S28" s="120">
        <f>VLOOKUP(O28, '[1]لیست محصولات شهریور ۱۴۰۳'!B:F,5,0)</f>
        <v>150</v>
      </c>
      <c r="T28" s="122">
        <f>VLOOKUP(O28, '[1]لیست محصولات شهریور ۱۴۰۳'!B:G,6,0)</f>
        <v>2750000</v>
      </c>
      <c r="U28" s="123"/>
      <c r="V28" s="124">
        <f t="shared" si="1"/>
        <v>0</v>
      </c>
      <c r="W28" s="120">
        <f t="shared" si="2"/>
        <v>1</v>
      </c>
      <c r="X28" s="122">
        <f t="shared" si="3"/>
        <v>2750000</v>
      </c>
      <c r="Y28" s="125"/>
      <c r="Z28" s="122">
        <f t="shared" si="4"/>
        <v>2750000</v>
      </c>
      <c r="AA28" s="339"/>
      <c r="AB28" s="336"/>
      <c r="AC28" s="330"/>
      <c r="AD28" s="333"/>
      <c r="AE28" s="357"/>
      <c r="AF28" s="129"/>
      <c r="AG28" s="130" t="str">
        <f t="shared" si="5"/>
        <v>TRUE</v>
      </c>
      <c r="AH28" s="131" t="str">
        <f t="shared" si="6"/>
        <v xml:space="preserve">   -   </v>
      </c>
    </row>
    <row r="29" spans="1:34" ht="22.35" customHeight="1">
      <c r="A29" s="115"/>
      <c r="B29" s="115"/>
      <c r="C29" s="115" t="b">
        <v>0</v>
      </c>
      <c r="D29" s="115"/>
      <c r="E29" s="115"/>
      <c r="F29" s="116"/>
      <c r="G29" s="349"/>
      <c r="H29" s="355"/>
      <c r="I29" s="349"/>
      <c r="J29" s="349"/>
      <c r="K29" s="119" t="str">
        <f t="shared" ca="1" si="0"/>
        <v/>
      </c>
      <c r="L29" s="352"/>
      <c r="M29" s="352"/>
      <c r="N29" s="352"/>
      <c r="O29" s="117">
        <v>5524.1</v>
      </c>
      <c r="P29" s="117">
        <v>1</v>
      </c>
      <c r="Q29" s="121" t="str">
        <f>VLOOKUP(O29, '[1]لیست محصولات شهریور ۱۴۰۳'!B:C,2,0)</f>
        <v>برزیل کوکاپیل کاناریو | Brazil Cocapil Canario</v>
      </c>
      <c r="R29" s="117"/>
      <c r="S29" s="120">
        <f>VLOOKUP(O29, '[1]لیست محصولات شهریور ۱۴۰۳'!B:F,5,0)</f>
        <v>150</v>
      </c>
      <c r="T29" s="122">
        <f>VLOOKUP(O29, '[1]لیست محصولات شهریور ۱۴۰۳'!B:G,6,0)</f>
        <v>2550000</v>
      </c>
      <c r="U29" s="123"/>
      <c r="V29" s="124">
        <f t="shared" si="1"/>
        <v>0</v>
      </c>
      <c r="W29" s="120">
        <f t="shared" si="2"/>
        <v>1</v>
      </c>
      <c r="X29" s="122">
        <f t="shared" si="3"/>
        <v>2550000</v>
      </c>
      <c r="Y29" s="125"/>
      <c r="Z29" s="122">
        <f t="shared" si="4"/>
        <v>2550000</v>
      </c>
      <c r="AA29" s="340"/>
      <c r="AB29" s="337"/>
      <c r="AC29" s="331"/>
      <c r="AD29" s="334"/>
      <c r="AE29" s="358"/>
      <c r="AF29" s="129"/>
      <c r="AG29" s="130" t="str">
        <f t="shared" si="5"/>
        <v>TRUE</v>
      </c>
      <c r="AH29" s="131" t="str">
        <f t="shared" si="6"/>
        <v xml:space="preserve">   -   </v>
      </c>
    </row>
    <row r="30" spans="1:34" ht="22.35" customHeight="1">
      <c r="A30" s="115"/>
      <c r="B30" s="115"/>
      <c r="C30" s="115" t="b">
        <v>0</v>
      </c>
      <c r="D30" s="115"/>
      <c r="E30" s="115" t="b">
        <v>0</v>
      </c>
      <c r="F30" s="116"/>
      <c r="G30" s="117">
        <v>19</v>
      </c>
      <c r="H30" s="118">
        <v>289784813355</v>
      </c>
      <c r="I30" s="117" t="s">
        <v>1143</v>
      </c>
      <c r="J30" s="117" t="s">
        <v>74</v>
      </c>
      <c r="K30" s="119" t="str">
        <f t="shared" ca="1" si="0"/>
        <v/>
      </c>
      <c r="L30" s="120" t="s">
        <v>128</v>
      </c>
      <c r="M30" s="120" t="s">
        <v>495</v>
      </c>
      <c r="N30" s="120" t="s">
        <v>496</v>
      </c>
      <c r="O30" s="117">
        <v>5501.3</v>
      </c>
      <c r="P30" s="117">
        <v>6</v>
      </c>
      <c r="Q30" s="121" t="str">
        <f>VLOOKUP(O30, '[1]لیست محصولات شهریور ۱۴۰۳'!B:C,2,0)</f>
        <v>ورتکس | Vortex</v>
      </c>
      <c r="R30" s="117"/>
      <c r="S30" s="120">
        <f>VLOOKUP(O30, '[1]لیست محصولات شهریور ۱۴۰۳'!B:F,5,0)</f>
        <v>4000</v>
      </c>
      <c r="T30" s="122">
        <f>VLOOKUP(O30, '[1]لیست محصولات شهریور ۱۴۰۳'!B:G,6,0)</f>
        <v>51200000</v>
      </c>
      <c r="U30" s="123"/>
      <c r="V30" s="124">
        <f t="shared" si="1"/>
        <v>0</v>
      </c>
      <c r="W30" s="120">
        <f t="shared" si="2"/>
        <v>6</v>
      </c>
      <c r="X30" s="122">
        <f t="shared" si="3"/>
        <v>307200000</v>
      </c>
      <c r="Y30" s="125"/>
      <c r="Z30" s="122">
        <f t="shared" si="4"/>
        <v>307200000</v>
      </c>
      <c r="AA30" s="126" t="s">
        <v>76</v>
      </c>
      <c r="AB30" s="121" t="s">
        <v>497</v>
      </c>
      <c r="AC30" s="127" t="s">
        <v>498</v>
      </c>
      <c r="AD30" s="128"/>
      <c r="AE30" s="127"/>
      <c r="AF30" s="129"/>
      <c r="AG30" s="130" t="str">
        <f t="shared" si="5"/>
        <v>TRUE</v>
      </c>
      <c r="AH30" s="131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31" spans="1:34" ht="22.35" customHeight="1">
      <c r="A31" s="115" t="b">
        <v>0</v>
      </c>
      <c r="B31" s="115"/>
      <c r="C31" s="115" t="b">
        <v>0</v>
      </c>
      <c r="D31" s="115"/>
      <c r="E31" s="115" t="b">
        <v>0</v>
      </c>
      <c r="F31" s="116"/>
      <c r="G31" s="136">
        <v>20</v>
      </c>
      <c r="H31" s="137" t="s">
        <v>504</v>
      </c>
      <c r="I31" s="136" t="s">
        <v>1143</v>
      </c>
      <c r="J31" s="117" t="s">
        <v>74</v>
      </c>
      <c r="K31" s="119" t="str">
        <f t="shared" ca="1" si="0"/>
        <v/>
      </c>
      <c r="L31" s="120" t="s">
        <v>790</v>
      </c>
      <c r="M31" s="120" t="s">
        <v>1183</v>
      </c>
      <c r="N31" s="120" t="s">
        <v>1182</v>
      </c>
      <c r="O31" s="117">
        <v>5501.3</v>
      </c>
      <c r="P31" s="117">
        <v>5</v>
      </c>
      <c r="Q31" s="121" t="str">
        <f>VLOOKUP(O31, '[1]لیست محصولات شهریور ۱۴۰۳'!B:C,2,0)</f>
        <v>ورتکس | Vortex</v>
      </c>
      <c r="R31" s="117"/>
      <c r="S31" s="120">
        <f>VLOOKUP(O31, '[1]لیست محصولات شهریور ۱۴۰۳'!B:F,5,0)</f>
        <v>4000</v>
      </c>
      <c r="T31" s="122">
        <f>VLOOKUP(O31, '[1]لیست محصولات شهریور ۱۴۰۳'!B:G,6,0)</f>
        <v>51200000</v>
      </c>
      <c r="U31" s="123"/>
      <c r="V31" s="124">
        <f t="shared" si="1"/>
        <v>0</v>
      </c>
      <c r="W31" s="120">
        <f t="shared" si="2"/>
        <v>5</v>
      </c>
      <c r="X31" s="122">
        <f t="shared" si="3"/>
        <v>256000000</v>
      </c>
      <c r="Y31" s="125"/>
      <c r="Z31" s="122">
        <f t="shared" si="4"/>
        <v>256000000</v>
      </c>
      <c r="AA31" s="126" t="s">
        <v>641</v>
      </c>
      <c r="AB31" s="121" t="s">
        <v>1184</v>
      </c>
      <c r="AC31" s="127" t="s">
        <v>1185</v>
      </c>
      <c r="AD31" s="128"/>
      <c r="AE31" s="127"/>
      <c r="AF31" s="129"/>
      <c r="AG31" s="130" t="str">
        <f t="shared" si="5"/>
        <v>TRUE</v>
      </c>
      <c r="AH31" s="131" t="str">
        <f t="shared" si="6"/>
        <v>نوشهر چلندر _ روبه روی وردی چلندر کافه لکسون - رامین حسابیان 09163074331</v>
      </c>
    </row>
    <row r="32" spans="1:34" ht="22.35" customHeight="1">
      <c r="A32" s="115"/>
      <c r="B32" s="115"/>
      <c r="C32" s="115"/>
      <c r="D32" s="115"/>
      <c r="E32" s="115"/>
      <c r="F32" s="116"/>
      <c r="G32" s="347">
        <v>21</v>
      </c>
      <c r="H32" s="353">
        <v>289784605467</v>
      </c>
      <c r="I32" s="347" t="s">
        <v>1143</v>
      </c>
      <c r="J32" s="347" t="s">
        <v>74</v>
      </c>
      <c r="K32" s="119" t="str">
        <f t="shared" ca="1" si="0"/>
        <v/>
      </c>
      <c r="L32" s="350" t="s">
        <v>232</v>
      </c>
      <c r="M32" s="350" t="s">
        <v>581</v>
      </c>
      <c r="N32" s="350" t="s">
        <v>582</v>
      </c>
      <c r="O32" s="117">
        <v>3328.1</v>
      </c>
      <c r="P32" s="117">
        <v>1</v>
      </c>
      <c r="Q32" s="121" t="str">
        <f>VLOOKUP(O32, '[1]لیست محصولات شهریور ۱۴۰۳'!B:C,2,0)</f>
        <v>اینماکولادا مزارع فلو | Inmaculada Fellows Farms</v>
      </c>
      <c r="R32" s="117"/>
      <c r="S32" s="120">
        <f>VLOOKUP(O32, '[1]لیست محصولات شهریور ۱۴۰۳'!B:F,5,0)</f>
        <v>150</v>
      </c>
      <c r="T32" s="122">
        <f>VLOOKUP(O32, '[1]لیست محصولات شهریور ۱۴۰۳'!B:G,6,0)</f>
        <v>7900000</v>
      </c>
      <c r="U32" s="123"/>
      <c r="V32" s="124">
        <f t="shared" si="1"/>
        <v>0</v>
      </c>
      <c r="W32" s="120">
        <f t="shared" si="2"/>
        <v>1</v>
      </c>
      <c r="X32" s="122">
        <f t="shared" si="3"/>
        <v>7900000</v>
      </c>
      <c r="Y32" s="125"/>
      <c r="Z32" s="122">
        <f t="shared" si="4"/>
        <v>7900000</v>
      </c>
      <c r="AA32" s="338" t="s">
        <v>190</v>
      </c>
      <c r="AB32" s="335" t="s">
        <v>583</v>
      </c>
      <c r="AC32" s="329" t="s">
        <v>584</v>
      </c>
      <c r="AD32" s="332"/>
      <c r="AE32" s="127"/>
      <c r="AF32" s="129"/>
      <c r="AG32" s="130" t="str">
        <f t="shared" si="5"/>
        <v>TRUE</v>
      </c>
      <c r="AH32" s="131" t="str">
        <f t="shared" si="6"/>
        <v>شیراز قدوسی شرقی-بین کوچه 4و 6 کافه لوسیدا - محمد قاضی 09037620979</v>
      </c>
    </row>
    <row r="33" spans="1:34" ht="22.35" customHeight="1">
      <c r="A33" s="115"/>
      <c r="B33" s="115"/>
      <c r="C33" s="115"/>
      <c r="D33" s="115"/>
      <c r="E33" s="115"/>
      <c r="F33" s="116"/>
      <c r="G33" s="348"/>
      <c r="H33" s="354"/>
      <c r="I33" s="348"/>
      <c r="J33" s="348"/>
      <c r="K33" s="119" t="str">
        <f t="shared" ca="1" si="0"/>
        <v/>
      </c>
      <c r="L33" s="351"/>
      <c r="M33" s="351"/>
      <c r="N33" s="351"/>
      <c r="O33" s="117">
        <v>3329.1</v>
      </c>
      <c r="P33" s="117">
        <v>1</v>
      </c>
      <c r="Q33" s="121" t="str">
        <f>VLOOKUP(O33, '[1]لیست محصولات شهریور ۱۴۰۳'!B:C,2,0)</f>
        <v>بنتی ننکا | Benti Nenka</v>
      </c>
      <c r="R33" s="117"/>
      <c r="S33" s="120">
        <f>VLOOKUP(O33, '[1]لیست محصولات شهریور ۱۴۰۳'!B:F,5,0)</f>
        <v>150</v>
      </c>
      <c r="T33" s="122">
        <f>VLOOKUP(O33, '[1]لیست محصولات شهریور ۱۴۰۳'!B:G,6,0)</f>
        <v>9850000</v>
      </c>
      <c r="U33" s="123"/>
      <c r="V33" s="124">
        <f t="shared" si="1"/>
        <v>0</v>
      </c>
      <c r="W33" s="120">
        <f t="shared" si="2"/>
        <v>1</v>
      </c>
      <c r="X33" s="122">
        <f t="shared" si="3"/>
        <v>9850000</v>
      </c>
      <c r="Y33" s="125"/>
      <c r="Z33" s="122">
        <f t="shared" si="4"/>
        <v>9850000</v>
      </c>
      <c r="AA33" s="339"/>
      <c r="AB33" s="336"/>
      <c r="AC33" s="330"/>
      <c r="AD33" s="333"/>
      <c r="AE33" s="127"/>
      <c r="AF33" s="129"/>
      <c r="AG33" s="130" t="str">
        <f t="shared" si="5"/>
        <v>TRUE</v>
      </c>
      <c r="AH33" s="131" t="str">
        <f t="shared" si="6"/>
        <v xml:space="preserve">   -   </v>
      </c>
    </row>
    <row r="34" spans="1:34" ht="22.35" customHeight="1">
      <c r="A34" s="115"/>
      <c r="B34" s="115"/>
      <c r="C34" s="115"/>
      <c r="D34" s="115"/>
      <c r="E34" s="115"/>
      <c r="F34" s="116"/>
      <c r="G34" s="349"/>
      <c r="H34" s="355"/>
      <c r="I34" s="349"/>
      <c r="J34" s="349"/>
      <c r="K34" s="119" t="str">
        <f t="shared" ca="1" si="0"/>
        <v/>
      </c>
      <c r="L34" s="352"/>
      <c r="M34" s="352"/>
      <c r="N34" s="352"/>
      <c r="O34" s="117">
        <v>5525.3</v>
      </c>
      <c r="P34" s="117">
        <v>2</v>
      </c>
      <c r="Q34" s="121" t="str">
        <f>VLOOKUP(O34, '[1]لیست محصولات شهریور ۱۴۰۳'!B:C,2,0)</f>
        <v>اتیوپی آناسورا | Ethiopia Anasora</v>
      </c>
      <c r="R34" s="117"/>
      <c r="S34" s="120">
        <f>VLOOKUP(O34, '[1]لیست محصولات شهریور ۱۴۰۳'!B:F,5,0)</f>
        <v>4000</v>
      </c>
      <c r="T34" s="122">
        <f>VLOOKUP(O34, '[1]لیست محصولات شهریور ۱۴۰۳'!B:G,6,0)</f>
        <v>63200000</v>
      </c>
      <c r="U34" s="123"/>
      <c r="V34" s="124">
        <f t="shared" si="1"/>
        <v>0</v>
      </c>
      <c r="W34" s="120">
        <f t="shared" si="2"/>
        <v>2</v>
      </c>
      <c r="X34" s="122">
        <f t="shared" si="3"/>
        <v>126400000</v>
      </c>
      <c r="Y34" s="125"/>
      <c r="Z34" s="122">
        <f t="shared" si="4"/>
        <v>126400000</v>
      </c>
      <c r="AA34" s="340"/>
      <c r="AB34" s="337"/>
      <c r="AC34" s="331"/>
      <c r="AD34" s="334"/>
      <c r="AE34" s="127"/>
      <c r="AF34" s="129"/>
      <c r="AG34" s="130" t="str">
        <f t="shared" si="5"/>
        <v>TRUE</v>
      </c>
      <c r="AH34" s="131" t="str">
        <f t="shared" si="6"/>
        <v xml:space="preserve">   -   </v>
      </c>
    </row>
    <row r="35" spans="1:34" ht="22.35" customHeight="1">
      <c r="A35" s="115"/>
      <c r="B35" s="115"/>
      <c r="C35" s="115"/>
      <c r="D35" s="115"/>
      <c r="E35" s="115"/>
      <c r="F35" s="116"/>
      <c r="G35" s="136">
        <v>22</v>
      </c>
      <c r="H35" s="137"/>
      <c r="I35" s="136" t="s">
        <v>1143</v>
      </c>
      <c r="J35" s="117" t="s">
        <v>74</v>
      </c>
      <c r="K35" s="119" t="str">
        <f t="shared" ca="1" si="0"/>
        <v/>
      </c>
      <c r="L35" s="120" t="s">
        <v>1188</v>
      </c>
      <c r="M35" s="120" t="s">
        <v>1189</v>
      </c>
      <c r="N35" s="120" t="s">
        <v>1186</v>
      </c>
      <c r="O35" s="117">
        <v>5501.3</v>
      </c>
      <c r="P35" s="117">
        <v>2</v>
      </c>
      <c r="Q35" s="121" t="str">
        <f>VLOOKUP(O35, '[1]لیست محصولات شهریور ۱۴۰۳'!B:C,2,0)</f>
        <v>ورتکس | Vortex</v>
      </c>
      <c r="R35" s="117"/>
      <c r="S35" s="120">
        <f>VLOOKUP(O35, '[1]لیست محصولات شهریور ۱۴۰۳'!B:F,5,0)</f>
        <v>4000</v>
      </c>
      <c r="T35" s="122">
        <f>VLOOKUP(O35, '[1]لیست محصولات شهریور ۱۴۰۳'!B:G,6,0)</f>
        <v>51200000</v>
      </c>
      <c r="U35" s="123"/>
      <c r="V35" s="124">
        <f t="shared" si="1"/>
        <v>0</v>
      </c>
      <c r="W35" s="120">
        <f t="shared" si="2"/>
        <v>2</v>
      </c>
      <c r="X35" s="122">
        <f t="shared" si="3"/>
        <v>102400000</v>
      </c>
      <c r="Y35" s="125"/>
      <c r="Z35" s="122">
        <f t="shared" si="4"/>
        <v>102400000</v>
      </c>
      <c r="AA35" s="126" t="s">
        <v>76</v>
      </c>
      <c r="AB35" s="121" t="s">
        <v>70</v>
      </c>
      <c r="AC35" s="127" t="s">
        <v>1187</v>
      </c>
      <c r="AD35" s="128"/>
      <c r="AE35" s="127"/>
      <c r="AF35" s="129"/>
      <c r="AG35" s="130" t="str">
        <f t="shared" si="5"/>
        <v>TRUE</v>
      </c>
      <c r="AH35" s="131" t="str">
        <f t="shared" si="6"/>
        <v>تهران - کافه قنادی اته - نواب نجفی زاده 09124722258</v>
      </c>
    </row>
    <row r="36" spans="1:34" ht="22.35" customHeight="1">
      <c r="A36" s="115"/>
      <c r="B36" s="115"/>
      <c r="C36" s="115"/>
      <c r="D36" s="115"/>
      <c r="E36" s="115"/>
      <c r="F36" s="116"/>
      <c r="G36" s="341">
        <v>23</v>
      </c>
      <c r="H36" s="344"/>
      <c r="I36" s="341" t="s">
        <v>1143</v>
      </c>
      <c r="J36" s="347" t="s">
        <v>74</v>
      </c>
      <c r="K36" s="119" t="str">
        <f t="shared" ca="1" si="0"/>
        <v/>
      </c>
      <c r="L36" s="350" t="s">
        <v>101</v>
      </c>
      <c r="M36" s="350" t="s">
        <v>444</v>
      </c>
      <c r="N36" s="350" t="s">
        <v>211</v>
      </c>
      <c r="O36" s="117">
        <v>5525.3</v>
      </c>
      <c r="P36" s="117">
        <v>3</v>
      </c>
      <c r="Q36" s="121" t="str">
        <f>VLOOKUP(O36, '[1]لیست محصولات شهریور ۱۴۰۳'!B:C,2,0)</f>
        <v>اتیوپی آناسورا | Ethiopia Anasora</v>
      </c>
      <c r="R36" s="117"/>
      <c r="S36" s="120">
        <f>VLOOKUP(O36, '[1]لیست محصولات شهریور ۱۴۰۳'!B:F,5,0)</f>
        <v>4000</v>
      </c>
      <c r="T36" s="122">
        <f>VLOOKUP(O36, '[1]لیست محصولات شهریور ۱۴۰۳'!B:G,6,0)</f>
        <v>63200000</v>
      </c>
      <c r="U36" s="123"/>
      <c r="V36" s="124">
        <f t="shared" si="1"/>
        <v>0</v>
      </c>
      <c r="W36" s="120">
        <f t="shared" si="2"/>
        <v>3</v>
      </c>
      <c r="X36" s="122">
        <f t="shared" si="3"/>
        <v>189600000</v>
      </c>
      <c r="Y36" s="125"/>
      <c r="Z36" s="122">
        <f t="shared" si="4"/>
        <v>189600000</v>
      </c>
      <c r="AA36" s="338" t="s">
        <v>76</v>
      </c>
      <c r="AB36" s="335" t="s">
        <v>70</v>
      </c>
      <c r="AC36" s="329" t="s">
        <v>212</v>
      </c>
      <c r="AD36" s="332"/>
      <c r="AE36" s="127"/>
      <c r="AF36" s="129"/>
      <c r="AG36" s="130" t="str">
        <f t="shared" si="5"/>
        <v>TRUE</v>
      </c>
      <c r="AH36" s="131" t="str">
        <f t="shared" si="6"/>
        <v>تهران - ویکافه - محمدرضا جلدی 09051534303</v>
      </c>
    </row>
    <row r="37" spans="1:34" ht="22.35" customHeight="1">
      <c r="A37" s="115"/>
      <c r="B37" s="115"/>
      <c r="C37" s="115"/>
      <c r="D37" s="115"/>
      <c r="E37" s="115"/>
      <c r="F37" s="116"/>
      <c r="G37" s="342"/>
      <c r="H37" s="345"/>
      <c r="I37" s="342"/>
      <c r="J37" s="348"/>
      <c r="K37" s="119" t="str">
        <f t="shared" ca="1" si="0"/>
        <v/>
      </c>
      <c r="L37" s="351"/>
      <c r="M37" s="351"/>
      <c r="N37" s="351"/>
      <c r="O37" s="117">
        <v>5525.1</v>
      </c>
      <c r="P37" s="117">
        <v>10</v>
      </c>
      <c r="Q37" s="121" t="str">
        <f>VLOOKUP(O37, '[1]لیست محصولات شهریور ۱۴۰۳'!B:C,2,0)</f>
        <v>اتیوپی آناسورا | Ethiopia Anasora</v>
      </c>
      <c r="R37" s="117"/>
      <c r="S37" s="120">
        <f>VLOOKUP(O37, '[1]لیست محصولات شهریور ۱۴۰۳'!B:F,5,0)</f>
        <v>150</v>
      </c>
      <c r="T37" s="122">
        <f>VLOOKUP(O37, '[1]لیست محصولات شهریور ۱۴۰۳'!B:G,6,0)</f>
        <v>2750000</v>
      </c>
      <c r="U37" s="123"/>
      <c r="V37" s="124">
        <f t="shared" si="1"/>
        <v>0</v>
      </c>
      <c r="W37" s="120">
        <f t="shared" si="2"/>
        <v>10</v>
      </c>
      <c r="X37" s="122">
        <f t="shared" si="3"/>
        <v>27500000</v>
      </c>
      <c r="Y37" s="125"/>
      <c r="Z37" s="122">
        <f t="shared" si="4"/>
        <v>27500000</v>
      </c>
      <c r="AA37" s="339"/>
      <c r="AB37" s="336"/>
      <c r="AC37" s="330"/>
      <c r="AD37" s="333"/>
      <c r="AE37" s="127"/>
      <c r="AF37" s="129"/>
      <c r="AG37" s="130" t="str">
        <f t="shared" si="5"/>
        <v>TRUE</v>
      </c>
      <c r="AH37" s="131" t="str">
        <f t="shared" si="6"/>
        <v xml:space="preserve">   -   </v>
      </c>
    </row>
    <row r="38" spans="1:34" ht="22.35" customHeight="1">
      <c r="A38" s="115"/>
      <c r="B38" s="115"/>
      <c r="C38" s="115"/>
      <c r="D38" s="115"/>
      <c r="E38" s="115"/>
      <c r="F38" s="116"/>
      <c r="G38" s="342"/>
      <c r="H38" s="345"/>
      <c r="I38" s="342"/>
      <c r="J38" s="348"/>
      <c r="K38" s="119" t="str">
        <f t="shared" ca="1" si="0"/>
        <v/>
      </c>
      <c r="L38" s="351"/>
      <c r="M38" s="351"/>
      <c r="N38" s="351"/>
      <c r="O38" s="117">
        <v>3327.2</v>
      </c>
      <c r="P38" s="117">
        <v>2</v>
      </c>
      <c r="Q38" s="121" t="str">
        <f>VLOOKUP(O38, '[1]لیست محصولات شهریور ۱۴۰۳'!B:C,2,0)</f>
        <v>پامپوجیلا | pampojila</v>
      </c>
      <c r="R38" s="117"/>
      <c r="S38" s="120">
        <f>VLOOKUP(O38, '[1]لیست محصولات شهریور ۱۴۰۳'!B:F,5,0)</f>
        <v>750</v>
      </c>
      <c r="T38" s="122">
        <f>VLOOKUP(O38, '[1]لیست محصولات شهریور ۱۴۰۳'!B:G,6,0)</f>
        <v>29250000</v>
      </c>
      <c r="U38" s="123"/>
      <c r="V38" s="124">
        <f t="shared" si="1"/>
        <v>0</v>
      </c>
      <c r="W38" s="120">
        <f t="shared" si="2"/>
        <v>2</v>
      </c>
      <c r="X38" s="122">
        <f t="shared" si="3"/>
        <v>58500000</v>
      </c>
      <c r="Y38" s="125"/>
      <c r="Z38" s="122">
        <f t="shared" si="4"/>
        <v>58500000</v>
      </c>
      <c r="AA38" s="339"/>
      <c r="AB38" s="336"/>
      <c r="AC38" s="330"/>
      <c r="AD38" s="333"/>
      <c r="AE38" s="127"/>
      <c r="AF38" s="129"/>
      <c r="AG38" s="130" t="str">
        <f t="shared" si="5"/>
        <v>TRUE</v>
      </c>
      <c r="AH38" s="131" t="str">
        <f t="shared" si="6"/>
        <v xml:space="preserve">   -   </v>
      </c>
    </row>
    <row r="39" spans="1:34" ht="22.35" customHeight="1">
      <c r="A39" s="115"/>
      <c r="B39" s="115"/>
      <c r="C39" s="115"/>
      <c r="D39" s="115"/>
      <c r="E39" s="115"/>
      <c r="F39" s="116"/>
      <c r="G39" s="342"/>
      <c r="H39" s="345"/>
      <c r="I39" s="342"/>
      <c r="J39" s="348"/>
      <c r="K39" s="119" t="str">
        <f t="shared" ca="1" si="0"/>
        <v/>
      </c>
      <c r="L39" s="351"/>
      <c r="M39" s="351"/>
      <c r="N39" s="351"/>
      <c r="O39" s="117">
        <v>3329.1</v>
      </c>
      <c r="P39" s="117">
        <v>2</v>
      </c>
      <c r="Q39" s="121" t="str">
        <f>VLOOKUP(O39, '[1]لیست محصولات شهریور ۱۴۰۳'!B:C,2,0)</f>
        <v>بنتی ننکا | Benti Nenka</v>
      </c>
      <c r="R39" s="117"/>
      <c r="S39" s="120">
        <f>VLOOKUP(O39, '[1]لیست محصولات شهریور ۱۴۰۳'!B:F,5,0)</f>
        <v>150</v>
      </c>
      <c r="T39" s="122">
        <f>VLOOKUP(O39, '[1]لیست محصولات شهریور ۱۴۰۳'!B:G,6,0)</f>
        <v>9850000</v>
      </c>
      <c r="U39" s="123"/>
      <c r="V39" s="124">
        <f t="shared" si="1"/>
        <v>0</v>
      </c>
      <c r="W39" s="120">
        <f t="shared" si="2"/>
        <v>2</v>
      </c>
      <c r="X39" s="122">
        <f t="shared" si="3"/>
        <v>19700000</v>
      </c>
      <c r="Y39" s="125"/>
      <c r="Z39" s="122">
        <f t="shared" si="4"/>
        <v>19700000</v>
      </c>
      <c r="AA39" s="339"/>
      <c r="AB39" s="336"/>
      <c r="AC39" s="330"/>
      <c r="AD39" s="333"/>
      <c r="AE39" s="127"/>
      <c r="AF39" s="129"/>
      <c r="AG39" s="130" t="str">
        <f t="shared" si="5"/>
        <v>TRUE</v>
      </c>
      <c r="AH39" s="131" t="str">
        <f t="shared" si="6"/>
        <v xml:space="preserve">   -   </v>
      </c>
    </row>
    <row r="40" spans="1:34" ht="22.35" customHeight="1">
      <c r="A40" s="115"/>
      <c r="B40" s="115"/>
      <c r="C40" s="115"/>
      <c r="D40" s="115"/>
      <c r="E40" s="115"/>
      <c r="F40" s="116"/>
      <c r="G40" s="343"/>
      <c r="H40" s="346"/>
      <c r="I40" s="343"/>
      <c r="J40" s="349"/>
      <c r="K40" s="119" t="str">
        <f t="shared" ca="1" si="0"/>
        <v/>
      </c>
      <c r="L40" s="352"/>
      <c r="M40" s="352"/>
      <c r="N40" s="352"/>
      <c r="O40" s="117">
        <v>3328.1</v>
      </c>
      <c r="P40" s="117">
        <v>1</v>
      </c>
      <c r="Q40" s="121" t="str">
        <f>VLOOKUP(O40, '[1]لیست محصولات شهریور ۱۴۰۳'!B:C,2,0)</f>
        <v>اینماکولادا مزارع فلو | Inmaculada Fellows Farms</v>
      </c>
      <c r="R40" s="117"/>
      <c r="S40" s="120">
        <f>VLOOKUP(O40, '[1]لیست محصولات شهریور ۱۴۰۳'!B:F,5,0)</f>
        <v>150</v>
      </c>
      <c r="T40" s="122">
        <f>VLOOKUP(O40, '[1]لیست محصولات شهریور ۱۴۰۳'!B:G,6,0)</f>
        <v>7900000</v>
      </c>
      <c r="U40" s="123"/>
      <c r="V40" s="124">
        <f t="shared" si="1"/>
        <v>0</v>
      </c>
      <c r="W40" s="120">
        <f t="shared" si="2"/>
        <v>1</v>
      </c>
      <c r="X40" s="122">
        <f t="shared" si="3"/>
        <v>7900000</v>
      </c>
      <c r="Y40" s="125"/>
      <c r="Z40" s="122">
        <f t="shared" si="4"/>
        <v>7900000</v>
      </c>
      <c r="AA40" s="340"/>
      <c r="AB40" s="337"/>
      <c r="AC40" s="331"/>
      <c r="AD40" s="334"/>
      <c r="AE40" s="127"/>
      <c r="AF40" s="129"/>
      <c r="AG40" s="130" t="str">
        <f t="shared" si="5"/>
        <v>TRUE</v>
      </c>
      <c r="AH40" s="131" t="str">
        <f t="shared" si="6"/>
        <v xml:space="preserve">   -   </v>
      </c>
    </row>
    <row r="41" spans="1:34" ht="22.35" customHeight="1">
      <c r="A41" s="115"/>
      <c r="B41" s="115"/>
      <c r="C41" s="115"/>
      <c r="D41" s="115"/>
      <c r="E41" s="115"/>
      <c r="F41" s="116"/>
      <c r="G41" s="117">
        <v>24</v>
      </c>
      <c r="H41" s="118">
        <v>289787697142</v>
      </c>
      <c r="I41" s="117" t="s">
        <v>1143</v>
      </c>
      <c r="J41" s="117"/>
      <c r="K41" s="119" t="str">
        <f t="shared" ca="1" si="0"/>
        <v/>
      </c>
      <c r="L41" s="120" t="s">
        <v>1190</v>
      </c>
      <c r="M41" s="120" t="s">
        <v>1191</v>
      </c>
      <c r="N41" s="120"/>
      <c r="O41" s="117">
        <v>5525.1</v>
      </c>
      <c r="P41" s="117">
        <v>1</v>
      </c>
      <c r="Q41" s="121" t="str">
        <f>VLOOKUP(O41, '[1]لیست محصولات شهریور ۱۴۰۳'!B:C,2,0)</f>
        <v>اتیوپی آناسورا | Ethiopia Anasora</v>
      </c>
      <c r="R41" s="117" t="s">
        <v>112</v>
      </c>
      <c r="S41" s="120">
        <f>VLOOKUP(O41, '[1]لیست محصولات شهریور ۱۴۰۳'!B:F,5,0)</f>
        <v>150</v>
      </c>
      <c r="T41" s="122">
        <f>VLOOKUP(O41, '[1]لیست محصولات شهریور ۱۴۰۳'!B:G,6,0)</f>
        <v>2750000</v>
      </c>
      <c r="U41" s="123"/>
      <c r="V41" s="124">
        <f t="shared" si="1"/>
        <v>0</v>
      </c>
      <c r="W41" s="120">
        <f t="shared" si="2"/>
        <v>1</v>
      </c>
      <c r="X41" s="122">
        <f t="shared" si="3"/>
        <v>2750000</v>
      </c>
      <c r="Y41" s="125"/>
      <c r="Z41" s="122">
        <f t="shared" si="4"/>
        <v>2750000</v>
      </c>
      <c r="AA41" s="126" t="s">
        <v>207</v>
      </c>
      <c r="AB41" s="121" t="s">
        <v>1192</v>
      </c>
      <c r="AC41" s="127" t="s">
        <v>1193</v>
      </c>
      <c r="AD41" s="128"/>
      <c r="AE41" s="127"/>
      <c r="AF41" s="129"/>
      <c r="AG41" s="130" t="str">
        <f t="shared" si="5"/>
        <v>TRUE</v>
      </c>
      <c r="AH41" s="131" t="str">
        <f t="shared" si="6"/>
        <v>قم بلوار سمیه بیست متری شهید رجایی کوچه شماره سه پلاک بیست و هفت  - سارا زه تابچیان 09199706269</v>
      </c>
    </row>
    <row r="42" spans="1:34" ht="22.35" customHeight="1">
      <c r="A42" s="115"/>
      <c r="B42" s="115"/>
      <c r="C42" s="115"/>
      <c r="D42" s="115"/>
      <c r="E42" s="115"/>
      <c r="F42" s="116"/>
      <c r="G42" s="136">
        <v>25</v>
      </c>
      <c r="H42" s="137" t="s">
        <v>504</v>
      </c>
      <c r="I42" s="136" t="s">
        <v>1194</v>
      </c>
      <c r="J42" s="117"/>
      <c r="K42" s="119" t="str">
        <f t="shared" ca="1" si="0"/>
        <v/>
      </c>
      <c r="L42" s="120" t="s">
        <v>828</v>
      </c>
      <c r="M42" s="120" t="s">
        <v>1195</v>
      </c>
      <c r="N42" s="120"/>
      <c r="O42" s="117">
        <v>5501.2</v>
      </c>
      <c r="P42" s="117">
        <v>1</v>
      </c>
      <c r="Q42" s="121" t="str">
        <f>VLOOKUP(O42, '[1]لیست محصولات شهریور ۱۴۰۳'!B:C,2,0)</f>
        <v>ورتکس | Vortex</v>
      </c>
      <c r="R42" s="117"/>
      <c r="S42" s="120">
        <f>VLOOKUP(O42, '[1]لیست محصولات شهریور ۱۴۰۳'!B:F,5,0)</f>
        <v>750</v>
      </c>
      <c r="T42" s="122">
        <f>VLOOKUP(O42, '[1]لیست محصولات شهریور ۱۴۰۳'!B:G,6,0)</f>
        <v>11100000</v>
      </c>
      <c r="U42" s="123"/>
      <c r="V42" s="124">
        <f t="shared" si="1"/>
        <v>0</v>
      </c>
      <c r="W42" s="120">
        <f t="shared" si="2"/>
        <v>1</v>
      </c>
      <c r="X42" s="122">
        <f t="shared" si="3"/>
        <v>11100000</v>
      </c>
      <c r="Y42" s="125"/>
      <c r="Z42" s="122">
        <f t="shared" si="4"/>
        <v>11100000</v>
      </c>
      <c r="AA42" s="126"/>
      <c r="AB42" s="121"/>
      <c r="AC42" s="127"/>
      <c r="AD42" s="128"/>
      <c r="AE42" s="182" t="s">
        <v>364</v>
      </c>
      <c r="AF42" s="129"/>
      <c r="AG42" s="130" t="str">
        <f t="shared" si="5"/>
        <v>TRUE</v>
      </c>
      <c r="AH42" s="131" t="str">
        <f t="shared" si="6"/>
        <v xml:space="preserve">   - بهزاد اصغرپور </v>
      </c>
    </row>
    <row r="43" spans="1:34" ht="22.35" customHeight="1">
      <c r="A43" s="115"/>
      <c r="B43" s="115"/>
      <c r="C43" s="115"/>
      <c r="D43" s="115"/>
      <c r="E43" s="115"/>
      <c r="F43" s="116"/>
      <c r="G43" s="117"/>
      <c r="H43" s="118"/>
      <c r="I43" s="117"/>
      <c r="J43" s="117"/>
      <c r="K43" s="119" t="str">
        <f t="shared" ca="1" si="0"/>
        <v/>
      </c>
      <c r="L43" s="120"/>
      <c r="M43" s="120"/>
      <c r="N43" s="120"/>
      <c r="O43" s="117"/>
      <c r="P43" s="117"/>
      <c r="Q43" s="121" t="e">
        <f>VLOOKUP(O43, '[1]لیست محصولات شهریور ۱۴۰۳'!B:C,2,0)</f>
        <v>#N/A</v>
      </c>
      <c r="R43" s="117"/>
      <c r="S43" s="120" t="e">
        <f>VLOOKUP(O43, '[1]لیست محصولات شهریور ۱۴۰۳'!B:F,5,0)</f>
        <v>#N/A</v>
      </c>
      <c r="T43" s="122" t="e">
        <f>VLOOKUP(O43, '[1]لیست محصولات شهریور ۱۴۰۳'!B:G,6,0)</f>
        <v>#N/A</v>
      </c>
      <c r="U43" s="123"/>
      <c r="V43" s="124">
        <f t="shared" si="1"/>
        <v>0</v>
      </c>
      <c r="W43" s="120">
        <f t="shared" si="2"/>
        <v>0</v>
      </c>
      <c r="X43" s="122" t="e">
        <f t="shared" si="3"/>
        <v>#N/A</v>
      </c>
      <c r="Y43" s="125"/>
      <c r="Z43" s="122" t="e">
        <f t="shared" si="4"/>
        <v>#N/A</v>
      </c>
      <c r="AA43" s="126"/>
      <c r="AB43" s="121"/>
      <c r="AC43" s="127"/>
      <c r="AD43" s="128"/>
      <c r="AE43" s="127"/>
      <c r="AF43" s="129"/>
      <c r="AG43" s="130" t="str">
        <f t="shared" si="5"/>
        <v>FALSE</v>
      </c>
      <c r="AH43" s="131" t="str">
        <f t="shared" si="6"/>
        <v xml:space="preserve">   -   </v>
      </c>
    </row>
    <row r="44" spans="1:34" ht="22.35" customHeight="1">
      <c r="A44" s="115"/>
      <c r="B44" s="115"/>
      <c r="C44" s="115"/>
      <c r="D44" s="115"/>
      <c r="E44" s="115"/>
      <c r="F44" s="116"/>
      <c r="G44" s="117"/>
      <c r="H44" s="118"/>
      <c r="I44" s="117"/>
      <c r="J44" s="117"/>
      <c r="K44" s="119" t="str">
        <f t="shared" ca="1" si="0"/>
        <v/>
      </c>
      <c r="L44" s="120"/>
      <c r="M44" s="120"/>
      <c r="N44" s="120"/>
      <c r="O44" s="117"/>
      <c r="P44" s="117"/>
      <c r="Q44" s="121" t="e">
        <f>VLOOKUP(O44, '[1]لیست محصولات شهریور ۱۴۰۳'!B:C,2,0)</f>
        <v>#N/A</v>
      </c>
      <c r="R44" s="117"/>
      <c r="S44" s="120" t="e">
        <f>VLOOKUP(O44, '[1]لیست محصولات شهریور ۱۴۰۳'!B:F,5,0)</f>
        <v>#N/A</v>
      </c>
      <c r="T44" s="122" t="e">
        <f>VLOOKUP(O44, '[1]لیست محصولات شهریور ۱۴۰۳'!B:G,6,0)</f>
        <v>#N/A</v>
      </c>
      <c r="U44" s="123"/>
      <c r="V44" s="124">
        <f t="shared" si="1"/>
        <v>0</v>
      </c>
      <c r="W44" s="120">
        <f t="shared" si="2"/>
        <v>0</v>
      </c>
      <c r="X44" s="122" t="e">
        <f t="shared" si="3"/>
        <v>#N/A</v>
      </c>
      <c r="Y44" s="125"/>
      <c r="Z44" s="122" t="e">
        <f t="shared" si="4"/>
        <v>#N/A</v>
      </c>
      <c r="AA44" s="126"/>
      <c r="AB44" s="121"/>
      <c r="AC44" s="127"/>
      <c r="AD44" s="128"/>
      <c r="AE44" s="127"/>
      <c r="AF44" s="129"/>
      <c r="AG44" s="130" t="str">
        <f t="shared" si="5"/>
        <v>FALSE</v>
      </c>
      <c r="AH44" s="131" t="str">
        <f t="shared" si="6"/>
        <v xml:space="preserve">   -   </v>
      </c>
    </row>
    <row r="45" spans="1:34" ht="22.35" customHeight="1">
      <c r="A45" s="115"/>
      <c r="B45" s="115"/>
      <c r="C45" s="115"/>
      <c r="D45" s="115"/>
      <c r="E45" s="115"/>
      <c r="F45" s="116"/>
      <c r="G45" s="117"/>
      <c r="H45" s="118"/>
      <c r="I45" s="117"/>
      <c r="J45" s="117"/>
      <c r="K45" s="119" t="str">
        <f t="shared" ca="1" si="0"/>
        <v/>
      </c>
      <c r="L45" s="120"/>
      <c r="M45" s="120"/>
      <c r="N45" s="120"/>
      <c r="O45" s="117"/>
      <c r="P45" s="117"/>
      <c r="Q45" s="121" t="e">
        <f>VLOOKUP(O45, '[1]لیست محصولات شهریور ۱۴۰۳'!B:C,2,0)</f>
        <v>#N/A</v>
      </c>
      <c r="R45" s="117"/>
      <c r="S45" s="120" t="e">
        <f>VLOOKUP(O45, '[1]لیست محصولات شهریور ۱۴۰۳'!B:F,5,0)</f>
        <v>#N/A</v>
      </c>
      <c r="T45" s="122" t="e">
        <f>VLOOKUP(O45, '[1]لیست محصولات شهریور ۱۴۰۳'!B:G,6,0)</f>
        <v>#N/A</v>
      </c>
      <c r="U45" s="134"/>
      <c r="V45" s="124">
        <f t="shared" si="1"/>
        <v>0</v>
      </c>
      <c r="W45" s="120">
        <f t="shared" si="2"/>
        <v>0</v>
      </c>
      <c r="X45" s="122" t="e">
        <f t="shared" si="3"/>
        <v>#N/A</v>
      </c>
      <c r="Y45" s="125"/>
      <c r="Z45" s="122" t="e">
        <f t="shared" si="4"/>
        <v>#N/A</v>
      </c>
      <c r="AA45" s="126"/>
      <c r="AB45" s="121"/>
      <c r="AC45" s="127"/>
      <c r="AD45" s="128"/>
      <c r="AE45" s="127"/>
      <c r="AF45" s="129"/>
      <c r="AG45" s="130" t="str">
        <f t="shared" si="5"/>
        <v>FALSE</v>
      </c>
      <c r="AH45" s="131" t="str">
        <f t="shared" si="6"/>
        <v xml:space="preserve">   -   </v>
      </c>
    </row>
    <row r="46" spans="1:34" ht="22.35" customHeight="1">
      <c r="A46" s="115"/>
      <c r="B46" s="115"/>
      <c r="C46" s="115"/>
      <c r="D46" s="115"/>
      <c r="E46" s="115"/>
      <c r="F46" s="116"/>
      <c r="G46" s="117"/>
      <c r="H46" s="118"/>
      <c r="I46" s="117"/>
      <c r="J46" s="117"/>
      <c r="K46" s="119" t="str">
        <f t="shared" ca="1" si="0"/>
        <v/>
      </c>
      <c r="L46" s="120"/>
      <c r="M46" s="120"/>
      <c r="N46" s="120"/>
      <c r="O46" s="117"/>
      <c r="P46" s="117"/>
      <c r="Q46" s="121" t="e">
        <f>VLOOKUP(O46, '[1]لیست محصولات شهریور ۱۴۰۳'!B:C,2,0)</f>
        <v>#N/A</v>
      </c>
      <c r="R46" s="117"/>
      <c r="S46" s="120" t="e">
        <f>VLOOKUP(O46, '[1]لیست محصولات شهریور ۱۴۰۳'!B:F,5,0)</f>
        <v>#N/A</v>
      </c>
      <c r="T46" s="122" t="e">
        <f>VLOOKUP(O46, '[1]لیست محصولات شهریور ۱۴۰۳'!B:G,6,0)</f>
        <v>#N/A</v>
      </c>
      <c r="U46" s="134"/>
      <c r="V46" s="124">
        <f t="shared" si="1"/>
        <v>0</v>
      </c>
      <c r="W46" s="120">
        <f t="shared" si="2"/>
        <v>0</v>
      </c>
      <c r="X46" s="122" t="e">
        <f t="shared" si="3"/>
        <v>#N/A</v>
      </c>
      <c r="Y46" s="125"/>
      <c r="Z46" s="122" t="e">
        <f t="shared" si="4"/>
        <v>#N/A</v>
      </c>
      <c r="AA46" s="126"/>
      <c r="AB46" s="121"/>
      <c r="AC46" s="127"/>
      <c r="AD46" s="128"/>
      <c r="AE46" s="127"/>
      <c r="AF46" s="129"/>
      <c r="AG46" s="130" t="str">
        <f t="shared" si="5"/>
        <v>FALSE</v>
      </c>
      <c r="AH46" s="131" t="str">
        <f t="shared" si="6"/>
        <v xml:space="preserve">   -   </v>
      </c>
    </row>
    <row r="47" spans="1:34" ht="22.35" customHeight="1">
      <c r="A47" s="115"/>
      <c r="B47" s="115"/>
      <c r="C47" s="115"/>
      <c r="D47" s="115"/>
      <c r="E47" s="115"/>
      <c r="F47" s="116"/>
      <c r="G47" s="117"/>
      <c r="H47" s="118"/>
      <c r="I47" s="117"/>
      <c r="J47" s="117"/>
      <c r="K47" s="119" t="str">
        <f t="shared" ca="1" si="0"/>
        <v/>
      </c>
      <c r="L47" s="120"/>
      <c r="M47" s="120"/>
      <c r="N47" s="120"/>
      <c r="O47" s="117"/>
      <c r="P47" s="117"/>
      <c r="Q47" s="121" t="e">
        <f>VLOOKUP(O47, '[1]لیست محصولات شهریور ۱۴۰۳'!B:C,2,0)</f>
        <v>#N/A</v>
      </c>
      <c r="R47" s="117"/>
      <c r="S47" s="120" t="e">
        <f>VLOOKUP(O47, '[1]لیست محصولات شهریور ۱۴۰۳'!B:F,5,0)</f>
        <v>#N/A</v>
      </c>
      <c r="T47" s="122" t="e">
        <f>VLOOKUP(O47, '[1]لیست محصولات شهریور ۱۴۰۳'!B:G,6,0)</f>
        <v>#N/A</v>
      </c>
      <c r="U47" s="123"/>
      <c r="V47" s="124">
        <f t="shared" si="1"/>
        <v>0</v>
      </c>
      <c r="W47" s="120">
        <f t="shared" si="2"/>
        <v>0</v>
      </c>
      <c r="X47" s="122" t="e">
        <f t="shared" si="3"/>
        <v>#N/A</v>
      </c>
      <c r="Y47" s="125"/>
      <c r="Z47" s="122" t="e">
        <f t="shared" si="4"/>
        <v>#N/A</v>
      </c>
      <c r="AA47" s="126"/>
      <c r="AB47" s="121"/>
      <c r="AC47" s="127"/>
      <c r="AD47" s="128"/>
      <c r="AE47" s="127"/>
      <c r="AF47" s="129"/>
      <c r="AG47" s="130" t="str">
        <f t="shared" si="5"/>
        <v>FALSE</v>
      </c>
      <c r="AH47" s="131" t="str">
        <f t="shared" si="6"/>
        <v xml:space="preserve">   -   </v>
      </c>
    </row>
    <row r="48" spans="1:34" ht="22.35" customHeight="1">
      <c r="A48" s="115" t="b">
        <v>0</v>
      </c>
      <c r="B48" s="115"/>
      <c r="C48" s="115"/>
      <c r="D48" s="115"/>
      <c r="E48" s="115"/>
      <c r="F48" s="116"/>
      <c r="G48" s="117"/>
      <c r="H48" s="118"/>
      <c r="I48" s="117"/>
      <c r="J48" s="117"/>
      <c r="K48" s="119" t="str">
        <f t="shared" ca="1" si="0"/>
        <v/>
      </c>
      <c r="L48" s="120"/>
      <c r="M48" s="120"/>
      <c r="N48" s="120"/>
      <c r="O48" s="117"/>
      <c r="P48" s="117"/>
      <c r="Q48" s="121" t="e">
        <f>VLOOKUP(O48, '[1]لیست محصولات شهریور ۱۴۰۳'!B:C,2,0)</f>
        <v>#N/A</v>
      </c>
      <c r="R48" s="117"/>
      <c r="S48" s="120" t="e">
        <f>VLOOKUP(O48, '[1]لیست محصولات شهریور ۱۴۰۳'!B:F,5,0)</f>
        <v>#N/A</v>
      </c>
      <c r="T48" s="122" t="e">
        <f>VLOOKUP(O48, '[1]لیست محصولات شهریور ۱۴۰۳'!B:G,6,0)</f>
        <v>#N/A</v>
      </c>
      <c r="U48" s="123"/>
      <c r="V48" s="124">
        <f t="shared" si="1"/>
        <v>0</v>
      </c>
      <c r="W48" s="120">
        <f t="shared" si="2"/>
        <v>0</v>
      </c>
      <c r="X48" s="122" t="e">
        <f t="shared" si="3"/>
        <v>#N/A</v>
      </c>
      <c r="Y48" s="125"/>
      <c r="Z48" s="122" t="e">
        <f t="shared" si="4"/>
        <v>#N/A</v>
      </c>
      <c r="AA48" s="126"/>
      <c r="AB48" s="121"/>
      <c r="AC48" s="127"/>
      <c r="AD48" s="128"/>
      <c r="AE48" s="127"/>
      <c r="AF48" s="129"/>
      <c r="AG48" s="130" t="str">
        <f t="shared" si="5"/>
        <v>FALSE</v>
      </c>
      <c r="AH48" s="131" t="str">
        <f t="shared" si="6"/>
        <v xml:space="preserve">   -   </v>
      </c>
    </row>
    <row r="49" spans="1:34" ht="22.35" customHeight="1">
      <c r="A49" s="115"/>
      <c r="B49" s="115"/>
      <c r="C49" s="115"/>
      <c r="D49" s="115"/>
      <c r="E49" s="115" t="b">
        <v>0</v>
      </c>
      <c r="F49" s="116"/>
      <c r="G49" s="117"/>
      <c r="H49" s="118"/>
      <c r="I49" s="117"/>
      <c r="J49" s="117"/>
      <c r="K49" s="119" t="str">
        <f t="shared" ca="1" si="0"/>
        <v/>
      </c>
      <c r="L49" s="120"/>
      <c r="M49" s="120"/>
      <c r="N49" s="120"/>
      <c r="O49" s="117"/>
      <c r="P49" s="117"/>
      <c r="Q49" s="121" t="e">
        <f>VLOOKUP(O49, '[1]لیست محصولات شهریور ۱۴۰۳'!B:C,2,0)</f>
        <v>#N/A</v>
      </c>
      <c r="R49" s="117"/>
      <c r="S49" s="120" t="e">
        <f>VLOOKUP(O49, '[1]لیست محصولات شهریور ۱۴۰۳'!B:F,5,0)</f>
        <v>#N/A</v>
      </c>
      <c r="T49" s="122" t="e">
        <f>VLOOKUP(O49, '[1]لیست محصولات شهریور ۱۴۰۳'!B:G,6,0)</f>
        <v>#N/A</v>
      </c>
      <c r="U49" s="123"/>
      <c r="V49" s="124">
        <f t="shared" si="1"/>
        <v>0</v>
      </c>
      <c r="W49" s="120">
        <f t="shared" si="2"/>
        <v>0</v>
      </c>
      <c r="X49" s="122" t="e">
        <f t="shared" si="3"/>
        <v>#N/A</v>
      </c>
      <c r="Y49" s="125"/>
      <c r="Z49" s="122" t="e">
        <f t="shared" si="4"/>
        <v>#N/A</v>
      </c>
      <c r="AA49" s="126"/>
      <c r="AB49" s="121"/>
      <c r="AC49" s="127"/>
      <c r="AD49" s="128"/>
      <c r="AE49" s="127"/>
      <c r="AF49" s="129"/>
      <c r="AG49" s="130" t="str">
        <f t="shared" si="5"/>
        <v>FALSE</v>
      </c>
      <c r="AH49" s="131" t="str">
        <f t="shared" si="6"/>
        <v xml:space="preserve">   -   </v>
      </c>
    </row>
    <row r="50" spans="1:34" ht="22.35" customHeight="1">
      <c r="A50" s="115"/>
      <c r="B50" s="115"/>
      <c r="C50" s="115" t="b">
        <v>0</v>
      </c>
      <c r="D50" s="115"/>
      <c r="E50" s="115"/>
      <c r="F50" s="116"/>
      <c r="G50" s="117"/>
      <c r="H50" s="118"/>
      <c r="I50" s="117"/>
      <c r="J50" s="117"/>
      <c r="K50" s="119" t="str">
        <f t="shared" ca="1" si="0"/>
        <v/>
      </c>
      <c r="L50" s="120"/>
      <c r="M50" s="120"/>
      <c r="N50" s="120"/>
      <c r="O50" s="117"/>
      <c r="P50" s="117"/>
      <c r="Q50" s="121" t="e">
        <f>VLOOKUP(O50, '[1]لیست محصولات شهریور ۱۴۰۳'!B:C,2,0)</f>
        <v>#N/A</v>
      </c>
      <c r="R50" s="117"/>
      <c r="S50" s="120" t="e">
        <f>VLOOKUP(O50, '[1]لیست محصولات شهریور ۱۴۰۳'!B:F,5,0)</f>
        <v>#N/A</v>
      </c>
      <c r="T50" s="122" t="e">
        <f>VLOOKUP(O50, '[1]لیست محصولات شهریور ۱۴۰۳'!B:G,6,0)</f>
        <v>#N/A</v>
      </c>
      <c r="U50" s="134"/>
      <c r="V50" s="124">
        <f t="shared" si="1"/>
        <v>0</v>
      </c>
      <c r="W50" s="120">
        <f t="shared" si="2"/>
        <v>0</v>
      </c>
      <c r="X50" s="122" t="e">
        <f t="shared" si="3"/>
        <v>#N/A</v>
      </c>
      <c r="Y50" s="125"/>
      <c r="Z50" s="122" t="e">
        <f t="shared" si="4"/>
        <v>#N/A</v>
      </c>
      <c r="AA50" s="126"/>
      <c r="AB50" s="121"/>
      <c r="AC50" s="127"/>
      <c r="AD50" s="128"/>
      <c r="AE50" s="127"/>
      <c r="AF50" s="129"/>
      <c r="AG50" s="130" t="str">
        <f t="shared" si="5"/>
        <v>FALSE</v>
      </c>
      <c r="AH50" s="131" t="str">
        <f t="shared" si="6"/>
        <v xml:space="preserve">   -   </v>
      </c>
    </row>
    <row r="51" spans="1:34" ht="22.35" customHeight="1">
      <c r="A51" s="115" t="b">
        <v>0</v>
      </c>
      <c r="B51" s="115"/>
      <c r="C51" s="115" t="b">
        <v>0</v>
      </c>
      <c r="D51" s="115"/>
      <c r="E51" s="115" t="b">
        <v>0</v>
      </c>
      <c r="F51" s="116"/>
      <c r="G51" s="117"/>
      <c r="H51" s="118"/>
      <c r="I51" s="117"/>
      <c r="J51" s="117"/>
      <c r="K51" s="119" t="str">
        <f t="shared" ca="1" si="0"/>
        <v/>
      </c>
      <c r="L51" s="120"/>
      <c r="M51" s="120"/>
      <c r="N51" s="120"/>
      <c r="O51" s="117"/>
      <c r="P51" s="117"/>
      <c r="Q51" s="121" t="e">
        <f>VLOOKUP(O51, '[1]لیست محصولات شهریور ۱۴۰۳'!B:C,2,0)</f>
        <v>#N/A</v>
      </c>
      <c r="R51" s="117"/>
      <c r="S51" s="120" t="e">
        <f>VLOOKUP(O51, '[1]لیست محصولات شهریور ۱۴۰۳'!B:F,5,0)</f>
        <v>#N/A</v>
      </c>
      <c r="T51" s="122" t="e">
        <f>VLOOKUP(O51, '[1]لیست محصولات شهریور ۱۴۰۳'!B:G,6,0)</f>
        <v>#N/A</v>
      </c>
      <c r="U51" s="123"/>
      <c r="V51" s="124">
        <f t="shared" si="1"/>
        <v>0</v>
      </c>
      <c r="W51" s="120">
        <f t="shared" si="2"/>
        <v>0</v>
      </c>
      <c r="X51" s="122" t="e">
        <f t="shared" si="3"/>
        <v>#N/A</v>
      </c>
      <c r="Y51" s="125"/>
      <c r="Z51" s="122" t="e">
        <f t="shared" si="4"/>
        <v>#N/A</v>
      </c>
      <c r="AA51" s="126"/>
      <c r="AB51" s="121"/>
      <c r="AC51" s="127"/>
      <c r="AD51" s="128"/>
      <c r="AE51" s="127"/>
      <c r="AF51" s="129"/>
      <c r="AG51" s="130" t="str">
        <f t="shared" si="5"/>
        <v>FALSE</v>
      </c>
      <c r="AH51" s="131" t="str">
        <f t="shared" si="6"/>
        <v xml:space="preserve">   -   </v>
      </c>
    </row>
    <row r="52" spans="1:34" ht="22.35" customHeight="1">
      <c r="A52" s="115"/>
      <c r="B52" s="115"/>
      <c r="C52" s="115"/>
      <c r="D52" s="115"/>
      <c r="E52" s="115"/>
      <c r="F52" s="116"/>
      <c r="G52" s="117"/>
      <c r="H52" s="118"/>
      <c r="I52" s="117"/>
      <c r="J52" s="117"/>
      <c r="K52" s="119" t="str">
        <f t="shared" ca="1" si="0"/>
        <v/>
      </c>
      <c r="L52" s="120"/>
      <c r="M52" s="120"/>
      <c r="N52" s="120"/>
      <c r="O52" s="117"/>
      <c r="P52" s="117"/>
      <c r="Q52" s="121" t="e">
        <f>VLOOKUP(O52, '[1]لیست محصولات شهریور ۱۴۰۳'!B:C,2,0)</f>
        <v>#N/A</v>
      </c>
      <c r="R52" s="117"/>
      <c r="S52" s="120" t="e">
        <f>VLOOKUP(O52, '[1]لیست محصولات شهریور ۱۴۰۳'!B:F,5,0)</f>
        <v>#N/A</v>
      </c>
      <c r="T52" s="122" t="e">
        <f>VLOOKUP(O52, '[1]لیست محصولات شهریور ۱۴۰۳'!B:G,6,0)</f>
        <v>#N/A</v>
      </c>
      <c r="U52" s="123"/>
      <c r="V52" s="124">
        <f t="shared" si="1"/>
        <v>0</v>
      </c>
      <c r="W52" s="120">
        <f t="shared" si="2"/>
        <v>0</v>
      </c>
      <c r="X52" s="122" t="e">
        <f t="shared" si="3"/>
        <v>#N/A</v>
      </c>
      <c r="Y52" s="125"/>
      <c r="Z52" s="122" t="e">
        <f t="shared" si="4"/>
        <v>#N/A</v>
      </c>
      <c r="AA52" s="126"/>
      <c r="AB52" s="121"/>
      <c r="AC52" s="127"/>
      <c r="AD52" s="128"/>
      <c r="AE52" s="127"/>
      <c r="AF52" s="129"/>
      <c r="AG52" s="130" t="str">
        <f t="shared" si="5"/>
        <v>FALSE</v>
      </c>
      <c r="AH52" s="131" t="str">
        <f t="shared" si="6"/>
        <v xml:space="preserve">   -   </v>
      </c>
    </row>
    <row r="53" spans="1:34" ht="22.35" customHeight="1">
      <c r="A53" s="115"/>
      <c r="B53" s="115"/>
      <c r="C53" s="115"/>
      <c r="D53" s="115"/>
      <c r="E53" s="115"/>
      <c r="F53" s="116"/>
      <c r="G53" s="117"/>
      <c r="H53" s="118"/>
      <c r="I53" s="117"/>
      <c r="J53" s="117"/>
      <c r="K53" s="119" t="str">
        <f t="shared" ca="1" si="0"/>
        <v/>
      </c>
      <c r="L53" s="120"/>
      <c r="M53" s="120"/>
      <c r="N53" s="120"/>
      <c r="O53" s="117"/>
      <c r="P53" s="117"/>
      <c r="Q53" s="121" t="e">
        <f>VLOOKUP(O53, '[1]لیست محصولات شهریور ۱۴۰۳'!B:C,2,0)</f>
        <v>#N/A</v>
      </c>
      <c r="R53" s="117"/>
      <c r="S53" s="120" t="e">
        <f>VLOOKUP(O53, '[1]لیست محصولات شهریور ۱۴۰۳'!B:F,5,0)</f>
        <v>#N/A</v>
      </c>
      <c r="T53" s="122" t="e">
        <f>VLOOKUP(O53, '[1]لیست محصولات شهریور ۱۴۰۳'!B:G,6,0)</f>
        <v>#N/A</v>
      </c>
      <c r="U53" s="123"/>
      <c r="V53" s="124">
        <f t="shared" si="1"/>
        <v>0</v>
      </c>
      <c r="W53" s="120">
        <f t="shared" si="2"/>
        <v>0</v>
      </c>
      <c r="X53" s="122" t="e">
        <f t="shared" si="3"/>
        <v>#N/A</v>
      </c>
      <c r="Y53" s="125"/>
      <c r="Z53" s="122" t="e">
        <f t="shared" si="4"/>
        <v>#N/A</v>
      </c>
      <c r="AA53" s="126"/>
      <c r="AB53" s="121"/>
      <c r="AC53" s="127"/>
      <c r="AD53" s="128"/>
      <c r="AE53" s="127"/>
      <c r="AF53" s="129"/>
      <c r="AG53" s="130" t="str">
        <f t="shared" si="5"/>
        <v>FALSE</v>
      </c>
      <c r="AH53" s="131" t="str">
        <f t="shared" si="6"/>
        <v xml:space="preserve">   -   </v>
      </c>
    </row>
    <row r="54" spans="1:34" ht="22.35" customHeight="1">
      <c r="A54" s="115"/>
      <c r="B54" s="115"/>
      <c r="C54" s="115"/>
      <c r="D54" s="115"/>
      <c r="E54" s="115"/>
      <c r="F54" s="116"/>
      <c r="G54" s="117"/>
      <c r="H54" s="118"/>
      <c r="I54" s="117"/>
      <c r="J54" s="117"/>
      <c r="K54" s="119" t="str">
        <f t="shared" ca="1" si="0"/>
        <v/>
      </c>
      <c r="L54" s="120"/>
      <c r="M54" s="120"/>
      <c r="N54" s="120"/>
      <c r="O54" s="117"/>
      <c r="P54" s="117"/>
      <c r="Q54" s="121" t="e">
        <f>VLOOKUP(O54, '[1]لیست محصولات شهریور ۱۴۰۳'!B:C,2,0)</f>
        <v>#N/A</v>
      </c>
      <c r="R54" s="117"/>
      <c r="S54" s="120" t="e">
        <f>VLOOKUP(O54, '[1]لیست محصولات شهریور ۱۴۰۳'!B:F,5,0)</f>
        <v>#N/A</v>
      </c>
      <c r="T54" s="122" t="e">
        <f>VLOOKUP(O54, '[1]لیست محصولات شهریور ۱۴۰۳'!B:G,6,0)</f>
        <v>#N/A</v>
      </c>
      <c r="U54" s="123"/>
      <c r="V54" s="124">
        <f t="shared" si="1"/>
        <v>0</v>
      </c>
      <c r="W54" s="120">
        <f t="shared" si="2"/>
        <v>0</v>
      </c>
      <c r="X54" s="122" t="e">
        <f t="shared" si="3"/>
        <v>#N/A</v>
      </c>
      <c r="Y54" s="125"/>
      <c r="Z54" s="122" t="e">
        <f t="shared" si="4"/>
        <v>#N/A</v>
      </c>
      <c r="AA54" s="126"/>
      <c r="AB54" s="121"/>
      <c r="AC54" s="127"/>
      <c r="AD54" s="128"/>
      <c r="AE54" s="127"/>
      <c r="AF54" s="129"/>
      <c r="AG54" s="130" t="str">
        <f t="shared" si="5"/>
        <v>FALSE</v>
      </c>
      <c r="AH54" s="131" t="str">
        <f t="shared" si="6"/>
        <v xml:space="preserve">   -   </v>
      </c>
    </row>
    <row r="55" spans="1:34" ht="22.35" customHeight="1">
      <c r="A55" s="115"/>
      <c r="B55" s="115"/>
      <c r="C55" s="115"/>
      <c r="D55" s="115"/>
      <c r="E55" s="115"/>
      <c r="F55" s="116"/>
      <c r="G55" s="117"/>
      <c r="H55" s="118"/>
      <c r="I55" s="117"/>
      <c r="J55" s="117"/>
      <c r="K55" s="119" t="str">
        <f t="shared" ca="1" si="0"/>
        <v/>
      </c>
      <c r="L55" s="120"/>
      <c r="M55" s="120"/>
      <c r="N55" s="120"/>
      <c r="O55" s="117"/>
      <c r="P55" s="117"/>
      <c r="Q55" s="121" t="e">
        <f>VLOOKUP(O55, '[1]لیست محصولات شهریور ۱۴۰۳'!B:C,2,0)</f>
        <v>#N/A</v>
      </c>
      <c r="R55" s="117"/>
      <c r="S55" s="120" t="e">
        <f>VLOOKUP(O55, '[1]لیست محصولات شهریور ۱۴۰۳'!B:F,5,0)</f>
        <v>#N/A</v>
      </c>
      <c r="T55" s="122" t="e">
        <f>VLOOKUP(O55, '[1]لیست محصولات شهریور ۱۴۰۳'!B:G,6,0)</f>
        <v>#N/A</v>
      </c>
      <c r="U55" s="134"/>
      <c r="V55" s="124">
        <f t="shared" si="1"/>
        <v>0</v>
      </c>
      <c r="W55" s="120">
        <f t="shared" si="2"/>
        <v>0</v>
      </c>
      <c r="X55" s="122" t="e">
        <f t="shared" si="3"/>
        <v>#N/A</v>
      </c>
      <c r="Y55" s="125"/>
      <c r="Z55" s="122" t="e">
        <f t="shared" si="4"/>
        <v>#N/A</v>
      </c>
      <c r="AA55" s="126"/>
      <c r="AB55" s="121"/>
      <c r="AC55" s="127"/>
      <c r="AD55" s="128"/>
      <c r="AE55" s="127"/>
      <c r="AF55" s="129"/>
      <c r="AG55" s="130" t="str">
        <f t="shared" si="5"/>
        <v>FALSE</v>
      </c>
      <c r="AH55" s="131" t="str">
        <f t="shared" si="6"/>
        <v xml:space="preserve">   -   </v>
      </c>
    </row>
    <row r="56" spans="1:34" ht="22.35" customHeight="1">
      <c r="A56" s="115"/>
      <c r="B56" s="115"/>
      <c r="C56" s="115"/>
      <c r="D56" s="115"/>
      <c r="E56" s="115"/>
      <c r="F56" s="116"/>
      <c r="G56" s="117"/>
      <c r="H56" s="118"/>
      <c r="I56" s="117"/>
      <c r="J56" s="117"/>
      <c r="K56" s="119" t="str">
        <f t="shared" ca="1" si="0"/>
        <v/>
      </c>
      <c r="L56" s="120"/>
      <c r="M56" s="120"/>
      <c r="N56" s="120"/>
      <c r="O56" s="117"/>
      <c r="P56" s="117"/>
      <c r="Q56" s="121" t="e">
        <f>VLOOKUP(O56, '[1]لیست محصولات شهریور ۱۴۰۳'!B:C,2,0)</f>
        <v>#N/A</v>
      </c>
      <c r="R56" s="117"/>
      <c r="S56" s="120" t="e">
        <f>VLOOKUP(O56, '[1]لیست محصولات شهریور ۱۴۰۳'!B:F,5,0)</f>
        <v>#N/A</v>
      </c>
      <c r="T56" s="122" t="e">
        <f>VLOOKUP(O56, '[1]لیست محصولات شهریور ۱۴۰۳'!B:G,6,0)</f>
        <v>#N/A</v>
      </c>
      <c r="U56" s="123"/>
      <c r="V56" s="124">
        <f t="shared" si="1"/>
        <v>0</v>
      </c>
      <c r="W56" s="120">
        <f t="shared" si="2"/>
        <v>0</v>
      </c>
      <c r="X56" s="122" t="e">
        <f t="shared" si="3"/>
        <v>#N/A</v>
      </c>
      <c r="Y56" s="125"/>
      <c r="Z56" s="122" t="e">
        <f t="shared" si="4"/>
        <v>#N/A</v>
      </c>
      <c r="AA56" s="126"/>
      <c r="AB56" s="121"/>
      <c r="AC56" s="127"/>
      <c r="AD56" s="128"/>
      <c r="AE56" s="127"/>
      <c r="AF56" s="129"/>
      <c r="AG56" s="130" t="str">
        <f t="shared" si="5"/>
        <v>FALSE</v>
      </c>
      <c r="AH56" s="131" t="str">
        <f t="shared" si="6"/>
        <v xml:space="preserve">   -   </v>
      </c>
    </row>
    <row r="57" spans="1:34" ht="22.35" customHeight="1">
      <c r="A57" s="115"/>
      <c r="B57" s="115"/>
      <c r="C57" s="115"/>
      <c r="D57" s="115"/>
      <c r="E57" s="115"/>
      <c r="F57" s="116"/>
      <c r="G57" s="117"/>
      <c r="H57" s="118"/>
      <c r="I57" s="117"/>
      <c r="J57" s="117"/>
      <c r="K57" s="119" t="str">
        <f t="shared" ca="1" si="0"/>
        <v/>
      </c>
      <c r="L57" s="120"/>
      <c r="M57" s="120"/>
      <c r="N57" s="120"/>
      <c r="O57" s="117"/>
      <c r="P57" s="117"/>
      <c r="Q57" s="121" t="e">
        <f>VLOOKUP(O57, '[1]لیست محصولات شهریور ۱۴۰۳'!B:C,2,0)</f>
        <v>#N/A</v>
      </c>
      <c r="R57" s="117"/>
      <c r="S57" s="120" t="e">
        <f>VLOOKUP(O57, '[1]لیست محصولات شهریور ۱۴۰۳'!B:F,5,0)</f>
        <v>#N/A</v>
      </c>
      <c r="T57" s="122" t="e">
        <f>VLOOKUP(O57, '[1]لیست محصولات شهریور ۱۴۰۳'!B:G,6,0)</f>
        <v>#N/A</v>
      </c>
      <c r="U57" s="123"/>
      <c r="V57" s="124">
        <f t="shared" si="1"/>
        <v>0</v>
      </c>
      <c r="W57" s="120">
        <f t="shared" si="2"/>
        <v>0</v>
      </c>
      <c r="X57" s="122" t="e">
        <f t="shared" si="3"/>
        <v>#N/A</v>
      </c>
      <c r="Y57" s="125"/>
      <c r="Z57" s="122" t="e">
        <f t="shared" si="4"/>
        <v>#N/A</v>
      </c>
      <c r="AA57" s="126"/>
      <c r="AB57" s="121"/>
      <c r="AC57" s="127"/>
      <c r="AD57" s="128"/>
      <c r="AE57" s="127"/>
      <c r="AF57" s="129"/>
      <c r="AG57" s="130" t="str">
        <f t="shared" si="5"/>
        <v>FALSE</v>
      </c>
      <c r="AH57" s="131" t="str">
        <f t="shared" si="6"/>
        <v xml:space="preserve">   -   </v>
      </c>
    </row>
    <row r="58" spans="1:34" ht="22.35" customHeight="1">
      <c r="A58" s="115"/>
      <c r="B58" s="115"/>
      <c r="C58" s="115"/>
      <c r="D58" s="115"/>
      <c r="E58" s="115"/>
      <c r="F58" s="116"/>
      <c r="G58" s="117"/>
      <c r="H58" s="118"/>
      <c r="I58" s="117"/>
      <c r="J58" s="117"/>
      <c r="K58" s="119" t="str">
        <f t="shared" ca="1" si="0"/>
        <v/>
      </c>
      <c r="L58" s="120"/>
      <c r="M58" s="120"/>
      <c r="N58" s="120"/>
      <c r="O58" s="117"/>
      <c r="P58" s="117"/>
      <c r="Q58" s="121" t="e">
        <f>VLOOKUP(O58, '[1]لیست محصولات شهریور ۱۴۰۳'!B:C,2,0)</f>
        <v>#N/A</v>
      </c>
      <c r="R58" s="117"/>
      <c r="S58" s="120" t="e">
        <f>VLOOKUP(O58, '[1]لیست محصولات شهریور ۱۴۰۳'!B:F,5,0)</f>
        <v>#N/A</v>
      </c>
      <c r="T58" s="122" t="e">
        <f>VLOOKUP(O58, '[1]لیست محصولات شهریور ۱۴۰۳'!B:G,6,0)</f>
        <v>#N/A</v>
      </c>
      <c r="U58" s="123"/>
      <c r="V58" s="124">
        <f t="shared" si="1"/>
        <v>0</v>
      </c>
      <c r="W58" s="120">
        <f t="shared" si="2"/>
        <v>0</v>
      </c>
      <c r="X58" s="122" t="e">
        <f t="shared" si="3"/>
        <v>#N/A</v>
      </c>
      <c r="Y58" s="125"/>
      <c r="Z58" s="122" t="e">
        <f t="shared" si="4"/>
        <v>#N/A</v>
      </c>
      <c r="AA58" s="126"/>
      <c r="AB58" s="121"/>
      <c r="AC58" s="127"/>
      <c r="AD58" s="128"/>
      <c r="AE58" s="127"/>
      <c r="AF58" s="129"/>
      <c r="AG58" s="130" t="str">
        <f t="shared" si="5"/>
        <v>FALSE</v>
      </c>
      <c r="AH58" s="131" t="str">
        <f t="shared" si="6"/>
        <v xml:space="preserve">   -   </v>
      </c>
    </row>
    <row r="59" spans="1:34" ht="22.35" customHeight="1">
      <c r="A59" s="115"/>
      <c r="B59" s="115"/>
      <c r="C59" s="115"/>
      <c r="D59" s="115"/>
      <c r="E59" s="115"/>
      <c r="F59" s="116"/>
      <c r="G59" s="117"/>
      <c r="H59" s="118"/>
      <c r="I59" s="117"/>
      <c r="J59" s="117"/>
      <c r="K59" s="119" t="str">
        <f t="shared" ca="1" si="0"/>
        <v/>
      </c>
      <c r="L59" s="120"/>
      <c r="M59" s="120"/>
      <c r="N59" s="120"/>
      <c r="O59" s="117"/>
      <c r="P59" s="117"/>
      <c r="Q59" s="121" t="e">
        <f>VLOOKUP(O59, '[1]لیست محصولات شهریور ۱۴۰۳'!B:C,2,0)</f>
        <v>#N/A</v>
      </c>
      <c r="R59" s="117"/>
      <c r="S59" s="120" t="e">
        <f>VLOOKUP(O59, '[1]لیست محصولات شهریور ۱۴۰۳'!B:F,5,0)</f>
        <v>#N/A</v>
      </c>
      <c r="T59" s="122" t="e">
        <f>VLOOKUP(O59, '[1]لیست محصولات شهریور ۱۴۰۳'!B:G,6,0)</f>
        <v>#N/A</v>
      </c>
      <c r="U59" s="123"/>
      <c r="V59" s="124">
        <f t="shared" si="1"/>
        <v>0</v>
      </c>
      <c r="W59" s="120">
        <f t="shared" si="2"/>
        <v>0</v>
      </c>
      <c r="X59" s="122" t="e">
        <f t="shared" si="3"/>
        <v>#N/A</v>
      </c>
      <c r="Y59" s="125"/>
      <c r="Z59" s="122" t="e">
        <f t="shared" si="4"/>
        <v>#N/A</v>
      </c>
      <c r="AA59" s="126"/>
      <c r="AB59" s="121"/>
      <c r="AC59" s="127"/>
      <c r="AD59" s="128"/>
      <c r="AE59" s="127"/>
      <c r="AF59" s="129"/>
      <c r="AG59" s="130" t="str">
        <f t="shared" si="5"/>
        <v>FALSE</v>
      </c>
      <c r="AH59" s="131" t="str">
        <f t="shared" si="6"/>
        <v xml:space="preserve">   -   </v>
      </c>
    </row>
    <row r="60" spans="1:34" ht="22.35" customHeight="1">
      <c r="A60" s="115"/>
      <c r="B60" s="115"/>
      <c r="C60" s="115" t="b">
        <v>0</v>
      </c>
      <c r="D60" s="115"/>
      <c r="E60" s="115"/>
      <c r="F60" s="116"/>
      <c r="G60" s="117"/>
      <c r="H60" s="118"/>
      <c r="I60" s="117"/>
      <c r="J60" s="117"/>
      <c r="K60" s="119" t="str">
        <f t="shared" ca="1" si="0"/>
        <v/>
      </c>
      <c r="L60" s="120"/>
      <c r="M60" s="120"/>
      <c r="N60" s="120"/>
      <c r="O60" s="117"/>
      <c r="P60" s="117"/>
      <c r="Q60" s="121" t="e">
        <f>VLOOKUP(O60, '[1]لیست محصولات شهریور ۱۴۰۳'!B:C,2,0)</f>
        <v>#N/A</v>
      </c>
      <c r="R60" s="117"/>
      <c r="S60" s="120" t="e">
        <f>VLOOKUP(O60, '[1]لیست محصولات شهریور ۱۴۰۳'!B:F,5,0)</f>
        <v>#N/A</v>
      </c>
      <c r="T60" s="122" t="e">
        <f>VLOOKUP(O60, '[1]لیست محصولات شهریور ۱۴۰۳'!B:G,6,0)</f>
        <v>#N/A</v>
      </c>
      <c r="U60" s="123"/>
      <c r="V60" s="124">
        <f t="shared" si="1"/>
        <v>0</v>
      </c>
      <c r="W60" s="120">
        <f t="shared" si="2"/>
        <v>0</v>
      </c>
      <c r="X60" s="122" t="e">
        <f t="shared" si="3"/>
        <v>#N/A</v>
      </c>
      <c r="Y60" s="125"/>
      <c r="Z60" s="122" t="e">
        <f t="shared" si="4"/>
        <v>#N/A</v>
      </c>
      <c r="AA60" s="126"/>
      <c r="AB60" s="121"/>
      <c r="AC60" s="127"/>
      <c r="AD60" s="128"/>
      <c r="AE60" s="127"/>
      <c r="AF60" s="129"/>
      <c r="AG60" s="130" t="str">
        <f t="shared" si="5"/>
        <v>FALSE</v>
      </c>
      <c r="AH60" s="131" t="str">
        <f t="shared" si="6"/>
        <v xml:space="preserve">   -   </v>
      </c>
    </row>
    <row r="61" spans="1:34" ht="22.35" customHeight="1">
      <c r="A61" s="115"/>
      <c r="B61" s="115"/>
      <c r="C61" s="115"/>
      <c r="D61" s="115"/>
      <c r="E61" s="115"/>
      <c r="F61" s="116"/>
      <c r="G61" s="117"/>
      <c r="H61" s="118"/>
      <c r="I61" s="117"/>
      <c r="J61" s="117"/>
      <c r="K61" s="119" t="str">
        <f t="shared" ca="1" si="0"/>
        <v/>
      </c>
      <c r="L61" s="120"/>
      <c r="M61" s="120"/>
      <c r="N61" s="120"/>
      <c r="O61" s="117"/>
      <c r="P61" s="117"/>
      <c r="Q61" s="121" t="e">
        <f>VLOOKUP(O61, '[1]لیست محصولات شهریور ۱۴۰۳'!B:C,2,0)</f>
        <v>#N/A</v>
      </c>
      <c r="R61" s="117"/>
      <c r="S61" s="120" t="e">
        <f>VLOOKUP(O61, '[1]لیست محصولات شهریور ۱۴۰۳'!B:F,5,0)</f>
        <v>#N/A</v>
      </c>
      <c r="T61" s="122" t="e">
        <f>VLOOKUP(O61, '[1]لیست محصولات شهریور ۱۴۰۳'!B:G,6,0)</f>
        <v>#N/A</v>
      </c>
      <c r="U61" s="123"/>
      <c r="V61" s="124">
        <f t="shared" si="1"/>
        <v>0</v>
      </c>
      <c r="W61" s="120">
        <f t="shared" si="2"/>
        <v>0</v>
      </c>
      <c r="X61" s="122" t="e">
        <f t="shared" si="3"/>
        <v>#N/A</v>
      </c>
      <c r="Y61" s="125"/>
      <c r="Z61" s="122" t="e">
        <f t="shared" si="4"/>
        <v>#N/A</v>
      </c>
      <c r="AA61" s="126"/>
      <c r="AB61" s="121"/>
      <c r="AC61" s="127"/>
      <c r="AD61" s="128"/>
      <c r="AE61" s="127"/>
      <c r="AF61" s="129"/>
      <c r="AG61" s="130" t="str">
        <f t="shared" si="5"/>
        <v>FALSE</v>
      </c>
      <c r="AH61" s="131" t="str">
        <f t="shared" si="6"/>
        <v xml:space="preserve">   -   </v>
      </c>
    </row>
    <row r="62" spans="1:34" ht="22.35" customHeight="1">
      <c r="A62" s="115"/>
      <c r="B62" s="115"/>
      <c r="C62" s="115"/>
      <c r="D62" s="115"/>
      <c r="E62" s="115"/>
      <c r="F62" s="116"/>
      <c r="G62" s="117"/>
      <c r="H62" s="118"/>
      <c r="I62" s="117"/>
      <c r="J62" s="117"/>
      <c r="K62" s="119" t="str">
        <f t="shared" ca="1" si="0"/>
        <v/>
      </c>
      <c r="L62" s="120"/>
      <c r="M62" s="120"/>
      <c r="N62" s="120"/>
      <c r="O62" s="117"/>
      <c r="P62" s="117"/>
      <c r="Q62" s="121" t="e">
        <f>VLOOKUP(O62, '[1]لیست محصولات شهریور ۱۴۰۳'!B:C,2,0)</f>
        <v>#N/A</v>
      </c>
      <c r="R62" s="117"/>
      <c r="S62" s="120" t="e">
        <f>VLOOKUP(O62, '[1]لیست محصولات شهریور ۱۴۰۳'!B:F,5,0)</f>
        <v>#N/A</v>
      </c>
      <c r="T62" s="122" t="e">
        <f>VLOOKUP(O62, '[1]لیست محصولات شهریور ۱۴۰۳'!B:G,6,0)</f>
        <v>#N/A</v>
      </c>
      <c r="U62" s="123"/>
      <c r="V62" s="124">
        <f t="shared" si="1"/>
        <v>0</v>
      </c>
      <c r="W62" s="120">
        <f t="shared" si="2"/>
        <v>0</v>
      </c>
      <c r="X62" s="122" t="e">
        <f t="shared" si="3"/>
        <v>#N/A</v>
      </c>
      <c r="Y62" s="125"/>
      <c r="Z62" s="122" t="e">
        <f t="shared" si="4"/>
        <v>#N/A</v>
      </c>
      <c r="AA62" s="126"/>
      <c r="AB62" s="121"/>
      <c r="AC62" s="127"/>
      <c r="AD62" s="128"/>
      <c r="AE62" s="127"/>
      <c r="AF62" s="129"/>
      <c r="AG62" s="130" t="str">
        <f t="shared" si="5"/>
        <v>FALSE</v>
      </c>
      <c r="AH62" s="131" t="str">
        <f t="shared" si="6"/>
        <v xml:space="preserve">   -   </v>
      </c>
    </row>
    <row r="63" spans="1:34" ht="22.35" customHeight="1">
      <c r="A63" s="115"/>
      <c r="B63" s="115"/>
      <c r="C63" s="115"/>
      <c r="D63" s="115"/>
      <c r="E63" s="115"/>
      <c r="F63" s="116"/>
      <c r="G63" s="117"/>
      <c r="H63" s="118"/>
      <c r="I63" s="117"/>
      <c r="J63" s="117"/>
      <c r="K63" s="119" t="str">
        <f t="shared" ca="1" si="0"/>
        <v/>
      </c>
      <c r="L63" s="120"/>
      <c r="M63" s="120"/>
      <c r="N63" s="120"/>
      <c r="O63" s="117"/>
      <c r="P63" s="117"/>
      <c r="Q63" s="121" t="e">
        <f>VLOOKUP(O63, '[1]لیست محصولات شهریور ۱۴۰۳'!B:C,2,0)</f>
        <v>#N/A</v>
      </c>
      <c r="R63" s="117"/>
      <c r="S63" s="120" t="e">
        <f>VLOOKUP(O63, '[1]لیست محصولات شهریور ۱۴۰۳'!B:F,5,0)</f>
        <v>#N/A</v>
      </c>
      <c r="T63" s="122" t="e">
        <f>VLOOKUP(O63, '[1]لیست محصولات شهریور ۱۴۰۳'!B:G,6,0)</f>
        <v>#N/A</v>
      </c>
      <c r="U63" s="123"/>
      <c r="V63" s="124">
        <f t="shared" si="1"/>
        <v>0</v>
      </c>
      <c r="W63" s="120">
        <f t="shared" si="2"/>
        <v>0</v>
      </c>
      <c r="X63" s="122" t="e">
        <f t="shared" si="3"/>
        <v>#N/A</v>
      </c>
      <c r="Y63" s="125"/>
      <c r="Z63" s="122" t="e">
        <f t="shared" si="4"/>
        <v>#N/A</v>
      </c>
      <c r="AA63" s="126"/>
      <c r="AB63" s="121"/>
      <c r="AC63" s="127"/>
      <c r="AD63" s="128"/>
      <c r="AE63" s="127"/>
      <c r="AF63" s="129"/>
      <c r="AG63" s="130" t="str">
        <f t="shared" si="5"/>
        <v>FALSE</v>
      </c>
      <c r="AH63" s="131" t="str">
        <f t="shared" si="6"/>
        <v xml:space="preserve">   -   </v>
      </c>
    </row>
    <row r="64" spans="1:34" ht="22.35" customHeight="1">
      <c r="A64" s="115"/>
      <c r="B64" s="115"/>
      <c r="C64" s="115"/>
      <c r="D64" s="115"/>
      <c r="E64" s="115"/>
      <c r="F64" s="116"/>
      <c r="G64" s="117"/>
      <c r="H64" s="118"/>
      <c r="I64" s="117"/>
      <c r="J64" s="117"/>
      <c r="K64" s="119" t="str">
        <f t="shared" ca="1" si="0"/>
        <v/>
      </c>
      <c r="L64" s="120"/>
      <c r="M64" s="120"/>
      <c r="N64" s="120"/>
      <c r="O64" s="117"/>
      <c r="P64" s="117"/>
      <c r="Q64" s="121" t="e">
        <f>VLOOKUP(O64, '[1]لیست محصولات شهریور ۱۴۰۳'!B:C,2,0)</f>
        <v>#N/A</v>
      </c>
      <c r="R64" s="117"/>
      <c r="S64" s="120" t="e">
        <f>VLOOKUP(O64, '[1]لیست محصولات شهریور ۱۴۰۳'!B:F,5,0)</f>
        <v>#N/A</v>
      </c>
      <c r="T64" s="122" t="e">
        <f>VLOOKUP(O64, '[1]لیست محصولات شهریور ۱۴۰۳'!B:G,6,0)</f>
        <v>#N/A</v>
      </c>
      <c r="U64" s="123"/>
      <c r="V64" s="124">
        <f t="shared" si="1"/>
        <v>0</v>
      </c>
      <c r="W64" s="120">
        <f t="shared" si="2"/>
        <v>0</v>
      </c>
      <c r="X64" s="122" t="e">
        <f t="shared" si="3"/>
        <v>#N/A</v>
      </c>
      <c r="Y64" s="125"/>
      <c r="Z64" s="122" t="e">
        <f t="shared" si="4"/>
        <v>#N/A</v>
      </c>
      <c r="AA64" s="126"/>
      <c r="AB64" s="121"/>
      <c r="AC64" s="127"/>
      <c r="AD64" s="128"/>
      <c r="AE64" s="127"/>
      <c r="AF64" s="129"/>
      <c r="AG64" s="130" t="str">
        <f t="shared" si="5"/>
        <v>FALSE</v>
      </c>
      <c r="AH64" s="131" t="str">
        <f t="shared" si="6"/>
        <v xml:space="preserve">   -   </v>
      </c>
    </row>
    <row r="65" spans="1:34" ht="22.35" customHeight="1">
      <c r="A65" s="115"/>
      <c r="B65" s="115"/>
      <c r="C65" s="115"/>
      <c r="D65" s="115"/>
      <c r="E65" s="115"/>
      <c r="F65" s="116"/>
      <c r="G65" s="117"/>
      <c r="H65" s="118"/>
      <c r="I65" s="117"/>
      <c r="J65" s="117"/>
      <c r="K65" s="119" t="str">
        <f t="shared" ca="1" si="0"/>
        <v/>
      </c>
      <c r="L65" s="120"/>
      <c r="M65" s="120"/>
      <c r="N65" s="120"/>
      <c r="O65" s="117"/>
      <c r="P65" s="117"/>
      <c r="Q65" s="121" t="e">
        <f>VLOOKUP(O65, '[1]لیست محصولات شهریور ۱۴۰۳'!B:C,2,0)</f>
        <v>#N/A</v>
      </c>
      <c r="R65" s="117"/>
      <c r="S65" s="120" t="e">
        <f>VLOOKUP(O65, '[1]لیست محصولات شهریور ۱۴۰۳'!B:F,5,0)</f>
        <v>#N/A</v>
      </c>
      <c r="T65" s="122" t="e">
        <f>VLOOKUP(O65, '[1]لیست محصولات شهریور ۱۴۰۳'!B:G,6,0)</f>
        <v>#N/A</v>
      </c>
      <c r="U65" s="134"/>
      <c r="V65" s="124">
        <f t="shared" si="1"/>
        <v>0</v>
      </c>
      <c r="W65" s="120">
        <f t="shared" si="2"/>
        <v>0</v>
      </c>
      <c r="X65" s="122" t="e">
        <f t="shared" si="3"/>
        <v>#N/A</v>
      </c>
      <c r="Y65" s="125"/>
      <c r="Z65" s="122" t="e">
        <f t="shared" si="4"/>
        <v>#N/A</v>
      </c>
      <c r="AA65" s="126"/>
      <c r="AB65" s="121"/>
      <c r="AC65" s="127"/>
      <c r="AD65" s="128"/>
      <c r="AE65" s="127"/>
      <c r="AF65" s="129"/>
      <c r="AG65" s="130" t="str">
        <f t="shared" si="5"/>
        <v>FALSE</v>
      </c>
      <c r="AH65" s="131" t="str">
        <f t="shared" si="6"/>
        <v xml:space="preserve">   -   </v>
      </c>
    </row>
    <row r="66" spans="1:34" ht="22.35" customHeight="1">
      <c r="A66" s="115"/>
      <c r="B66" s="115"/>
      <c r="C66" s="115"/>
      <c r="D66" s="115"/>
      <c r="E66" s="115"/>
      <c r="F66" s="116"/>
      <c r="G66" s="117"/>
      <c r="H66" s="118"/>
      <c r="I66" s="117"/>
      <c r="J66" s="117"/>
      <c r="K66" s="119" t="str">
        <f t="shared" ref="K66:K87" ca="1" si="7">IF(C66, TODAY(), "" )</f>
        <v/>
      </c>
      <c r="L66" s="120"/>
      <c r="M66" s="120"/>
      <c r="N66" s="120"/>
      <c r="O66" s="117"/>
      <c r="P66" s="117"/>
      <c r="Q66" s="121" t="e">
        <f>VLOOKUP(O66, '[1]لیست محصولات شهریور ۱۴۰۳'!B:C,2,0)</f>
        <v>#N/A</v>
      </c>
      <c r="R66" s="117"/>
      <c r="S66" s="120" t="e">
        <f>VLOOKUP(O66, '[1]لیست محصولات شهریور ۱۴۰۳'!B:F,5,0)</f>
        <v>#N/A</v>
      </c>
      <c r="T66" s="122" t="e">
        <f>VLOOKUP(O66, '[1]لیست محصولات شهریور ۱۴۰۳'!B:G,6,0)</f>
        <v>#N/A</v>
      </c>
      <c r="U66" s="123"/>
      <c r="V66" s="124">
        <f t="shared" ref="V66:V129" si="8">IF(C66, P66, U66 )</f>
        <v>0</v>
      </c>
      <c r="W66" s="120">
        <f t="shared" ref="W66:W200" si="9">P66-V66</f>
        <v>0</v>
      </c>
      <c r="X66" s="122" t="e">
        <f t="shared" ref="X66:X200" si="10">P66*T66</f>
        <v>#N/A</v>
      </c>
      <c r="Y66" s="125"/>
      <c r="Z66" s="122" t="e">
        <f t="shared" ref="Z66:Z200" si="11">X66-Y66</f>
        <v>#N/A</v>
      </c>
      <c r="AA66" s="126"/>
      <c r="AB66" s="121"/>
      <c r="AC66" s="127"/>
      <c r="AD66" s="128"/>
      <c r="AE66" s="127"/>
      <c r="AF66" s="129"/>
      <c r="AG66" s="130" t="str">
        <f t="shared" ref="AG66:AG87" si="12">IF(V66=P66, "FALSE", "TRUE" )</f>
        <v>FALSE</v>
      </c>
      <c r="AH66" s="131" t="str">
        <f t="shared" si="6"/>
        <v xml:space="preserve">   -   </v>
      </c>
    </row>
    <row r="67" spans="1:34" ht="22.35" customHeight="1">
      <c r="A67" s="115"/>
      <c r="B67" s="115"/>
      <c r="C67" s="115"/>
      <c r="D67" s="115"/>
      <c r="E67" s="115"/>
      <c r="F67" s="116"/>
      <c r="G67" s="117"/>
      <c r="H67" s="118"/>
      <c r="I67" s="117"/>
      <c r="J67" s="117"/>
      <c r="K67" s="119" t="str">
        <f t="shared" ca="1" si="7"/>
        <v/>
      </c>
      <c r="L67" s="120"/>
      <c r="M67" s="120"/>
      <c r="N67" s="120"/>
      <c r="O67" s="117"/>
      <c r="P67" s="117"/>
      <c r="Q67" s="121" t="e">
        <f>VLOOKUP(O67, '[1]لیست محصولات شهریور ۱۴۰۳'!B:C,2,0)</f>
        <v>#N/A</v>
      </c>
      <c r="R67" s="117"/>
      <c r="S67" s="120" t="e">
        <f>VLOOKUP(O67, '[1]لیست محصولات شهریور ۱۴۰۳'!B:F,5,0)</f>
        <v>#N/A</v>
      </c>
      <c r="T67" s="122" t="e">
        <f>VLOOKUP(O67, '[1]لیست محصولات شهریور ۱۴۰۳'!B:G,6,0)</f>
        <v>#N/A</v>
      </c>
      <c r="U67" s="123"/>
      <c r="V67" s="124">
        <f t="shared" si="8"/>
        <v>0</v>
      </c>
      <c r="W67" s="120">
        <f t="shared" si="9"/>
        <v>0</v>
      </c>
      <c r="X67" s="122" t="e">
        <f t="shared" si="10"/>
        <v>#N/A</v>
      </c>
      <c r="Y67" s="125"/>
      <c r="Z67" s="122" t="e">
        <f t="shared" si="11"/>
        <v>#N/A</v>
      </c>
      <c r="AA67" s="126"/>
      <c r="AB67" s="121"/>
      <c r="AC67" s="127"/>
      <c r="AD67" s="128"/>
      <c r="AE67" s="127"/>
      <c r="AF67" s="129"/>
      <c r="AG67" s="130" t="str">
        <f t="shared" si="12"/>
        <v>FALSE</v>
      </c>
      <c r="AH67" s="131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115"/>
      <c r="B68" s="115"/>
      <c r="C68" s="115"/>
      <c r="D68" s="115"/>
      <c r="E68" s="115"/>
      <c r="F68" s="116"/>
      <c r="G68" s="117"/>
      <c r="H68" s="118"/>
      <c r="I68" s="117"/>
      <c r="J68" s="117"/>
      <c r="K68" s="119" t="str">
        <f t="shared" ca="1" si="7"/>
        <v/>
      </c>
      <c r="L68" s="120"/>
      <c r="M68" s="120"/>
      <c r="N68" s="120"/>
      <c r="O68" s="117"/>
      <c r="P68" s="117"/>
      <c r="Q68" s="121" t="e">
        <f>VLOOKUP(O68, '[1]لیست محصولات شهریور ۱۴۰۳'!B:C,2,0)</f>
        <v>#N/A</v>
      </c>
      <c r="R68" s="117"/>
      <c r="S68" s="120" t="e">
        <f>VLOOKUP(O68, '[1]لیست محصولات شهریور ۱۴۰۳'!B:F,5,0)</f>
        <v>#N/A</v>
      </c>
      <c r="T68" s="122" t="e">
        <f>VLOOKUP(O68, '[1]لیست محصولات شهریور ۱۴۰۳'!B:G,6,0)</f>
        <v>#N/A</v>
      </c>
      <c r="U68" s="123"/>
      <c r="V68" s="124">
        <f t="shared" si="8"/>
        <v>0</v>
      </c>
      <c r="W68" s="120">
        <f t="shared" si="9"/>
        <v>0</v>
      </c>
      <c r="X68" s="122" t="e">
        <f t="shared" si="10"/>
        <v>#N/A</v>
      </c>
      <c r="Y68" s="125"/>
      <c r="Z68" s="122" t="e">
        <f t="shared" si="11"/>
        <v>#N/A</v>
      </c>
      <c r="AA68" s="126"/>
      <c r="AB68" s="121"/>
      <c r="AC68" s="127"/>
      <c r="AD68" s="128"/>
      <c r="AE68" s="127"/>
      <c r="AF68" s="129"/>
      <c r="AG68" s="130" t="str">
        <f t="shared" si="12"/>
        <v>FALSE</v>
      </c>
      <c r="AH68" s="131" t="str">
        <f t="shared" si="13"/>
        <v xml:space="preserve">   -   </v>
      </c>
    </row>
    <row r="69" spans="1:34" ht="22.35" customHeight="1">
      <c r="A69" s="115"/>
      <c r="B69" s="115"/>
      <c r="C69" s="115"/>
      <c r="D69" s="115"/>
      <c r="E69" s="115"/>
      <c r="F69" s="116"/>
      <c r="G69" s="117"/>
      <c r="H69" s="118"/>
      <c r="I69" s="117"/>
      <c r="J69" s="117"/>
      <c r="K69" s="119" t="str">
        <f t="shared" ca="1" si="7"/>
        <v/>
      </c>
      <c r="L69" s="120"/>
      <c r="M69" s="120"/>
      <c r="N69" s="120"/>
      <c r="O69" s="117"/>
      <c r="P69" s="117"/>
      <c r="Q69" s="121" t="e">
        <f>VLOOKUP(O69, '[1]لیست محصولات شهریور ۱۴۰۳'!B:C,2,0)</f>
        <v>#N/A</v>
      </c>
      <c r="R69" s="117"/>
      <c r="S69" s="120" t="e">
        <f>VLOOKUP(O69, '[1]لیست محصولات شهریور ۱۴۰۳'!B:F,5,0)</f>
        <v>#N/A</v>
      </c>
      <c r="T69" s="122" t="e">
        <f>VLOOKUP(O69, '[1]لیست محصولات شهریور ۱۴۰۳'!B:G,6,0)</f>
        <v>#N/A</v>
      </c>
      <c r="U69" s="123"/>
      <c r="V69" s="124">
        <f t="shared" si="8"/>
        <v>0</v>
      </c>
      <c r="W69" s="120">
        <f t="shared" si="9"/>
        <v>0</v>
      </c>
      <c r="X69" s="122" t="e">
        <f t="shared" si="10"/>
        <v>#N/A</v>
      </c>
      <c r="Y69" s="125"/>
      <c r="Z69" s="122" t="e">
        <f t="shared" si="11"/>
        <v>#N/A</v>
      </c>
      <c r="AA69" s="126"/>
      <c r="AB69" s="121"/>
      <c r="AC69" s="127"/>
      <c r="AD69" s="128"/>
      <c r="AE69" s="127"/>
      <c r="AF69" s="129"/>
      <c r="AG69" s="130" t="str">
        <f t="shared" si="12"/>
        <v>FALSE</v>
      </c>
      <c r="AH69" s="131" t="str">
        <f t="shared" si="13"/>
        <v xml:space="preserve">   -   </v>
      </c>
    </row>
    <row r="70" spans="1:34" ht="22.35" customHeight="1">
      <c r="A70" s="115"/>
      <c r="B70" s="115"/>
      <c r="C70" s="115"/>
      <c r="D70" s="115"/>
      <c r="E70" s="115" t="b">
        <v>0</v>
      </c>
      <c r="F70" s="116"/>
      <c r="G70" s="117"/>
      <c r="H70" s="118"/>
      <c r="I70" s="117"/>
      <c r="J70" s="117"/>
      <c r="K70" s="119" t="str">
        <f t="shared" ca="1" si="7"/>
        <v/>
      </c>
      <c r="L70" s="120"/>
      <c r="M70" s="120"/>
      <c r="N70" s="120"/>
      <c r="O70" s="117"/>
      <c r="P70" s="117"/>
      <c r="Q70" s="121" t="e">
        <f>VLOOKUP(O70, '[1]لیست محصولات شهریور ۱۴۰۳'!B:C,2,0)</f>
        <v>#N/A</v>
      </c>
      <c r="R70" s="117"/>
      <c r="S70" s="120" t="e">
        <f>VLOOKUP(O70, '[1]لیست محصولات شهریور ۱۴۰۳'!B:F,5,0)</f>
        <v>#N/A</v>
      </c>
      <c r="T70" s="122" t="e">
        <f>VLOOKUP(O70, '[1]لیست محصولات شهریور ۱۴۰۳'!B:G,6,0)</f>
        <v>#N/A</v>
      </c>
      <c r="U70" s="123"/>
      <c r="V70" s="124">
        <f t="shared" si="8"/>
        <v>0</v>
      </c>
      <c r="W70" s="120">
        <f t="shared" si="9"/>
        <v>0</v>
      </c>
      <c r="X70" s="122" t="e">
        <f t="shared" si="10"/>
        <v>#N/A</v>
      </c>
      <c r="Y70" s="125"/>
      <c r="Z70" s="122" t="e">
        <f t="shared" si="11"/>
        <v>#N/A</v>
      </c>
      <c r="AA70" s="126"/>
      <c r="AB70" s="121"/>
      <c r="AC70" s="127"/>
      <c r="AD70" s="128"/>
      <c r="AE70" s="127"/>
      <c r="AF70" s="129"/>
      <c r="AG70" s="130" t="str">
        <f t="shared" si="12"/>
        <v>FALSE</v>
      </c>
      <c r="AH70" s="131" t="str">
        <f t="shared" si="13"/>
        <v xml:space="preserve">   -   </v>
      </c>
    </row>
    <row r="71" spans="1:34" ht="22.35" customHeight="1">
      <c r="A71" s="115"/>
      <c r="B71" s="115"/>
      <c r="C71" s="115"/>
      <c r="D71" s="115"/>
      <c r="E71" s="115"/>
      <c r="F71" s="116"/>
      <c r="G71" s="117"/>
      <c r="H71" s="118"/>
      <c r="I71" s="117"/>
      <c r="J71" s="117"/>
      <c r="K71" s="119" t="str">
        <f t="shared" ca="1" si="7"/>
        <v/>
      </c>
      <c r="L71" s="120"/>
      <c r="M71" s="120"/>
      <c r="N71" s="120"/>
      <c r="O71" s="117"/>
      <c r="P71" s="117"/>
      <c r="Q71" s="121" t="e">
        <f>VLOOKUP(O71, '[1]لیست محصولات شهریور ۱۴۰۳'!B:C,2,0)</f>
        <v>#N/A</v>
      </c>
      <c r="R71" s="117"/>
      <c r="S71" s="120" t="e">
        <f>VLOOKUP(O71, '[1]لیست محصولات شهریور ۱۴۰۳'!B:F,5,0)</f>
        <v>#N/A</v>
      </c>
      <c r="T71" s="122" t="e">
        <f>VLOOKUP(O71, '[1]لیست محصولات شهریور ۱۴۰۳'!B:G,6,0)</f>
        <v>#N/A</v>
      </c>
      <c r="U71" s="123"/>
      <c r="V71" s="124">
        <f t="shared" si="8"/>
        <v>0</v>
      </c>
      <c r="W71" s="120">
        <f t="shared" si="9"/>
        <v>0</v>
      </c>
      <c r="X71" s="122" t="e">
        <f t="shared" si="10"/>
        <v>#N/A</v>
      </c>
      <c r="Y71" s="125"/>
      <c r="Z71" s="122" t="e">
        <f t="shared" si="11"/>
        <v>#N/A</v>
      </c>
      <c r="AA71" s="126"/>
      <c r="AB71" s="121"/>
      <c r="AC71" s="127"/>
      <c r="AD71" s="128"/>
      <c r="AE71" s="127"/>
      <c r="AF71" s="129"/>
      <c r="AG71" s="130" t="str">
        <f t="shared" si="12"/>
        <v>FALSE</v>
      </c>
      <c r="AH71" s="131" t="str">
        <f t="shared" si="13"/>
        <v xml:space="preserve">   -   </v>
      </c>
    </row>
    <row r="72" spans="1:34" ht="22.35" customHeight="1">
      <c r="A72" s="115"/>
      <c r="B72" s="115"/>
      <c r="C72" s="115"/>
      <c r="D72" s="115"/>
      <c r="E72" s="115"/>
      <c r="F72" s="116"/>
      <c r="G72" s="117"/>
      <c r="H72" s="118"/>
      <c r="I72" s="117"/>
      <c r="J72" s="117"/>
      <c r="K72" s="119" t="str">
        <f t="shared" ca="1" si="7"/>
        <v/>
      </c>
      <c r="L72" s="120"/>
      <c r="M72" s="120"/>
      <c r="N72" s="120"/>
      <c r="O72" s="117"/>
      <c r="P72" s="117"/>
      <c r="Q72" s="121" t="e">
        <f>VLOOKUP(O72, '[1]لیست محصولات شهریور ۱۴۰۳'!B:C,2,0)</f>
        <v>#N/A</v>
      </c>
      <c r="R72" s="117"/>
      <c r="S72" s="120" t="e">
        <f>VLOOKUP(O72, '[1]لیست محصولات شهریور ۱۴۰۳'!B:F,5,0)</f>
        <v>#N/A</v>
      </c>
      <c r="T72" s="122" t="e">
        <f>VLOOKUP(O72, '[1]لیست محصولات شهریور ۱۴۰۳'!B:G,6,0)</f>
        <v>#N/A</v>
      </c>
      <c r="U72" s="123"/>
      <c r="V72" s="124">
        <f t="shared" si="8"/>
        <v>0</v>
      </c>
      <c r="W72" s="120">
        <f t="shared" si="9"/>
        <v>0</v>
      </c>
      <c r="X72" s="122" t="e">
        <f t="shared" si="10"/>
        <v>#N/A</v>
      </c>
      <c r="Y72" s="125"/>
      <c r="Z72" s="122" t="e">
        <f t="shared" si="11"/>
        <v>#N/A</v>
      </c>
      <c r="AA72" s="126"/>
      <c r="AB72" s="121"/>
      <c r="AC72" s="127"/>
      <c r="AD72" s="128"/>
      <c r="AE72" s="127"/>
      <c r="AF72" s="129"/>
      <c r="AG72" s="130" t="str">
        <f t="shared" si="12"/>
        <v>FALSE</v>
      </c>
      <c r="AH72" s="131" t="str">
        <f t="shared" si="13"/>
        <v xml:space="preserve">   -   </v>
      </c>
    </row>
    <row r="73" spans="1:34" ht="22.35" customHeight="1">
      <c r="A73" s="115"/>
      <c r="B73" s="115"/>
      <c r="C73" s="115"/>
      <c r="D73" s="115"/>
      <c r="E73" s="115"/>
      <c r="F73" s="116"/>
      <c r="G73" s="117"/>
      <c r="H73" s="118"/>
      <c r="I73" s="117"/>
      <c r="J73" s="117"/>
      <c r="K73" s="119" t="str">
        <f t="shared" ca="1" si="7"/>
        <v/>
      </c>
      <c r="L73" s="120"/>
      <c r="M73" s="120"/>
      <c r="N73" s="120"/>
      <c r="O73" s="117"/>
      <c r="P73" s="117"/>
      <c r="Q73" s="121" t="e">
        <f>VLOOKUP(O73, '[1]لیست محصولات شهریور ۱۴۰۳'!B:C,2,0)</f>
        <v>#N/A</v>
      </c>
      <c r="R73" s="117"/>
      <c r="S73" s="120" t="e">
        <f>VLOOKUP(O73, '[1]لیست محصولات شهریور ۱۴۰۳'!B:F,5,0)</f>
        <v>#N/A</v>
      </c>
      <c r="T73" s="122" t="e">
        <f>VLOOKUP(O73, '[1]لیست محصولات شهریور ۱۴۰۳'!B:G,6,0)</f>
        <v>#N/A</v>
      </c>
      <c r="U73" s="123"/>
      <c r="V73" s="124">
        <f t="shared" si="8"/>
        <v>0</v>
      </c>
      <c r="W73" s="120">
        <f t="shared" si="9"/>
        <v>0</v>
      </c>
      <c r="X73" s="122" t="e">
        <f t="shared" si="10"/>
        <v>#N/A</v>
      </c>
      <c r="Y73" s="125"/>
      <c r="Z73" s="122" t="e">
        <f t="shared" si="11"/>
        <v>#N/A</v>
      </c>
      <c r="AA73" s="126"/>
      <c r="AB73" s="121"/>
      <c r="AC73" s="127"/>
      <c r="AD73" s="128"/>
      <c r="AE73" s="127"/>
      <c r="AF73" s="129"/>
      <c r="AG73" s="130" t="str">
        <f t="shared" si="12"/>
        <v>FALSE</v>
      </c>
      <c r="AH73" s="131" t="str">
        <f t="shared" si="13"/>
        <v xml:space="preserve">   -   </v>
      </c>
    </row>
    <row r="74" spans="1:34" ht="22.35" customHeight="1">
      <c r="A74" s="115"/>
      <c r="B74" s="115"/>
      <c r="C74" s="115"/>
      <c r="D74" s="115"/>
      <c r="E74" s="115"/>
      <c r="F74" s="116"/>
      <c r="G74" s="117"/>
      <c r="H74" s="118"/>
      <c r="I74" s="117"/>
      <c r="J74" s="117"/>
      <c r="K74" s="119" t="str">
        <f t="shared" ca="1" si="7"/>
        <v/>
      </c>
      <c r="L74" s="120"/>
      <c r="M74" s="120"/>
      <c r="N74" s="120"/>
      <c r="O74" s="117"/>
      <c r="P74" s="117"/>
      <c r="Q74" s="121" t="e">
        <f>VLOOKUP(O74, '[1]لیست محصولات شهریور ۱۴۰۳'!B:C,2,0)</f>
        <v>#N/A</v>
      </c>
      <c r="R74" s="117"/>
      <c r="S74" s="120" t="e">
        <f>VLOOKUP(O74, '[1]لیست محصولات شهریور ۱۴۰۳'!B:F,5,0)</f>
        <v>#N/A</v>
      </c>
      <c r="T74" s="122" t="e">
        <f>VLOOKUP(O74, '[1]لیست محصولات شهریور ۱۴۰۳'!B:G,6,0)</f>
        <v>#N/A</v>
      </c>
      <c r="U74" s="123"/>
      <c r="V74" s="124">
        <f t="shared" si="8"/>
        <v>0</v>
      </c>
      <c r="W74" s="120">
        <f t="shared" si="9"/>
        <v>0</v>
      </c>
      <c r="X74" s="122" t="e">
        <f t="shared" si="10"/>
        <v>#N/A</v>
      </c>
      <c r="Y74" s="125"/>
      <c r="Z74" s="122" t="e">
        <f t="shared" si="11"/>
        <v>#N/A</v>
      </c>
      <c r="AA74" s="126"/>
      <c r="AB74" s="121"/>
      <c r="AC74" s="127"/>
      <c r="AD74" s="128"/>
      <c r="AE74" s="127"/>
      <c r="AF74" s="129"/>
      <c r="AG74" s="130" t="str">
        <f t="shared" si="12"/>
        <v>FALSE</v>
      </c>
      <c r="AH74" s="131" t="str">
        <f t="shared" si="13"/>
        <v xml:space="preserve">   -   </v>
      </c>
    </row>
    <row r="75" spans="1:34" ht="22.35" customHeight="1">
      <c r="A75" s="115" t="b">
        <v>0</v>
      </c>
      <c r="B75" s="115"/>
      <c r="C75" s="115" t="b">
        <v>0</v>
      </c>
      <c r="D75" s="115"/>
      <c r="E75" s="115"/>
      <c r="F75" s="116"/>
      <c r="G75" s="117"/>
      <c r="H75" s="118"/>
      <c r="I75" s="117"/>
      <c r="J75" s="117"/>
      <c r="K75" s="119" t="str">
        <f t="shared" ca="1" si="7"/>
        <v/>
      </c>
      <c r="L75" s="120"/>
      <c r="M75" s="120"/>
      <c r="N75" s="120"/>
      <c r="O75" s="117"/>
      <c r="P75" s="117"/>
      <c r="Q75" s="121" t="e">
        <f>VLOOKUP(O75, '[1]لیست محصولات شهریور ۱۴۰۳'!B:C,2,0)</f>
        <v>#N/A</v>
      </c>
      <c r="R75" s="117"/>
      <c r="S75" s="120" t="e">
        <f>VLOOKUP(O75, '[1]لیست محصولات شهریور ۱۴۰۳'!B:F,5,0)</f>
        <v>#N/A</v>
      </c>
      <c r="T75" s="122" t="e">
        <f>VLOOKUP(O75, '[1]لیست محصولات شهریور ۱۴۰۳'!B:G,6,0)</f>
        <v>#N/A</v>
      </c>
      <c r="U75" s="123"/>
      <c r="V75" s="124">
        <f t="shared" si="8"/>
        <v>0</v>
      </c>
      <c r="W75" s="120">
        <f t="shared" si="9"/>
        <v>0</v>
      </c>
      <c r="X75" s="122" t="e">
        <f t="shared" si="10"/>
        <v>#N/A</v>
      </c>
      <c r="Y75" s="125"/>
      <c r="Z75" s="122" t="e">
        <f t="shared" si="11"/>
        <v>#N/A</v>
      </c>
      <c r="AA75" s="126"/>
      <c r="AB75" s="121"/>
      <c r="AC75" s="127"/>
      <c r="AD75" s="128"/>
      <c r="AE75" s="127"/>
      <c r="AF75" s="129"/>
      <c r="AG75" s="130" t="str">
        <f t="shared" si="12"/>
        <v>FALSE</v>
      </c>
      <c r="AH75" s="131" t="str">
        <f t="shared" si="13"/>
        <v xml:space="preserve">   -   </v>
      </c>
    </row>
    <row r="76" spans="1:34" ht="22.35" customHeight="1">
      <c r="A76" s="115"/>
      <c r="B76" s="115"/>
      <c r="C76" s="115"/>
      <c r="D76" s="115"/>
      <c r="E76" s="115"/>
      <c r="F76" s="116"/>
      <c r="G76" s="117"/>
      <c r="H76" s="118"/>
      <c r="I76" s="117"/>
      <c r="J76" s="117"/>
      <c r="K76" s="119" t="str">
        <f t="shared" ca="1" si="7"/>
        <v/>
      </c>
      <c r="L76" s="120"/>
      <c r="M76" s="120"/>
      <c r="N76" s="120"/>
      <c r="O76" s="117"/>
      <c r="P76" s="117"/>
      <c r="Q76" s="121" t="e">
        <f>VLOOKUP(O76, '[1]لیست محصولات شهریور ۱۴۰۳'!B:C,2,0)</f>
        <v>#N/A</v>
      </c>
      <c r="R76" s="117"/>
      <c r="S76" s="120" t="e">
        <f>VLOOKUP(O76, '[1]لیست محصولات شهریور ۱۴۰۳'!B:F,5,0)</f>
        <v>#N/A</v>
      </c>
      <c r="T76" s="122" t="e">
        <f>VLOOKUP(O76, '[1]لیست محصولات شهریور ۱۴۰۳'!B:G,6,0)</f>
        <v>#N/A</v>
      </c>
      <c r="U76" s="123"/>
      <c r="V76" s="124">
        <f t="shared" si="8"/>
        <v>0</v>
      </c>
      <c r="W76" s="120">
        <f t="shared" si="9"/>
        <v>0</v>
      </c>
      <c r="X76" s="122" t="e">
        <f t="shared" si="10"/>
        <v>#N/A</v>
      </c>
      <c r="Y76" s="125"/>
      <c r="Z76" s="122" t="e">
        <f t="shared" si="11"/>
        <v>#N/A</v>
      </c>
      <c r="AA76" s="126"/>
      <c r="AB76" s="121"/>
      <c r="AC76" s="127"/>
      <c r="AD76" s="128"/>
      <c r="AE76" s="127"/>
      <c r="AF76" s="129"/>
      <c r="AG76" s="130" t="str">
        <f t="shared" si="12"/>
        <v>FALSE</v>
      </c>
      <c r="AH76" s="131" t="str">
        <f t="shared" si="13"/>
        <v xml:space="preserve">   -   </v>
      </c>
    </row>
    <row r="77" spans="1:34" ht="22.35" customHeight="1">
      <c r="A77" s="115"/>
      <c r="B77" s="115"/>
      <c r="C77" s="115"/>
      <c r="D77" s="115"/>
      <c r="E77" s="115"/>
      <c r="F77" s="116"/>
      <c r="G77" s="117"/>
      <c r="H77" s="118"/>
      <c r="I77" s="117"/>
      <c r="J77" s="117"/>
      <c r="K77" s="119" t="str">
        <f t="shared" ca="1" si="7"/>
        <v/>
      </c>
      <c r="L77" s="120"/>
      <c r="M77" s="120"/>
      <c r="N77" s="120"/>
      <c r="O77" s="117"/>
      <c r="P77" s="117"/>
      <c r="Q77" s="121" t="e">
        <f>VLOOKUP(O77, '[1]لیست محصولات شهریور ۱۴۰۳'!B:C,2,0)</f>
        <v>#N/A</v>
      </c>
      <c r="R77" s="117"/>
      <c r="S77" s="120" t="e">
        <f>VLOOKUP(O77, '[1]لیست محصولات شهریور ۱۴۰۳'!B:F,5,0)</f>
        <v>#N/A</v>
      </c>
      <c r="T77" s="122" t="e">
        <f>VLOOKUP(O77, '[1]لیست محصولات شهریور ۱۴۰۳'!B:G,6,0)</f>
        <v>#N/A</v>
      </c>
      <c r="U77" s="123"/>
      <c r="V77" s="124">
        <f t="shared" si="8"/>
        <v>0</v>
      </c>
      <c r="W77" s="120">
        <f t="shared" si="9"/>
        <v>0</v>
      </c>
      <c r="X77" s="122" t="e">
        <f t="shared" si="10"/>
        <v>#N/A</v>
      </c>
      <c r="Y77" s="125"/>
      <c r="Z77" s="122" t="e">
        <f t="shared" si="11"/>
        <v>#N/A</v>
      </c>
      <c r="AA77" s="126"/>
      <c r="AB77" s="121"/>
      <c r="AC77" s="127"/>
      <c r="AD77" s="128"/>
      <c r="AE77" s="127"/>
      <c r="AF77" s="129"/>
      <c r="AG77" s="130" t="str">
        <f t="shared" si="12"/>
        <v>FALSE</v>
      </c>
      <c r="AH77" s="131" t="str">
        <f t="shared" si="13"/>
        <v xml:space="preserve">   -   </v>
      </c>
    </row>
    <row r="78" spans="1:34" ht="22.35" customHeight="1">
      <c r="A78" s="115"/>
      <c r="B78" s="115"/>
      <c r="C78" s="115"/>
      <c r="D78" s="115"/>
      <c r="E78" s="115"/>
      <c r="F78" s="116"/>
      <c r="G78" s="117"/>
      <c r="H78" s="118"/>
      <c r="I78" s="117"/>
      <c r="J78" s="117"/>
      <c r="K78" s="119" t="str">
        <f t="shared" ca="1" si="7"/>
        <v/>
      </c>
      <c r="L78" s="120"/>
      <c r="M78" s="120"/>
      <c r="N78" s="120"/>
      <c r="O78" s="117"/>
      <c r="P78" s="117"/>
      <c r="Q78" s="121" t="e">
        <f>VLOOKUP(O78, '[1]لیست محصولات شهریور ۱۴۰۳'!B:C,2,0)</f>
        <v>#N/A</v>
      </c>
      <c r="R78" s="117"/>
      <c r="S78" s="120" t="e">
        <f>VLOOKUP(O78, '[1]لیست محصولات شهریور ۱۴۰۳'!B:F,5,0)</f>
        <v>#N/A</v>
      </c>
      <c r="T78" s="122" t="e">
        <f>VLOOKUP(O78, '[1]لیست محصولات شهریور ۱۴۰۳'!B:G,6,0)</f>
        <v>#N/A</v>
      </c>
      <c r="U78" s="123"/>
      <c r="V78" s="124">
        <f t="shared" si="8"/>
        <v>0</v>
      </c>
      <c r="W78" s="120">
        <f t="shared" si="9"/>
        <v>0</v>
      </c>
      <c r="X78" s="122" t="e">
        <f t="shared" si="10"/>
        <v>#N/A</v>
      </c>
      <c r="Y78" s="125"/>
      <c r="Z78" s="122" t="e">
        <f t="shared" si="11"/>
        <v>#N/A</v>
      </c>
      <c r="AA78" s="126"/>
      <c r="AB78" s="121"/>
      <c r="AC78" s="127"/>
      <c r="AD78" s="128"/>
      <c r="AE78" s="127"/>
      <c r="AF78" s="129"/>
      <c r="AG78" s="130" t="str">
        <f t="shared" si="12"/>
        <v>FALSE</v>
      </c>
      <c r="AH78" s="131" t="str">
        <f t="shared" si="13"/>
        <v xml:space="preserve">   -   </v>
      </c>
    </row>
    <row r="79" spans="1:34" ht="22.35" customHeight="1">
      <c r="A79" s="115"/>
      <c r="B79" s="115"/>
      <c r="C79" s="115"/>
      <c r="D79" s="115"/>
      <c r="E79" s="115"/>
      <c r="F79" s="116"/>
      <c r="G79" s="117"/>
      <c r="H79" s="118"/>
      <c r="I79" s="117"/>
      <c r="J79" s="117"/>
      <c r="K79" s="119" t="str">
        <f t="shared" ca="1" si="7"/>
        <v/>
      </c>
      <c r="L79" s="120"/>
      <c r="M79" s="120"/>
      <c r="N79" s="120"/>
      <c r="O79" s="117"/>
      <c r="P79" s="117"/>
      <c r="Q79" s="121" t="e">
        <f>VLOOKUP(O79, '[1]لیست محصولات شهریور ۱۴۰۳'!B:C,2,0)</f>
        <v>#N/A</v>
      </c>
      <c r="R79" s="117"/>
      <c r="S79" s="120" t="e">
        <f>VLOOKUP(O79, '[1]لیست محصولات شهریور ۱۴۰۳'!B:F,5,0)</f>
        <v>#N/A</v>
      </c>
      <c r="T79" s="122" t="e">
        <f>VLOOKUP(O79, '[1]لیست محصولات شهریور ۱۴۰۳'!B:G,6,0)</f>
        <v>#N/A</v>
      </c>
      <c r="U79" s="123"/>
      <c r="V79" s="124">
        <f t="shared" si="8"/>
        <v>0</v>
      </c>
      <c r="W79" s="120">
        <f t="shared" si="9"/>
        <v>0</v>
      </c>
      <c r="X79" s="122" t="e">
        <f t="shared" si="10"/>
        <v>#N/A</v>
      </c>
      <c r="Y79" s="125"/>
      <c r="Z79" s="122" t="e">
        <f t="shared" si="11"/>
        <v>#N/A</v>
      </c>
      <c r="AA79" s="126"/>
      <c r="AB79" s="121"/>
      <c r="AC79" s="127"/>
      <c r="AD79" s="128"/>
      <c r="AE79" s="127"/>
      <c r="AF79" s="129"/>
      <c r="AG79" s="130" t="str">
        <f t="shared" si="12"/>
        <v>FALSE</v>
      </c>
      <c r="AH79" s="131" t="str">
        <f t="shared" si="13"/>
        <v xml:space="preserve">   -   </v>
      </c>
    </row>
    <row r="80" spans="1:34" ht="22.35" customHeight="1">
      <c r="A80" s="115"/>
      <c r="B80" s="115"/>
      <c r="C80" s="115"/>
      <c r="D80" s="115"/>
      <c r="E80" s="115"/>
      <c r="F80" s="116"/>
      <c r="G80" s="117"/>
      <c r="H80" s="118"/>
      <c r="I80" s="117"/>
      <c r="J80" s="117"/>
      <c r="K80" s="119" t="str">
        <f t="shared" ca="1" si="7"/>
        <v/>
      </c>
      <c r="L80" s="120"/>
      <c r="M80" s="120"/>
      <c r="N80" s="120"/>
      <c r="O80" s="117"/>
      <c r="P80" s="117"/>
      <c r="Q80" s="121" t="e">
        <f>VLOOKUP(O80, '[1]لیست محصولات شهریور ۱۴۰۳'!B:C,2,0)</f>
        <v>#N/A</v>
      </c>
      <c r="R80" s="117"/>
      <c r="S80" s="120" t="e">
        <f>VLOOKUP(O80, '[1]لیست محصولات شهریور ۱۴۰۳'!B:F,5,0)</f>
        <v>#N/A</v>
      </c>
      <c r="T80" s="122" t="e">
        <f>VLOOKUP(O80, '[1]لیست محصولات شهریور ۱۴۰۳'!B:G,6,0)</f>
        <v>#N/A</v>
      </c>
      <c r="U80" s="123"/>
      <c r="V80" s="124">
        <f t="shared" si="8"/>
        <v>0</v>
      </c>
      <c r="W80" s="120">
        <f t="shared" si="9"/>
        <v>0</v>
      </c>
      <c r="X80" s="122" t="e">
        <f t="shared" si="10"/>
        <v>#N/A</v>
      </c>
      <c r="Y80" s="125"/>
      <c r="Z80" s="122" t="e">
        <f t="shared" si="11"/>
        <v>#N/A</v>
      </c>
      <c r="AA80" s="126"/>
      <c r="AB80" s="121"/>
      <c r="AC80" s="127"/>
      <c r="AD80" s="128"/>
      <c r="AE80" s="127"/>
      <c r="AF80" s="129"/>
      <c r="AG80" s="130" t="str">
        <f t="shared" si="12"/>
        <v>FALSE</v>
      </c>
      <c r="AH80" s="131" t="str">
        <f t="shared" si="13"/>
        <v xml:space="preserve">   -   </v>
      </c>
    </row>
    <row r="81" spans="1:34" ht="22.35" customHeight="1">
      <c r="A81" s="115"/>
      <c r="B81" s="115"/>
      <c r="C81" s="115"/>
      <c r="D81" s="115"/>
      <c r="E81" s="115"/>
      <c r="F81" s="116"/>
      <c r="G81" s="117"/>
      <c r="H81" s="118"/>
      <c r="I81" s="117"/>
      <c r="J81" s="117"/>
      <c r="K81" s="119" t="str">
        <f t="shared" ca="1" si="7"/>
        <v/>
      </c>
      <c r="L81" s="120"/>
      <c r="M81" s="120"/>
      <c r="N81" s="120"/>
      <c r="O81" s="117"/>
      <c r="P81" s="117"/>
      <c r="Q81" s="121" t="e">
        <f>VLOOKUP(O81, '[1]لیست محصولات شهریور ۱۴۰۳'!B:C,2,0)</f>
        <v>#N/A</v>
      </c>
      <c r="R81" s="117"/>
      <c r="S81" s="120" t="e">
        <f>VLOOKUP(O81, '[1]لیست محصولات شهریور ۱۴۰۳'!B:F,5,0)</f>
        <v>#N/A</v>
      </c>
      <c r="T81" s="122" t="e">
        <f>VLOOKUP(O81, '[1]لیست محصولات شهریور ۱۴۰۳'!B:G,6,0)</f>
        <v>#N/A</v>
      </c>
      <c r="U81" s="123"/>
      <c r="V81" s="124">
        <f t="shared" si="8"/>
        <v>0</v>
      </c>
      <c r="W81" s="120">
        <f t="shared" si="9"/>
        <v>0</v>
      </c>
      <c r="X81" s="122" t="e">
        <f t="shared" si="10"/>
        <v>#N/A</v>
      </c>
      <c r="Y81" s="125"/>
      <c r="Z81" s="122" t="e">
        <f t="shared" si="11"/>
        <v>#N/A</v>
      </c>
      <c r="AA81" s="126"/>
      <c r="AB81" s="121"/>
      <c r="AC81" s="127"/>
      <c r="AD81" s="128"/>
      <c r="AE81" s="127"/>
      <c r="AF81" s="129"/>
      <c r="AG81" s="130" t="str">
        <f t="shared" si="12"/>
        <v>FALSE</v>
      </c>
      <c r="AH81" s="131" t="str">
        <f t="shared" si="13"/>
        <v xml:space="preserve">   -   </v>
      </c>
    </row>
    <row r="82" spans="1:34" ht="22.35" customHeight="1">
      <c r="A82" s="115"/>
      <c r="B82" s="115"/>
      <c r="C82" s="115"/>
      <c r="D82" s="115"/>
      <c r="E82" s="115" t="b">
        <v>0</v>
      </c>
      <c r="F82" s="116"/>
      <c r="G82" s="117"/>
      <c r="H82" s="118"/>
      <c r="I82" s="117"/>
      <c r="J82" s="117"/>
      <c r="K82" s="119" t="str">
        <f t="shared" ca="1" si="7"/>
        <v/>
      </c>
      <c r="L82" s="120"/>
      <c r="M82" s="120"/>
      <c r="N82" s="120"/>
      <c r="O82" s="117"/>
      <c r="P82" s="117"/>
      <c r="Q82" s="121" t="e">
        <f>VLOOKUP(O82, '[1]لیست محصولات شهریور ۱۴۰۳'!B:C,2,0)</f>
        <v>#N/A</v>
      </c>
      <c r="R82" s="117"/>
      <c r="S82" s="120" t="e">
        <f>VLOOKUP(O82, '[1]لیست محصولات شهریور ۱۴۰۳'!B:F,5,0)</f>
        <v>#N/A</v>
      </c>
      <c r="T82" s="122" t="e">
        <f>VLOOKUP(O82, '[1]لیست محصولات شهریور ۱۴۰۳'!B:G,6,0)</f>
        <v>#N/A</v>
      </c>
      <c r="U82" s="123"/>
      <c r="V82" s="124">
        <f t="shared" si="8"/>
        <v>0</v>
      </c>
      <c r="W82" s="120">
        <f t="shared" si="9"/>
        <v>0</v>
      </c>
      <c r="X82" s="122" t="e">
        <f t="shared" si="10"/>
        <v>#N/A</v>
      </c>
      <c r="Y82" s="125"/>
      <c r="Z82" s="122" t="e">
        <f t="shared" si="11"/>
        <v>#N/A</v>
      </c>
      <c r="AA82" s="126"/>
      <c r="AB82" s="121"/>
      <c r="AC82" s="127"/>
      <c r="AD82" s="128"/>
      <c r="AE82" s="127"/>
      <c r="AF82" s="129"/>
      <c r="AG82" s="130" t="str">
        <f t="shared" si="12"/>
        <v>FALSE</v>
      </c>
      <c r="AH82" s="131" t="str">
        <f t="shared" si="13"/>
        <v xml:space="preserve">   -   </v>
      </c>
    </row>
    <row r="83" spans="1:34" ht="22.35" customHeight="1">
      <c r="A83" s="115"/>
      <c r="B83" s="115"/>
      <c r="C83" s="115"/>
      <c r="D83" s="115"/>
      <c r="E83" s="115"/>
      <c r="F83" s="116"/>
      <c r="G83" s="117"/>
      <c r="H83" s="118"/>
      <c r="I83" s="117"/>
      <c r="J83" s="117"/>
      <c r="K83" s="119" t="str">
        <f t="shared" ca="1" si="7"/>
        <v/>
      </c>
      <c r="L83" s="120"/>
      <c r="M83" s="120"/>
      <c r="N83" s="120"/>
      <c r="O83" s="117"/>
      <c r="P83" s="117"/>
      <c r="Q83" s="121" t="e">
        <f>VLOOKUP(O83, '[1]لیست محصولات شهریور ۱۴۰۳'!B:C,2,0)</f>
        <v>#N/A</v>
      </c>
      <c r="R83" s="117"/>
      <c r="S83" s="120" t="e">
        <f>VLOOKUP(O83, '[1]لیست محصولات شهریور ۱۴۰۳'!B:F,5,0)</f>
        <v>#N/A</v>
      </c>
      <c r="T83" s="122" t="e">
        <f>VLOOKUP(O83, '[1]لیست محصولات شهریور ۱۴۰۳'!B:G,6,0)</f>
        <v>#N/A</v>
      </c>
      <c r="U83" s="123"/>
      <c r="V83" s="124">
        <f t="shared" si="8"/>
        <v>0</v>
      </c>
      <c r="W83" s="120">
        <f t="shared" si="9"/>
        <v>0</v>
      </c>
      <c r="X83" s="122" t="e">
        <f t="shared" si="10"/>
        <v>#N/A</v>
      </c>
      <c r="Y83" s="125"/>
      <c r="Z83" s="122" t="e">
        <f t="shared" si="11"/>
        <v>#N/A</v>
      </c>
      <c r="AA83" s="126"/>
      <c r="AB83" s="121"/>
      <c r="AC83" s="127"/>
      <c r="AD83" s="128"/>
      <c r="AE83" s="127"/>
      <c r="AF83" s="129"/>
      <c r="AG83" s="130" t="str">
        <f t="shared" si="12"/>
        <v>FALSE</v>
      </c>
      <c r="AH83" s="131" t="str">
        <f t="shared" si="13"/>
        <v xml:space="preserve">   -   </v>
      </c>
    </row>
    <row r="84" spans="1:34" ht="22.35" customHeight="1">
      <c r="A84" s="115"/>
      <c r="B84" s="115"/>
      <c r="C84" s="115"/>
      <c r="D84" s="115"/>
      <c r="E84" s="115"/>
      <c r="F84" s="116"/>
      <c r="G84" s="117"/>
      <c r="H84" s="118"/>
      <c r="I84" s="117"/>
      <c r="J84" s="117"/>
      <c r="K84" s="119" t="str">
        <f t="shared" ca="1" si="7"/>
        <v/>
      </c>
      <c r="L84" s="120"/>
      <c r="M84" s="120"/>
      <c r="N84" s="120"/>
      <c r="O84" s="117"/>
      <c r="P84" s="117"/>
      <c r="Q84" s="121" t="e">
        <f>VLOOKUP(O84, '[1]لیست محصولات شهریور ۱۴۰۳'!B:C,2,0)</f>
        <v>#N/A</v>
      </c>
      <c r="R84" s="117"/>
      <c r="S84" s="120" t="e">
        <f>VLOOKUP(O84, '[1]لیست محصولات شهریور ۱۴۰۳'!B:F,5,0)</f>
        <v>#N/A</v>
      </c>
      <c r="T84" s="122" t="e">
        <f>VLOOKUP(O84, '[1]لیست محصولات شهریور ۱۴۰۳'!B:G,6,0)</f>
        <v>#N/A</v>
      </c>
      <c r="U84" s="123"/>
      <c r="V84" s="124">
        <f t="shared" si="8"/>
        <v>0</v>
      </c>
      <c r="W84" s="120">
        <f t="shared" si="9"/>
        <v>0</v>
      </c>
      <c r="X84" s="122" t="e">
        <f t="shared" si="10"/>
        <v>#N/A</v>
      </c>
      <c r="Y84" s="125"/>
      <c r="Z84" s="122" t="e">
        <f t="shared" si="11"/>
        <v>#N/A</v>
      </c>
      <c r="AA84" s="126"/>
      <c r="AB84" s="121"/>
      <c r="AC84" s="127"/>
      <c r="AD84" s="128"/>
      <c r="AE84" s="127"/>
      <c r="AF84" s="129"/>
      <c r="AG84" s="130" t="str">
        <f t="shared" si="12"/>
        <v>FALSE</v>
      </c>
      <c r="AH84" s="131" t="str">
        <f t="shared" si="13"/>
        <v xml:space="preserve">   -   </v>
      </c>
    </row>
    <row r="85" spans="1:34" ht="22.35" customHeight="1">
      <c r="A85" s="115"/>
      <c r="B85" s="115"/>
      <c r="C85" s="115"/>
      <c r="D85" s="115"/>
      <c r="E85" s="115"/>
      <c r="F85" s="116"/>
      <c r="G85" s="117"/>
      <c r="H85" s="118"/>
      <c r="I85" s="117"/>
      <c r="J85" s="117"/>
      <c r="K85" s="119" t="str">
        <f t="shared" ca="1" si="7"/>
        <v/>
      </c>
      <c r="L85" s="120"/>
      <c r="M85" s="120"/>
      <c r="N85" s="120"/>
      <c r="O85" s="117"/>
      <c r="P85" s="117"/>
      <c r="Q85" s="121" t="e">
        <f>VLOOKUP(O85, '[1]لیست محصولات شهریور ۱۴۰۳'!B:C,2,0)</f>
        <v>#N/A</v>
      </c>
      <c r="R85" s="117"/>
      <c r="S85" s="120" t="e">
        <f>VLOOKUP(O85, '[1]لیست محصولات شهریور ۱۴۰۳'!B:F,5,0)</f>
        <v>#N/A</v>
      </c>
      <c r="T85" s="122" t="e">
        <f>VLOOKUP(O85, '[1]لیست محصولات شهریور ۱۴۰۳'!B:G,6,0)</f>
        <v>#N/A</v>
      </c>
      <c r="U85" s="123"/>
      <c r="V85" s="124">
        <f t="shared" si="8"/>
        <v>0</v>
      </c>
      <c r="W85" s="120">
        <f t="shared" si="9"/>
        <v>0</v>
      </c>
      <c r="X85" s="122" t="e">
        <f t="shared" si="10"/>
        <v>#N/A</v>
      </c>
      <c r="Y85" s="125"/>
      <c r="Z85" s="122" t="e">
        <f t="shared" si="11"/>
        <v>#N/A</v>
      </c>
      <c r="AA85" s="126"/>
      <c r="AB85" s="121"/>
      <c r="AC85" s="127"/>
      <c r="AD85" s="128"/>
      <c r="AE85" s="127"/>
      <c r="AF85" s="129"/>
      <c r="AG85" s="130" t="str">
        <f t="shared" si="12"/>
        <v>FALSE</v>
      </c>
      <c r="AH85" s="131" t="str">
        <f t="shared" si="13"/>
        <v xml:space="preserve">   -   </v>
      </c>
    </row>
    <row r="86" spans="1:34" ht="22.35" customHeight="1">
      <c r="A86" s="115"/>
      <c r="B86" s="115"/>
      <c r="C86" s="115"/>
      <c r="D86" s="115"/>
      <c r="E86" s="115"/>
      <c r="F86" s="116"/>
      <c r="G86" s="117"/>
      <c r="H86" s="118"/>
      <c r="I86" s="117"/>
      <c r="J86" s="117"/>
      <c r="K86" s="119" t="str">
        <f t="shared" ca="1" si="7"/>
        <v/>
      </c>
      <c r="L86" s="120"/>
      <c r="M86" s="120"/>
      <c r="N86" s="120"/>
      <c r="O86" s="117"/>
      <c r="P86" s="117"/>
      <c r="Q86" s="121" t="e">
        <f>VLOOKUP(O86, '[1]لیست محصولات شهریور ۱۴۰۳'!B:C,2,0)</f>
        <v>#N/A</v>
      </c>
      <c r="R86" s="117"/>
      <c r="S86" s="120" t="e">
        <f>VLOOKUP(O86, '[1]لیست محصولات شهریور ۱۴۰۳'!B:F,5,0)</f>
        <v>#N/A</v>
      </c>
      <c r="T86" s="122" t="e">
        <f>VLOOKUP(O86, '[1]لیست محصولات شهریور ۱۴۰۳'!B:G,6,0)</f>
        <v>#N/A</v>
      </c>
      <c r="U86" s="123"/>
      <c r="V86" s="124">
        <f t="shared" si="8"/>
        <v>0</v>
      </c>
      <c r="W86" s="120">
        <f t="shared" si="9"/>
        <v>0</v>
      </c>
      <c r="X86" s="122" t="e">
        <f t="shared" si="10"/>
        <v>#N/A</v>
      </c>
      <c r="Y86" s="125"/>
      <c r="Z86" s="122" t="e">
        <f t="shared" si="11"/>
        <v>#N/A</v>
      </c>
      <c r="AA86" s="126"/>
      <c r="AB86" s="121"/>
      <c r="AC86" s="127"/>
      <c r="AD86" s="128"/>
      <c r="AE86" s="127"/>
      <c r="AF86" s="129"/>
      <c r="AG86" s="130" t="str">
        <f t="shared" si="12"/>
        <v>FALSE</v>
      </c>
      <c r="AH86" s="131" t="str">
        <f t="shared" si="13"/>
        <v xml:space="preserve">   -   </v>
      </c>
    </row>
    <row r="87" spans="1:34" ht="22.35" customHeight="1">
      <c r="A87" s="115" t="b">
        <v>0</v>
      </c>
      <c r="B87" s="115"/>
      <c r="C87" s="115" t="b">
        <v>0</v>
      </c>
      <c r="D87" s="115"/>
      <c r="E87" s="115" t="b">
        <v>0</v>
      </c>
      <c r="F87" s="116"/>
      <c r="G87" s="117"/>
      <c r="H87" s="118"/>
      <c r="I87" s="117"/>
      <c r="J87" s="117"/>
      <c r="K87" s="119" t="str">
        <f t="shared" ca="1" si="7"/>
        <v/>
      </c>
      <c r="L87" s="120"/>
      <c r="M87" s="120"/>
      <c r="N87" s="120"/>
      <c r="O87" s="117"/>
      <c r="P87" s="117"/>
      <c r="Q87" s="121" t="e">
        <f>VLOOKUP(O87, '[1]لیست محصولات شهریور ۱۴۰۳'!B:C,2,0)</f>
        <v>#N/A</v>
      </c>
      <c r="R87" s="117"/>
      <c r="S87" s="120" t="e">
        <f>VLOOKUP(O87, '[1]لیست محصولات شهریور ۱۴۰۳'!B:F,5,0)</f>
        <v>#N/A</v>
      </c>
      <c r="T87" s="122" t="e">
        <f>VLOOKUP(O87, '[1]لیست محصولات شهریور ۱۴۰۳'!B:G,6,0)</f>
        <v>#N/A</v>
      </c>
      <c r="U87" s="123"/>
      <c r="V87" s="124">
        <f t="shared" si="8"/>
        <v>0</v>
      </c>
      <c r="W87" s="120">
        <f t="shared" si="9"/>
        <v>0</v>
      </c>
      <c r="X87" s="122" t="e">
        <f t="shared" si="10"/>
        <v>#N/A</v>
      </c>
      <c r="Y87" s="125"/>
      <c r="Z87" s="122" t="e">
        <f t="shared" si="11"/>
        <v>#N/A</v>
      </c>
      <c r="AA87" s="126"/>
      <c r="AB87" s="121"/>
      <c r="AC87" s="127"/>
      <c r="AD87" s="128"/>
      <c r="AE87" s="127"/>
      <c r="AF87" s="129"/>
      <c r="AG87" s="130" t="str">
        <f t="shared" si="12"/>
        <v>FALSE</v>
      </c>
      <c r="AH87" s="131" t="str">
        <f t="shared" si="13"/>
        <v xml:space="preserve">   -   </v>
      </c>
    </row>
    <row r="88" spans="1:34" ht="22.35" customHeight="1">
      <c r="A88" s="115"/>
      <c r="B88" s="115"/>
      <c r="C88" s="115"/>
      <c r="D88" s="115"/>
      <c r="E88" s="115"/>
      <c r="F88" s="116"/>
      <c r="G88" s="117"/>
      <c r="H88" s="118"/>
      <c r="I88" s="117"/>
      <c r="J88" s="117"/>
      <c r="K88" s="119"/>
      <c r="L88" s="120"/>
      <c r="M88" s="120"/>
      <c r="N88" s="120"/>
      <c r="O88" s="117"/>
      <c r="P88" s="117"/>
      <c r="Q88" s="121" t="e">
        <f>VLOOKUP(O88, '[1]لیست محصولات شهریور ۱۴۰۳'!B:C,2,0)</f>
        <v>#N/A</v>
      </c>
      <c r="R88" s="117"/>
      <c r="S88" s="120" t="e">
        <f>VLOOKUP(O88, '[1]لیست محصولات شهریور ۱۴۰۳'!B:F,5,0)</f>
        <v>#N/A</v>
      </c>
      <c r="T88" s="122" t="e">
        <f>VLOOKUP(O88, '[1]لیست محصولات شهریور ۱۴۰۳'!B:G,6,0)</f>
        <v>#N/A</v>
      </c>
      <c r="U88" s="123"/>
      <c r="V88" s="124">
        <f t="shared" si="8"/>
        <v>0</v>
      </c>
      <c r="W88" s="120">
        <f t="shared" si="9"/>
        <v>0</v>
      </c>
      <c r="X88" s="122" t="e">
        <f t="shared" si="10"/>
        <v>#N/A</v>
      </c>
      <c r="Y88" s="125"/>
      <c r="Z88" s="122" t="e">
        <f t="shared" si="11"/>
        <v>#N/A</v>
      </c>
      <c r="AA88" s="126"/>
      <c r="AB88" s="121"/>
      <c r="AC88" s="127"/>
      <c r="AD88" s="128"/>
      <c r="AE88" s="127"/>
      <c r="AF88" s="129"/>
      <c r="AG88" s="130"/>
      <c r="AH88" s="131" t="str">
        <f t="shared" si="13"/>
        <v xml:space="preserve">   -   </v>
      </c>
    </row>
    <row r="89" spans="1:34" ht="22.35" customHeight="1">
      <c r="A89" s="115"/>
      <c r="B89" s="115"/>
      <c r="C89" s="115"/>
      <c r="D89" s="115"/>
      <c r="E89" s="115"/>
      <c r="F89" s="116"/>
      <c r="G89" s="117"/>
      <c r="H89" s="118"/>
      <c r="I89" s="117"/>
      <c r="J89" s="117"/>
      <c r="K89" s="119"/>
      <c r="L89" s="120"/>
      <c r="M89" s="120"/>
      <c r="N89" s="120"/>
      <c r="O89" s="117"/>
      <c r="P89" s="117"/>
      <c r="Q89" s="121" t="e">
        <f>VLOOKUP(O89, '[1]لیست محصولات شهریور ۱۴۰۳'!B:C,2,0)</f>
        <v>#N/A</v>
      </c>
      <c r="R89" s="117"/>
      <c r="S89" s="120" t="e">
        <f>VLOOKUP(O89, '[1]لیست محصولات شهریور ۱۴۰۳'!B:F,5,0)</f>
        <v>#N/A</v>
      </c>
      <c r="T89" s="122" t="e">
        <f>VLOOKUP(O89, '[1]لیست محصولات شهریور ۱۴۰۳'!B:G,6,0)</f>
        <v>#N/A</v>
      </c>
      <c r="U89" s="123"/>
      <c r="V89" s="124">
        <f t="shared" si="8"/>
        <v>0</v>
      </c>
      <c r="W89" s="120">
        <f t="shared" si="9"/>
        <v>0</v>
      </c>
      <c r="X89" s="122" t="e">
        <f t="shared" si="10"/>
        <v>#N/A</v>
      </c>
      <c r="Y89" s="125"/>
      <c r="Z89" s="122" t="e">
        <f t="shared" si="11"/>
        <v>#N/A</v>
      </c>
      <c r="AA89" s="126"/>
      <c r="AB89" s="121"/>
      <c r="AC89" s="127"/>
      <c r="AD89" s="128"/>
      <c r="AE89" s="127"/>
      <c r="AF89" s="129"/>
      <c r="AG89" s="130"/>
      <c r="AH89" s="131" t="str">
        <f t="shared" si="13"/>
        <v xml:space="preserve">   -   </v>
      </c>
    </row>
    <row r="90" spans="1:34" ht="22.35" customHeight="1">
      <c r="A90" s="115"/>
      <c r="B90" s="115"/>
      <c r="C90" s="115"/>
      <c r="D90" s="115"/>
      <c r="E90" s="115"/>
      <c r="F90" s="116"/>
      <c r="G90" s="117"/>
      <c r="H90" s="118"/>
      <c r="I90" s="117"/>
      <c r="J90" s="117"/>
      <c r="K90" s="119"/>
      <c r="L90" s="120"/>
      <c r="M90" s="120"/>
      <c r="N90" s="120"/>
      <c r="O90" s="117"/>
      <c r="P90" s="117"/>
      <c r="Q90" s="121" t="e">
        <f>VLOOKUP(O90, '[1]لیست محصولات شهریور ۱۴۰۳'!B:C,2,0)</f>
        <v>#N/A</v>
      </c>
      <c r="R90" s="117"/>
      <c r="S90" s="120" t="e">
        <f>VLOOKUP(O90, '[1]لیست محصولات شهریور ۱۴۰۳'!B:F,5,0)</f>
        <v>#N/A</v>
      </c>
      <c r="T90" s="122" t="e">
        <f>VLOOKUP(O90, '[1]لیست محصولات شهریور ۱۴۰۳'!B:G,6,0)</f>
        <v>#N/A</v>
      </c>
      <c r="U90" s="123"/>
      <c r="V90" s="124">
        <f t="shared" si="8"/>
        <v>0</v>
      </c>
      <c r="W90" s="120">
        <f t="shared" si="9"/>
        <v>0</v>
      </c>
      <c r="X90" s="122" t="e">
        <f t="shared" si="10"/>
        <v>#N/A</v>
      </c>
      <c r="Y90" s="125"/>
      <c r="Z90" s="122" t="e">
        <f t="shared" si="11"/>
        <v>#N/A</v>
      </c>
      <c r="AA90" s="126"/>
      <c r="AB90" s="121"/>
      <c r="AC90" s="127"/>
      <c r="AD90" s="128"/>
      <c r="AE90" s="127"/>
      <c r="AF90" s="129"/>
      <c r="AG90" s="130"/>
      <c r="AH90" s="131" t="str">
        <f t="shared" si="13"/>
        <v xml:space="preserve">   -   </v>
      </c>
    </row>
    <row r="91" spans="1:34" ht="22.35" customHeight="1">
      <c r="A91" s="115"/>
      <c r="B91" s="115"/>
      <c r="C91" s="115"/>
      <c r="D91" s="115"/>
      <c r="E91" s="115"/>
      <c r="F91" s="116"/>
      <c r="G91" s="117"/>
      <c r="H91" s="118"/>
      <c r="I91" s="117"/>
      <c r="J91" s="117"/>
      <c r="K91" s="119"/>
      <c r="L91" s="120"/>
      <c r="M91" s="120"/>
      <c r="N91" s="120"/>
      <c r="O91" s="117"/>
      <c r="P91" s="117"/>
      <c r="Q91" s="121" t="e">
        <f>VLOOKUP(O91, '[1]لیست محصولات شهریور ۱۴۰۳'!B:C,2,0)</f>
        <v>#N/A</v>
      </c>
      <c r="R91" s="117"/>
      <c r="S91" s="120" t="e">
        <f>VLOOKUP(O91, '[1]لیست محصولات شهریور ۱۴۰۳'!B:F,5,0)</f>
        <v>#N/A</v>
      </c>
      <c r="T91" s="122" t="e">
        <f>VLOOKUP(O91, '[1]لیست محصولات شهریور ۱۴۰۳'!B:G,6,0)</f>
        <v>#N/A</v>
      </c>
      <c r="U91" s="123"/>
      <c r="V91" s="124">
        <f t="shared" si="8"/>
        <v>0</v>
      </c>
      <c r="W91" s="120">
        <f t="shared" si="9"/>
        <v>0</v>
      </c>
      <c r="X91" s="122" t="e">
        <f t="shared" si="10"/>
        <v>#N/A</v>
      </c>
      <c r="Y91" s="125"/>
      <c r="Z91" s="122" t="e">
        <f t="shared" si="11"/>
        <v>#N/A</v>
      </c>
      <c r="AA91" s="126"/>
      <c r="AB91" s="121"/>
      <c r="AC91" s="127"/>
      <c r="AD91" s="128"/>
      <c r="AE91" s="127"/>
      <c r="AF91" s="129"/>
      <c r="AG91" s="130"/>
      <c r="AH91" s="131" t="str">
        <f t="shared" si="13"/>
        <v xml:space="preserve">   -   </v>
      </c>
    </row>
    <row r="92" spans="1:34" ht="22.35" customHeight="1">
      <c r="A92" s="115"/>
      <c r="B92" s="115"/>
      <c r="C92" s="115"/>
      <c r="D92" s="115"/>
      <c r="E92" s="115"/>
      <c r="F92" s="116"/>
      <c r="G92" s="117"/>
      <c r="H92" s="118"/>
      <c r="I92" s="117"/>
      <c r="J92" s="117"/>
      <c r="K92" s="119"/>
      <c r="L92" s="120"/>
      <c r="M92" s="120"/>
      <c r="N92" s="120"/>
      <c r="O92" s="117"/>
      <c r="P92" s="117"/>
      <c r="Q92" s="121" t="e">
        <f>VLOOKUP(O92, '[1]لیست محصولات شهریور ۱۴۰۳'!B:C,2,0)</f>
        <v>#N/A</v>
      </c>
      <c r="R92" s="117"/>
      <c r="S92" s="120" t="e">
        <f>VLOOKUP(O92, '[1]لیست محصولات شهریور ۱۴۰۳'!B:F,5,0)</f>
        <v>#N/A</v>
      </c>
      <c r="T92" s="122" t="e">
        <f>VLOOKUP(O92, '[1]لیست محصولات شهریور ۱۴۰۳'!B:G,6,0)</f>
        <v>#N/A</v>
      </c>
      <c r="U92" s="123"/>
      <c r="V92" s="124">
        <f t="shared" si="8"/>
        <v>0</v>
      </c>
      <c r="W92" s="120">
        <f t="shared" si="9"/>
        <v>0</v>
      </c>
      <c r="X92" s="122" t="e">
        <f t="shared" si="10"/>
        <v>#N/A</v>
      </c>
      <c r="Y92" s="125"/>
      <c r="Z92" s="122" t="e">
        <f t="shared" si="11"/>
        <v>#N/A</v>
      </c>
      <c r="AA92" s="126"/>
      <c r="AB92" s="121"/>
      <c r="AC92" s="127"/>
      <c r="AD92" s="128"/>
      <c r="AE92" s="127"/>
      <c r="AF92" s="129"/>
      <c r="AG92" s="130"/>
      <c r="AH92" s="131" t="str">
        <f t="shared" si="13"/>
        <v xml:space="preserve">   -   </v>
      </c>
    </row>
    <row r="93" spans="1:34" ht="22.35" customHeight="1">
      <c r="A93" s="115"/>
      <c r="B93" s="115"/>
      <c r="C93" s="115"/>
      <c r="D93" s="115"/>
      <c r="E93" s="115"/>
      <c r="F93" s="116"/>
      <c r="G93" s="117"/>
      <c r="H93" s="118"/>
      <c r="I93" s="117"/>
      <c r="J93" s="117"/>
      <c r="K93" s="119"/>
      <c r="L93" s="120"/>
      <c r="M93" s="120"/>
      <c r="N93" s="120"/>
      <c r="O93" s="117"/>
      <c r="P93" s="117"/>
      <c r="Q93" s="121" t="e">
        <f>VLOOKUP(O93, '[1]لیست محصولات شهریور ۱۴۰۳'!B:C,2,0)</f>
        <v>#N/A</v>
      </c>
      <c r="R93" s="117"/>
      <c r="S93" s="120" t="e">
        <f>VLOOKUP(O93, '[1]لیست محصولات شهریور ۱۴۰۳'!B:F,5,0)</f>
        <v>#N/A</v>
      </c>
      <c r="T93" s="122" t="e">
        <f>VLOOKUP(O93, '[1]لیست محصولات شهریور ۱۴۰۳'!B:G,6,0)</f>
        <v>#N/A</v>
      </c>
      <c r="U93" s="123"/>
      <c r="V93" s="124">
        <f t="shared" si="8"/>
        <v>0</v>
      </c>
      <c r="W93" s="120">
        <f t="shared" si="9"/>
        <v>0</v>
      </c>
      <c r="X93" s="122" t="e">
        <f t="shared" si="10"/>
        <v>#N/A</v>
      </c>
      <c r="Y93" s="125"/>
      <c r="Z93" s="122" t="e">
        <f t="shared" si="11"/>
        <v>#N/A</v>
      </c>
      <c r="AA93" s="126"/>
      <c r="AB93" s="121"/>
      <c r="AC93" s="127"/>
      <c r="AD93" s="128"/>
      <c r="AE93" s="127"/>
      <c r="AF93" s="129"/>
      <c r="AG93" s="130"/>
      <c r="AH93" s="131" t="str">
        <f t="shared" si="13"/>
        <v xml:space="preserve">   -   </v>
      </c>
    </row>
    <row r="94" spans="1:34" ht="22.35" customHeight="1">
      <c r="A94" s="115"/>
      <c r="B94" s="115"/>
      <c r="C94" s="115"/>
      <c r="D94" s="115"/>
      <c r="E94" s="115"/>
      <c r="F94" s="116"/>
      <c r="G94" s="117"/>
      <c r="H94" s="118"/>
      <c r="I94" s="117"/>
      <c r="J94" s="117"/>
      <c r="K94" s="119"/>
      <c r="L94" s="120"/>
      <c r="M94" s="120"/>
      <c r="N94" s="120"/>
      <c r="O94" s="117"/>
      <c r="P94" s="117"/>
      <c r="Q94" s="121" t="e">
        <f>VLOOKUP(O94, '[1]لیست محصولات شهریور ۱۴۰۳'!B:C,2,0)</f>
        <v>#N/A</v>
      </c>
      <c r="R94" s="117"/>
      <c r="S94" s="120" t="e">
        <f>VLOOKUP(O94, '[1]لیست محصولات شهریور ۱۴۰۳'!B:F,5,0)</f>
        <v>#N/A</v>
      </c>
      <c r="T94" s="122" t="e">
        <f>VLOOKUP(O94, '[1]لیست محصولات شهریور ۱۴۰۳'!B:G,6,0)</f>
        <v>#N/A</v>
      </c>
      <c r="U94" s="123"/>
      <c r="V94" s="124">
        <f t="shared" si="8"/>
        <v>0</v>
      </c>
      <c r="W94" s="120">
        <f t="shared" si="9"/>
        <v>0</v>
      </c>
      <c r="X94" s="122" t="e">
        <f t="shared" si="10"/>
        <v>#N/A</v>
      </c>
      <c r="Y94" s="125"/>
      <c r="Z94" s="122" t="e">
        <f t="shared" si="11"/>
        <v>#N/A</v>
      </c>
      <c r="AA94" s="126"/>
      <c r="AB94" s="121"/>
      <c r="AC94" s="127"/>
      <c r="AD94" s="128"/>
      <c r="AE94" s="127"/>
      <c r="AF94" s="129"/>
      <c r="AG94" s="130"/>
      <c r="AH94" s="131" t="str">
        <f t="shared" si="13"/>
        <v xml:space="preserve">   -   </v>
      </c>
    </row>
    <row r="95" spans="1:34" ht="22.35" customHeight="1">
      <c r="A95" s="115"/>
      <c r="B95" s="115"/>
      <c r="C95" s="115"/>
      <c r="D95" s="115"/>
      <c r="E95" s="115"/>
      <c r="F95" s="116"/>
      <c r="G95" s="117"/>
      <c r="H95" s="118"/>
      <c r="I95" s="117"/>
      <c r="J95" s="117"/>
      <c r="K95" s="119"/>
      <c r="L95" s="120"/>
      <c r="M95" s="120"/>
      <c r="N95" s="120"/>
      <c r="O95" s="117"/>
      <c r="P95" s="117"/>
      <c r="Q95" s="121" t="e">
        <f>VLOOKUP(O95, '[1]لیست محصولات شهریور ۱۴۰۳'!B:C,2,0)</f>
        <v>#N/A</v>
      </c>
      <c r="R95" s="117"/>
      <c r="S95" s="120" t="e">
        <f>VLOOKUP(O95, '[1]لیست محصولات شهریور ۱۴۰۳'!B:F,5,0)</f>
        <v>#N/A</v>
      </c>
      <c r="T95" s="122" t="e">
        <f>VLOOKUP(O95, '[1]لیست محصولات شهریور ۱۴۰۳'!B:G,6,0)</f>
        <v>#N/A</v>
      </c>
      <c r="U95" s="123"/>
      <c r="V95" s="124">
        <f t="shared" si="8"/>
        <v>0</v>
      </c>
      <c r="W95" s="120">
        <f t="shared" si="9"/>
        <v>0</v>
      </c>
      <c r="X95" s="122" t="e">
        <f t="shared" si="10"/>
        <v>#N/A</v>
      </c>
      <c r="Y95" s="125"/>
      <c r="Z95" s="122" t="e">
        <f t="shared" si="11"/>
        <v>#N/A</v>
      </c>
      <c r="AA95" s="126"/>
      <c r="AB95" s="121"/>
      <c r="AC95" s="127"/>
      <c r="AD95" s="128"/>
      <c r="AE95" s="127"/>
      <c r="AF95" s="129"/>
      <c r="AG95" s="130"/>
      <c r="AH95" s="131" t="str">
        <f t="shared" si="13"/>
        <v xml:space="preserve">   -   </v>
      </c>
    </row>
    <row r="96" spans="1:34" ht="22.35" customHeight="1">
      <c r="A96" s="115"/>
      <c r="B96" s="115"/>
      <c r="C96" s="115"/>
      <c r="D96" s="115"/>
      <c r="E96" s="115"/>
      <c r="F96" s="116"/>
      <c r="G96" s="117"/>
      <c r="H96" s="118"/>
      <c r="I96" s="117"/>
      <c r="J96" s="117"/>
      <c r="K96" s="119"/>
      <c r="L96" s="120"/>
      <c r="M96" s="120"/>
      <c r="N96" s="120"/>
      <c r="O96" s="117"/>
      <c r="P96" s="117"/>
      <c r="Q96" s="121" t="e">
        <f>VLOOKUP(O96, '[1]لیست محصولات شهریور ۱۴۰۳'!B:C,2,0)</f>
        <v>#N/A</v>
      </c>
      <c r="R96" s="117"/>
      <c r="S96" s="120" t="e">
        <f>VLOOKUP(O96, '[1]لیست محصولات شهریور ۱۴۰۳'!B:F,5,0)</f>
        <v>#N/A</v>
      </c>
      <c r="T96" s="122" t="e">
        <f>VLOOKUP(O96, '[1]لیست محصولات شهریور ۱۴۰۳'!B:G,6,0)</f>
        <v>#N/A</v>
      </c>
      <c r="U96" s="123"/>
      <c r="V96" s="124">
        <f t="shared" si="8"/>
        <v>0</v>
      </c>
      <c r="W96" s="120">
        <f t="shared" si="9"/>
        <v>0</v>
      </c>
      <c r="X96" s="122" t="e">
        <f t="shared" si="10"/>
        <v>#N/A</v>
      </c>
      <c r="Y96" s="125"/>
      <c r="Z96" s="122" t="e">
        <f t="shared" si="11"/>
        <v>#N/A</v>
      </c>
      <c r="AA96" s="126"/>
      <c r="AB96" s="121"/>
      <c r="AC96" s="127"/>
      <c r="AD96" s="128"/>
      <c r="AE96" s="127"/>
      <c r="AF96" s="129"/>
      <c r="AG96" s="130"/>
      <c r="AH96" s="131" t="str">
        <f t="shared" si="13"/>
        <v xml:space="preserve">   -   </v>
      </c>
    </row>
    <row r="97" spans="1:34" ht="22.35" customHeight="1">
      <c r="A97" s="115"/>
      <c r="B97" s="115"/>
      <c r="C97" s="115"/>
      <c r="D97" s="115"/>
      <c r="E97" s="115"/>
      <c r="F97" s="116"/>
      <c r="G97" s="117"/>
      <c r="H97" s="118"/>
      <c r="I97" s="117"/>
      <c r="J97" s="117"/>
      <c r="K97" s="119"/>
      <c r="L97" s="120"/>
      <c r="M97" s="120"/>
      <c r="N97" s="120"/>
      <c r="O97" s="117"/>
      <c r="P97" s="117"/>
      <c r="Q97" s="121" t="e">
        <f>VLOOKUP(O97, '[1]لیست محصولات شهریور ۱۴۰۳'!B:C,2,0)</f>
        <v>#N/A</v>
      </c>
      <c r="R97" s="117"/>
      <c r="S97" s="120" t="e">
        <f>VLOOKUP(O97, '[1]لیست محصولات شهریور ۱۴۰۳'!B:F,5,0)</f>
        <v>#N/A</v>
      </c>
      <c r="T97" s="122" t="e">
        <f>VLOOKUP(O97, '[1]لیست محصولات شهریور ۱۴۰۳'!B:G,6,0)</f>
        <v>#N/A</v>
      </c>
      <c r="U97" s="123"/>
      <c r="V97" s="124">
        <f t="shared" si="8"/>
        <v>0</v>
      </c>
      <c r="W97" s="120">
        <f t="shared" si="9"/>
        <v>0</v>
      </c>
      <c r="X97" s="122" t="e">
        <f t="shared" si="10"/>
        <v>#N/A</v>
      </c>
      <c r="Y97" s="125"/>
      <c r="Z97" s="122" t="e">
        <f t="shared" si="11"/>
        <v>#N/A</v>
      </c>
      <c r="AA97" s="126"/>
      <c r="AB97" s="121"/>
      <c r="AC97" s="127"/>
      <c r="AD97" s="128"/>
      <c r="AE97" s="127"/>
      <c r="AF97" s="129"/>
      <c r="AG97" s="130"/>
      <c r="AH97" s="131" t="str">
        <f t="shared" si="13"/>
        <v xml:space="preserve">   -   </v>
      </c>
    </row>
    <row r="98" spans="1:34" ht="22.35" customHeight="1">
      <c r="A98" s="115"/>
      <c r="B98" s="115"/>
      <c r="C98" s="115"/>
      <c r="D98" s="115"/>
      <c r="E98" s="115"/>
      <c r="F98" s="116"/>
      <c r="G98" s="117"/>
      <c r="H98" s="118"/>
      <c r="I98" s="117"/>
      <c r="J98" s="117"/>
      <c r="K98" s="119"/>
      <c r="L98" s="120"/>
      <c r="M98" s="120"/>
      <c r="N98" s="120"/>
      <c r="O98" s="117"/>
      <c r="P98" s="117"/>
      <c r="Q98" s="121" t="e">
        <f>VLOOKUP(O98, '[1]لیست محصولات شهریور ۱۴۰۳'!B:C,2,0)</f>
        <v>#N/A</v>
      </c>
      <c r="R98" s="117"/>
      <c r="S98" s="120" t="e">
        <f>VLOOKUP(O98, '[1]لیست محصولات شهریور ۱۴۰۳'!B:F,5,0)</f>
        <v>#N/A</v>
      </c>
      <c r="T98" s="122" t="e">
        <f>VLOOKUP(O98, '[1]لیست محصولات شهریور ۱۴۰۳'!B:G,6,0)</f>
        <v>#N/A</v>
      </c>
      <c r="U98" s="123"/>
      <c r="V98" s="124">
        <f t="shared" si="8"/>
        <v>0</v>
      </c>
      <c r="W98" s="120">
        <f t="shared" si="9"/>
        <v>0</v>
      </c>
      <c r="X98" s="122" t="e">
        <f t="shared" si="10"/>
        <v>#N/A</v>
      </c>
      <c r="Y98" s="125"/>
      <c r="Z98" s="122" t="e">
        <f t="shared" si="11"/>
        <v>#N/A</v>
      </c>
      <c r="AA98" s="126"/>
      <c r="AB98" s="121"/>
      <c r="AC98" s="127"/>
      <c r="AD98" s="128"/>
      <c r="AE98" s="127"/>
      <c r="AF98" s="129"/>
      <c r="AG98" s="130"/>
      <c r="AH98" s="131" t="str">
        <f t="shared" si="13"/>
        <v xml:space="preserve">   -   </v>
      </c>
    </row>
    <row r="99" spans="1:34" ht="22.35" customHeight="1">
      <c r="A99" s="115"/>
      <c r="B99" s="115"/>
      <c r="C99" s="115"/>
      <c r="D99" s="115"/>
      <c r="E99" s="115"/>
      <c r="F99" s="116"/>
      <c r="G99" s="117"/>
      <c r="H99" s="118"/>
      <c r="I99" s="117"/>
      <c r="J99" s="117"/>
      <c r="K99" s="119"/>
      <c r="L99" s="120"/>
      <c r="M99" s="120"/>
      <c r="N99" s="120"/>
      <c r="O99" s="117"/>
      <c r="P99" s="117"/>
      <c r="Q99" s="121" t="e">
        <f>VLOOKUP(O99, '[1]لیست محصولات شهریور ۱۴۰۳'!B:C,2,0)</f>
        <v>#N/A</v>
      </c>
      <c r="R99" s="117"/>
      <c r="S99" s="120" t="e">
        <f>VLOOKUP(O99, '[1]لیست محصولات شهریور ۱۴۰۳'!B:F,5,0)</f>
        <v>#N/A</v>
      </c>
      <c r="T99" s="122" t="e">
        <f>VLOOKUP(O99, '[1]لیست محصولات شهریور ۱۴۰۳'!B:G,6,0)</f>
        <v>#N/A</v>
      </c>
      <c r="U99" s="123"/>
      <c r="V99" s="124">
        <f t="shared" si="8"/>
        <v>0</v>
      </c>
      <c r="W99" s="120">
        <f t="shared" si="9"/>
        <v>0</v>
      </c>
      <c r="X99" s="122" t="e">
        <f t="shared" si="10"/>
        <v>#N/A</v>
      </c>
      <c r="Y99" s="125"/>
      <c r="Z99" s="122" t="e">
        <f t="shared" si="11"/>
        <v>#N/A</v>
      </c>
      <c r="AA99" s="126"/>
      <c r="AB99" s="121"/>
      <c r="AC99" s="127"/>
      <c r="AD99" s="128"/>
      <c r="AE99" s="127"/>
      <c r="AF99" s="129"/>
      <c r="AG99" s="130"/>
      <c r="AH99" s="131" t="str">
        <f t="shared" si="13"/>
        <v xml:space="preserve">   -   </v>
      </c>
    </row>
    <row r="100" spans="1:34" ht="22.35" customHeight="1">
      <c r="A100" s="115"/>
      <c r="B100" s="115"/>
      <c r="C100" s="115"/>
      <c r="D100" s="115"/>
      <c r="E100" s="115"/>
      <c r="F100" s="116"/>
      <c r="G100" s="117"/>
      <c r="H100" s="118"/>
      <c r="I100" s="117"/>
      <c r="J100" s="117"/>
      <c r="K100" s="119"/>
      <c r="L100" s="120"/>
      <c r="M100" s="120"/>
      <c r="N100" s="120"/>
      <c r="O100" s="117"/>
      <c r="P100" s="117"/>
      <c r="Q100" s="121" t="e">
        <f>VLOOKUP(O100, '[1]لیست محصولات شهریور ۱۴۰۳'!B:C,2,0)</f>
        <v>#N/A</v>
      </c>
      <c r="R100" s="117"/>
      <c r="S100" s="120" t="e">
        <f>VLOOKUP(O100, '[1]لیست محصولات شهریور ۱۴۰۳'!B:F,5,0)</f>
        <v>#N/A</v>
      </c>
      <c r="T100" s="122" t="e">
        <f>VLOOKUP(O100, '[1]لیست محصولات شهریور ۱۴۰۳'!B:G,6,0)</f>
        <v>#N/A</v>
      </c>
      <c r="U100" s="123"/>
      <c r="V100" s="124">
        <f t="shared" si="8"/>
        <v>0</v>
      </c>
      <c r="W100" s="120">
        <f t="shared" si="9"/>
        <v>0</v>
      </c>
      <c r="X100" s="122" t="e">
        <f t="shared" si="10"/>
        <v>#N/A</v>
      </c>
      <c r="Y100" s="125"/>
      <c r="Z100" s="122" t="e">
        <f t="shared" si="11"/>
        <v>#N/A</v>
      </c>
      <c r="AA100" s="126"/>
      <c r="AB100" s="121"/>
      <c r="AC100" s="127"/>
      <c r="AD100" s="128"/>
      <c r="AE100" s="127"/>
      <c r="AF100" s="129"/>
      <c r="AG100" s="130"/>
      <c r="AH100" s="131" t="str">
        <f t="shared" si="13"/>
        <v xml:space="preserve">   -   </v>
      </c>
    </row>
    <row r="101" spans="1:34" ht="22.35" customHeight="1">
      <c r="A101" s="115"/>
      <c r="B101" s="115"/>
      <c r="C101" s="115"/>
      <c r="D101" s="115"/>
      <c r="E101" s="115"/>
      <c r="F101" s="116"/>
      <c r="G101" s="117"/>
      <c r="H101" s="118"/>
      <c r="I101" s="117"/>
      <c r="J101" s="117"/>
      <c r="K101" s="119"/>
      <c r="L101" s="120"/>
      <c r="M101" s="120"/>
      <c r="N101" s="120"/>
      <c r="O101" s="117"/>
      <c r="P101" s="117"/>
      <c r="Q101" s="121" t="e">
        <f>VLOOKUP(O101, '[1]لیست محصولات شهریور ۱۴۰۳'!B:C,2,0)</f>
        <v>#N/A</v>
      </c>
      <c r="R101" s="117"/>
      <c r="S101" s="120" t="e">
        <f>VLOOKUP(O101, '[1]لیست محصولات شهریور ۱۴۰۳'!B:F,5,0)</f>
        <v>#N/A</v>
      </c>
      <c r="T101" s="122" t="e">
        <f>VLOOKUP(O101, '[1]لیست محصولات شهریور ۱۴۰۳'!B:G,6,0)</f>
        <v>#N/A</v>
      </c>
      <c r="U101" s="123"/>
      <c r="V101" s="124">
        <f t="shared" si="8"/>
        <v>0</v>
      </c>
      <c r="W101" s="120">
        <f t="shared" si="9"/>
        <v>0</v>
      </c>
      <c r="X101" s="122" t="e">
        <f t="shared" si="10"/>
        <v>#N/A</v>
      </c>
      <c r="Y101" s="125"/>
      <c r="Z101" s="122" t="e">
        <f t="shared" si="11"/>
        <v>#N/A</v>
      </c>
      <c r="AA101" s="126"/>
      <c r="AB101" s="121"/>
      <c r="AC101" s="127"/>
      <c r="AD101" s="128"/>
      <c r="AE101" s="127"/>
      <c r="AF101" s="129"/>
      <c r="AG101" s="130"/>
      <c r="AH101" s="131" t="str">
        <f t="shared" si="13"/>
        <v xml:space="preserve">   -   </v>
      </c>
    </row>
    <row r="102" spans="1:34" ht="22.35" customHeight="1">
      <c r="A102" s="115"/>
      <c r="B102" s="115"/>
      <c r="C102" s="115"/>
      <c r="D102" s="115"/>
      <c r="E102" s="115"/>
      <c r="F102" s="116"/>
      <c r="G102" s="117"/>
      <c r="H102" s="118"/>
      <c r="I102" s="117"/>
      <c r="J102" s="117"/>
      <c r="K102" s="119"/>
      <c r="L102" s="120"/>
      <c r="M102" s="120"/>
      <c r="N102" s="120"/>
      <c r="O102" s="117"/>
      <c r="P102" s="117"/>
      <c r="Q102" s="121" t="e">
        <f>VLOOKUP(O102, '[1]لیست محصولات شهریور ۱۴۰۳'!B:C,2,0)</f>
        <v>#N/A</v>
      </c>
      <c r="R102" s="117"/>
      <c r="S102" s="120" t="e">
        <f>VLOOKUP(O102, '[1]لیست محصولات شهریور ۱۴۰۳'!B:F,5,0)</f>
        <v>#N/A</v>
      </c>
      <c r="T102" s="122" t="e">
        <f>VLOOKUP(O102, '[1]لیست محصولات شهریور ۱۴۰۳'!B:G,6,0)</f>
        <v>#N/A</v>
      </c>
      <c r="U102" s="123"/>
      <c r="V102" s="124">
        <f t="shared" si="8"/>
        <v>0</v>
      </c>
      <c r="W102" s="120">
        <f t="shared" si="9"/>
        <v>0</v>
      </c>
      <c r="X102" s="122" t="e">
        <f t="shared" si="10"/>
        <v>#N/A</v>
      </c>
      <c r="Y102" s="125"/>
      <c r="Z102" s="122" t="e">
        <f t="shared" si="11"/>
        <v>#N/A</v>
      </c>
      <c r="AA102" s="126"/>
      <c r="AB102" s="121"/>
      <c r="AC102" s="127"/>
      <c r="AD102" s="128"/>
      <c r="AE102" s="127"/>
      <c r="AF102" s="129"/>
      <c r="AG102" s="130"/>
      <c r="AH102" s="131" t="str">
        <f t="shared" si="13"/>
        <v xml:space="preserve">   -   </v>
      </c>
    </row>
    <row r="103" spans="1:34" ht="22.35" customHeight="1">
      <c r="A103" s="115"/>
      <c r="B103" s="115"/>
      <c r="C103" s="115"/>
      <c r="D103" s="115"/>
      <c r="E103" s="115"/>
      <c r="F103" s="116"/>
      <c r="G103" s="117"/>
      <c r="H103" s="118"/>
      <c r="I103" s="117"/>
      <c r="J103" s="117"/>
      <c r="K103" s="119"/>
      <c r="L103" s="120"/>
      <c r="M103" s="120"/>
      <c r="N103" s="120"/>
      <c r="O103" s="117"/>
      <c r="P103" s="117"/>
      <c r="Q103" s="121" t="e">
        <f>VLOOKUP(O103, '[1]لیست محصولات شهریور ۱۴۰۳'!B:C,2,0)</f>
        <v>#N/A</v>
      </c>
      <c r="R103" s="117"/>
      <c r="S103" s="120" t="e">
        <f>VLOOKUP(O103, '[1]لیست محصولات شهریور ۱۴۰۳'!B:F,5,0)</f>
        <v>#N/A</v>
      </c>
      <c r="T103" s="122" t="e">
        <f>VLOOKUP(O103, '[1]لیست محصولات شهریور ۱۴۰۳'!B:G,6,0)</f>
        <v>#N/A</v>
      </c>
      <c r="U103" s="123"/>
      <c r="V103" s="124">
        <f t="shared" si="8"/>
        <v>0</v>
      </c>
      <c r="W103" s="120">
        <f t="shared" si="9"/>
        <v>0</v>
      </c>
      <c r="X103" s="122" t="e">
        <f t="shared" si="10"/>
        <v>#N/A</v>
      </c>
      <c r="Y103" s="125"/>
      <c r="Z103" s="122" t="e">
        <f t="shared" si="11"/>
        <v>#N/A</v>
      </c>
      <c r="AA103" s="126"/>
      <c r="AB103" s="121"/>
      <c r="AC103" s="127"/>
      <c r="AD103" s="128"/>
      <c r="AE103" s="127"/>
      <c r="AF103" s="129"/>
      <c r="AG103" s="130"/>
      <c r="AH103" s="131" t="str">
        <f t="shared" si="13"/>
        <v xml:space="preserve">   -   </v>
      </c>
    </row>
    <row r="104" spans="1:34" ht="22.35" customHeight="1">
      <c r="A104" s="115"/>
      <c r="B104" s="115"/>
      <c r="C104" s="115"/>
      <c r="D104" s="115"/>
      <c r="E104" s="115"/>
      <c r="F104" s="116"/>
      <c r="G104" s="117"/>
      <c r="H104" s="118"/>
      <c r="I104" s="117"/>
      <c r="J104" s="117"/>
      <c r="K104" s="119"/>
      <c r="L104" s="120"/>
      <c r="M104" s="120"/>
      <c r="N104" s="120"/>
      <c r="O104" s="117"/>
      <c r="P104" s="117"/>
      <c r="Q104" s="121" t="e">
        <f>VLOOKUP(O104, '[1]لیست محصولات شهریور ۱۴۰۳'!B:C,2,0)</f>
        <v>#N/A</v>
      </c>
      <c r="R104" s="117"/>
      <c r="S104" s="120" t="e">
        <f>VLOOKUP(O104, '[1]لیست محصولات شهریور ۱۴۰۳'!B:F,5,0)</f>
        <v>#N/A</v>
      </c>
      <c r="T104" s="122" t="e">
        <f>VLOOKUP(O104, '[1]لیست محصولات شهریور ۱۴۰۳'!B:G,6,0)</f>
        <v>#N/A</v>
      </c>
      <c r="U104" s="123"/>
      <c r="V104" s="124">
        <f t="shared" si="8"/>
        <v>0</v>
      </c>
      <c r="W104" s="120">
        <f t="shared" si="9"/>
        <v>0</v>
      </c>
      <c r="X104" s="122" t="e">
        <f t="shared" si="10"/>
        <v>#N/A</v>
      </c>
      <c r="Y104" s="125"/>
      <c r="Z104" s="122" t="e">
        <f t="shared" si="11"/>
        <v>#N/A</v>
      </c>
      <c r="AA104" s="126"/>
      <c r="AB104" s="121"/>
      <c r="AC104" s="127"/>
      <c r="AD104" s="128"/>
      <c r="AE104" s="127"/>
      <c r="AF104" s="129"/>
      <c r="AG104" s="130"/>
      <c r="AH104" s="131" t="str">
        <f t="shared" si="13"/>
        <v xml:space="preserve">   -   </v>
      </c>
    </row>
    <row r="105" spans="1:34" ht="22.35" customHeight="1">
      <c r="A105" s="115"/>
      <c r="B105" s="115"/>
      <c r="C105" s="115"/>
      <c r="D105" s="115"/>
      <c r="E105" s="115"/>
      <c r="F105" s="116"/>
      <c r="G105" s="117"/>
      <c r="H105" s="118"/>
      <c r="I105" s="117"/>
      <c r="J105" s="117"/>
      <c r="K105" s="119"/>
      <c r="L105" s="120"/>
      <c r="M105" s="120"/>
      <c r="N105" s="120"/>
      <c r="O105" s="117"/>
      <c r="P105" s="117"/>
      <c r="Q105" s="121" t="e">
        <f>VLOOKUP(O105, '[1]لیست محصولات شهریور ۱۴۰۳'!B:C,2,0)</f>
        <v>#N/A</v>
      </c>
      <c r="R105" s="117"/>
      <c r="S105" s="120" t="e">
        <f>VLOOKUP(O105, '[1]لیست محصولات شهریور ۱۴۰۳'!B:F,5,0)</f>
        <v>#N/A</v>
      </c>
      <c r="T105" s="122" t="e">
        <f>VLOOKUP(O105, '[1]لیست محصولات شهریور ۱۴۰۳'!B:G,6,0)</f>
        <v>#N/A</v>
      </c>
      <c r="U105" s="123"/>
      <c r="V105" s="124">
        <f t="shared" si="8"/>
        <v>0</v>
      </c>
      <c r="W105" s="120">
        <f t="shared" si="9"/>
        <v>0</v>
      </c>
      <c r="X105" s="122" t="e">
        <f t="shared" si="10"/>
        <v>#N/A</v>
      </c>
      <c r="Y105" s="125"/>
      <c r="Z105" s="122" t="e">
        <f t="shared" si="11"/>
        <v>#N/A</v>
      </c>
      <c r="AA105" s="126"/>
      <c r="AB105" s="121"/>
      <c r="AC105" s="127"/>
      <c r="AD105" s="128"/>
      <c r="AE105" s="127"/>
      <c r="AF105" s="129"/>
      <c r="AG105" s="130"/>
      <c r="AH105" s="131" t="str">
        <f t="shared" si="13"/>
        <v xml:space="preserve">   -   </v>
      </c>
    </row>
    <row r="106" spans="1:34" ht="22.35" customHeight="1">
      <c r="A106" s="115"/>
      <c r="B106" s="115"/>
      <c r="C106" s="115"/>
      <c r="D106" s="115"/>
      <c r="E106" s="115"/>
      <c r="F106" s="116"/>
      <c r="G106" s="117"/>
      <c r="H106" s="118"/>
      <c r="I106" s="117"/>
      <c r="J106" s="117"/>
      <c r="K106" s="119"/>
      <c r="L106" s="120"/>
      <c r="M106" s="120"/>
      <c r="N106" s="120"/>
      <c r="O106" s="117"/>
      <c r="P106" s="117"/>
      <c r="Q106" s="121" t="e">
        <f>VLOOKUP(O106, '[1]لیست محصولات شهریور ۱۴۰۳'!B:C,2,0)</f>
        <v>#N/A</v>
      </c>
      <c r="R106" s="117"/>
      <c r="S106" s="120" t="e">
        <f>VLOOKUP(O106, '[1]لیست محصولات شهریور ۱۴۰۳'!B:F,5,0)</f>
        <v>#N/A</v>
      </c>
      <c r="T106" s="122" t="e">
        <f>VLOOKUP(O106, '[1]لیست محصولات شهریور ۱۴۰۳'!B:G,6,0)</f>
        <v>#N/A</v>
      </c>
      <c r="U106" s="123"/>
      <c r="V106" s="124">
        <f t="shared" si="8"/>
        <v>0</v>
      </c>
      <c r="W106" s="120">
        <f t="shared" si="9"/>
        <v>0</v>
      </c>
      <c r="X106" s="122" t="e">
        <f t="shared" si="10"/>
        <v>#N/A</v>
      </c>
      <c r="Y106" s="125"/>
      <c r="Z106" s="122" t="e">
        <f t="shared" si="11"/>
        <v>#N/A</v>
      </c>
      <c r="AA106" s="126"/>
      <c r="AB106" s="121"/>
      <c r="AC106" s="127"/>
      <c r="AD106" s="128"/>
      <c r="AE106" s="127"/>
      <c r="AF106" s="129"/>
      <c r="AG106" s="130"/>
      <c r="AH106" s="131" t="str">
        <f t="shared" si="13"/>
        <v xml:space="preserve">   -   </v>
      </c>
    </row>
    <row r="107" spans="1:34" ht="22.35" customHeight="1">
      <c r="A107" s="115"/>
      <c r="B107" s="115"/>
      <c r="C107" s="115"/>
      <c r="D107" s="115"/>
      <c r="E107" s="115"/>
      <c r="F107" s="116"/>
      <c r="G107" s="117"/>
      <c r="H107" s="118"/>
      <c r="I107" s="117"/>
      <c r="J107" s="117"/>
      <c r="K107" s="119"/>
      <c r="L107" s="120"/>
      <c r="M107" s="120"/>
      <c r="N107" s="120"/>
      <c r="O107" s="117"/>
      <c r="P107" s="117"/>
      <c r="Q107" s="121" t="e">
        <f>VLOOKUP(O107, '[1]لیست محصولات شهریور ۱۴۰۳'!B:C,2,0)</f>
        <v>#N/A</v>
      </c>
      <c r="R107" s="117"/>
      <c r="S107" s="120" t="e">
        <f>VLOOKUP(O107, '[1]لیست محصولات شهریور ۱۴۰۳'!B:F,5,0)</f>
        <v>#N/A</v>
      </c>
      <c r="T107" s="122" t="e">
        <f>VLOOKUP(O107, '[1]لیست محصولات شهریور ۱۴۰۳'!B:G,6,0)</f>
        <v>#N/A</v>
      </c>
      <c r="U107" s="123"/>
      <c r="V107" s="124">
        <f t="shared" si="8"/>
        <v>0</v>
      </c>
      <c r="W107" s="120">
        <f t="shared" si="9"/>
        <v>0</v>
      </c>
      <c r="X107" s="122" t="e">
        <f t="shared" si="10"/>
        <v>#N/A</v>
      </c>
      <c r="Y107" s="125"/>
      <c r="Z107" s="122" t="e">
        <f t="shared" si="11"/>
        <v>#N/A</v>
      </c>
      <c r="AA107" s="126"/>
      <c r="AB107" s="121"/>
      <c r="AC107" s="127"/>
      <c r="AD107" s="128"/>
      <c r="AE107" s="127"/>
      <c r="AF107" s="129"/>
      <c r="AG107" s="130"/>
      <c r="AH107" s="131" t="str">
        <f t="shared" si="13"/>
        <v xml:space="preserve">   -   </v>
      </c>
    </row>
    <row r="108" spans="1:34" ht="22.35" customHeight="1">
      <c r="A108" s="115"/>
      <c r="B108" s="115"/>
      <c r="C108" s="115"/>
      <c r="D108" s="115"/>
      <c r="E108" s="115"/>
      <c r="F108" s="116"/>
      <c r="G108" s="117"/>
      <c r="H108" s="118"/>
      <c r="I108" s="117"/>
      <c r="J108" s="117"/>
      <c r="K108" s="119"/>
      <c r="L108" s="120"/>
      <c r="M108" s="120"/>
      <c r="N108" s="120"/>
      <c r="O108" s="117"/>
      <c r="P108" s="117"/>
      <c r="Q108" s="121" t="e">
        <f>VLOOKUP(O108, '[1]لیست محصولات شهریور ۱۴۰۳'!B:C,2,0)</f>
        <v>#N/A</v>
      </c>
      <c r="R108" s="117"/>
      <c r="S108" s="120" t="e">
        <f>VLOOKUP(O108, '[1]لیست محصولات شهریور ۱۴۰۳'!B:F,5,0)</f>
        <v>#N/A</v>
      </c>
      <c r="T108" s="122" t="e">
        <f>VLOOKUP(O108, '[1]لیست محصولات شهریور ۱۴۰۳'!B:G,6,0)</f>
        <v>#N/A</v>
      </c>
      <c r="U108" s="123"/>
      <c r="V108" s="124">
        <f t="shared" si="8"/>
        <v>0</v>
      </c>
      <c r="W108" s="120">
        <f t="shared" si="9"/>
        <v>0</v>
      </c>
      <c r="X108" s="122" t="e">
        <f t="shared" si="10"/>
        <v>#N/A</v>
      </c>
      <c r="Y108" s="125"/>
      <c r="Z108" s="122" t="e">
        <f t="shared" si="11"/>
        <v>#N/A</v>
      </c>
      <c r="AA108" s="126"/>
      <c r="AB108" s="121"/>
      <c r="AC108" s="127"/>
      <c r="AD108" s="128"/>
      <c r="AE108" s="127"/>
      <c r="AF108" s="129"/>
      <c r="AG108" s="130"/>
      <c r="AH108" s="131" t="str">
        <f t="shared" si="13"/>
        <v xml:space="preserve">   -   </v>
      </c>
    </row>
    <row r="109" spans="1:34" ht="22.35" customHeight="1">
      <c r="A109" s="115"/>
      <c r="B109" s="115"/>
      <c r="C109" s="115"/>
      <c r="D109" s="115"/>
      <c r="E109" s="115"/>
      <c r="F109" s="116"/>
      <c r="G109" s="117"/>
      <c r="H109" s="118"/>
      <c r="I109" s="117"/>
      <c r="J109" s="117"/>
      <c r="K109" s="119"/>
      <c r="L109" s="120"/>
      <c r="M109" s="120"/>
      <c r="N109" s="120"/>
      <c r="O109" s="117"/>
      <c r="P109" s="117"/>
      <c r="Q109" s="121" t="e">
        <f>VLOOKUP(O109, '[1]لیست محصولات شهریور ۱۴۰۳'!B:C,2,0)</f>
        <v>#N/A</v>
      </c>
      <c r="R109" s="117"/>
      <c r="S109" s="120" t="e">
        <f>VLOOKUP(O109, '[1]لیست محصولات شهریور ۱۴۰۳'!B:F,5,0)</f>
        <v>#N/A</v>
      </c>
      <c r="T109" s="122" t="e">
        <f>VLOOKUP(O109, '[1]لیست محصولات شهریور ۱۴۰۳'!B:G,6,0)</f>
        <v>#N/A</v>
      </c>
      <c r="U109" s="123"/>
      <c r="V109" s="124">
        <f t="shared" si="8"/>
        <v>0</v>
      </c>
      <c r="W109" s="120">
        <f t="shared" si="9"/>
        <v>0</v>
      </c>
      <c r="X109" s="122" t="e">
        <f t="shared" si="10"/>
        <v>#N/A</v>
      </c>
      <c r="Y109" s="125"/>
      <c r="Z109" s="122" t="e">
        <f t="shared" si="11"/>
        <v>#N/A</v>
      </c>
      <c r="AA109" s="126"/>
      <c r="AB109" s="121"/>
      <c r="AC109" s="127"/>
      <c r="AD109" s="128"/>
      <c r="AE109" s="127"/>
      <c r="AF109" s="129"/>
      <c r="AG109" s="130"/>
      <c r="AH109" s="131" t="str">
        <f t="shared" si="13"/>
        <v xml:space="preserve">   -   </v>
      </c>
    </row>
    <row r="110" spans="1:34" ht="22.35" customHeight="1">
      <c r="A110" s="115"/>
      <c r="B110" s="115"/>
      <c r="C110" s="115"/>
      <c r="D110" s="115"/>
      <c r="E110" s="115"/>
      <c r="F110" s="116"/>
      <c r="G110" s="117"/>
      <c r="H110" s="118"/>
      <c r="I110" s="117"/>
      <c r="J110" s="117"/>
      <c r="K110" s="119"/>
      <c r="L110" s="120"/>
      <c r="M110" s="120"/>
      <c r="N110" s="120"/>
      <c r="O110" s="117"/>
      <c r="P110" s="117"/>
      <c r="Q110" s="121" t="e">
        <f>VLOOKUP(O110, '[1]لیست محصولات شهریور ۱۴۰۳'!B:C,2,0)</f>
        <v>#N/A</v>
      </c>
      <c r="R110" s="117"/>
      <c r="S110" s="120" t="e">
        <f>VLOOKUP(O110, '[1]لیست محصولات شهریور ۱۴۰۳'!B:F,5,0)</f>
        <v>#N/A</v>
      </c>
      <c r="T110" s="122" t="e">
        <f>VLOOKUP(O110, '[1]لیست محصولات شهریور ۱۴۰۳'!B:G,6,0)</f>
        <v>#N/A</v>
      </c>
      <c r="U110" s="123"/>
      <c r="V110" s="124">
        <f t="shared" si="8"/>
        <v>0</v>
      </c>
      <c r="W110" s="120">
        <f t="shared" si="9"/>
        <v>0</v>
      </c>
      <c r="X110" s="122" t="e">
        <f t="shared" si="10"/>
        <v>#N/A</v>
      </c>
      <c r="Y110" s="125"/>
      <c r="Z110" s="122" t="e">
        <f t="shared" si="11"/>
        <v>#N/A</v>
      </c>
      <c r="AA110" s="126"/>
      <c r="AB110" s="121"/>
      <c r="AC110" s="127"/>
      <c r="AD110" s="128"/>
      <c r="AE110" s="127"/>
      <c r="AF110" s="129"/>
      <c r="AG110" s="130"/>
      <c r="AH110" s="131" t="str">
        <f t="shared" si="13"/>
        <v xml:space="preserve">   -   </v>
      </c>
    </row>
    <row r="111" spans="1:34" ht="22.35" customHeight="1">
      <c r="A111" s="115"/>
      <c r="B111" s="115"/>
      <c r="C111" s="115"/>
      <c r="D111" s="115"/>
      <c r="E111" s="115"/>
      <c r="F111" s="116"/>
      <c r="G111" s="117"/>
      <c r="H111" s="118"/>
      <c r="I111" s="117"/>
      <c r="J111" s="117"/>
      <c r="K111" s="119"/>
      <c r="L111" s="120"/>
      <c r="M111" s="120"/>
      <c r="N111" s="120"/>
      <c r="O111" s="117"/>
      <c r="P111" s="117"/>
      <c r="Q111" s="121" t="e">
        <f>VLOOKUP(O111, '[1]لیست محصولات شهریور ۱۴۰۳'!B:C,2,0)</f>
        <v>#N/A</v>
      </c>
      <c r="R111" s="117"/>
      <c r="S111" s="120" t="e">
        <f>VLOOKUP(O111, '[1]لیست محصولات شهریور ۱۴۰۳'!B:F,5,0)</f>
        <v>#N/A</v>
      </c>
      <c r="T111" s="122" t="e">
        <f>VLOOKUP(O111, '[1]لیست محصولات شهریور ۱۴۰۳'!B:G,6,0)</f>
        <v>#N/A</v>
      </c>
      <c r="U111" s="123"/>
      <c r="V111" s="124">
        <f t="shared" si="8"/>
        <v>0</v>
      </c>
      <c r="W111" s="120">
        <f t="shared" si="9"/>
        <v>0</v>
      </c>
      <c r="X111" s="122" t="e">
        <f t="shared" si="10"/>
        <v>#N/A</v>
      </c>
      <c r="Y111" s="125"/>
      <c r="Z111" s="122" t="e">
        <f t="shared" si="11"/>
        <v>#N/A</v>
      </c>
      <c r="AA111" s="126"/>
      <c r="AB111" s="121"/>
      <c r="AC111" s="127"/>
      <c r="AD111" s="128"/>
      <c r="AE111" s="127"/>
      <c r="AF111" s="129"/>
      <c r="AG111" s="130"/>
      <c r="AH111" s="131" t="str">
        <f t="shared" si="13"/>
        <v xml:space="preserve">   -   </v>
      </c>
    </row>
    <row r="112" spans="1:34" ht="22.35" customHeight="1">
      <c r="A112" s="115"/>
      <c r="B112" s="115"/>
      <c r="C112" s="115"/>
      <c r="D112" s="115"/>
      <c r="E112" s="115"/>
      <c r="F112" s="116"/>
      <c r="G112" s="117"/>
      <c r="H112" s="118"/>
      <c r="I112" s="117"/>
      <c r="J112" s="117"/>
      <c r="K112" s="119"/>
      <c r="L112" s="120"/>
      <c r="M112" s="120"/>
      <c r="N112" s="120"/>
      <c r="O112" s="117"/>
      <c r="P112" s="117"/>
      <c r="Q112" s="121" t="e">
        <f>VLOOKUP(O112, '[1]لیست محصولات شهریور ۱۴۰۳'!B:C,2,0)</f>
        <v>#N/A</v>
      </c>
      <c r="R112" s="117"/>
      <c r="S112" s="120" t="e">
        <f>VLOOKUP(O112, '[1]لیست محصولات شهریور ۱۴۰۳'!B:F,5,0)</f>
        <v>#N/A</v>
      </c>
      <c r="T112" s="122" t="e">
        <f>VLOOKUP(O112, '[1]لیست محصولات شهریور ۱۴۰۳'!B:G,6,0)</f>
        <v>#N/A</v>
      </c>
      <c r="U112" s="123"/>
      <c r="V112" s="124">
        <f t="shared" si="8"/>
        <v>0</v>
      </c>
      <c r="W112" s="120">
        <f t="shared" si="9"/>
        <v>0</v>
      </c>
      <c r="X112" s="122" t="e">
        <f t="shared" si="10"/>
        <v>#N/A</v>
      </c>
      <c r="Y112" s="125"/>
      <c r="Z112" s="122" t="e">
        <f t="shared" si="11"/>
        <v>#N/A</v>
      </c>
      <c r="AA112" s="126"/>
      <c r="AB112" s="121"/>
      <c r="AC112" s="127"/>
      <c r="AD112" s="128"/>
      <c r="AE112" s="127"/>
      <c r="AF112" s="129"/>
      <c r="AG112" s="130"/>
      <c r="AH112" s="131" t="str">
        <f t="shared" si="13"/>
        <v xml:space="preserve">   -   </v>
      </c>
    </row>
    <row r="113" spans="1:34" ht="22.35" customHeight="1">
      <c r="A113" s="115"/>
      <c r="B113" s="115"/>
      <c r="C113" s="115"/>
      <c r="D113" s="115"/>
      <c r="E113" s="115"/>
      <c r="F113" s="116"/>
      <c r="G113" s="117"/>
      <c r="H113" s="118"/>
      <c r="I113" s="117"/>
      <c r="J113" s="117"/>
      <c r="K113" s="119"/>
      <c r="L113" s="120"/>
      <c r="M113" s="120"/>
      <c r="N113" s="120"/>
      <c r="O113" s="117"/>
      <c r="P113" s="117"/>
      <c r="Q113" s="121" t="e">
        <f>VLOOKUP(O113, '[1]لیست محصولات شهریور ۱۴۰۳'!B:C,2,0)</f>
        <v>#N/A</v>
      </c>
      <c r="R113" s="117"/>
      <c r="S113" s="120" t="e">
        <f>VLOOKUP(O113, '[1]لیست محصولات شهریور ۱۴۰۳'!B:F,5,0)</f>
        <v>#N/A</v>
      </c>
      <c r="T113" s="122" t="e">
        <f>VLOOKUP(O113, '[1]لیست محصولات شهریور ۱۴۰۳'!B:G,6,0)</f>
        <v>#N/A</v>
      </c>
      <c r="U113" s="123"/>
      <c r="V113" s="124">
        <f t="shared" si="8"/>
        <v>0</v>
      </c>
      <c r="W113" s="120">
        <f t="shared" si="9"/>
        <v>0</v>
      </c>
      <c r="X113" s="122" t="e">
        <f t="shared" si="10"/>
        <v>#N/A</v>
      </c>
      <c r="Y113" s="125"/>
      <c r="Z113" s="122" t="e">
        <f t="shared" si="11"/>
        <v>#N/A</v>
      </c>
      <c r="AA113" s="126"/>
      <c r="AB113" s="121"/>
      <c r="AC113" s="127"/>
      <c r="AD113" s="128"/>
      <c r="AE113" s="127"/>
      <c r="AF113" s="129"/>
      <c r="AG113" s="130"/>
      <c r="AH113" s="131" t="str">
        <f t="shared" si="13"/>
        <v xml:space="preserve">   -   </v>
      </c>
    </row>
    <row r="114" spans="1:34" ht="22.35" customHeight="1">
      <c r="A114" s="115"/>
      <c r="B114" s="115"/>
      <c r="C114" s="115"/>
      <c r="D114" s="115"/>
      <c r="E114" s="115"/>
      <c r="F114" s="116"/>
      <c r="G114" s="117"/>
      <c r="H114" s="118"/>
      <c r="I114" s="117"/>
      <c r="J114" s="117"/>
      <c r="K114" s="119"/>
      <c r="L114" s="120"/>
      <c r="M114" s="120"/>
      <c r="N114" s="120"/>
      <c r="O114" s="117"/>
      <c r="P114" s="117"/>
      <c r="Q114" s="121" t="e">
        <f>VLOOKUP(O114, '[1]لیست محصولات شهریور ۱۴۰۳'!B:C,2,0)</f>
        <v>#N/A</v>
      </c>
      <c r="R114" s="117"/>
      <c r="S114" s="120" t="e">
        <f>VLOOKUP(O114, '[1]لیست محصولات شهریور ۱۴۰۳'!B:F,5,0)</f>
        <v>#N/A</v>
      </c>
      <c r="T114" s="122" t="e">
        <f>VLOOKUP(O114, '[1]لیست محصولات شهریور ۱۴۰۳'!B:G,6,0)</f>
        <v>#N/A</v>
      </c>
      <c r="U114" s="123"/>
      <c r="V114" s="124">
        <f t="shared" si="8"/>
        <v>0</v>
      </c>
      <c r="W114" s="120">
        <f t="shared" si="9"/>
        <v>0</v>
      </c>
      <c r="X114" s="122" t="e">
        <f t="shared" si="10"/>
        <v>#N/A</v>
      </c>
      <c r="Y114" s="125"/>
      <c r="Z114" s="122" t="e">
        <f t="shared" si="11"/>
        <v>#N/A</v>
      </c>
      <c r="AA114" s="126"/>
      <c r="AB114" s="121"/>
      <c r="AC114" s="127"/>
      <c r="AD114" s="128"/>
      <c r="AE114" s="127"/>
      <c r="AF114" s="129"/>
      <c r="AG114" s="130"/>
      <c r="AH114" s="131" t="str">
        <f t="shared" si="13"/>
        <v xml:space="preserve">   -   </v>
      </c>
    </row>
    <row r="115" spans="1:34" ht="22.35" customHeight="1">
      <c r="A115" s="115"/>
      <c r="B115" s="115"/>
      <c r="C115" s="115"/>
      <c r="D115" s="115"/>
      <c r="E115" s="115"/>
      <c r="F115" s="116"/>
      <c r="G115" s="117"/>
      <c r="H115" s="118"/>
      <c r="I115" s="117"/>
      <c r="J115" s="117"/>
      <c r="K115" s="119"/>
      <c r="L115" s="120"/>
      <c r="M115" s="120"/>
      <c r="N115" s="120"/>
      <c r="O115" s="117"/>
      <c r="P115" s="117"/>
      <c r="Q115" s="121" t="e">
        <f>VLOOKUP(O115, '[1]لیست محصولات شهریور ۱۴۰۳'!B:C,2,0)</f>
        <v>#N/A</v>
      </c>
      <c r="R115" s="117"/>
      <c r="S115" s="120" t="e">
        <f>VLOOKUP(O115, '[1]لیست محصولات شهریور ۱۴۰۳'!B:F,5,0)</f>
        <v>#N/A</v>
      </c>
      <c r="T115" s="122" t="e">
        <f>VLOOKUP(O115, '[1]لیست محصولات شهریور ۱۴۰۳'!B:G,6,0)</f>
        <v>#N/A</v>
      </c>
      <c r="U115" s="123"/>
      <c r="V115" s="124">
        <f t="shared" si="8"/>
        <v>0</v>
      </c>
      <c r="W115" s="120">
        <f t="shared" si="9"/>
        <v>0</v>
      </c>
      <c r="X115" s="122" t="e">
        <f t="shared" si="10"/>
        <v>#N/A</v>
      </c>
      <c r="Y115" s="125"/>
      <c r="Z115" s="122" t="e">
        <f t="shared" si="11"/>
        <v>#N/A</v>
      </c>
      <c r="AA115" s="126"/>
      <c r="AB115" s="121"/>
      <c r="AC115" s="127"/>
      <c r="AD115" s="128"/>
      <c r="AE115" s="127"/>
      <c r="AF115" s="129"/>
      <c r="AG115" s="130"/>
      <c r="AH115" s="131" t="str">
        <f t="shared" si="13"/>
        <v xml:space="preserve">   -   </v>
      </c>
    </row>
    <row r="116" spans="1:34" ht="22.35" customHeight="1">
      <c r="A116" s="115"/>
      <c r="B116" s="115"/>
      <c r="C116" s="115"/>
      <c r="D116" s="115"/>
      <c r="E116" s="115"/>
      <c r="F116" s="116"/>
      <c r="G116" s="117"/>
      <c r="H116" s="118"/>
      <c r="I116" s="117"/>
      <c r="J116" s="117"/>
      <c r="K116" s="119"/>
      <c r="L116" s="120"/>
      <c r="M116" s="120"/>
      <c r="N116" s="120"/>
      <c r="O116" s="117"/>
      <c r="P116" s="117"/>
      <c r="Q116" s="121" t="e">
        <f>VLOOKUP(O116, '[1]لیست محصولات شهریور ۱۴۰۳'!B:C,2,0)</f>
        <v>#N/A</v>
      </c>
      <c r="R116" s="117"/>
      <c r="S116" s="120" t="e">
        <f>VLOOKUP(O116, '[1]لیست محصولات شهریور ۱۴۰۳'!B:F,5,0)</f>
        <v>#N/A</v>
      </c>
      <c r="T116" s="122" t="e">
        <f>VLOOKUP(O116, '[1]لیست محصولات شهریور ۱۴۰۳'!B:G,6,0)</f>
        <v>#N/A</v>
      </c>
      <c r="U116" s="123"/>
      <c r="V116" s="124">
        <f t="shared" si="8"/>
        <v>0</v>
      </c>
      <c r="W116" s="120">
        <f t="shared" si="9"/>
        <v>0</v>
      </c>
      <c r="X116" s="122" t="e">
        <f t="shared" si="10"/>
        <v>#N/A</v>
      </c>
      <c r="Y116" s="125"/>
      <c r="Z116" s="122" t="e">
        <f t="shared" si="11"/>
        <v>#N/A</v>
      </c>
      <c r="AA116" s="126"/>
      <c r="AB116" s="121"/>
      <c r="AC116" s="127"/>
      <c r="AD116" s="128"/>
      <c r="AE116" s="127"/>
      <c r="AF116" s="129"/>
      <c r="AG116" s="130"/>
      <c r="AH116" s="131" t="str">
        <f t="shared" si="13"/>
        <v xml:space="preserve">   -   </v>
      </c>
    </row>
    <row r="117" spans="1:34" ht="22.35" customHeight="1">
      <c r="A117" s="115"/>
      <c r="B117" s="115"/>
      <c r="C117" s="115"/>
      <c r="D117" s="115"/>
      <c r="E117" s="115"/>
      <c r="F117" s="116"/>
      <c r="G117" s="117"/>
      <c r="H117" s="118"/>
      <c r="I117" s="117"/>
      <c r="J117" s="117"/>
      <c r="K117" s="119"/>
      <c r="L117" s="120"/>
      <c r="M117" s="120"/>
      <c r="N117" s="120"/>
      <c r="O117" s="117"/>
      <c r="P117" s="117"/>
      <c r="Q117" s="121" t="e">
        <f>VLOOKUP(O117, '[1]لیست محصولات شهریور ۱۴۰۳'!B:C,2,0)</f>
        <v>#N/A</v>
      </c>
      <c r="R117" s="117"/>
      <c r="S117" s="120" t="e">
        <f>VLOOKUP(O117, '[1]لیست محصولات شهریور ۱۴۰۳'!B:F,5,0)</f>
        <v>#N/A</v>
      </c>
      <c r="T117" s="122" t="e">
        <f>VLOOKUP(O117, '[1]لیست محصولات شهریور ۱۴۰۳'!B:G,6,0)</f>
        <v>#N/A</v>
      </c>
      <c r="U117" s="123"/>
      <c r="V117" s="124">
        <f t="shared" si="8"/>
        <v>0</v>
      </c>
      <c r="W117" s="120">
        <f t="shared" si="9"/>
        <v>0</v>
      </c>
      <c r="X117" s="122" t="e">
        <f t="shared" si="10"/>
        <v>#N/A</v>
      </c>
      <c r="Y117" s="125"/>
      <c r="Z117" s="122" t="e">
        <f t="shared" si="11"/>
        <v>#N/A</v>
      </c>
      <c r="AA117" s="126"/>
      <c r="AB117" s="121"/>
      <c r="AC117" s="127"/>
      <c r="AD117" s="128"/>
      <c r="AE117" s="127"/>
      <c r="AF117" s="129"/>
      <c r="AG117" s="130"/>
      <c r="AH117" s="131" t="str">
        <f t="shared" si="13"/>
        <v xml:space="preserve">   -   </v>
      </c>
    </row>
    <row r="118" spans="1:34" ht="22.35" customHeight="1">
      <c r="A118" s="115"/>
      <c r="B118" s="115"/>
      <c r="C118" s="115"/>
      <c r="D118" s="115"/>
      <c r="E118" s="115"/>
      <c r="F118" s="116"/>
      <c r="G118" s="117"/>
      <c r="H118" s="118"/>
      <c r="I118" s="117"/>
      <c r="J118" s="117"/>
      <c r="K118" s="119"/>
      <c r="L118" s="120"/>
      <c r="M118" s="120"/>
      <c r="N118" s="120"/>
      <c r="O118" s="117"/>
      <c r="P118" s="117"/>
      <c r="Q118" s="121" t="e">
        <f>VLOOKUP(O118, '[1]لیست محصولات شهریور ۱۴۰۳'!B:C,2,0)</f>
        <v>#N/A</v>
      </c>
      <c r="R118" s="117"/>
      <c r="S118" s="120" t="e">
        <f>VLOOKUP(O118, '[1]لیست محصولات شهریور ۱۴۰۳'!B:F,5,0)</f>
        <v>#N/A</v>
      </c>
      <c r="T118" s="122" t="e">
        <f>VLOOKUP(O118, '[1]لیست محصولات شهریور ۱۴۰۳'!B:G,6,0)</f>
        <v>#N/A</v>
      </c>
      <c r="U118" s="123"/>
      <c r="V118" s="124">
        <f t="shared" si="8"/>
        <v>0</v>
      </c>
      <c r="W118" s="120">
        <f t="shared" si="9"/>
        <v>0</v>
      </c>
      <c r="X118" s="122" t="e">
        <f t="shared" si="10"/>
        <v>#N/A</v>
      </c>
      <c r="Y118" s="125"/>
      <c r="Z118" s="122" t="e">
        <f t="shared" si="11"/>
        <v>#N/A</v>
      </c>
      <c r="AA118" s="126"/>
      <c r="AB118" s="121"/>
      <c r="AC118" s="127"/>
      <c r="AD118" s="128"/>
      <c r="AE118" s="127"/>
      <c r="AF118" s="129"/>
      <c r="AG118" s="130"/>
      <c r="AH118" s="131" t="str">
        <f t="shared" si="13"/>
        <v xml:space="preserve">   -   </v>
      </c>
    </row>
    <row r="119" spans="1:34" ht="22.35" customHeight="1">
      <c r="A119" s="115"/>
      <c r="B119" s="115"/>
      <c r="C119" s="115"/>
      <c r="D119" s="115"/>
      <c r="E119" s="115"/>
      <c r="F119" s="116"/>
      <c r="G119" s="117"/>
      <c r="H119" s="118"/>
      <c r="I119" s="117"/>
      <c r="J119" s="117"/>
      <c r="K119" s="119"/>
      <c r="L119" s="120"/>
      <c r="M119" s="120"/>
      <c r="N119" s="120"/>
      <c r="O119" s="117"/>
      <c r="P119" s="117"/>
      <c r="Q119" s="121" t="e">
        <f>VLOOKUP(O119, '[1]لیست محصولات شهریور ۱۴۰۳'!B:C,2,0)</f>
        <v>#N/A</v>
      </c>
      <c r="R119" s="117"/>
      <c r="S119" s="120" t="e">
        <f>VLOOKUP(O119, '[1]لیست محصولات شهریور ۱۴۰۳'!B:F,5,0)</f>
        <v>#N/A</v>
      </c>
      <c r="T119" s="122" t="e">
        <f>VLOOKUP(O119, '[1]لیست محصولات شهریور ۱۴۰۳'!B:G,6,0)</f>
        <v>#N/A</v>
      </c>
      <c r="U119" s="123"/>
      <c r="V119" s="124">
        <f t="shared" si="8"/>
        <v>0</v>
      </c>
      <c r="W119" s="120">
        <f t="shared" si="9"/>
        <v>0</v>
      </c>
      <c r="X119" s="122" t="e">
        <f t="shared" si="10"/>
        <v>#N/A</v>
      </c>
      <c r="Y119" s="125"/>
      <c r="Z119" s="122" t="e">
        <f t="shared" si="11"/>
        <v>#N/A</v>
      </c>
      <c r="AA119" s="126"/>
      <c r="AB119" s="121"/>
      <c r="AC119" s="127"/>
      <c r="AD119" s="128"/>
      <c r="AE119" s="127"/>
      <c r="AF119" s="129"/>
      <c r="AG119" s="130"/>
      <c r="AH119" s="131" t="str">
        <f t="shared" si="13"/>
        <v xml:space="preserve">   -   </v>
      </c>
    </row>
    <row r="120" spans="1:34" ht="22.35" customHeight="1">
      <c r="A120" s="115"/>
      <c r="B120" s="115"/>
      <c r="C120" s="115"/>
      <c r="D120" s="115"/>
      <c r="E120" s="115"/>
      <c r="F120" s="116"/>
      <c r="G120" s="117"/>
      <c r="H120" s="118"/>
      <c r="I120" s="117"/>
      <c r="J120" s="117"/>
      <c r="K120" s="119"/>
      <c r="L120" s="120"/>
      <c r="M120" s="120"/>
      <c r="N120" s="120"/>
      <c r="O120" s="117"/>
      <c r="P120" s="117"/>
      <c r="Q120" s="121" t="e">
        <f>VLOOKUP(O120, '[1]لیست محصولات شهریور ۱۴۰۳'!B:C,2,0)</f>
        <v>#N/A</v>
      </c>
      <c r="R120" s="117"/>
      <c r="S120" s="120" t="e">
        <f>VLOOKUP(O120, '[1]لیست محصولات شهریور ۱۴۰۳'!B:F,5,0)</f>
        <v>#N/A</v>
      </c>
      <c r="T120" s="122" t="e">
        <f>VLOOKUP(O120, '[1]لیست محصولات شهریور ۱۴۰۳'!B:G,6,0)</f>
        <v>#N/A</v>
      </c>
      <c r="U120" s="123"/>
      <c r="V120" s="124">
        <f t="shared" si="8"/>
        <v>0</v>
      </c>
      <c r="W120" s="120">
        <f t="shared" si="9"/>
        <v>0</v>
      </c>
      <c r="X120" s="122" t="e">
        <f t="shared" si="10"/>
        <v>#N/A</v>
      </c>
      <c r="Y120" s="125"/>
      <c r="Z120" s="122" t="e">
        <f t="shared" si="11"/>
        <v>#N/A</v>
      </c>
      <c r="AA120" s="126"/>
      <c r="AB120" s="121"/>
      <c r="AC120" s="127"/>
      <c r="AD120" s="128"/>
      <c r="AE120" s="127"/>
      <c r="AF120" s="129"/>
      <c r="AG120" s="130"/>
      <c r="AH120" s="131" t="str">
        <f t="shared" si="13"/>
        <v xml:space="preserve">   -   </v>
      </c>
    </row>
    <row r="121" spans="1:34" ht="22.35" customHeight="1">
      <c r="A121" s="115"/>
      <c r="B121" s="115"/>
      <c r="C121" s="115"/>
      <c r="D121" s="115"/>
      <c r="E121" s="115"/>
      <c r="F121" s="116"/>
      <c r="G121" s="117"/>
      <c r="H121" s="118"/>
      <c r="I121" s="117"/>
      <c r="J121" s="117"/>
      <c r="K121" s="119"/>
      <c r="L121" s="120"/>
      <c r="M121" s="120"/>
      <c r="N121" s="120"/>
      <c r="O121" s="117"/>
      <c r="P121" s="117"/>
      <c r="Q121" s="121" t="e">
        <f>VLOOKUP(O121, '[1]لیست محصولات شهریور ۱۴۰۳'!B:C,2,0)</f>
        <v>#N/A</v>
      </c>
      <c r="R121" s="117"/>
      <c r="S121" s="120" t="e">
        <f>VLOOKUP(O121, '[1]لیست محصولات شهریور ۱۴۰۳'!B:F,5,0)</f>
        <v>#N/A</v>
      </c>
      <c r="T121" s="122" t="e">
        <f>VLOOKUP(O121, '[1]لیست محصولات شهریور ۱۴۰۳'!B:G,6,0)</f>
        <v>#N/A</v>
      </c>
      <c r="U121" s="123"/>
      <c r="V121" s="124">
        <f t="shared" si="8"/>
        <v>0</v>
      </c>
      <c r="W121" s="120">
        <f t="shared" si="9"/>
        <v>0</v>
      </c>
      <c r="X121" s="122" t="e">
        <f t="shared" si="10"/>
        <v>#N/A</v>
      </c>
      <c r="Y121" s="125"/>
      <c r="Z121" s="122" t="e">
        <f t="shared" si="11"/>
        <v>#N/A</v>
      </c>
      <c r="AA121" s="126"/>
      <c r="AB121" s="121"/>
      <c r="AC121" s="127"/>
      <c r="AD121" s="128"/>
      <c r="AE121" s="127"/>
      <c r="AF121" s="129"/>
      <c r="AG121" s="130"/>
      <c r="AH121" s="131" t="str">
        <f t="shared" si="13"/>
        <v xml:space="preserve">   -   </v>
      </c>
    </row>
    <row r="122" spans="1:34" ht="22.35" customHeight="1">
      <c r="A122" s="115"/>
      <c r="B122" s="115"/>
      <c r="C122" s="115"/>
      <c r="D122" s="115"/>
      <c r="E122" s="115"/>
      <c r="F122" s="116"/>
      <c r="G122" s="117"/>
      <c r="H122" s="118"/>
      <c r="I122" s="117"/>
      <c r="J122" s="117"/>
      <c r="K122" s="119"/>
      <c r="L122" s="120"/>
      <c r="M122" s="120"/>
      <c r="N122" s="120"/>
      <c r="O122" s="117"/>
      <c r="P122" s="117"/>
      <c r="Q122" s="121" t="e">
        <f>VLOOKUP(O122, '[1]لیست محصولات شهریور ۱۴۰۳'!B:C,2,0)</f>
        <v>#N/A</v>
      </c>
      <c r="R122" s="117"/>
      <c r="S122" s="120" t="e">
        <f>VLOOKUP(O122, '[1]لیست محصولات شهریور ۱۴۰۳'!B:F,5,0)</f>
        <v>#N/A</v>
      </c>
      <c r="T122" s="122" t="e">
        <f>VLOOKUP(O122, '[1]لیست محصولات شهریور ۱۴۰۳'!B:G,6,0)</f>
        <v>#N/A</v>
      </c>
      <c r="U122" s="123"/>
      <c r="V122" s="124">
        <f t="shared" si="8"/>
        <v>0</v>
      </c>
      <c r="W122" s="120">
        <f t="shared" si="9"/>
        <v>0</v>
      </c>
      <c r="X122" s="122" t="e">
        <f t="shared" si="10"/>
        <v>#N/A</v>
      </c>
      <c r="Y122" s="125"/>
      <c r="Z122" s="122" t="e">
        <f t="shared" si="11"/>
        <v>#N/A</v>
      </c>
      <c r="AA122" s="126"/>
      <c r="AB122" s="121"/>
      <c r="AC122" s="127"/>
      <c r="AD122" s="128"/>
      <c r="AE122" s="127"/>
      <c r="AF122" s="129"/>
      <c r="AG122" s="130"/>
      <c r="AH122" s="131" t="str">
        <f t="shared" si="13"/>
        <v xml:space="preserve">   -   </v>
      </c>
    </row>
    <row r="123" spans="1:34" ht="22.35" customHeight="1">
      <c r="A123" s="115"/>
      <c r="B123" s="115"/>
      <c r="C123" s="115"/>
      <c r="D123" s="115"/>
      <c r="E123" s="115"/>
      <c r="F123" s="116"/>
      <c r="G123" s="117"/>
      <c r="H123" s="118"/>
      <c r="I123" s="117"/>
      <c r="J123" s="117"/>
      <c r="K123" s="119"/>
      <c r="L123" s="120"/>
      <c r="M123" s="120"/>
      <c r="N123" s="120"/>
      <c r="O123" s="117"/>
      <c r="P123" s="117"/>
      <c r="Q123" s="121" t="e">
        <f>VLOOKUP(O123, '[1]لیست محصولات شهریور ۱۴۰۳'!B:C,2,0)</f>
        <v>#N/A</v>
      </c>
      <c r="R123" s="117"/>
      <c r="S123" s="120" t="e">
        <f>VLOOKUP(O123, '[1]لیست محصولات شهریور ۱۴۰۳'!B:F,5,0)</f>
        <v>#N/A</v>
      </c>
      <c r="T123" s="122" t="e">
        <f>VLOOKUP(O123, '[1]لیست محصولات شهریور ۱۴۰۳'!B:G,6,0)</f>
        <v>#N/A</v>
      </c>
      <c r="U123" s="123"/>
      <c r="V123" s="124">
        <f t="shared" si="8"/>
        <v>0</v>
      </c>
      <c r="W123" s="120">
        <f t="shared" si="9"/>
        <v>0</v>
      </c>
      <c r="X123" s="122" t="e">
        <f t="shared" si="10"/>
        <v>#N/A</v>
      </c>
      <c r="Y123" s="125"/>
      <c r="Z123" s="122" t="e">
        <f t="shared" si="11"/>
        <v>#N/A</v>
      </c>
      <c r="AA123" s="126"/>
      <c r="AB123" s="121"/>
      <c r="AC123" s="127"/>
      <c r="AD123" s="128"/>
      <c r="AE123" s="127"/>
      <c r="AF123" s="129"/>
      <c r="AG123" s="130"/>
      <c r="AH123" s="131" t="str">
        <f t="shared" si="13"/>
        <v xml:space="preserve">   -   </v>
      </c>
    </row>
    <row r="124" spans="1:34" ht="22.35" customHeight="1">
      <c r="A124" s="115"/>
      <c r="B124" s="115"/>
      <c r="C124" s="115"/>
      <c r="D124" s="115"/>
      <c r="E124" s="115"/>
      <c r="F124" s="116"/>
      <c r="G124" s="117"/>
      <c r="H124" s="118"/>
      <c r="I124" s="117"/>
      <c r="J124" s="117"/>
      <c r="K124" s="119"/>
      <c r="L124" s="120"/>
      <c r="M124" s="120"/>
      <c r="N124" s="120"/>
      <c r="O124" s="117"/>
      <c r="P124" s="117"/>
      <c r="Q124" s="121" t="e">
        <f>VLOOKUP(O124, '[1]لیست محصولات شهریور ۱۴۰۳'!B:C,2,0)</f>
        <v>#N/A</v>
      </c>
      <c r="R124" s="117"/>
      <c r="S124" s="120" t="e">
        <f>VLOOKUP(O124, '[1]لیست محصولات شهریور ۱۴۰۳'!B:F,5,0)</f>
        <v>#N/A</v>
      </c>
      <c r="T124" s="122" t="e">
        <f>VLOOKUP(O124, '[1]لیست محصولات شهریور ۱۴۰۳'!B:G,6,0)</f>
        <v>#N/A</v>
      </c>
      <c r="U124" s="123"/>
      <c r="V124" s="124">
        <f t="shared" si="8"/>
        <v>0</v>
      </c>
      <c r="W124" s="120">
        <f t="shared" si="9"/>
        <v>0</v>
      </c>
      <c r="X124" s="122" t="e">
        <f t="shared" si="10"/>
        <v>#N/A</v>
      </c>
      <c r="Y124" s="125"/>
      <c r="Z124" s="122" t="e">
        <f t="shared" si="11"/>
        <v>#N/A</v>
      </c>
      <c r="AA124" s="126"/>
      <c r="AB124" s="121"/>
      <c r="AC124" s="127"/>
      <c r="AD124" s="128"/>
      <c r="AE124" s="127"/>
      <c r="AF124" s="129"/>
      <c r="AG124" s="130"/>
      <c r="AH124" s="131" t="str">
        <f t="shared" si="13"/>
        <v xml:space="preserve">   -   </v>
      </c>
    </row>
    <row r="125" spans="1:34" ht="22.35" customHeight="1">
      <c r="A125" s="115"/>
      <c r="B125" s="115"/>
      <c r="C125" s="115"/>
      <c r="D125" s="115"/>
      <c r="E125" s="115"/>
      <c r="F125" s="116"/>
      <c r="G125" s="117"/>
      <c r="H125" s="118"/>
      <c r="I125" s="117"/>
      <c r="J125" s="117"/>
      <c r="K125" s="119"/>
      <c r="L125" s="120"/>
      <c r="M125" s="120"/>
      <c r="N125" s="120"/>
      <c r="O125" s="117"/>
      <c r="P125" s="117"/>
      <c r="Q125" s="121" t="e">
        <f>VLOOKUP(O125, '[1]لیست محصولات شهریور ۱۴۰۳'!B:C,2,0)</f>
        <v>#N/A</v>
      </c>
      <c r="R125" s="117"/>
      <c r="S125" s="120" t="e">
        <f>VLOOKUP(O125, '[1]لیست محصولات شهریور ۱۴۰۳'!B:F,5,0)</f>
        <v>#N/A</v>
      </c>
      <c r="T125" s="122" t="e">
        <f>VLOOKUP(O125, '[1]لیست محصولات شهریور ۱۴۰۳'!B:G,6,0)</f>
        <v>#N/A</v>
      </c>
      <c r="U125" s="123"/>
      <c r="V125" s="124">
        <f t="shared" si="8"/>
        <v>0</v>
      </c>
      <c r="W125" s="120">
        <f t="shared" si="9"/>
        <v>0</v>
      </c>
      <c r="X125" s="122" t="e">
        <f t="shared" si="10"/>
        <v>#N/A</v>
      </c>
      <c r="Y125" s="125"/>
      <c r="Z125" s="122" t="e">
        <f t="shared" si="11"/>
        <v>#N/A</v>
      </c>
      <c r="AA125" s="126"/>
      <c r="AB125" s="121"/>
      <c r="AC125" s="127"/>
      <c r="AD125" s="128"/>
      <c r="AE125" s="127"/>
      <c r="AF125" s="129"/>
      <c r="AG125" s="130"/>
      <c r="AH125" s="131" t="str">
        <f t="shared" si="13"/>
        <v xml:space="preserve">   -   </v>
      </c>
    </row>
    <row r="126" spans="1:34" ht="22.35" customHeight="1">
      <c r="A126" s="115"/>
      <c r="B126" s="115"/>
      <c r="C126" s="115"/>
      <c r="D126" s="115"/>
      <c r="E126" s="115"/>
      <c r="F126" s="116"/>
      <c r="G126" s="117"/>
      <c r="H126" s="118"/>
      <c r="I126" s="117"/>
      <c r="J126" s="117"/>
      <c r="K126" s="119"/>
      <c r="L126" s="120"/>
      <c r="M126" s="120"/>
      <c r="N126" s="120"/>
      <c r="O126" s="117"/>
      <c r="P126" s="117"/>
      <c r="Q126" s="121" t="e">
        <f>VLOOKUP(O126, '[1]لیست محصولات شهریور ۱۴۰۳'!B:C,2,0)</f>
        <v>#N/A</v>
      </c>
      <c r="R126" s="117"/>
      <c r="S126" s="120" t="e">
        <f>VLOOKUP(O126, '[1]لیست محصولات شهریور ۱۴۰۳'!B:F,5,0)</f>
        <v>#N/A</v>
      </c>
      <c r="T126" s="122" t="e">
        <f>VLOOKUP(O126, '[1]لیست محصولات شهریور ۱۴۰۳'!B:G,6,0)</f>
        <v>#N/A</v>
      </c>
      <c r="U126" s="123"/>
      <c r="V126" s="124">
        <f t="shared" si="8"/>
        <v>0</v>
      </c>
      <c r="W126" s="120">
        <f t="shared" si="9"/>
        <v>0</v>
      </c>
      <c r="X126" s="122" t="e">
        <f t="shared" si="10"/>
        <v>#N/A</v>
      </c>
      <c r="Y126" s="125"/>
      <c r="Z126" s="122" t="e">
        <f t="shared" si="11"/>
        <v>#N/A</v>
      </c>
      <c r="AA126" s="126"/>
      <c r="AB126" s="121"/>
      <c r="AC126" s="127"/>
      <c r="AD126" s="128"/>
      <c r="AE126" s="127"/>
      <c r="AF126" s="129"/>
      <c r="AG126" s="130"/>
      <c r="AH126" s="131" t="str">
        <f t="shared" si="13"/>
        <v xml:space="preserve">   -   </v>
      </c>
    </row>
    <row r="127" spans="1:34" ht="22.35" customHeight="1">
      <c r="A127" s="115"/>
      <c r="B127" s="115"/>
      <c r="C127" s="115"/>
      <c r="D127" s="115"/>
      <c r="E127" s="115"/>
      <c r="F127" s="116"/>
      <c r="G127" s="117"/>
      <c r="H127" s="118"/>
      <c r="I127" s="117"/>
      <c r="J127" s="117"/>
      <c r="K127" s="119"/>
      <c r="L127" s="120"/>
      <c r="M127" s="120"/>
      <c r="N127" s="120"/>
      <c r="O127" s="117"/>
      <c r="P127" s="117"/>
      <c r="Q127" s="121" t="e">
        <f>VLOOKUP(O127, '[1]لیست محصولات شهریور ۱۴۰۳'!B:C,2,0)</f>
        <v>#N/A</v>
      </c>
      <c r="R127" s="117"/>
      <c r="S127" s="120" t="e">
        <f>VLOOKUP(O127, '[1]لیست محصولات شهریور ۱۴۰۳'!B:F,5,0)</f>
        <v>#N/A</v>
      </c>
      <c r="T127" s="122" t="e">
        <f>VLOOKUP(O127, '[1]لیست محصولات شهریور ۱۴۰۳'!B:G,6,0)</f>
        <v>#N/A</v>
      </c>
      <c r="U127" s="123"/>
      <c r="V127" s="124">
        <f t="shared" si="8"/>
        <v>0</v>
      </c>
      <c r="W127" s="120">
        <f t="shared" si="9"/>
        <v>0</v>
      </c>
      <c r="X127" s="122" t="e">
        <f t="shared" si="10"/>
        <v>#N/A</v>
      </c>
      <c r="Y127" s="125"/>
      <c r="Z127" s="122" t="e">
        <f t="shared" si="11"/>
        <v>#N/A</v>
      </c>
      <c r="AA127" s="126"/>
      <c r="AB127" s="121"/>
      <c r="AC127" s="127"/>
      <c r="AD127" s="128"/>
      <c r="AE127" s="127"/>
      <c r="AF127" s="129"/>
      <c r="AG127" s="130"/>
      <c r="AH127" s="131" t="str">
        <f t="shared" si="13"/>
        <v xml:space="preserve">   -   </v>
      </c>
    </row>
    <row r="128" spans="1:34" ht="22.35" customHeight="1">
      <c r="A128" s="115"/>
      <c r="B128" s="115"/>
      <c r="C128" s="115"/>
      <c r="D128" s="115"/>
      <c r="E128" s="115"/>
      <c r="F128" s="116"/>
      <c r="G128" s="117"/>
      <c r="H128" s="118"/>
      <c r="I128" s="117"/>
      <c r="J128" s="117"/>
      <c r="K128" s="119"/>
      <c r="L128" s="120"/>
      <c r="M128" s="120"/>
      <c r="N128" s="120"/>
      <c r="O128" s="117"/>
      <c r="P128" s="117"/>
      <c r="Q128" s="121" t="e">
        <f>VLOOKUP(O128, '[1]لیست محصولات شهریور ۱۴۰۳'!B:C,2,0)</f>
        <v>#N/A</v>
      </c>
      <c r="R128" s="117"/>
      <c r="S128" s="120" t="e">
        <f>VLOOKUP(O128, '[1]لیست محصولات شهریور ۱۴۰۳'!B:F,5,0)</f>
        <v>#N/A</v>
      </c>
      <c r="T128" s="122" t="e">
        <f>VLOOKUP(O128, '[1]لیست محصولات شهریور ۱۴۰۳'!B:G,6,0)</f>
        <v>#N/A</v>
      </c>
      <c r="U128" s="123"/>
      <c r="V128" s="124">
        <f t="shared" si="8"/>
        <v>0</v>
      </c>
      <c r="W128" s="120">
        <f t="shared" si="9"/>
        <v>0</v>
      </c>
      <c r="X128" s="122" t="e">
        <f t="shared" si="10"/>
        <v>#N/A</v>
      </c>
      <c r="Y128" s="125"/>
      <c r="Z128" s="122" t="e">
        <f t="shared" si="11"/>
        <v>#N/A</v>
      </c>
      <c r="AA128" s="126"/>
      <c r="AB128" s="121"/>
      <c r="AC128" s="127"/>
      <c r="AD128" s="128"/>
      <c r="AE128" s="127"/>
      <c r="AF128" s="129"/>
      <c r="AG128" s="130"/>
      <c r="AH128" s="131" t="str">
        <f t="shared" si="13"/>
        <v xml:space="preserve">   -   </v>
      </c>
    </row>
    <row r="129" spans="1:34" ht="22.35" customHeight="1">
      <c r="A129" s="115"/>
      <c r="B129" s="115"/>
      <c r="C129" s="115"/>
      <c r="D129" s="115"/>
      <c r="E129" s="115"/>
      <c r="F129" s="116"/>
      <c r="G129" s="117"/>
      <c r="H129" s="118"/>
      <c r="I129" s="117"/>
      <c r="J129" s="117"/>
      <c r="K129" s="119"/>
      <c r="L129" s="120"/>
      <c r="M129" s="120"/>
      <c r="N129" s="120"/>
      <c r="O129" s="117"/>
      <c r="P129" s="117"/>
      <c r="Q129" s="121" t="e">
        <f>VLOOKUP(O129, '[1]لیست محصولات شهریور ۱۴۰۳'!B:C,2,0)</f>
        <v>#N/A</v>
      </c>
      <c r="R129" s="117"/>
      <c r="S129" s="120" t="e">
        <f>VLOOKUP(O129, '[1]لیست محصولات شهریور ۱۴۰۳'!B:F,5,0)</f>
        <v>#N/A</v>
      </c>
      <c r="T129" s="122" t="e">
        <f>VLOOKUP(O129, '[1]لیست محصولات شهریور ۱۴۰۳'!B:G,6,0)</f>
        <v>#N/A</v>
      </c>
      <c r="U129" s="123"/>
      <c r="V129" s="124">
        <f t="shared" si="8"/>
        <v>0</v>
      </c>
      <c r="W129" s="120">
        <f t="shared" si="9"/>
        <v>0</v>
      </c>
      <c r="X129" s="122" t="e">
        <f t="shared" si="10"/>
        <v>#N/A</v>
      </c>
      <c r="Y129" s="125"/>
      <c r="Z129" s="122" t="e">
        <f t="shared" si="11"/>
        <v>#N/A</v>
      </c>
      <c r="AA129" s="126"/>
      <c r="AB129" s="121"/>
      <c r="AC129" s="127"/>
      <c r="AD129" s="128"/>
      <c r="AE129" s="127"/>
      <c r="AF129" s="129"/>
      <c r="AG129" s="130"/>
      <c r="AH129" s="131" t="str">
        <f t="shared" si="13"/>
        <v xml:space="preserve">   -   </v>
      </c>
    </row>
    <row r="130" spans="1:34" ht="22.35" customHeight="1">
      <c r="A130" s="115"/>
      <c r="B130" s="115"/>
      <c r="C130" s="115"/>
      <c r="D130" s="115"/>
      <c r="E130" s="115"/>
      <c r="F130" s="116"/>
      <c r="G130" s="117"/>
      <c r="H130" s="118"/>
      <c r="I130" s="117"/>
      <c r="J130" s="117"/>
      <c r="K130" s="119"/>
      <c r="L130" s="120"/>
      <c r="M130" s="120"/>
      <c r="N130" s="120"/>
      <c r="O130" s="117"/>
      <c r="P130" s="117"/>
      <c r="Q130" s="121" t="e">
        <f>VLOOKUP(O130, '[1]لیست محصولات شهریور ۱۴۰۳'!B:C,2,0)</f>
        <v>#N/A</v>
      </c>
      <c r="R130" s="117"/>
      <c r="S130" s="120" t="e">
        <f>VLOOKUP(O130, '[1]لیست محصولات شهریور ۱۴۰۳'!B:F,5,0)</f>
        <v>#N/A</v>
      </c>
      <c r="T130" s="122" t="e">
        <f>VLOOKUP(O130, '[1]لیست محصولات شهریور ۱۴۰۳'!B:G,6,0)</f>
        <v>#N/A</v>
      </c>
      <c r="U130" s="123"/>
      <c r="V130" s="124">
        <f t="shared" ref="V130:V193" si="14">IF(C130, P130, U130 )</f>
        <v>0</v>
      </c>
      <c r="W130" s="120">
        <f t="shared" si="9"/>
        <v>0</v>
      </c>
      <c r="X130" s="122" t="e">
        <f t="shared" si="10"/>
        <v>#N/A</v>
      </c>
      <c r="Y130" s="125"/>
      <c r="Z130" s="122" t="e">
        <f t="shared" si="11"/>
        <v>#N/A</v>
      </c>
      <c r="AA130" s="126"/>
      <c r="AB130" s="121"/>
      <c r="AC130" s="127"/>
      <c r="AD130" s="128"/>
      <c r="AE130" s="127"/>
      <c r="AF130" s="129"/>
      <c r="AG130" s="130"/>
      <c r="AH130" s="131" t="str">
        <f t="shared" si="13"/>
        <v xml:space="preserve">   -   </v>
      </c>
    </row>
    <row r="131" spans="1:34" ht="22.35" customHeight="1">
      <c r="A131" s="115"/>
      <c r="B131" s="115"/>
      <c r="C131" s="115"/>
      <c r="D131" s="115"/>
      <c r="E131" s="115"/>
      <c r="F131" s="116"/>
      <c r="G131" s="117"/>
      <c r="H131" s="118"/>
      <c r="I131" s="117"/>
      <c r="J131" s="117"/>
      <c r="K131" s="119"/>
      <c r="L131" s="120"/>
      <c r="M131" s="120"/>
      <c r="N131" s="120"/>
      <c r="O131" s="117"/>
      <c r="P131" s="117"/>
      <c r="Q131" s="121" t="e">
        <f>VLOOKUP(O131, '[1]لیست محصولات شهریور ۱۴۰۳'!B:C,2,0)</f>
        <v>#N/A</v>
      </c>
      <c r="R131" s="117"/>
      <c r="S131" s="120" t="e">
        <f>VLOOKUP(O131, '[1]لیست محصولات شهریور ۱۴۰۳'!B:F,5,0)</f>
        <v>#N/A</v>
      </c>
      <c r="T131" s="122" t="e">
        <f>VLOOKUP(O131, '[1]لیست محصولات شهریور ۱۴۰۳'!B:G,6,0)</f>
        <v>#N/A</v>
      </c>
      <c r="U131" s="123"/>
      <c r="V131" s="124">
        <f t="shared" si="14"/>
        <v>0</v>
      </c>
      <c r="W131" s="120">
        <f t="shared" si="9"/>
        <v>0</v>
      </c>
      <c r="X131" s="122" t="e">
        <f t="shared" si="10"/>
        <v>#N/A</v>
      </c>
      <c r="Y131" s="125"/>
      <c r="Z131" s="122" t="e">
        <f t="shared" si="11"/>
        <v>#N/A</v>
      </c>
      <c r="AA131" s="126"/>
      <c r="AB131" s="121"/>
      <c r="AC131" s="127"/>
      <c r="AD131" s="128"/>
      <c r="AE131" s="127"/>
      <c r="AF131" s="129"/>
      <c r="AG131" s="130"/>
      <c r="AH131" s="131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115"/>
      <c r="B132" s="115"/>
      <c r="C132" s="115"/>
      <c r="D132" s="115"/>
      <c r="E132" s="115"/>
      <c r="F132" s="116"/>
      <c r="G132" s="117"/>
      <c r="H132" s="118"/>
      <c r="I132" s="117"/>
      <c r="J132" s="117"/>
      <c r="K132" s="119"/>
      <c r="L132" s="120"/>
      <c r="M132" s="120"/>
      <c r="N132" s="120"/>
      <c r="O132" s="117"/>
      <c r="P132" s="117"/>
      <c r="Q132" s="121" t="e">
        <f>VLOOKUP(O132, '[1]لیست محصولات شهریور ۱۴۰۳'!B:C,2,0)</f>
        <v>#N/A</v>
      </c>
      <c r="R132" s="117"/>
      <c r="S132" s="120" t="e">
        <f>VLOOKUP(O132, '[1]لیست محصولات شهریور ۱۴۰۳'!B:F,5,0)</f>
        <v>#N/A</v>
      </c>
      <c r="T132" s="122" t="e">
        <f>VLOOKUP(O132, '[1]لیست محصولات شهریور ۱۴۰۳'!B:G,6,0)</f>
        <v>#N/A</v>
      </c>
      <c r="U132" s="123"/>
      <c r="V132" s="124">
        <f t="shared" si="14"/>
        <v>0</v>
      </c>
      <c r="W132" s="120">
        <f t="shared" si="9"/>
        <v>0</v>
      </c>
      <c r="X132" s="122" t="e">
        <f t="shared" si="10"/>
        <v>#N/A</v>
      </c>
      <c r="Y132" s="125"/>
      <c r="Z132" s="122" t="e">
        <f t="shared" si="11"/>
        <v>#N/A</v>
      </c>
      <c r="AA132" s="126"/>
      <c r="AB132" s="121"/>
      <c r="AC132" s="127"/>
      <c r="AD132" s="128"/>
      <c r="AE132" s="127"/>
      <c r="AF132" s="129"/>
      <c r="AG132" s="130"/>
      <c r="AH132" s="131" t="str">
        <f t="shared" si="15"/>
        <v xml:space="preserve">   -   </v>
      </c>
    </row>
    <row r="133" spans="1:34" ht="22.35" customHeight="1">
      <c r="A133" s="115"/>
      <c r="B133" s="115"/>
      <c r="C133" s="115"/>
      <c r="D133" s="115"/>
      <c r="E133" s="115"/>
      <c r="F133" s="116"/>
      <c r="G133" s="117"/>
      <c r="H133" s="118"/>
      <c r="I133" s="117"/>
      <c r="J133" s="117"/>
      <c r="K133" s="119"/>
      <c r="L133" s="120"/>
      <c r="M133" s="120"/>
      <c r="N133" s="120"/>
      <c r="O133" s="117"/>
      <c r="P133" s="117"/>
      <c r="Q133" s="121" t="e">
        <f>VLOOKUP(O133, '[1]لیست محصولات شهریور ۱۴۰۳'!B:C,2,0)</f>
        <v>#N/A</v>
      </c>
      <c r="R133" s="117"/>
      <c r="S133" s="120" t="e">
        <f>VLOOKUP(O133, '[1]لیست محصولات شهریور ۱۴۰۳'!B:F,5,0)</f>
        <v>#N/A</v>
      </c>
      <c r="T133" s="122" t="e">
        <f>VLOOKUP(O133, '[1]لیست محصولات شهریور ۱۴۰۳'!B:G,6,0)</f>
        <v>#N/A</v>
      </c>
      <c r="U133" s="123"/>
      <c r="V133" s="124">
        <f t="shared" si="14"/>
        <v>0</v>
      </c>
      <c r="W133" s="120">
        <f t="shared" si="9"/>
        <v>0</v>
      </c>
      <c r="X133" s="122" t="e">
        <f t="shared" si="10"/>
        <v>#N/A</v>
      </c>
      <c r="Y133" s="125"/>
      <c r="Z133" s="122" t="e">
        <f t="shared" si="11"/>
        <v>#N/A</v>
      </c>
      <c r="AA133" s="126"/>
      <c r="AB133" s="121"/>
      <c r="AC133" s="127"/>
      <c r="AD133" s="128"/>
      <c r="AE133" s="127"/>
      <c r="AF133" s="129"/>
      <c r="AG133" s="130"/>
      <c r="AH133" s="131" t="str">
        <f t="shared" si="15"/>
        <v xml:space="preserve">   -   </v>
      </c>
    </row>
    <row r="134" spans="1:34" ht="22.35" customHeight="1">
      <c r="A134" s="115"/>
      <c r="B134" s="115"/>
      <c r="C134" s="115"/>
      <c r="D134" s="115"/>
      <c r="E134" s="115"/>
      <c r="F134" s="116"/>
      <c r="G134" s="117"/>
      <c r="H134" s="118"/>
      <c r="I134" s="117"/>
      <c r="J134" s="117"/>
      <c r="K134" s="119"/>
      <c r="L134" s="120"/>
      <c r="M134" s="120"/>
      <c r="N134" s="120"/>
      <c r="O134" s="117"/>
      <c r="P134" s="117"/>
      <c r="Q134" s="121" t="e">
        <f>VLOOKUP(O134, '[1]لیست محصولات شهریور ۱۴۰۳'!B:C,2,0)</f>
        <v>#N/A</v>
      </c>
      <c r="R134" s="117"/>
      <c r="S134" s="120" t="e">
        <f>VLOOKUP(O134, '[1]لیست محصولات شهریور ۱۴۰۳'!B:F,5,0)</f>
        <v>#N/A</v>
      </c>
      <c r="T134" s="122" t="e">
        <f>VLOOKUP(O134, '[1]لیست محصولات شهریور ۱۴۰۳'!B:G,6,0)</f>
        <v>#N/A</v>
      </c>
      <c r="U134" s="123"/>
      <c r="V134" s="124">
        <f t="shared" si="14"/>
        <v>0</v>
      </c>
      <c r="W134" s="120">
        <f t="shared" si="9"/>
        <v>0</v>
      </c>
      <c r="X134" s="122" t="e">
        <f t="shared" si="10"/>
        <v>#N/A</v>
      </c>
      <c r="Y134" s="125"/>
      <c r="Z134" s="122" t="e">
        <f t="shared" si="11"/>
        <v>#N/A</v>
      </c>
      <c r="AA134" s="126"/>
      <c r="AB134" s="121"/>
      <c r="AC134" s="127"/>
      <c r="AD134" s="128"/>
      <c r="AE134" s="127"/>
      <c r="AF134" s="129"/>
      <c r="AG134" s="130"/>
      <c r="AH134" s="131" t="str">
        <f t="shared" si="15"/>
        <v xml:space="preserve">   -   </v>
      </c>
    </row>
    <row r="135" spans="1:34" ht="22.35" customHeight="1">
      <c r="A135" s="115"/>
      <c r="B135" s="115"/>
      <c r="C135" s="115"/>
      <c r="D135" s="115"/>
      <c r="E135" s="115"/>
      <c r="F135" s="116"/>
      <c r="G135" s="117"/>
      <c r="H135" s="118"/>
      <c r="I135" s="117"/>
      <c r="J135" s="117"/>
      <c r="K135" s="119"/>
      <c r="L135" s="120"/>
      <c r="M135" s="120"/>
      <c r="N135" s="120"/>
      <c r="O135" s="117"/>
      <c r="P135" s="117"/>
      <c r="Q135" s="121" t="e">
        <f>VLOOKUP(O135, '[1]لیست محصولات شهریور ۱۴۰۳'!B:C,2,0)</f>
        <v>#N/A</v>
      </c>
      <c r="R135" s="117"/>
      <c r="S135" s="120" t="e">
        <f>VLOOKUP(O135, '[1]لیست محصولات شهریور ۱۴۰۳'!B:F,5,0)</f>
        <v>#N/A</v>
      </c>
      <c r="T135" s="122" t="e">
        <f>VLOOKUP(O135, '[1]لیست محصولات شهریور ۱۴۰۳'!B:G,6,0)</f>
        <v>#N/A</v>
      </c>
      <c r="U135" s="123"/>
      <c r="V135" s="124">
        <f t="shared" si="14"/>
        <v>0</v>
      </c>
      <c r="W135" s="120">
        <f t="shared" si="9"/>
        <v>0</v>
      </c>
      <c r="X135" s="122" t="e">
        <f t="shared" si="10"/>
        <v>#N/A</v>
      </c>
      <c r="Y135" s="125"/>
      <c r="Z135" s="122" t="e">
        <f t="shared" si="11"/>
        <v>#N/A</v>
      </c>
      <c r="AA135" s="126"/>
      <c r="AB135" s="121"/>
      <c r="AC135" s="127"/>
      <c r="AD135" s="128"/>
      <c r="AE135" s="127"/>
      <c r="AF135" s="129"/>
      <c r="AG135" s="130"/>
      <c r="AH135" s="131" t="str">
        <f t="shared" si="15"/>
        <v xml:space="preserve">   -   </v>
      </c>
    </row>
    <row r="136" spans="1:34" ht="22.35" customHeight="1">
      <c r="A136" s="115"/>
      <c r="B136" s="115"/>
      <c r="C136" s="115"/>
      <c r="D136" s="115"/>
      <c r="E136" s="115"/>
      <c r="F136" s="116"/>
      <c r="G136" s="117"/>
      <c r="H136" s="118"/>
      <c r="I136" s="117"/>
      <c r="J136" s="117"/>
      <c r="K136" s="119"/>
      <c r="L136" s="120"/>
      <c r="M136" s="120"/>
      <c r="N136" s="120"/>
      <c r="O136" s="117"/>
      <c r="P136" s="117"/>
      <c r="Q136" s="121" t="e">
        <f>VLOOKUP(O136, '[1]لیست محصولات شهریور ۱۴۰۳'!B:C,2,0)</f>
        <v>#N/A</v>
      </c>
      <c r="R136" s="117"/>
      <c r="S136" s="120" t="e">
        <f>VLOOKUP(O136, '[1]لیست محصولات شهریور ۱۴۰۳'!B:F,5,0)</f>
        <v>#N/A</v>
      </c>
      <c r="T136" s="122" t="e">
        <f>VLOOKUP(O136, '[1]لیست محصولات شهریور ۱۴۰۳'!B:G,6,0)</f>
        <v>#N/A</v>
      </c>
      <c r="U136" s="123"/>
      <c r="V136" s="124">
        <f t="shared" si="14"/>
        <v>0</v>
      </c>
      <c r="W136" s="120">
        <f t="shared" si="9"/>
        <v>0</v>
      </c>
      <c r="X136" s="122" t="e">
        <f t="shared" si="10"/>
        <v>#N/A</v>
      </c>
      <c r="Y136" s="125"/>
      <c r="Z136" s="122" t="e">
        <f t="shared" si="11"/>
        <v>#N/A</v>
      </c>
      <c r="AA136" s="126"/>
      <c r="AB136" s="121"/>
      <c r="AC136" s="127"/>
      <c r="AD136" s="128"/>
      <c r="AE136" s="127"/>
      <c r="AF136" s="129"/>
      <c r="AG136" s="130"/>
      <c r="AH136" s="131" t="str">
        <f t="shared" si="15"/>
        <v xml:space="preserve">   -   </v>
      </c>
    </row>
    <row r="137" spans="1:34" ht="22.35" customHeight="1">
      <c r="A137" s="115"/>
      <c r="B137" s="115"/>
      <c r="C137" s="115"/>
      <c r="D137" s="115"/>
      <c r="E137" s="115"/>
      <c r="F137" s="116"/>
      <c r="G137" s="117"/>
      <c r="H137" s="118"/>
      <c r="I137" s="117"/>
      <c r="J137" s="117"/>
      <c r="K137" s="119"/>
      <c r="L137" s="120"/>
      <c r="M137" s="120"/>
      <c r="N137" s="120"/>
      <c r="O137" s="117"/>
      <c r="P137" s="117"/>
      <c r="Q137" s="121" t="e">
        <f>VLOOKUP(O137, '[1]لیست محصولات شهریور ۱۴۰۳'!B:C,2,0)</f>
        <v>#N/A</v>
      </c>
      <c r="R137" s="117"/>
      <c r="S137" s="120" t="e">
        <f>VLOOKUP(O137, '[1]لیست محصولات شهریور ۱۴۰۳'!B:F,5,0)</f>
        <v>#N/A</v>
      </c>
      <c r="T137" s="122" t="e">
        <f>VLOOKUP(O137, '[1]لیست محصولات شهریور ۱۴۰۳'!B:G,6,0)</f>
        <v>#N/A</v>
      </c>
      <c r="U137" s="123"/>
      <c r="V137" s="124">
        <f t="shared" si="14"/>
        <v>0</v>
      </c>
      <c r="W137" s="120">
        <f t="shared" si="9"/>
        <v>0</v>
      </c>
      <c r="X137" s="122" t="e">
        <f t="shared" si="10"/>
        <v>#N/A</v>
      </c>
      <c r="Y137" s="125"/>
      <c r="Z137" s="122" t="e">
        <f t="shared" si="11"/>
        <v>#N/A</v>
      </c>
      <c r="AA137" s="126"/>
      <c r="AB137" s="121"/>
      <c r="AC137" s="127"/>
      <c r="AD137" s="128"/>
      <c r="AE137" s="127"/>
      <c r="AF137" s="129"/>
      <c r="AG137" s="130"/>
      <c r="AH137" s="131" t="str">
        <f t="shared" si="15"/>
        <v xml:space="preserve">   -   </v>
      </c>
    </row>
    <row r="138" spans="1:34" ht="22.35" customHeight="1">
      <c r="A138" s="115"/>
      <c r="B138" s="115"/>
      <c r="C138" s="115"/>
      <c r="D138" s="115"/>
      <c r="E138" s="115"/>
      <c r="F138" s="116"/>
      <c r="G138" s="117"/>
      <c r="H138" s="118"/>
      <c r="I138" s="117"/>
      <c r="J138" s="117"/>
      <c r="K138" s="119"/>
      <c r="L138" s="120"/>
      <c r="M138" s="120"/>
      <c r="N138" s="120"/>
      <c r="O138" s="117"/>
      <c r="P138" s="117"/>
      <c r="Q138" s="121" t="e">
        <f>VLOOKUP(O138, '[1]لیست محصولات شهریور ۱۴۰۳'!B:C,2,0)</f>
        <v>#N/A</v>
      </c>
      <c r="R138" s="117"/>
      <c r="S138" s="120" t="e">
        <f>VLOOKUP(O138, '[1]لیست محصولات شهریور ۱۴۰۳'!B:F,5,0)</f>
        <v>#N/A</v>
      </c>
      <c r="T138" s="122" t="e">
        <f>VLOOKUP(O138, '[1]لیست محصولات شهریور ۱۴۰۳'!B:G,6,0)</f>
        <v>#N/A</v>
      </c>
      <c r="U138" s="123"/>
      <c r="V138" s="124">
        <f t="shared" si="14"/>
        <v>0</v>
      </c>
      <c r="W138" s="120">
        <f t="shared" si="9"/>
        <v>0</v>
      </c>
      <c r="X138" s="122" t="e">
        <f t="shared" si="10"/>
        <v>#N/A</v>
      </c>
      <c r="Y138" s="125"/>
      <c r="Z138" s="122" t="e">
        <f t="shared" si="11"/>
        <v>#N/A</v>
      </c>
      <c r="AA138" s="126"/>
      <c r="AB138" s="121"/>
      <c r="AC138" s="127"/>
      <c r="AD138" s="128"/>
      <c r="AE138" s="127"/>
      <c r="AF138" s="129"/>
      <c r="AG138" s="130"/>
      <c r="AH138" s="131" t="str">
        <f t="shared" si="15"/>
        <v xml:space="preserve">   -   </v>
      </c>
    </row>
    <row r="139" spans="1:34" ht="22.35" customHeight="1">
      <c r="A139" s="115"/>
      <c r="B139" s="115"/>
      <c r="C139" s="115"/>
      <c r="D139" s="115"/>
      <c r="E139" s="115"/>
      <c r="F139" s="116"/>
      <c r="G139" s="117"/>
      <c r="H139" s="118"/>
      <c r="I139" s="117"/>
      <c r="J139" s="117"/>
      <c r="K139" s="119"/>
      <c r="L139" s="120"/>
      <c r="M139" s="120"/>
      <c r="N139" s="120"/>
      <c r="O139" s="117"/>
      <c r="P139" s="117"/>
      <c r="Q139" s="121" t="e">
        <f>VLOOKUP(O139, '[1]لیست محصولات شهریور ۱۴۰۳'!B:C,2,0)</f>
        <v>#N/A</v>
      </c>
      <c r="R139" s="117"/>
      <c r="S139" s="120" t="e">
        <f>VLOOKUP(O139, '[1]لیست محصولات شهریور ۱۴۰۳'!B:F,5,0)</f>
        <v>#N/A</v>
      </c>
      <c r="T139" s="122" t="e">
        <f>VLOOKUP(O139, '[1]لیست محصولات شهریور ۱۴۰۳'!B:G,6,0)</f>
        <v>#N/A</v>
      </c>
      <c r="U139" s="123"/>
      <c r="V139" s="124">
        <f t="shared" si="14"/>
        <v>0</v>
      </c>
      <c r="W139" s="120">
        <f t="shared" si="9"/>
        <v>0</v>
      </c>
      <c r="X139" s="122" t="e">
        <f t="shared" si="10"/>
        <v>#N/A</v>
      </c>
      <c r="Y139" s="125"/>
      <c r="Z139" s="122" t="e">
        <f t="shared" si="11"/>
        <v>#N/A</v>
      </c>
      <c r="AA139" s="126"/>
      <c r="AB139" s="121"/>
      <c r="AC139" s="127"/>
      <c r="AD139" s="128"/>
      <c r="AE139" s="127"/>
      <c r="AF139" s="129"/>
      <c r="AG139" s="130"/>
      <c r="AH139" s="131" t="str">
        <f t="shared" si="15"/>
        <v xml:space="preserve">   -   </v>
      </c>
    </row>
    <row r="140" spans="1:34" ht="22.35" customHeight="1">
      <c r="A140" s="115"/>
      <c r="B140" s="115"/>
      <c r="C140" s="115"/>
      <c r="D140" s="115"/>
      <c r="E140" s="115"/>
      <c r="F140" s="116"/>
      <c r="G140" s="117"/>
      <c r="H140" s="118"/>
      <c r="I140" s="117"/>
      <c r="J140" s="117"/>
      <c r="K140" s="119"/>
      <c r="L140" s="120"/>
      <c r="M140" s="120"/>
      <c r="N140" s="120"/>
      <c r="O140" s="117"/>
      <c r="P140" s="117"/>
      <c r="Q140" s="121" t="e">
        <f>VLOOKUP(O140, '[1]لیست محصولات شهریور ۱۴۰۳'!B:C,2,0)</f>
        <v>#N/A</v>
      </c>
      <c r="R140" s="117"/>
      <c r="S140" s="120" t="e">
        <f>VLOOKUP(O140, '[1]لیست محصولات شهریور ۱۴۰۳'!B:F,5,0)</f>
        <v>#N/A</v>
      </c>
      <c r="T140" s="122" t="e">
        <f>VLOOKUP(O140, '[1]لیست محصولات شهریور ۱۴۰۳'!B:G,6,0)</f>
        <v>#N/A</v>
      </c>
      <c r="U140" s="123"/>
      <c r="V140" s="124">
        <f t="shared" si="14"/>
        <v>0</v>
      </c>
      <c r="W140" s="120">
        <f t="shared" si="9"/>
        <v>0</v>
      </c>
      <c r="X140" s="122" t="e">
        <f t="shared" si="10"/>
        <v>#N/A</v>
      </c>
      <c r="Y140" s="125"/>
      <c r="Z140" s="122" t="e">
        <f t="shared" si="11"/>
        <v>#N/A</v>
      </c>
      <c r="AA140" s="126"/>
      <c r="AB140" s="121"/>
      <c r="AC140" s="127"/>
      <c r="AD140" s="128"/>
      <c r="AE140" s="127"/>
      <c r="AF140" s="129"/>
      <c r="AG140" s="130"/>
      <c r="AH140" s="131" t="str">
        <f t="shared" si="15"/>
        <v xml:space="preserve">   -   </v>
      </c>
    </row>
    <row r="141" spans="1:34" ht="22.35" customHeight="1">
      <c r="A141" s="115"/>
      <c r="B141" s="115"/>
      <c r="C141" s="115"/>
      <c r="D141" s="115"/>
      <c r="E141" s="115"/>
      <c r="F141" s="116"/>
      <c r="G141" s="117"/>
      <c r="H141" s="118"/>
      <c r="I141" s="117"/>
      <c r="J141" s="117"/>
      <c r="K141" s="119"/>
      <c r="L141" s="120"/>
      <c r="M141" s="120"/>
      <c r="N141" s="120"/>
      <c r="O141" s="117"/>
      <c r="P141" s="117"/>
      <c r="Q141" s="121" t="e">
        <f>VLOOKUP(O141, '[1]لیست محصولات شهریور ۱۴۰۳'!B:C,2,0)</f>
        <v>#N/A</v>
      </c>
      <c r="R141" s="117"/>
      <c r="S141" s="120" t="e">
        <f>VLOOKUP(O141, '[1]لیست محصولات شهریور ۱۴۰۳'!B:F,5,0)</f>
        <v>#N/A</v>
      </c>
      <c r="T141" s="122" t="e">
        <f>VLOOKUP(O141, '[1]لیست محصولات شهریور ۱۴۰۳'!B:G,6,0)</f>
        <v>#N/A</v>
      </c>
      <c r="U141" s="123"/>
      <c r="V141" s="124">
        <f t="shared" si="14"/>
        <v>0</v>
      </c>
      <c r="W141" s="120">
        <f t="shared" si="9"/>
        <v>0</v>
      </c>
      <c r="X141" s="122" t="e">
        <f t="shared" si="10"/>
        <v>#N/A</v>
      </c>
      <c r="Y141" s="125"/>
      <c r="Z141" s="122" t="e">
        <f t="shared" si="11"/>
        <v>#N/A</v>
      </c>
      <c r="AA141" s="126"/>
      <c r="AB141" s="121"/>
      <c r="AC141" s="127"/>
      <c r="AD141" s="128"/>
      <c r="AE141" s="127"/>
      <c r="AF141" s="129"/>
      <c r="AG141" s="130"/>
      <c r="AH141" s="131" t="str">
        <f t="shared" si="15"/>
        <v xml:space="preserve">   -   </v>
      </c>
    </row>
    <row r="142" spans="1:34" ht="22.35" customHeight="1">
      <c r="A142" s="115"/>
      <c r="B142" s="115"/>
      <c r="C142" s="115"/>
      <c r="D142" s="115"/>
      <c r="E142" s="115"/>
      <c r="F142" s="116"/>
      <c r="G142" s="117"/>
      <c r="H142" s="118"/>
      <c r="I142" s="117"/>
      <c r="J142" s="117"/>
      <c r="K142" s="119"/>
      <c r="L142" s="120"/>
      <c r="M142" s="120"/>
      <c r="N142" s="120"/>
      <c r="O142" s="117"/>
      <c r="P142" s="117"/>
      <c r="Q142" s="121" t="e">
        <f>VLOOKUP(O142, '[1]لیست محصولات شهریور ۱۴۰۳'!B:C,2,0)</f>
        <v>#N/A</v>
      </c>
      <c r="R142" s="117"/>
      <c r="S142" s="120" t="e">
        <f>VLOOKUP(O142, '[1]لیست محصولات شهریور ۱۴۰۳'!B:F,5,0)</f>
        <v>#N/A</v>
      </c>
      <c r="T142" s="122" t="e">
        <f>VLOOKUP(O142, '[1]لیست محصولات شهریور ۱۴۰۳'!B:G,6,0)</f>
        <v>#N/A</v>
      </c>
      <c r="U142" s="123"/>
      <c r="V142" s="124">
        <f t="shared" si="14"/>
        <v>0</v>
      </c>
      <c r="W142" s="120">
        <f t="shared" si="9"/>
        <v>0</v>
      </c>
      <c r="X142" s="122" t="e">
        <f t="shared" si="10"/>
        <v>#N/A</v>
      </c>
      <c r="Y142" s="125"/>
      <c r="Z142" s="122" t="e">
        <f t="shared" si="11"/>
        <v>#N/A</v>
      </c>
      <c r="AA142" s="126"/>
      <c r="AB142" s="121"/>
      <c r="AC142" s="127"/>
      <c r="AD142" s="128"/>
      <c r="AE142" s="127"/>
      <c r="AF142" s="129"/>
      <c r="AG142" s="130"/>
      <c r="AH142" s="131" t="str">
        <f t="shared" si="15"/>
        <v xml:space="preserve">   -   </v>
      </c>
    </row>
    <row r="143" spans="1:34" ht="22.35" customHeight="1">
      <c r="A143" s="115"/>
      <c r="B143" s="115"/>
      <c r="C143" s="115"/>
      <c r="D143" s="115"/>
      <c r="E143" s="115"/>
      <c r="F143" s="116"/>
      <c r="G143" s="117"/>
      <c r="H143" s="118"/>
      <c r="I143" s="117"/>
      <c r="J143" s="117"/>
      <c r="K143" s="119"/>
      <c r="L143" s="120"/>
      <c r="M143" s="120"/>
      <c r="N143" s="120"/>
      <c r="O143" s="117"/>
      <c r="P143" s="117"/>
      <c r="Q143" s="121" t="e">
        <f>VLOOKUP(O143, '[1]لیست محصولات شهریور ۱۴۰۳'!B:C,2,0)</f>
        <v>#N/A</v>
      </c>
      <c r="R143" s="117"/>
      <c r="S143" s="120" t="e">
        <f>VLOOKUP(O143, '[1]لیست محصولات شهریور ۱۴۰۳'!B:F,5,0)</f>
        <v>#N/A</v>
      </c>
      <c r="T143" s="122" t="e">
        <f>VLOOKUP(O143, '[1]لیست محصولات شهریور ۱۴۰۳'!B:G,6,0)</f>
        <v>#N/A</v>
      </c>
      <c r="U143" s="123"/>
      <c r="V143" s="124">
        <f t="shared" si="14"/>
        <v>0</v>
      </c>
      <c r="W143" s="120">
        <f t="shared" si="9"/>
        <v>0</v>
      </c>
      <c r="X143" s="122" t="e">
        <f t="shared" si="10"/>
        <v>#N/A</v>
      </c>
      <c r="Y143" s="125"/>
      <c r="Z143" s="122" t="e">
        <f t="shared" si="11"/>
        <v>#N/A</v>
      </c>
      <c r="AA143" s="126"/>
      <c r="AB143" s="121"/>
      <c r="AC143" s="127"/>
      <c r="AD143" s="128"/>
      <c r="AE143" s="127"/>
      <c r="AF143" s="129"/>
      <c r="AG143" s="130"/>
      <c r="AH143" s="131" t="str">
        <f t="shared" si="15"/>
        <v xml:space="preserve">   -   </v>
      </c>
    </row>
    <row r="144" spans="1:34" ht="22.35" customHeight="1">
      <c r="A144" s="115"/>
      <c r="B144" s="115"/>
      <c r="C144" s="115"/>
      <c r="D144" s="115"/>
      <c r="E144" s="115"/>
      <c r="F144" s="116"/>
      <c r="G144" s="117"/>
      <c r="H144" s="118"/>
      <c r="I144" s="117"/>
      <c r="J144" s="117"/>
      <c r="K144" s="119"/>
      <c r="L144" s="120"/>
      <c r="M144" s="120"/>
      <c r="N144" s="120"/>
      <c r="O144" s="117"/>
      <c r="P144" s="117"/>
      <c r="Q144" s="121" t="e">
        <f>VLOOKUP(O144, '[1]لیست محصولات شهریور ۱۴۰۳'!B:C,2,0)</f>
        <v>#N/A</v>
      </c>
      <c r="R144" s="117"/>
      <c r="S144" s="120" t="e">
        <f>VLOOKUP(O144, '[1]لیست محصولات شهریور ۱۴۰۳'!B:F,5,0)</f>
        <v>#N/A</v>
      </c>
      <c r="T144" s="122" t="e">
        <f>VLOOKUP(O144, '[1]لیست محصولات شهریور ۱۴۰۳'!B:G,6,0)</f>
        <v>#N/A</v>
      </c>
      <c r="U144" s="123"/>
      <c r="V144" s="124">
        <f t="shared" si="14"/>
        <v>0</v>
      </c>
      <c r="W144" s="120">
        <f t="shared" si="9"/>
        <v>0</v>
      </c>
      <c r="X144" s="122" t="e">
        <f t="shared" si="10"/>
        <v>#N/A</v>
      </c>
      <c r="Y144" s="125"/>
      <c r="Z144" s="122" t="e">
        <f t="shared" si="11"/>
        <v>#N/A</v>
      </c>
      <c r="AA144" s="126"/>
      <c r="AB144" s="121"/>
      <c r="AC144" s="127"/>
      <c r="AD144" s="128"/>
      <c r="AE144" s="127"/>
      <c r="AF144" s="129"/>
      <c r="AG144" s="130"/>
      <c r="AH144" s="131" t="str">
        <f t="shared" si="15"/>
        <v xml:space="preserve">   -   </v>
      </c>
    </row>
    <row r="145" spans="1:34" ht="22.35" customHeight="1">
      <c r="A145" s="115"/>
      <c r="B145" s="115"/>
      <c r="C145" s="115"/>
      <c r="D145" s="115"/>
      <c r="E145" s="115"/>
      <c r="F145" s="116"/>
      <c r="G145" s="117"/>
      <c r="H145" s="118"/>
      <c r="I145" s="117"/>
      <c r="J145" s="117"/>
      <c r="K145" s="119"/>
      <c r="L145" s="120"/>
      <c r="M145" s="120"/>
      <c r="N145" s="120"/>
      <c r="O145" s="117"/>
      <c r="P145" s="117"/>
      <c r="Q145" s="121" t="e">
        <f>VLOOKUP(O145, '[1]لیست محصولات شهریور ۱۴۰۳'!B:C,2,0)</f>
        <v>#N/A</v>
      </c>
      <c r="R145" s="117"/>
      <c r="S145" s="120" t="e">
        <f>VLOOKUP(O145, '[1]لیست محصولات شهریور ۱۴۰۳'!B:F,5,0)</f>
        <v>#N/A</v>
      </c>
      <c r="T145" s="122" t="e">
        <f>VLOOKUP(O145, '[1]لیست محصولات شهریور ۱۴۰۳'!B:G,6,0)</f>
        <v>#N/A</v>
      </c>
      <c r="U145" s="123"/>
      <c r="V145" s="124">
        <f t="shared" si="14"/>
        <v>0</v>
      </c>
      <c r="W145" s="120">
        <f t="shared" si="9"/>
        <v>0</v>
      </c>
      <c r="X145" s="122" t="e">
        <f t="shared" si="10"/>
        <v>#N/A</v>
      </c>
      <c r="Y145" s="125"/>
      <c r="Z145" s="122" t="e">
        <f t="shared" si="11"/>
        <v>#N/A</v>
      </c>
      <c r="AA145" s="126"/>
      <c r="AB145" s="121"/>
      <c r="AC145" s="127"/>
      <c r="AD145" s="128"/>
      <c r="AE145" s="127"/>
      <c r="AF145" s="129"/>
      <c r="AG145" s="130"/>
      <c r="AH145" s="131" t="str">
        <f t="shared" si="15"/>
        <v xml:space="preserve">   -   </v>
      </c>
    </row>
    <row r="146" spans="1:34" ht="22.35" customHeight="1">
      <c r="A146" s="115"/>
      <c r="B146" s="115"/>
      <c r="C146" s="115"/>
      <c r="D146" s="115"/>
      <c r="E146" s="115"/>
      <c r="F146" s="116"/>
      <c r="G146" s="117"/>
      <c r="H146" s="118"/>
      <c r="I146" s="117"/>
      <c r="J146" s="117"/>
      <c r="K146" s="119"/>
      <c r="L146" s="120"/>
      <c r="M146" s="120"/>
      <c r="N146" s="120"/>
      <c r="O146" s="117"/>
      <c r="P146" s="117"/>
      <c r="Q146" s="121" t="e">
        <f>VLOOKUP(O146, '[1]لیست محصولات شهریور ۱۴۰۳'!B:C,2,0)</f>
        <v>#N/A</v>
      </c>
      <c r="R146" s="117"/>
      <c r="S146" s="120" t="e">
        <f>VLOOKUP(O146, '[1]لیست محصولات شهریور ۱۴۰۳'!B:F,5,0)</f>
        <v>#N/A</v>
      </c>
      <c r="T146" s="122" t="e">
        <f>VLOOKUP(O146, '[1]لیست محصولات شهریور ۱۴۰۳'!B:G,6,0)</f>
        <v>#N/A</v>
      </c>
      <c r="U146" s="123"/>
      <c r="V146" s="124">
        <f t="shared" si="14"/>
        <v>0</v>
      </c>
      <c r="W146" s="120">
        <f t="shared" si="9"/>
        <v>0</v>
      </c>
      <c r="X146" s="122" t="e">
        <f t="shared" si="10"/>
        <v>#N/A</v>
      </c>
      <c r="Y146" s="125"/>
      <c r="Z146" s="122" t="e">
        <f t="shared" si="11"/>
        <v>#N/A</v>
      </c>
      <c r="AA146" s="126"/>
      <c r="AB146" s="121"/>
      <c r="AC146" s="127"/>
      <c r="AD146" s="128"/>
      <c r="AE146" s="127"/>
      <c r="AF146" s="129"/>
      <c r="AG146" s="130"/>
      <c r="AH146" s="131" t="str">
        <f t="shared" si="15"/>
        <v xml:space="preserve">   -   </v>
      </c>
    </row>
    <row r="147" spans="1:34" ht="22.35" customHeight="1">
      <c r="A147" s="115"/>
      <c r="B147" s="115"/>
      <c r="C147" s="115"/>
      <c r="D147" s="115"/>
      <c r="E147" s="115"/>
      <c r="F147" s="116"/>
      <c r="G147" s="117"/>
      <c r="H147" s="118"/>
      <c r="I147" s="117"/>
      <c r="J147" s="117"/>
      <c r="K147" s="119"/>
      <c r="L147" s="120"/>
      <c r="M147" s="120"/>
      <c r="N147" s="120"/>
      <c r="O147" s="117"/>
      <c r="P147" s="117"/>
      <c r="Q147" s="121" t="e">
        <f>VLOOKUP(O147, '[1]لیست محصولات شهریور ۱۴۰۳'!B:C,2,0)</f>
        <v>#N/A</v>
      </c>
      <c r="R147" s="117"/>
      <c r="S147" s="120" t="e">
        <f>VLOOKUP(O147, '[1]لیست محصولات شهریور ۱۴۰۳'!B:F,5,0)</f>
        <v>#N/A</v>
      </c>
      <c r="T147" s="122" t="e">
        <f>VLOOKUP(O147, '[1]لیست محصولات شهریور ۱۴۰۳'!B:G,6,0)</f>
        <v>#N/A</v>
      </c>
      <c r="U147" s="123"/>
      <c r="V147" s="124">
        <f t="shared" si="14"/>
        <v>0</v>
      </c>
      <c r="W147" s="120">
        <f t="shared" si="9"/>
        <v>0</v>
      </c>
      <c r="X147" s="122" t="e">
        <f t="shared" si="10"/>
        <v>#N/A</v>
      </c>
      <c r="Y147" s="125"/>
      <c r="Z147" s="122" t="e">
        <f t="shared" si="11"/>
        <v>#N/A</v>
      </c>
      <c r="AA147" s="126"/>
      <c r="AB147" s="121"/>
      <c r="AC147" s="127"/>
      <c r="AD147" s="128"/>
      <c r="AE147" s="127"/>
      <c r="AF147" s="129"/>
      <c r="AG147" s="130"/>
      <c r="AH147" s="131" t="str">
        <f t="shared" si="15"/>
        <v xml:space="preserve">   -   </v>
      </c>
    </row>
    <row r="148" spans="1:34" ht="22.35" customHeight="1">
      <c r="A148" s="115"/>
      <c r="B148" s="115"/>
      <c r="C148" s="115"/>
      <c r="D148" s="115"/>
      <c r="E148" s="115"/>
      <c r="F148" s="116"/>
      <c r="G148" s="117"/>
      <c r="H148" s="118"/>
      <c r="I148" s="117"/>
      <c r="J148" s="117"/>
      <c r="K148" s="119"/>
      <c r="L148" s="120"/>
      <c r="M148" s="120"/>
      <c r="N148" s="120"/>
      <c r="O148" s="117"/>
      <c r="P148" s="117"/>
      <c r="Q148" s="121" t="e">
        <f>VLOOKUP(O148, '[1]لیست محصولات شهریور ۱۴۰۳'!B:C,2,0)</f>
        <v>#N/A</v>
      </c>
      <c r="R148" s="117"/>
      <c r="S148" s="120" t="e">
        <f>VLOOKUP(O148, '[1]لیست محصولات شهریور ۱۴۰۳'!B:F,5,0)</f>
        <v>#N/A</v>
      </c>
      <c r="T148" s="122" t="e">
        <f>VLOOKUP(O148, '[1]لیست محصولات شهریور ۱۴۰۳'!B:G,6,0)</f>
        <v>#N/A</v>
      </c>
      <c r="U148" s="123"/>
      <c r="V148" s="124">
        <f t="shared" si="14"/>
        <v>0</v>
      </c>
      <c r="W148" s="120">
        <f t="shared" si="9"/>
        <v>0</v>
      </c>
      <c r="X148" s="122" t="e">
        <f t="shared" si="10"/>
        <v>#N/A</v>
      </c>
      <c r="Y148" s="125"/>
      <c r="Z148" s="122" t="e">
        <f t="shared" si="11"/>
        <v>#N/A</v>
      </c>
      <c r="AA148" s="126"/>
      <c r="AB148" s="121"/>
      <c r="AC148" s="127"/>
      <c r="AD148" s="128"/>
      <c r="AE148" s="127"/>
      <c r="AF148" s="129"/>
      <c r="AG148" s="130"/>
      <c r="AH148" s="131" t="str">
        <f t="shared" si="15"/>
        <v xml:space="preserve">   -   </v>
      </c>
    </row>
    <row r="149" spans="1:34" ht="22.35" customHeight="1">
      <c r="A149" s="115"/>
      <c r="B149" s="115"/>
      <c r="C149" s="115"/>
      <c r="D149" s="115"/>
      <c r="E149" s="115"/>
      <c r="F149" s="116"/>
      <c r="G149" s="117"/>
      <c r="H149" s="118"/>
      <c r="I149" s="117"/>
      <c r="J149" s="117"/>
      <c r="K149" s="119"/>
      <c r="L149" s="120"/>
      <c r="M149" s="120"/>
      <c r="N149" s="120"/>
      <c r="O149" s="117"/>
      <c r="P149" s="117"/>
      <c r="Q149" s="121" t="e">
        <f>VLOOKUP(O149, '[1]لیست محصولات شهریور ۱۴۰۳'!B:C,2,0)</f>
        <v>#N/A</v>
      </c>
      <c r="R149" s="117"/>
      <c r="S149" s="120" t="e">
        <f>VLOOKUP(O149, '[1]لیست محصولات شهریور ۱۴۰۳'!B:F,5,0)</f>
        <v>#N/A</v>
      </c>
      <c r="T149" s="122" t="e">
        <f>VLOOKUP(O149, '[1]لیست محصولات شهریور ۱۴۰۳'!B:G,6,0)</f>
        <v>#N/A</v>
      </c>
      <c r="U149" s="123"/>
      <c r="V149" s="124">
        <f t="shared" si="14"/>
        <v>0</v>
      </c>
      <c r="W149" s="120">
        <f t="shared" si="9"/>
        <v>0</v>
      </c>
      <c r="X149" s="122" t="e">
        <f t="shared" si="10"/>
        <v>#N/A</v>
      </c>
      <c r="Y149" s="125"/>
      <c r="Z149" s="122" t="e">
        <f t="shared" si="11"/>
        <v>#N/A</v>
      </c>
      <c r="AA149" s="126"/>
      <c r="AB149" s="121"/>
      <c r="AC149" s="127"/>
      <c r="AD149" s="128"/>
      <c r="AE149" s="127"/>
      <c r="AF149" s="129"/>
      <c r="AG149" s="130"/>
      <c r="AH149" s="131" t="str">
        <f t="shared" si="15"/>
        <v xml:space="preserve">   -   </v>
      </c>
    </row>
    <row r="150" spans="1:34" ht="22.35" customHeight="1">
      <c r="A150" s="115"/>
      <c r="B150" s="115"/>
      <c r="C150" s="115"/>
      <c r="D150" s="115"/>
      <c r="E150" s="115"/>
      <c r="F150" s="116"/>
      <c r="G150" s="117"/>
      <c r="H150" s="118"/>
      <c r="I150" s="117"/>
      <c r="J150" s="117"/>
      <c r="K150" s="119"/>
      <c r="L150" s="120"/>
      <c r="M150" s="120"/>
      <c r="N150" s="120"/>
      <c r="O150" s="117"/>
      <c r="P150" s="117"/>
      <c r="Q150" s="121" t="e">
        <f>VLOOKUP(O150, '[1]لیست محصولات شهریور ۱۴۰۳'!B:C,2,0)</f>
        <v>#N/A</v>
      </c>
      <c r="R150" s="117"/>
      <c r="S150" s="120" t="e">
        <f>VLOOKUP(O150, '[1]لیست محصولات شهریور ۱۴۰۳'!B:F,5,0)</f>
        <v>#N/A</v>
      </c>
      <c r="T150" s="122" t="e">
        <f>VLOOKUP(O150, '[1]لیست محصولات شهریور ۱۴۰۳'!B:G,6,0)</f>
        <v>#N/A</v>
      </c>
      <c r="U150" s="123"/>
      <c r="V150" s="124">
        <f t="shared" si="14"/>
        <v>0</v>
      </c>
      <c r="W150" s="120">
        <f t="shared" si="9"/>
        <v>0</v>
      </c>
      <c r="X150" s="122" t="e">
        <f t="shared" si="10"/>
        <v>#N/A</v>
      </c>
      <c r="Y150" s="125"/>
      <c r="Z150" s="122" t="e">
        <f t="shared" si="11"/>
        <v>#N/A</v>
      </c>
      <c r="AA150" s="126"/>
      <c r="AB150" s="121"/>
      <c r="AC150" s="127"/>
      <c r="AD150" s="128"/>
      <c r="AE150" s="127"/>
      <c r="AF150" s="129"/>
      <c r="AG150" s="130"/>
      <c r="AH150" s="131" t="str">
        <f t="shared" si="15"/>
        <v xml:space="preserve">   -   </v>
      </c>
    </row>
    <row r="151" spans="1:34" ht="22.35" customHeight="1">
      <c r="A151" s="115"/>
      <c r="B151" s="115"/>
      <c r="C151" s="115"/>
      <c r="D151" s="115"/>
      <c r="E151" s="115"/>
      <c r="F151" s="116"/>
      <c r="G151" s="117"/>
      <c r="H151" s="118"/>
      <c r="I151" s="117"/>
      <c r="J151" s="117"/>
      <c r="K151" s="119"/>
      <c r="L151" s="120"/>
      <c r="M151" s="120"/>
      <c r="N151" s="120"/>
      <c r="O151" s="117"/>
      <c r="P151" s="117"/>
      <c r="Q151" s="121" t="e">
        <f>VLOOKUP(O151, '[1]لیست محصولات شهریور ۱۴۰۳'!B:C,2,0)</f>
        <v>#N/A</v>
      </c>
      <c r="R151" s="117"/>
      <c r="S151" s="120" t="e">
        <f>VLOOKUP(O151, '[1]لیست محصولات شهریور ۱۴۰۳'!B:F,5,0)</f>
        <v>#N/A</v>
      </c>
      <c r="T151" s="122" t="e">
        <f>VLOOKUP(O151, '[1]لیست محصولات شهریور ۱۴۰۳'!B:G,6,0)</f>
        <v>#N/A</v>
      </c>
      <c r="U151" s="123"/>
      <c r="V151" s="124">
        <f t="shared" si="14"/>
        <v>0</v>
      </c>
      <c r="W151" s="120">
        <f t="shared" si="9"/>
        <v>0</v>
      </c>
      <c r="X151" s="122" t="e">
        <f t="shared" si="10"/>
        <v>#N/A</v>
      </c>
      <c r="Y151" s="125"/>
      <c r="Z151" s="122" t="e">
        <f t="shared" si="11"/>
        <v>#N/A</v>
      </c>
      <c r="AA151" s="126"/>
      <c r="AB151" s="121"/>
      <c r="AC151" s="127"/>
      <c r="AD151" s="128"/>
      <c r="AE151" s="127"/>
      <c r="AF151" s="129"/>
      <c r="AG151" s="130"/>
      <c r="AH151" s="131" t="str">
        <f t="shared" si="15"/>
        <v xml:space="preserve">   -   </v>
      </c>
    </row>
    <row r="152" spans="1:34" ht="22.35" customHeight="1">
      <c r="A152" s="115"/>
      <c r="B152" s="115"/>
      <c r="C152" s="115"/>
      <c r="D152" s="115"/>
      <c r="E152" s="115"/>
      <c r="F152" s="116"/>
      <c r="G152" s="117"/>
      <c r="H152" s="118"/>
      <c r="I152" s="117"/>
      <c r="J152" s="117"/>
      <c r="K152" s="119"/>
      <c r="L152" s="120"/>
      <c r="M152" s="120"/>
      <c r="N152" s="120"/>
      <c r="O152" s="117"/>
      <c r="P152" s="117"/>
      <c r="Q152" s="121" t="e">
        <f>VLOOKUP(O152, '[1]لیست محصولات شهریور ۱۴۰۳'!B:C,2,0)</f>
        <v>#N/A</v>
      </c>
      <c r="R152" s="117"/>
      <c r="S152" s="120" t="e">
        <f>VLOOKUP(O152, '[1]لیست محصولات شهریور ۱۴۰۳'!B:F,5,0)</f>
        <v>#N/A</v>
      </c>
      <c r="T152" s="122" t="e">
        <f>VLOOKUP(O152, '[1]لیست محصولات شهریور ۱۴۰۳'!B:G,6,0)</f>
        <v>#N/A</v>
      </c>
      <c r="U152" s="123"/>
      <c r="V152" s="124">
        <f t="shared" si="14"/>
        <v>0</v>
      </c>
      <c r="W152" s="120">
        <f t="shared" si="9"/>
        <v>0</v>
      </c>
      <c r="X152" s="122" t="e">
        <f t="shared" si="10"/>
        <v>#N/A</v>
      </c>
      <c r="Y152" s="125"/>
      <c r="Z152" s="122" t="e">
        <f t="shared" si="11"/>
        <v>#N/A</v>
      </c>
      <c r="AA152" s="126"/>
      <c r="AB152" s="121"/>
      <c r="AC152" s="127"/>
      <c r="AD152" s="128"/>
      <c r="AE152" s="127"/>
      <c r="AF152" s="129"/>
      <c r="AG152" s="130"/>
      <c r="AH152" s="131" t="str">
        <f t="shared" si="15"/>
        <v xml:space="preserve">   -   </v>
      </c>
    </row>
    <row r="153" spans="1:34" ht="22.35" customHeight="1">
      <c r="A153" s="115"/>
      <c r="B153" s="115"/>
      <c r="C153" s="115"/>
      <c r="D153" s="115"/>
      <c r="E153" s="115"/>
      <c r="F153" s="116"/>
      <c r="G153" s="117"/>
      <c r="H153" s="118"/>
      <c r="I153" s="117"/>
      <c r="J153" s="117"/>
      <c r="K153" s="119"/>
      <c r="L153" s="120"/>
      <c r="M153" s="120"/>
      <c r="N153" s="120"/>
      <c r="O153" s="117"/>
      <c r="P153" s="117"/>
      <c r="Q153" s="121" t="e">
        <f>VLOOKUP(O153, '[1]لیست محصولات شهریور ۱۴۰۳'!B:C,2,0)</f>
        <v>#N/A</v>
      </c>
      <c r="R153" s="117"/>
      <c r="S153" s="120" t="e">
        <f>VLOOKUP(O153, '[1]لیست محصولات شهریور ۱۴۰۳'!B:F,5,0)</f>
        <v>#N/A</v>
      </c>
      <c r="T153" s="122" t="e">
        <f>VLOOKUP(O153, '[1]لیست محصولات شهریور ۱۴۰۳'!B:G,6,0)</f>
        <v>#N/A</v>
      </c>
      <c r="U153" s="123"/>
      <c r="V153" s="124">
        <f t="shared" si="14"/>
        <v>0</v>
      </c>
      <c r="W153" s="120">
        <f t="shared" si="9"/>
        <v>0</v>
      </c>
      <c r="X153" s="122" t="e">
        <f t="shared" si="10"/>
        <v>#N/A</v>
      </c>
      <c r="Y153" s="125"/>
      <c r="Z153" s="122" t="e">
        <f t="shared" si="11"/>
        <v>#N/A</v>
      </c>
      <c r="AA153" s="126"/>
      <c r="AB153" s="121"/>
      <c r="AC153" s="127"/>
      <c r="AD153" s="128"/>
      <c r="AE153" s="127"/>
      <c r="AF153" s="129"/>
      <c r="AG153" s="130"/>
      <c r="AH153" s="131" t="str">
        <f t="shared" si="15"/>
        <v xml:space="preserve">   -   </v>
      </c>
    </row>
    <row r="154" spans="1:34" ht="22.35" customHeight="1">
      <c r="A154" s="115"/>
      <c r="B154" s="115"/>
      <c r="C154" s="115"/>
      <c r="D154" s="115"/>
      <c r="E154" s="115"/>
      <c r="F154" s="116"/>
      <c r="G154" s="117"/>
      <c r="H154" s="118"/>
      <c r="I154" s="117"/>
      <c r="J154" s="117"/>
      <c r="K154" s="119"/>
      <c r="L154" s="120"/>
      <c r="M154" s="120"/>
      <c r="N154" s="120"/>
      <c r="O154" s="117"/>
      <c r="P154" s="117"/>
      <c r="Q154" s="121" t="e">
        <f>VLOOKUP(O154, '[1]لیست محصولات شهریور ۱۴۰۳'!B:C,2,0)</f>
        <v>#N/A</v>
      </c>
      <c r="R154" s="117"/>
      <c r="S154" s="120" t="e">
        <f>VLOOKUP(O154, '[1]لیست محصولات شهریور ۱۴۰۳'!B:F,5,0)</f>
        <v>#N/A</v>
      </c>
      <c r="T154" s="122" t="e">
        <f>VLOOKUP(O154, '[1]لیست محصولات شهریور ۱۴۰۳'!B:G,6,0)</f>
        <v>#N/A</v>
      </c>
      <c r="U154" s="123"/>
      <c r="V154" s="124">
        <f t="shared" si="14"/>
        <v>0</v>
      </c>
      <c r="W154" s="120">
        <f t="shared" si="9"/>
        <v>0</v>
      </c>
      <c r="X154" s="122" t="e">
        <f t="shared" si="10"/>
        <v>#N/A</v>
      </c>
      <c r="Y154" s="125"/>
      <c r="Z154" s="122" t="e">
        <f t="shared" si="11"/>
        <v>#N/A</v>
      </c>
      <c r="AA154" s="126"/>
      <c r="AB154" s="121"/>
      <c r="AC154" s="127"/>
      <c r="AD154" s="128"/>
      <c r="AE154" s="127"/>
      <c r="AF154" s="129"/>
      <c r="AG154" s="130"/>
      <c r="AH154" s="131" t="str">
        <f t="shared" si="15"/>
        <v xml:space="preserve">   -   </v>
      </c>
    </row>
    <row r="155" spans="1:34" ht="22.35" customHeight="1">
      <c r="A155" s="115"/>
      <c r="B155" s="115"/>
      <c r="C155" s="115"/>
      <c r="D155" s="115"/>
      <c r="E155" s="115"/>
      <c r="F155" s="116"/>
      <c r="G155" s="117"/>
      <c r="H155" s="118"/>
      <c r="I155" s="117"/>
      <c r="J155" s="117"/>
      <c r="K155" s="119"/>
      <c r="L155" s="120"/>
      <c r="M155" s="120"/>
      <c r="N155" s="120"/>
      <c r="O155" s="117"/>
      <c r="P155" s="117"/>
      <c r="Q155" s="121" t="e">
        <f>VLOOKUP(O155, '[1]لیست محصولات شهریور ۱۴۰۳'!B:C,2,0)</f>
        <v>#N/A</v>
      </c>
      <c r="R155" s="117"/>
      <c r="S155" s="120" t="e">
        <f>VLOOKUP(O155, '[1]لیست محصولات شهریور ۱۴۰۳'!B:F,5,0)</f>
        <v>#N/A</v>
      </c>
      <c r="T155" s="122" t="e">
        <f>VLOOKUP(O155, '[1]لیست محصولات شهریور ۱۴۰۳'!B:G,6,0)</f>
        <v>#N/A</v>
      </c>
      <c r="U155" s="123"/>
      <c r="V155" s="124">
        <f t="shared" si="14"/>
        <v>0</v>
      </c>
      <c r="W155" s="120">
        <f t="shared" si="9"/>
        <v>0</v>
      </c>
      <c r="X155" s="122" t="e">
        <f t="shared" si="10"/>
        <v>#N/A</v>
      </c>
      <c r="Y155" s="125"/>
      <c r="Z155" s="122" t="e">
        <f t="shared" si="11"/>
        <v>#N/A</v>
      </c>
      <c r="AA155" s="126"/>
      <c r="AB155" s="121"/>
      <c r="AC155" s="127"/>
      <c r="AD155" s="128"/>
      <c r="AE155" s="127"/>
      <c r="AF155" s="129"/>
      <c r="AG155" s="130"/>
      <c r="AH155" s="131" t="str">
        <f t="shared" si="15"/>
        <v xml:space="preserve">   -   </v>
      </c>
    </row>
    <row r="156" spans="1:34" ht="22.35" customHeight="1">
      <c r="A156" s="115"/>
      <c r="B156" s="115"/>
      <c r="C156" s="115"/>
      <c r="D156" s="115"/>
      <c r="E156" s="115"/>
      <c r="F156" s="116"/>
      <c r="G156" s="117"/>
      <c r="H156" s="118"/>
      <c r="I156" s="117"/>
      <c r="J156" s="117"/>
      <c r="K156" s="119"/>
      <c r="L156" s="120"/>
      <c r="M156" s="120"/>
      <c r="N156" s="120"/>
      <c r="O156" s="117"/>
      <c r="P156" s="117"/>
      <c r="Q156" s="121" t="e">
        <f>VLOOKUP(O156, '[1]لیست محصولات شهریور ۱۴۰۳'!B:C,2,0)</f>
        <v>#N/A</v>
      </c>
      <c r="R156" s="117"/>
      <c r="S156" s="120" t="e">
        <f>VLOOKUP(O156, '[1]لیست محصولات شهریور ۱۴۰۳'!B:F,5,0)</f>
        <v>#N/A</v>
      </c>
      <c r="T156" s="122" t="e">
        <f>VLOOKUP(O156, '[1]لیست محصولات شهریور ۱۴۰۳'!B:G,6,0)</f>
        <v>#N/A</v>
      </c>
      <c r="U156" s="123"/>
      <c r="V156" s="124">
        <f t="shared" si="14"/>
        <v>0</v>
      </c>
      <c r="W156" s="120">
        <f t="shared" si="9"/>
        <v>0</v>
      </c>
      <c r="X156" s="122" t="e">
        <f t="shared" si="10"/>
        <v>#N/A</v>
      </c>
      <c r="Y156" s="125"/>
      <c r="Z156" s="122" t="e">
        <f t="shared" si="11"/>
        <v>#N/A</v>
      </c>
      <c r="AA156" s="126"/>
      <c r="AB156" s="121"/>
      <c r="AC156" s="127"/>
      <c r="AD156" s="128"/>
      <c r="AE156" s="127"/>
      <c r="AF156" s="129"/>
      <c r="AG156" s="130"/>
      <c r="AH156" s="131" t="str">
        <f t="shared" si="15"/>
        <v xml:space="preserve">   -   </v>
      </c>
    </row>
    <row r="157" spans="1:34" ht="22.35" customHeight="1">
      <c r="A157" s="115"/>
      <c r="B157" s="115"/>
      <c r="C157" s="115"/>
      <c r="D157" s="115"/>
      <c r="E157" s="115"/>
      <c r="F157" s="116"/>
      <c r="G157" s="117"/>
      <c r="H157" s="118"/>
      <c r="I157" s="117"/>
      <c r="J157" s="117"/>
      <c r="K157" s="119"/>
      <c r="L157" s="120"/>
      <c r="M157" s="120"/>
      <c r="N157" s="120"/>
      <c r="O157" s="117"/>
      <c r="P157" s="117"/>
      <c r="Q157" s="121" t="e">
        <f>VLOOKUP(O157, '[1]لیست محصولات شهریور ۱۴۰۳'!B:C,2,0)</f>
        <v>#N/A</v>
      </c>
      <c r="R157" s="117"/>
      <c r="S157" s="120" t="e">
        <f>VLOOKUP(O157, '[1]لیست محصولات شهریور ۱۴۰۳'!B:F,5,0)</f>
        <v>#N/A</v>
      </c>
      <c r="T157" s="122" t="e">
        <f>VLOOKUP(O157, '[1]لیست محصولات شهریور ۱۴۰۳'!B:G,6,0)</f>
        <v>#N/A</v>
      </c>
      <c r="U157" s="123"/>
      <c r="V157" s="124">
        <f t="shared" si="14"/>
        <v>0</v>
      </c>
      <c r="W157" s="120">
        <f t="shared" si="9"/>
        <v>0</v>
      </c>
      <c r="X157" s="122" t="e">
        <f t="shared" si="10"/>
        <v>#N/A</v>
      </c>
      <c r="Y157" s="125"/>
      <c r="Z157" s="122" t="e">
        <f t="shared" si="11"/>
        <v>#N/A</v>
      </c>
      <c r="AA157" s="126"/>
      <c r="AB157" s="121"/>
      <c r="AC157" s="127"/>
      <c r="AD157" s="128"/>
      <c r="AE157" s="127"/>
      <c r="AF157" s="129"/>
      <c r="AG157" s="130"/>
      <c r="AH157" s="131" t="str">
        <f t="shared" si="15"/>
        <v xml:space="preserve">   -   </v>
      </c>
    </row>
    <row r="158" spans="1:34" ht="22.35" customHeight="1">
      <c r="A158" s="115"/>
      <c r="B158" s="115"/>
      <c r="C158" s="115"/>
      <c r="D158" s="115"/>
      <c r="E158" s="115"/>
      <c r="F158" s="116"/>
      <c r="G158" s="117"/>
      <c r="H158" s="118"/>
      <c r="I158" s="117"/>
      <c r="J158" s="117"/>
      <c r="K158" s="119"/>
      <c r="L158" s="120"/>
      <c r="M158" s="120"/>
      <c r="N158" s="120"/>
      <c r="O158" s="117"/>
      <c r="P158" s="117"/>
      <c r="Q158" s="121" t="e">
        <f>VLOOKUP(O158, '[1]لیست محصولات شهریور ۱۴۰۳'!B:C,2,0)</f>
        <v>#N/A</v>
      </c>
      <c r="R158" s="117"/>
      <c r="S158" s="120" t="e">
        <f>VLOOKUP(O158, '[1]لیست محصولات شهریور ۱۴۰۳'!B:F,5,0)</f>
        <v>#N/A</v>
      </c>
      <c r="T158" s="122" t="e">
        <f>VLOOKUP(O158, '[1]لیست محصولات شهریور ۱۴۰۳'!B:G,6,0)</f>
        <v>#N/A</v>
      </c>
      <c r="U158" s="123"/>
      <c r="V158" s="124">
        <f t="shared" si="14"/>
        <v>0</v>
      </c>
      <c r="W158" s="120">
        <f t="shared" si="9"/>
        <v>0</v>
      </c>
      <c r="X158" s="122" t="e">
        <f t="shared" si="10"/>
        <v>#N/A</v>
      </c>
      <c r="Y158" s="125"/>
      <c r="Z158" s="122" t="e">
        <f t="shared" si="11"/>
        <v>#N/A</v>
      </c>
      <c r="AA158" s="126"/>
      <c r="AB158" s="121"/>
      <c r="AC158" s="127"/>
      <c r="AD158" s="128"/>
      <c r="AE158" s="127"/>
      <c r="AF158" s="129"/>
      <c r="AG158" s="130"/>
      <c r="AH158" s="131" t="str">
        <f t="shared" si="15"/>
        <v xml:space="preserve">   -   </v>
      </c>
    </row>
    <row r="159" spans="1:34" ht="22.35" customHeight="1">
      <c r="A159" s="115"/>
      <c r="B159" s="115"/>
      <c r="C159" s="115"/>
      <c r="D159" s="115"/>
      <c r="E159" s="115"/>
      <c r="F159" s="116"/>
      <c r="G159" s="117"/>
      <c r="H159" s="118"/>
      <c r="I159" s="117"/>
      <c r="J159" s="117"/>
      <c r="K159" s="119"/>
      <c r="L159" s="120"/>
      <c r="M159" s="120"/>
      <c r="N159" s="120"/>
      <c r="O159" s="117"/>
      <c r="P159" s="117"/>
      <c r="Q159" s="121" t="e">
        <f>VLOOKUP(O159, '[1]لیست محصولات شهریور ۱۴۰۳'!B:C,2,0)</f>
        <v>#N/A</v>
      </c>
      <c r="R159" s="117"/>
      <c r="S159" s="120" t="e">
        <f>VLOOKUP(O159, '[1]لیست محصولات شهریور ۱۴۰۳'!B:F,5,0)</f>
        <v>#N/A</v>
      </c>
      <c r="T159" s="122" t="e">
        <f>VLOOKUP(O159, '[1]لیست محصولات شهریور ۱۴۰۳'!B:G,6,0)</f>
        <v>#N/A</v>
      </c>
      <c r="U159" s="123"/>
      <c r="V159" s="124">
        <f t="shared" si="14"/>
        <v>0</v>
      </c>
      <c r="W159" s="120">
        <f t="shared" si="9"/>
        <v>0</v>
      </c>
      <c r="X159" s="122" t="e">
        <f t="shared" si="10"/>
        <v>#N/A</v>
      </c>
      <c r="Y159" s="125"/>
      <c r="Z159" s="122" t="e">
        <f t="shared" si="11"/>
        <v>#N/A</v>
      </c>
      <c r="AA159" s="126"/>
      <c r="AB159" s="121"/>
      <c r="AC159" s="127"/>
      <c r="AD159" s="128"/>
      <c r="AE159" s="127"/>
      <c r="AF159" s="129"/>
      <c r="AG159" s="130"/>
      <c r="AH159" s="131" t="str">
        <f t="shared" si="15"/>
        <v xml:space="preserve">   -   </v>
      </c>
    </row>
    <row r="160" spans="1:34" ht="22.35" customHeight="1">
      <c r="A160" s="115"/>
      <c r="B160" s="115"/>
      <c r="C160" s="115"/>
      <c r="D160" s="115"/>
      <c r="E160" s="115"/>
      <c r="F160" s="116"/>
      <c r="G160" s="117"/>
      <c r="H160" s="118"/>
      <c r="I160" s="117"/>
      <c r="J160" s="117"/>
      <c r="K160" s="119"/>
      <c r="L160" s="120"/>
      <c r="M160" s="120"/>
      <c r="N160" s="120"/>
      <c r="O160" s="117"/>
      <c r="P160" s="117"/>
      <c r="Q160" s="121" t="e">
        <f>VLOOKUP(O160, '[1]لیست محصولات شهریور ۱۴۰۳'!B:C,2,0)</f>
        <v>#N/A</v>
      </c>
      <c r="R160" s="117"/>
      <c r="S160" s="120" t="e">
        <f>VLOOKUP(O160, '[1]لیست محصولات شهریور ۱۴۰۳'!B:F,5,0)</f>
        <v>#N/A</v>
      </c>
      <c r="T160" s="122" t="e">
        <f>VLOOKUP(O160, '[1]لیست محصولات شهریور ۱۴۰۳'!B:G,6,0)</f>
        <v>#N/A</v>
      </c>
      <c r="U160" s="123"/>
      <c r="V160" s="124">
        <f t="shared" si="14"/>
        <v>0</v>
      </c>
      <c r="W160" s="120">
        <f t="shared" si="9"/>
        <v>0</v>
      </c>
      <c r="X160" s="122" t="e">
        <f t="shared" si="10"/>
        <v>#N/A</v>
      </c>
      <c r="Y160" s="125"/>
      <c r="Z160" s="122" t="e">
        <f t="shared" si="11"/>
        <v>#N/A</v>
      </c>
      <c r="AA160" s="126"/>
      <c r="AB160" s="121"/>
      <c r="AC160" s="127"/>
      <c r="AD160" s="128"/>
      <c r="AE160" s="127"/>
      <c r="AF160" s="129"/>
      <c r="AG160" s="130"/>
      <c r="AH160" s="131" t="str">
        <f t="shared" si="15"/>
        <v xml:space="preserve">   -   </v>
      </c>
    </row>
    <row r="161" spans="1:34" ht="22.35" customHeight="1">
      <c r="A161" s="115"/>
      <c r="B161" s="115"/>
      <c r="C161" s="115"/>
      <c r="D161" s="115"/>
      <c r="E161" s="115"/>
      <c r="F161" s="116"/>
      <c r="G161" s="117"/>
      <c r="H161" s="118"/>
      <c r="I161" s="117"/>
      <c r="J161" s="117"/>
      <c r="K161" s="119"/>
      <c r="L161" s="120"/>
      <c r="M161" s="120"/>
      <c r="N161" s="120"/>
      <c r="O161" s="117"/>
      <c r="P161" s="117"/>
      <c r="Q161" s="121" t="e">
        <f>VLOOKUP(O161, '[1]لیست محصولات شهریور ۱۴۰۳'!B:C,2,0)</f>
        <v>#N/A</v>
      </c>
      <c r="R161" s="117"/>
      <c r="S161" s="120" t="e">
        <f>VLOOKUP(O161, '[1]لیست محصولات شهریور ۱۴۰۳'!B:F,5,0)</f>
        <v>#N/A</v>
      </c>
      <c r="T161" s="122" t="e">
        <f>VLOOKUP(O161, '[1]لیست محصولات شهریور ۱۴۰۳'!B:G,6,0)</f>
        <v>#N/A</v>
      </c>
      <c r="U161" s="123"/>
      <c r="V161" s="124">
        <f t="shared" si="14"/>
        <v>0</v>
      </c>
      <c r="W161" s="120">
        <f t="shared" si="9"/>
        <v>0</v>
      </c>
      <c r="X161" s="122" t="e">
        <f t="shared" si="10"/>
        <v>#N/A</v>
      </c>
      <c r="Y161" s="125"/>
      <c r="Z161" s="122" t="e">
        <f t="shared" si="11"/>
        <v>#N/A</v>
      </c>
      <c r="AA161" s="126"/>
      <c r="AB161" s="121"/>
      <c r="AC161" s="127"/>
      <c r="AD161" s="128"/>
      <c r="AE161" s="127"/>
      <c r="AF161" s="129"/>
      <c r="AG161" s="130"/>
      <c r="AH161" s="131" t="str">
        <f t="shared" si="15"/>
        <v xml:space="preserve">   -   </v>
      </c>
    </row>
    <row r="162" spans="1:34" ht="22.35" customHeight="1">
      <c r="A162" s="115"/>
      <c r="B162" s="115"/>
      <c r="C162" s="115"/>
      <c r="D162" s="115"/>
      <c r="E162" s="115"/>
      <c r="F162" s="116"/>
      <c r="G162" s="117"/>
      <c r="H162" s="118"/>
      <c r="I162" s="117"/>
      <c r="J162" s="117"/>
      <c r="K162" s="119"/>
      <c r="L162" s="120"/>
      <c r="M162" s="120"/>
      <c r="N162" s="120"/>
      <c r="O162" s="117"/>
      <c r="P162" s="117"/>
      <c r="Q162" s="121" t="e">
        <f>VLOOKUP(O162, '[1]لیست محصولات شهریور ۱۴۰۳'!B:C,2,0)</f>
        <v>#N/A</v>
      </c>
      <c r="R162" s="117"/>
      <c r="S162" s="120" t="e">
        <f>VLOOKUP(O162, '[1]لیست محصولات شهریور ۱۴۰۳'!B:F,5,0)</f>
        <v>#N/A</v>
      </c>
      <c r="T162" s="122" t="e">
        <f>VLOOKUP(O162, '[1]لیست محصولات شهریور ۱۴۰۳'!B:G,6,0)</f>
        <v>#N/A</v>
      </c>
      <c r="U162" s="123"/>
      <c r="V162" s="124">
        <f t="shared" si="14"/>
        <v>0</v>
      </c>
      <c r="W162" s="120">
        <f t="shared" si="9"/>
        <v>0</v>
      </c>
      <c r="X162" s="122" t="e">
        <f t="shared" si="10"/>
        <v>#N/A</v>
      </c>
      <c r="Y162" s="125"/>
      <c r="Z162" s="122" t="e">
        <f t="shared" si="11"/>
        <v>#N/A</v>
      </c>
      <c r="AA162" s="126"/>
      <c r="AB162" s="121"/>
      <c r="AC162" s="127"/>
      <c r="AD162" s="128"/>
      <c r="AE162" s="127"/>
      <c r="AF162" s="129"/>
      <c r="AG162" s="130"/>
      <c r="AH162" s="131" t="str">
        <f t="shared" si="15"/>
        <v xml:space="preserve">   -   </v>
      </c>
    </row>
    <row r="163" spans="1:34" ht="22.35" customHeight="1">
      <c r="A163" s="115"/>
      <c r="B163" s="115"/>
      <c r="C163" s="115"/>
      <c r="D163" s="115"/>
      <c r="E163" s="115"/>
      <c r="F163" s="116"/>
      <c r="G163" s="117"/>
      <c r="H163" s="118"/>
      <c r="I163" s="117"/>
      <c r="J163" s="117"/>
      <c r="K163" s="119"/>
      <c r="L163" s="120"/>
      <c r="M163" s="120"/>
      <c r="N163" s="120"/>
      <c r="O163" s="117"/>
      <c r="P163" s="117"/>
      <c r="Q163" s="121" t="e">
        <f>VLOOKUP(O163, '[1]لیست محصولات شهریور ۱۴۰۳'!B:C,2,0)</f>
        <v>#N/A</v>
      </c>
      <c r="R163" s="117"/>
      <c r="S163" s="120" t="e">
        <f>VLOOKUP(O163, '[1]لیست محصولات شهریور ۱۴۰۳'!B:F,5,0)</f>
        <v>#N/A</v>
      </c>
      <c r="T163" s="122" t="e">
        <f>VLOOKUP(O163, '[1]لیست محصولات شهریور ۱۴۰۳'!B:G,6,0)</f>
        <v>#N/A</v>
      </c>
      <c r="U163" s="123"/>
      <c r="V163" s="124">
        <f t="shared" si="14"/>
        <v>0</v>
      </c>
      <c r="W163" s="120">
        <f t="shared" si="9"/>
        <v>0</v>
      </c>
      <c r="X163" s="122" t="e">
        <f t="shared" si="10"/>
        <v>#N/A</v>
      </c>
      <c r="Y163" s="125"/>
      <c r="Z163" s="122" t="e">
        <f t="shared" si="11"/>
        <v>#N/A</v>
      </c>
      <c r="AA163" s="126"/>
      <c r="AB163" s="121"/>
      <c r="AC163" s="127"/>
      <c r="AD163" s="128"/>
      <c r="AE163" s="127"/>
      <c r="AF163" s="129"/>
      <c r="AG163" s="130"/>
      <c r="AH163" s="131" t="str">
        <f t="shared" si="15"/>
        <v xml:space="preserve">   -   </v>
      </c>
    </row>
    <row r="164" spans="1:34" ht="22.35" customHeight="1">
      <c r="A164" s="115"/>
      <c r="B164" s="115"/>
      <c r="C164" s="115"/>
      <c r="D164" s="115"/>
      <c r="E164" s="115"/>
      <c r="F164" s="116"/>
      <c r="G164" s="117"/>
      <c r="H164" s="118"/>
      <c r="I164" s="117"/>
      <c r="J164" s="117"/>
      <c r="K164" s="119"/>
      <c r="L164" s="120"/>
      <c r="M164" s="120"/>
      <c r="N164" s="120"/>
      <c r="O164" s="117"/>
      <c r="P164" s="117"/>
      <c r="Q164" s="121" t="e">
        <f>VLOOKUP(O164, '[1]لیست محصولات شهریور ۱۴۰۳'!B:C,2,0)</f>
        <v>#N/A</v>
      </c>
      <c r="R164" s="117"/>
      <c r="S164" s="120" t="e">
        <f>VLOOKUP(O164, '[1]لیست محصولات شهریور ۱۴۰۳'!B:F,5,0)</f>
        <v>#N/A</v>
      </c>
      <c r="T164" s="122" t="e">
        <f>VLOOKUP(O164, '[1]لیست محصولات شهریور ۱۴۰۳'!B:G,6,0)</f>
        <v>#N/A</v>
      </c>
      <c r="U164" s="123"/>
      <c r="V164" s="124">
        <f t="shared" si="14"/>
        <v>0</v>
      </c>
      <c r="W164" s="120">
        <f t="shared" si="9"/>
        <v>0</v>
      </c>
      <c r="X164" s="122" t="e">
        <f t="shared" si="10"/>
        <v>#N/A</v>
      </c>
      <c r="Y164" s="125"/>
      <c r="Z164" s="122" t="e">
        <f t="shared" si="11"/>
        <v>#N/A</v>
      </c>
      <c r="AA164" s="126"/>
      <c r="AB164" s="121"/>
      <c r="AC164" s="127"/>
      <c r="AD164" s="128"/>
      <c r="AE164" s="127"/>
      <c r="AF164" s="129"/>
      <c r="AG164" s="130"/>
      <c r="AH164" s="131" t="str">
        <f t="shared" si="15"/>
        <v xml:space="preserve">   -   </v>
      </c>
    </row>
    <row r="165" spans="1:34" ht="22.35" customHeight="1">
      <c r="A165" s="115"/>
      <c r="B165" s="115"/>
      <c r="C165" s="115"/>
      <c r="D165" s="115"/>
      <c r="E165" s="115"/>
      <c r="F165" s="116"/>
      <c r="G165" s="117"/>
      <c r="H165" s="118"/>
      <c r="I165" s="117"/>
      <c r="J165" s="117"/>
      <c r="K165" s="119"/>
      <c r="L165" s="120"/>
      <c r="M165" s="120"/>
      <c r="N165" s="120"/>
      <c r="O165" s="117"/>
      <c r="P165" s="117"/>
      <c r="Q165" s="121" t="e">
        <f>VLOOKUP(O165, '[1]لیست محصولات شهریور ۱۴۰۳'!B:C,2,0)</f>
        <v>#N/A</v>
      </c>
      <c r="R165" s="117"/>
      <c r="S165" s="120" t="e">
        <f>VLOOKUP(O165, '[1]لیست محصولات شهریور ۱۴۰۳'!B:F,5,0)</f>
        <v>#N/A</v>
      </c>
      <c r="T165" s="122" t="e">
        <f>VLOOKUP(O165, '[1]لیست محصولات شهریور ۱۴۰۳'!B:G,6,0)</f>
        <v>#N/A</v>
      </c>
      <c r="U165" s="123"/>
      <c r="V165" s="124">
        <f t="shared" si="14"/>
        <v>0</v>
      </c>
      <c r="W165" s="120">
        <f t="shared" si="9"/>
        <v>0</v>
      </c>
      <c r="X165" s="122" t="e">
        <f t="shared" si="10"/>
        <v>#N/A</v>
      </c>
      <c r="Y165" s="125"/>
      <c r="Z165" s="122" t="e">
        <f t="shared" si="11"/>
        <v>#N/A</v>
      </c>
      <c r="AA165" s="126"/>
      <c r="AB165" s="121"/>
      <c r="AC165" s="127"/>
      <c r="AD165" s="128"/>
      <c r="AE165" s="127"/>
      <c r="AF165" s="129"/>
      <c r="AG165" s="130"/>
      <c r="AH165" s="131" t="str">
        <f t="shared" si="15"/>
        <v xml:space="preserve">   -   </v>
      </c>
    </row>
    <row r="166" spans="1:34" ht="22.35" customHeight="1">
      <c r="A166" s="115"/>
      <c r="B166" s="115"/>
      <c r="C166" s="115"/>
      <c r="D166" s="115"/>
      <c r="E166" s="115"/>
      <c r="F166" s="116"/>
      <c r="G166" s="117"/>
      <c r="H166" s="118"/>
      <c r="I166" s="117"/>
      <c r="J166" s="117"/>
      <c r="K166" s="119"/>
      <c r="L166" s="120"/>
      <c r="M166" s="120"/>
      <c r="N166" s="120"/>
      <c r="O166" s="117"/>
      <c r="P166" s="117"/>
      <c r="Q166" s="121" t="e">
        <f>VLOOKUP(O166, '[1]لیست محصولات شهریور ۱۴۰۳'!B:C,2,0)</f>
        <v>#N/A</v>
      </c>
      <c r="R166" s="117"/>
      <c r="S166" s="120" t="e">
        <f>VLOOKUP(O166, '[1]لیست محصولات شهریور ۱۴۰۳'!B:F,5,0)</f>
        <v>#N/A</v>
      </c>
      <c r="T166" s="122" t="e">
        <f>VLOOKUP(O166, '[1]لیست محصولات شهریور ۱۴۰۳'!B:G,6,0)</f>
        <v>#N/A</v>
      </c>
      <c r="U166" s="123"/>
      <c r="V166" s="124">
        <f t="shared" si="14"/>
        <v>0</v>
      </c>
      <c r="W166" s="120">
        <f t="shared" si="9"/>
        <v>0</v>
      </c>
      <c r="X166" s="122" t="e">
        <f t="shared" si="10"/>
        <v>#N/A</v>
      </c>
      <c r="Y166" s="125"/>
      <c r="Z166" s="122" t="e">
        <f t="shared" si="11"/>
        <v>#N/A</v>
      </c>
      <c r="AA166" s="126"/>
      <c r="AB166" s="121"/>
      <c r="AC166" s="127"/>
      <c r="AD166" s="128"/>
      <c r="AE166" s="127"/>
      <c r="AF166" s="129"/>
      <c r="AG166" s="130"/>
      <c r="AH166" s="131" t="str">
        <f t="shared" si="15"/>
        <v xml:space="preserve">   -   </v>
      </c>
    </row>
    <row r="167" spans="1:34" ht="22.35" customHeight="1">
      <c r="A167" s="115"/>
      <c r="B167" s="115"/>
      <c r="C167" s="115"/>
      <c r="D167" s="115"/>
      <c r="E167" s="115"/>
      <c r="F167" s="116"/>
      <c r="G167" s="117"/>
      <c r="H167" s="118"/>
      <c r="I167" s="117"/>
      <c r="J167" s="117"/>
      <c r="K167" s="119"/>
      <c r="L167" s="120"/>
      <c r="M167" s="120"/>
      <c r="N167" s="120"/>
      <c r="O167" s="117"/>
      <c r="P167" s="117"/>
      <c r="Q167" s="121" t="e">
        <f>VLOOKUP(O167, '[1]لیست محصولات شهریور ۱۴۰۳'!B:C,2,0)</f>
        <v>#N/A</v>
      </c>
      <c r="R167" s="117"/>
      <c r="S167" s="120" t="e">
        <f>VLOOKUP(O167, '[1]لیست محصولات شهریور ۱۴۰۳'!B:F,5,0)</f>
        <v>#N/A</v>
      </c>
      <c r="T167" s="122" t="e">
        <f>VLOOKUP(O167, '[1]لیست محصولات شهریور ۱۴۰۳'!B:G,6,0)</f>
        <v>#N/A</v>
      </c>
      <c r="U167" s="123"/>
      <c r="V167" s="124">
        <f t="shared" si="14"/>
        <v>0</v>
      </c>
      <c r="W167" s="120">
        <f t="shared" si="9"/>
        <v>0</v>
      </c>
      <c r="X167" s="122" t="e">
        <f t="shared" si="10"/>
        <v>#N/A</v>
      </c>
      <c r="Y167" s="125"/>
      <c r="Z167" s="122" t="e">
        <f t="shared" si="11"/>
        <v>#N/A</v>
      </c>
      <c r="AA167" s="126"/>
      <c r="AB167" s="121"/>
      <c r="AC167" s="127"/>
      <c r="AD167" s="128"/>
      <c r="AE167" s="127"/>
      <c r="AF167" s="129"/>
      <c r="AG167" s="130"/>
      <c r="AH167" s="131" t="str">
        <f t="shared" si="15"/>
        <v xml:space="preserve">   -   </v>
      </c>
    </row>
    <row r="168" spans="1:34" ht="22.35" customHeight="1">
      <c r="A168" s="115"/>
      <c r="B168" s="115"/>
      <c r="C168" s="115"/>
      <c r="D168" s="115"/>
      <c r="E168" s="115"/>
      <c r="F168" s="116"/>
      <c r="G168" s="117"/>
      <c r="H168" s="118"/>
      <c r="I168" s="117"/>
      <c r="J168" s="117"/>
      <c r="K168" s="119"/>
      <c r="L168" s="120"/>
      <c r="M168" s="120"/>
      <c r="N168" s="120"/>
      <c r="O168" s="117"/>
      <c r="P168" s="117"/>
      <c r="Q168" s="121" t="e">
        <f>VLOOKUP(O168, '[1]لیست محصولات شهریور ۱۴۰۳'!B:C,2,0)</f>
        <v>#N/A</v>
      </c>
      <c r="R168" s="117"/>
      <c r="S168" s="120" t="e">
        <f>VLOOKUP(O168, '[1]لیست محصولات شهریور ۱۴۰۳'!B:F,5,0)</f>
        <v>#N/A</v>
      </c>
      <c r="T168" s="122" t="e">
        <f>VLOOKUP(O168, '[1]لیست محصولات شهریور ۱۴۰۳'!B:G,6,0)</f>
        <v>#N/A</v>
      </c>
      <c r="U168" s="123"/>
      <c r="V168" s="124">
        <f t="shared" si="14"/>
        <v>0</v>
      </c>
      <c r="W168" s="120">
        <f t="shared" si="9"/>
        <v>0</v>
      </c>
      <c r="X168" s="122" t="e">
        <f t="shared" si="10"/>
        <v>#N/A</v>
      </c>
      <c r="Y168" s="125"/>
      <c r="Z168" s="122" t="e">
        <f t="shared" si="11"/>
        <v>#N/A</v>
      </c>
      <c r="AA168" s="126"/>
      <c r="AB168" s="121"/>
      <c r="AC168" s="127"/>
      <c r="AD168" s="128"/>
      <c r="AE168" s="127"/>
      <c r="AF168" s="129"/>
      <c r="AG168" s="130"/>
      <c r="AH168" s="131" t="str">
        <f t="shared" si="15"/>
        <v xml:space="preserve">   -   </v>
      </c>
    </row>
    <row r="169" spans="1:34" ht="22.35" customHeight="1">
      <c r="A169" s="115"/>
      <c r="B169" s="115"/>
      <c r="C169" s="115"/>
      <c r="D169" s="115"/>
      <c r="E169" s="115"/>
      <c r="F169" s="116"/>
      <c r="G169" s="117"/>
      <c r="H169" s="118"/>
      <c r="I169" s="117"/>
      <c r="J169" s="117"/>
      <c r="K169" s="119"/>
      <c r="L169" s="120"/>
      <c r="M169" s="120"/>
      <c r="N169" s="120"/>
      <c r="O169" s="117"/>
      <c r="P169" s="117"/>
      <c r="Q169" s="121" t="e">
        <f>VLOOKUP(O169, '[1]لیست محصولات شهریور ۱۴۰۳'!B:C,2,0)</f>
        <v>#N/A</v>
      </c>
      <c r="R169" s="117"/>
      <c r="S169" s="120" t="e">
        <f>VLOOKUP(O169, '[1]لیست محصولات شهریور ۱۴۰۳'!B:F,5,0)</f>
        <v>#N/A</v>
      </c>
      <c r="T169" s="122" t="e">
        <f>VLOOKUP(O169, '[1]لیست محصولات شهریور ۱۴۰۳'!B:G,6,0)</f>
        <v>#N/A</v>
      </c>
      <c r="U169" s="123"/>
      <c r="V169" s="124">
        <f t="shared" si="14"/>
        <v>0</v>
      </c>
      <c r="W169" s="120">
        <f t="shared" si="9"/>
        <v>0</v>
      </c>
      <c r="X169" s="122" t="e">
        <f t="shared" si="10"/>
        <v>#N/A</v>
      </c>
      <c r="Y169" s="125"/>
      <c r="Z169" s="122" t="e">
        <f t="shared" si="11"/>
        <v>#N/A</v>
      </c>
      <c r="AA169" s="126"/>
      <c r="AB169" s="121"/>
      <c r="AC169" s="127"/>
      <c r="AD169" s="128"/>
      <c r="AE169" s="127"/>
      <c r="AF169" s="129"/>
      <c r="AG169" s="130"/>
      <c r="AH169" s="131" t="str">
        <f t="shared" si="15"/>
        <v xml:space="preserve">   -   </v>
      </c>
    </row>
    <row r="170" spans="1:34" ht="22.35" customHeight="1">
      <c r="A170" s="115"/>
      <c r="B170" s="115"/>
      <c r="C170" s="115"/>
      <c r="D170" s="115"/>
      <c r="E170" s="115"/>
      <c r="F170" s="116"/>
      <c r="G170" s="117"/>
      <c r="H170" s="118"/>
      <c r="I170" s="117"/>
      <c r="J170" s="117"/>
      <c r="K170" s="119"/>
      <c r="L170" s="120"/>
      <c r="M170" s="120"/>
      <c r="N170" s="120"/>
      <c r="O170" s="117"/>
      <c r="P170" s="117"/>
      <c r="Q170" s="121" t="e">
        <f>VLOOKUP(O170, '[1]لیست محصولات شهریور ۱۴۰۳'!B:C,2,0)</f>
        <v>#N/A</v>
      </c>
      <c r="R170" s="117"/>
      <c r="S170" s="120" t="e">
        <f>VLOOKUP(O170, '[1]لیست محصولات شهریور ۱۴۰۳'!B:F,5,0)</f>
        <v>#N/A</v>
      </c>
      <c r="T170" s="122" t="e">
        <f>VLOOKUP(O170, '[1]لیست محصولات شهریور ۱۴۰۳'!B:G,6,0)</f>
        <v>#N/A</v>
      </c>
      <c r="U170" s="123"/>
      <c r="V170" s="124">
        <f t="shared" si="14"/>
        <v>0</v>
      </c>
      <c r="W170" s="120">
        <f t="shared" si="9"/>
        <v>0</v>
      </c>
      <c r="X170" s="122" t="e">
        <f t="shared" si="10"/>
        <v>#N/A</v>
      </c>
      <c r="Y170" s="125"/>
      <c r="Z170" s="122" t="e">
        <f t="shared" si="11"/>
        <v>#N/A</v>
      </c>
      <c r="AA170" s="126"/>
      <c r="AB170" s="121"/>
      <c r="AC170" s="127"/>
      <c r="AD170" s="128"/>
      <c r="AE170" s="127"/>
      <c r="AF170" s="129"/>
      <c r="AG170" s="130"/>
      <c r="AH170" s="131" t="str">
        <f t="shared" si="15"/>
        <v xml:space="preserve">   -   </v>
      </c>
    </row>
    <row r="171" spans="1:34" ht="22.35" customHeight="1">
      <c r="A171" s="115"/>
      <c r="B171" s="115"/>
      <c r="C171" s="115"/>
      <c r="D171" s="115"/>
      <c r="E171" s="115"/>
      <c r="F171" s="116"/>
      <c r="G171" s="117"/>
      <c r="H171" s="118"/>
      <c r="I171" s="117"/>
      <c r="J171" s="117"/>
      <c r="K171" s="119"/>
      <c r="L171" s="120"/>
      <c r="M171" s="120"/>
      <c r="N171" s="120"/>
      <c r="O171" s="117"/>
      <c r="P171" s="117"/>
      <c r="Q171" s="121" t="e">
        <f>VLOOKUP(O171, '[1]لیست محصولات شهریور ۱۴۰۳'!B:C,2,0)</f>
        <v>#N/A</v>
      </c>
      <c r="R171" s="117"/>
      <c r="S171" s="120" t="e">
        <f>VLOOKUP(O171, '[1]لیست محصولات شهریور ۱۴۰۳'!B:F,5,0)</f>
        <v>#N/A</v>
      </c>
      <c r="T171" s="122" t="e">
        <f>VLOOKUP(O171, '[1]لیست محصولات شهریور ۱۴۰۳'!B:G,6,0)</f>
        <v>#N/A</v>
      </c>
      <c r="U171" s="123"/>
      <c r="V171" s="124">
        <f t="shared" si="14"/>
        <v>0</v>
      </c>
      <c r="W171" s="120">
        <f t="shared" si="9"/>
        <v>0</v>
      </c>
      <c r="X171" s="122" t="e">
        <f t="shared" si="10"/>
        <v>#N/A</v>
      </c>
      <c r="Y171" s="125"/>
      <c r="Z171" s="122" t="e">
        <f t="shared" si="11"/>
        <v>#N/A</v>
      </c>
      <c r="AA171" s="126"/>
      <c r="AB171" s="121"/>
      <c r="AC171" s="127"/>
      <c r="AD171" s="128"/>
      <c r="AE171" s="127"/>
      <c r="AF171" s="129"/>
      <c r="AG171" s="130"/>
      <c r="AH171" s="131" t="str">
        <f t="shared" si="15"/>
        <v xml:space="preserve">   -   </v>
      </c>
    </row>
    <row r="172" spans="1:34" ht="22.35" customHeight="1">
      <c r="A172" s="115"/>
      <c r="B172" s="115"/>
      <c r="C172" s="115"/>
      <c r="D172" s="115"/>
      <c r="E172" s="115"/>
      <c r="F172" s="116"/>
      <c r="G172" s="117"/>
      <c r="H172" s="118"/>
      <c r="I172" s="117"/>
      <c r="J172" s="117"/>
      <c r="K172" s="119"/>
      <c r="L172" s="120"/>
      <c r="M172" s="120"/>
      <c r="N172" s="120"/>
      <c r="O172" s="117"/>
      <c r="P172" s="117"/>
      <c r="Q172" s="121" t="e">
        <f>VLOOKUP(O172, '[1]لیست محصولات شهریور ۱۴۰۳'!B:C,2,0)</f>
        <v>#N/A</v>
      </c>
      <c r="R172" s="117"/>
      <c r="S172" s="120" t="e">
        <f>VLOOKUP(O172, '[1]لیست محصولات شهریور ۱۴۰۳'!B:F,5,0)</f>
        <v>#N/A</v>
      </c>
      <c r="T172" s="122" t="e">
        <f>VLOOKUP(O172, '[1]لیست محصولات شهریور ۱۴۰۳'!B:G,6,0)</f>
        <v>#N/A</v>
      </c>
      <c r="U172" s="123"/>
      <c r="V172" s="124">
        <f t="shared" si="14"/>
        <v>0</v>
      </c>
      <c r="W172" s="120">
        <f t="shared" si="9"/>
        <v>0</v>
      </c>
      <c r="X172" s="122" t="e">
        <f t="shared" si="10"/>
        <v>#N/A</v>
      </c>
      <c r="Y172" s="125"/>
      <c r="Z172" s="122" t="e">
        <f t="shared" si="11"/>
        <v>#N/A</v>
      </c>
      <c r="AA172" s="126"/>
      <c r="AB172" s="121"/>
      <c r="AC172" s="127"/>
      <c r="AD172" s="128"/>
      <c r="AE172" s="127"/>
      <c r="AF172" s="129"/>
      <c r="AG172" s="130"/>
      <c r="AH172" s="131" t="str">
        <f t="shared" si="15"/>
        <v xml:space="preserve">   -   </v>
      </c>
    </row>
    <row r="173" spans="1:34" ht="22.35" customHeight="1">
      <c r="A173" s="115"/>
      <c r="B173" s="115"/>
      <c r="C173" s="115"/>
      <c r="D173" s="115"/>
      <c r="E173" s="115"/>
      <c r="F173" s="116"/>
      <c r="G173" s="117"/>
      <c r="H173" s="118"/>
      <c r="I173" s="117"/>
      <c r="J173" s="117"/>
      <c r="K173" s="119"/>
      <c r="L173" s="120"/>
      <c r="M173" s="120"/>
      <c r="N173" s="120"/>
      <c r="O173" s="117"/>
      <c r="P173" s="117"/>
      <c r="Q173" s="121" t="e">
        <f>VLOOKUP(O173, '[1]لیست محصولات شهریور ۱۴۰۳'!B:C,2,0)</f>
        <v>#N/A</v>
      </c>
      <c r="R173" s="117"/>
      <c r="S173" s="120" t="e">
        <f>VLOOKUP(O173, '[1]لیست محصولات شهریور ۱۴۰۳'!B:F,5,0)</f>
        <v>#N/A</v>
      </c>
      <c r="T173" s="122" t="e">
        <f>VLOOKUP(O173, '[1]لیست محصولات شهریور ۱۴۰۳'!B:G,6,0)</f>
        <v>#N/A</v>
      </c>
      <c r="U173" s="123"/>
      <c r="V173" s="124">
        <f t="shared" si="14"/>
        <v>0</v>
      </c>
      <c r="W173" s="120">
        <f t="shared" si="9"/>
        <v>0</v>
      </c>
      <c r="X173" s="122" t="e">
        <f t="shared" si="10"/>
        <v>#N/A</v>
      </c>
      <c r="Y173" s="125"/>
      <c r="Z173" s="122" t="e">
        <f t="shared" si="11"/>
        <v>#N/A</v>
      </c>
      <c r="AA173" s="126"/>
      <c r="AB173" s="121"/>
      <c r="AC173" s="127"/>
      <c r="AD173" s="128"/>
      <c r="AE173" s="127"/>
      <c r="AF173" s="129"/>
      <c r="AG173" s="130"/>
      <c r="AH173" s="131" t="str">
        <f t="shared" si="15"/>
        <v xml:space="preserve">   -   </v>
      </c>
    </row>
    <row r="174" spans="1:34" ht="22.35" customHeight="1">
      <c r="A174" s="115"/>
      <c r="B174" s="115"/>
      <c r="C174" s="115"/>
      <c r="D174" s="115"/>
      <c r="E174" s="115"/>
      <c r="F174" s="116"/>
      <c r="G174" s="117"/>
      <c r="H174" s="118"/>
      <c r="I174" s="117"/>
      <c r="J174" s="117"/>
      <c r="K174" s="119"/>
      <c r="L174" s="120"/>
      <c r="M174" s="120"/>
      <c r="N174" s="120"/>
      <c r="O174" s="117"/>
      <c r="P174" s="117"/>
      <c r="Q174" s="121" t="e">
        <f>VLOOKUP(O174, '[1]لیست محصولات شهریور ۱۴۰۳'!B:C,2,0)</f>
        <v>#N/A</v>
      </c>
      <c r="R174" s="117"/>
      <c r="S174" s="120" t="e">
        <f>VLOOKUP(O174, '[1]لیست محصولات شهریور ۱۴۰۳'!B:F,5,0)</f>
        <v>#N/A</v>
      </c>
      <c r="T174" s="122" t="e">
        <f>VLOOKUP(O174, '[1]لیست محصولات شهریور ۱۴۰۳'!B:G,6,0)</f>
        <v>#N/A</v>
      </c>
      <c r="U174" s="123"/>
      <c r="V174" s="124">
        <f t="shared" si="14"/>
        <v>0</v>
      </c>
      <c r="W174" s="120">
        <f t="shared" si="9"/>
        <v>0</v>
      </c>
      <c r="X174" s="122" t="e">
        <f t="shared" si="10"/>
        <v>#N/A</v>
      </c>
      <c r="Y174" s="125"/>
      <c r="Z174" s="122" t="e">
        <f t="shared" si="11"/>
        <v>#N/A</v>
      </c>
      <c r="AA174" s="126"/>
      <c r="AB174" s="121"/>
      <c r="AC174" s="127"/>
      <c r="AD174" s="128"/>
      <c r="AE174" s="127"/>
      <c r="AF174" s="129"/>
      <c r="AG174" s="130"/>
      <c r="AH174" s="131" t="str">
        <f t="shared" si="15"/>
        <v xml:space="preserve">   -   </v>
      </c>
    </row>
    <row r="175" spans="1:34" ht="22.35" customHeight="1">
      <c r="A175" s="115"/>
      <c r="B175" s="115"/>
      <c r="C175" s="115"/>
      <c r="D175" s="115"/>
      <c r="E175" s="115"/>
      <c r="F175" s="116"/>
      <c r="G175" s="117"/>
      <c r="H175" s="118"/>
      <c r="I175" s="117"/>
      <c r="J175" s="117"/>
      <c r="K175" s="119"/>
      <c r="L175" s="120"/>
      <c r="M175" s="120"/>
      <c r="N175" s="120"/>
      <c r="O175" s="117"/>
      <c r="P175" s="117"/>
      <c r="Q175" s="121" t="e">
        <f>VLOOKUP(O175, '[1]لیست محصولات شهریور ۱۴۰۳'!B:C,2,0)</f>
        <v>#N/A</v>
      </c>
      <c r="R175" s="117"/>
      <c r="S175" s="120" t="e">
        <f>VLOOKUP(O175, '[1]لیست محصولات شهریور ۱۴۰۳'!B:F,5,0)</f>
        <v>#N/A</v>
      </c>
      <c r="T175" s="122" t="e">
        <f>VLOOKUP(O175, '[1]لیست محصولات شهریور ۱۴۰۳'!B:G,6,0)</f>
        <v>#N/A</v>
      </c>
      <c r="U175" s="123"/>
      <c r="V175" s="124">
        <f t="shared" si="14"/>
        <v>0</v>
      </c>
      <c r="W175" s="120">
        <f t="shared" si="9"/>
        <v>0</v>
      </c>
      <c r="X175" s="122" t="e">
        <f t="shared" si="10"/>
        <v>#N/A</v>
      </c>
      <c r="Y175" s="125"/>
      <c r="Z175" s="122" t="e">
        <f t="shared" si="11"/>
        <v>#N/A</v>
      </c>
      <c r="AA175" s="126"/>
      <c r="AB175" s="121"/>
      <c r="AC175" s="127"/>
      <c r="AD175" s="128"/>
      <c r="AE175" s="127"/>
      <c r="AF175" s="129"/>
      <c r="AG175" s="130"/>
      <c r="AH175" s="131" t="str">
        <f t="shared" si="15"/>
        <v xml:space="preserve">   -   </v>
      </c>
    </row>
    <row r="176" spans="1:34" ht="22.35" customHeight="1">
      <c r="A176" s="115"/>
      <c r="B176" s="115"/>
      <c r="C176" s="115"/>
      <c r="D176" s="115"/>
      <c r="E176" s="115"/>
      <c r="F176" s="116"/>
      <c r="G176" s="117"/>
      <c r="H176" s="118"/>
      <c r="I176" s="117"/>
      <c r="J176" s="117"/>
      <c r="K176" s="119"/>
      <c r="L176" s="120"/>
      <c r="M176" s="120"/>
      <c r="N176" s="120"/>
      <c r="O176" s="117"/>
      <c r="P176" s="117"/>
      <c r="Q176" s="121" t="e">
        <f>VLOOKUP(O176, '[1]لیست محصولات شهریور ۱۴۰۳'!B:C,2,0)</f>
        <v>#N/A</v>
      </c>
      <c r="R176" s="117"/>
      <c r="S176" s="120" t="e">
        <f>VLOOKUP(O176, '[1]لیست محصولات شهریور ۱۴۰۳'!B:F,5,0)</f>
        <v>#N/A</v>
      </c>
      <c r="T176" s="122" t="e">
        <f>VLOOKUP(O176, '[1]لیست محصولات شهریور ۱۴۰۳'!B:G,6,0)</f>
        <v>#N/A</v>
      </c>
      <c r="U176" s="123"/>
      <c r="V176" s="124">
        <f t="shared" si="14"/>
        <v>0</v>
      </c>
      <c r="W176" s="120">
        <f t="shared" si="9"/>
        <v>0</v>
      </c>
      <c r="X176" s="122" t="e">
        <f t="shared" si="10"/>
        <v>#N/A</v>
      </c>
      <c r="Y176" s="125"/>
      <c r="Z176" s="122" t="e">
        <f t="shared" si="11"/>
        <v>#N/A</v>
      </c>
      <c r="AA176" s="126"/>
      <c r="AB176" s="121"/>
      <c r="AC176" s="127"/>
      <c r="AD176" s="128"/>
      <c r="AE176" s="127"/>
      <c r="AF176" s="129"/>
      <c r="AG176" s="130"/>
      <c r="AH176" s="131" t="str">
        <f t="shared" si="15"/>
        <v xml:space="preserve">   -   </v>
      </c>
    </row>
    <row r="177" spans="1:34" ht="22.35" customHeight="1">
      <c r="A177" s="115"/>
      <c r="B177" s="115"/>
      <c r="C177" s="115"/>
      <c r="D177" s="115"/>
      <c r="E177" s="115"/>
      <c r="F177" s="116"/>
      <c r="G177" s="117"/>
      <c r="H177" s="118"/>
      <c r="I177" s="117"/>
      <c r="J177" s="117"/>
      <c r="K177" s="119"/>
      <c r="L177" s="120"/>
      <c r="M177" s="120"/>
      <c r="N177" s="120"/>
      <c r="O177" s="117"/>
      <c r="P177" s="117"/>
      <c r="Q177" s="121" t="e">
        <f>VLOOKUP(O177, '[1]لیست محصولات شهریور ۱۴۰۳'!B:C,2,0)</f>
        <v>#N/A</v>
      </c>
      <c r="R177" s="117"/>
      <c r="S177" s="120" t="e">
        <f>VLOOKUP(O177, '[1]لیست محصولات شهریور ۱۴۰۳'!B:F,5,0)</f>
        <v>#N/A</v>
      </c>
      <c r="T177" s="122" t="e">
        <f>VLOOKUP(O177, '[1]لیست محصولات شهریور ۱۴۰۳'!B:G,6,0)</f>
        <v>#N/A</v>
      </c>
      <c r="U177" s="123"/>
      <c r="V177" s="124">
        <f t="shared" si="14"/>
        <v>0</v>
      </c>
      <c r="W177" s="120">
        <f t="shared" si="9"/>
        <v>0</v>
      </c>
      <c r="X177" s="122" t="e">
        <f t="shared" si="10"/>
        <v>#N/A</v>
      </c>
      <c r="Y177" s="125"/>
      <c r="Z177" s="122" t="e">
        <f t="shared" si="11"/>
        <v>#N/A</v>
      </c>
      <c r="AA177" s="126"/>
      <c r="AB177" s="121"/>
      <c r="AC177" s="127"/>
      <c r="AD177" s="128"/>
      <c r="AE177" s="127"/>
      <c r="AF177" s="129"/>
      <c r="AG177" s="130"/>
      <c r="AH177" s="131" t="str">
        <f t="shared" si="15"/>
        <v xml:space="preserve">   -   </v>
      </c>
    </row>
    <row r="178" spans="1:34" ht="22.35" customHeight="1">
      <c r="A178" s="115"/>
      <c r="B178" s="115"/>
      <c r="C178" s="115"/>
      <c r="D178" s="115"/>
      <c r="E178" s="115"/>
      <c r="F178" s="116"/>
      <c r="G178" s="117"/>
      <c r="H178" s="118"/>
      <c r="I178" s="117"/>
      <c r="J178" s="117"/>
      <c r="K178" s="119"/>
      <c r="L178" s="120"/>
      <c r="M178" s="120"/>
      <c r="N178" s="120"/>
      <c r="O178" s="117"/>
      <c r="P178" s="117"/>
      <c r="Q178" s="121" t="e">
        <f>VLOOKUP(O178, '[1]لیست محصولات شهریور ۱۴۰۳'!B:C,2,0)</f>
        <v>#N/A</v>
      </c>
      <c r="R178" s="117"/>
      <c r="S178" s="120" t="e">
        <f>VLOOKUP(O178, '[1]لیست محصولات شهریور ۱۴۰۳'!B:F,5,0)</f>
        <v>#N/A</v>
      </c>
      <c r="T178" s="122" t="e">
        <f>VLOOKUP(O178, '[1]لیست محصولات شهریور ۱۴۰۳'!B:G,6,0)</f>
        <v>#N/A</v>
      </c>
      <c r="U178" s="123"/>
      <c r="V178" s="124">
        <f t="shared" si="14"/>
        <v>0</v>
      </c>
      <c r="W178" s="120">
        <f t="shared" si="9"/>
        <v>0</v>
      </c>
      <c r="X178" s="122" t="e">
        <f t="shared" si="10"/>
        <v>#N/A</v>
      </c>
      <c r="Y178" s="125"/>
      <c r="Z178" s="122" t="e">
        <f t="shared" si="11"/>
        <v>#N/A</v>
      </c>
      <c r="AA178" s="126"/>
      <c r="AB178" s="121"/>
      <c r="AC178" s="127"/>
      <c r="AD178" s="128"/>
      <c r="AE178" s="127"/>
      <c r="AF178" s="129"/>
      <c r="AG178" s="130"/>
      <c r="AH178" s="131" t="str">
        <f t="shared" si="15"/>
        <v xml:space="preserve">   -   </v>
      </c>
    </row>
    <row r="179" spans="1:34" ht="22.35" customHeight="1">
      <c r="A179" s="115"/>
      <c r="B179" s="115"/>
      <c r="C179" s="115"/>
      <c r="D179" s="115"/>
      <c r="E179" s="115"/>
      <c r="F179" s="116"/>
      <c r="G179" s="117"/>
      <c r="H179" s="118"/>
      <c r="I179" s="117"/>
      <c r="J179" s="117"/>
      <c r="K179" s="119"/>
      <c r="L179" s="120"/>
      <c r="M179" s="120"/>
      <c r="N179" s="120"/>
      <c r="O179" s="117"/>
      <c r="P179" s="117"/>
      <c r="Q179" s="121" t="e">
        <f>VLOOKUP(O179, '[1]لیست محصولات شهریور ۱۴۰۳'!B:C,2,0)</f>
        <v>#N/A</v>
      </c>
      <c r="R179" s="117"/>
      <c r="S179" s="120" t="e">
        <f>VLOOKUP(O179, '[1]لیست محصولات شهریور ۱۴۰۳'!B:F,5,0)</f>
        <v>#N/A</v>
      </c>
      <c r="T179" s="122" t="e">
        <f>VLOOKUP(O179, '[1]لیست محصولات شهریور ۱۴۰۳'!B:G,6,0)</f>
        <v>#N/A</v>
      </c>
      <c r="U179" s="123"/>
      <c r="V179" s="124">
        <f t="shared" si="14"/>
        <v>0</v>
      </c>
      <c r="W179" s="120">
        <f t="shared" si="9"/>
        <v>0</v>
      </c>
      <c r="X179" s="122" t="e">
        <f t="shared" si="10"/>
        <v>#N/A</v>
      </c>
      <c r="Y179" s="125"/>
      <c r="Z179" s="122" t="e">
        <f t="shared" si="11"/>
        <v>#N/A</v>
      </c>
      <c r="AA179" s="126"/>
      <c r="AB179" s="121"/>
      <c r="AC179" s="127"/>
      <c r="AD179" s="128"/>
      <c r="AE179" s="127"/>
      <c r="AF179" s="129"/>
      <c r="AG179" s="130"/>
      <c r="AH179" s="131" t="str">
        <f t="shared" si="15"/>
        <v xml:space="preserve">   -   </v>
      </c>
    </row>
    <row r="180" spans="1:34" ht="22.35" customHeight="1">
      <c r="A180" s="115"/>
      <c r="B180" s="115"/>
      <c r="C180" s="115"/>
      <c r="D180" s="115"/>
      <c r="E180" s="115"/>
      <c r="F180" s="116"/>
      <c r="G180" s="117"/>
      <c r="H180" s="118"/>
      <c r="I180" s="117"/>
      <c r="J180" s="117"/>
      <c r="K180" s="119"/>
      <c r="L180" s="120"/>
      <c r="M180" s="120"/>
      <c r="N180" s="120"/>
      <c r="O180" s="117"/>
      <c r="P180" s="117"/>
      <c r="Q180" s="121" t="e">
        <f>VLOOKUP(O180, '[1]لیست محصولات شهریور ۱۴۰۳'!B:C,2,0)</f>
        <v>#N/A</v>
      </c>
      <c r="R180" s="117"/>
      <c r="S180" s="120" t="e">
        <f>VLOOKUP(O180, '[1]لیست محصولات شهریور ۱۴۰۳'!B:F,5,0)</f>
        <v>#N/A</v>
      </c>
      <c r="T180" s="122" t="e">
        <f>VLOOKUP(O180, '[1]لیست محصولات شهریور ۱۴۰۳'!B:G,6,0)</f>
        <v>#N/A</v>
      </c>
      <c r="U180" s="123"/>
      <c r="V180" s="124">
        <f t="shared" si="14"/>
        <v>0</v>
      </c>
      <c r="W180" s="120">
        <f t="shared" si="9"/>
        <v>0</v>
      </c>
      <c r="X180" s="122" t="e">
        <f t="shared" si="10"/>
        <v>#N/A</v>
      </c>
      <c r="Y180" s="125"/>
      <c r="Z180" s="122" t="e">
        <f t="shared" si="11"/>
        <v>#N/A</v>
      </c>
      <c r="AA180" s="126"/>
      <c r="AB180" s="121"/>
      <c r="AC180" s="127"/>
      <c r="AD180" s="128"/>
      <c r="AE180" s="127"/>
      <c r="AF180" s="129"/>
      <c r="AG180" s="130"/>
      <c r="AH180" s="131" t="str">
        <f t="shared" si="15"/>
        <v xml:space="preserve">   -   </v>
      </c>
    </row>
    <row r="181" spans="1:34" ht="22.35" customHeight="1">
      <c r="A181" s="115"/>
      <c r="B181" s="115"/>
      <c r="C181" s="115"/>
      <c r="D181" s="115"/>
      <c r="E181" s="115"/>
      <c r="F181" s="116"/>
      <c r="G181" s="117"/>
      <c r="H181" s="118"/>
      <c r="I181" s="117"/>
      <c r="J181" s="117"/>
      <c r="K181" s="119"/>
      <c r="L181" s="120"/>
      <c r="M181" s="120"/>
      <c r="N181" s="120"/>
      <c r="O181" s="117"/>
      <c r="P181" s="117"/>
      <c r="Q181" s="121" t="e">
        <f>VLOOKUP(O181, '[1]لیست محصولات شهریور ۱۴۰۳'!B:C,2,0)</f>
        <v>#N/A</v>
      </c>
      <c r="R181" s="117"/>
      <c r="S181" s="120" t="e">
        <f>VLOOKUP(O181, '[1]لیست محصولات شهریور ۱۴۰۳'!B:F,5,0)</f>
        <v>#N/A</v>
      </c>
      <c r="T181" s="122" t="e">
        <f>VLOOKUP(O181, '[1]لیست محصولات شهریور ۱۴۰۳'!B:G,6,0)</f>
        <v>#N/A</v>
      </c>
      <c r="U181" s="123"/>
      <c r="V181" s="124">
        <f t="shared" si="14"/>
        <v>0</v>
      </c>
      <c r="W181" s="120">
        <f t="shared" si="9"/>
        <v>0</v>
      </c>
      <c r="X181" s="122" t="e">
        <f t="shared" si="10"/>
        <v>#N/A</v>
      </c>
      <c r="Y181" s="125"/>
      <c r="Z181" s="122" t="e">
        <f t="shared" si="11"/>
        <v>#N/A</v>
      </c>
      <c r="AA181" s="126"/>
      <c r="AB181" s="121"/>
      <c r="AC181" s="127"/>
      <c r="AD181" s="128"/>
      <c r="AE181" s="127"/>
      <c r="AF181" s="129"/>
      <c r="AG181" s="130"/>
      <c r="AH181" s="131" t="str">
        <f t="shared" si="15"/>
        <v xml:space="preserve">   -   </v>
      </c>
    </row>
    <row r="182" spans="1:34" ht="22.35" customHeight="1">
      <c r="A182" s="115"/>
      <c r="B182" s="115"/>
      <c r="C182" s="115"/>
      <c r="D182" s="115"/>
      <c r="E182" s="115"/>
      <c r="F182" s="116"/>
      <c r="G182" s="117"/>
      <c r="H182" s="118"/>
      <c r="I182" s="117"/>
      <c r="J182" s="117"/>
      <c r="K182" s="119"/>
      <c r="L182" s="120"/>
      <c r="M182" s="120"/>
      <c r="N182" s="120"/>
      <c r="O182" s="117"/>
      <c r="P182" s="117"/>
      <c r="Q182" s="121" t="e">
        <f>VLOOKUP(O182, '[1]لیست محصولات شهریور ۱۴۰۳'!B:C,2,0)</f>
        <v>#N/A</v>
      </c>
      <c r="R182" s="117"/>
      <c r="S182" s="120" t="e">
        <f>VLOOKUP(O182, '[1]لیست محصولات شهریور ۱۴۰۳'!B:F,5,0)</f>
        <v>#N/A</v>
      </c>
      <c r="T182" s="122" t="e">
        <f>VLOOKUP(O182, '[1]لیست محصولات شهریور ۱۴۰۳'!B:G,6,0)</f>
        <v>#N/A</v>
      </c>
      <c r="U182" s="123"/>
      <c r="V182" s="124">
        <f t="shared" si="14"/>
        <v>0</v>
      </c>
      <c r="W182" s="120">
        <f t="shared" si="9"/>
        <v>0</v>
      </c>
      <c r="X182" s="122" t="e">
        <f t="shared" si="10"/>
        <v>#N/A</v>
      </c>
      <c r="Y182" s="125"/>
      <c r="Z182" s="122" t="e">
        <f t="shared" si="11"/>
        <v>#N/A</v>
      </c>
      <c r="AA182" s="126"/>
      <c r="AB182" s="121"/>
      <c r="AC182" s="127"/>
      <c r="AD182" s="128"/>
      <c r="AE182" s="127"/>
      <c r="AF182" s="129"/>
      <c r="AG182" s="130"/>
      <c r="AH182" s="131" t="str">
        <f t="shared" si="15"/>
        <v xml:space="preserve">   -   </v>
      </c>
    </row>
    <row r="183" spans="1:34" ht="22.35" customHeight="1">
      <c r="A183" s="115"/>
      <c r="B183" s="115"/>
      <c r="C183" s="115"/>
      <c r="D183" s="115"/>
      <c r="E183" s="115"/>
      <c r="F183" s="116"/>
      <c r="G183" s="117"/>
      <c r="H183" s="118"/>
      <c r="I183" s="117"/>
      <c r="J183" s="117"/>
      <c r="K183" s="119"/>
      <c r="L183" s="120"/>
      <c r="M183" s="120"/>
      <c r="N183" s="120"/>
      <c r="O183" s="117"/>
      <c r="P183" s="117"/>
      <c r="Q183" s="121" t="e">
        <f>VLOOKUP(O183, '[1]لیست محصولات شهریور ۱۴۰۳'!B:C,2,0)</f>
        <v>#N/A</v>
      </c>
      <c r="R183" s="117"/>
      <c r="S183" s="120" t="e">
        <f>VLOOKUP(O183, '[1]لیست محصولات شهریور ۱۴۰۳'!B:F,5,0)</f>
        <v>#N/A</v>
      </c>
      <c r="T183" s="122" t="e">
        <f>VLOOKUP(O183, '[1]لیست محصولات شهریور ۱۴۰۳'!B:G,6,0)</f>
        <v>#N/A</v>
      </c>
      <c r="U183" s="123"/>
      <c r="V183" s="124">
        <f t="shared" si="14"/>
        <v>0</v>
      </c>
      <c r="W183" s="120">
        <f t="shared" si="9"/>
        <v>0</v>
      </c>
      <c r="X183" s="122" t="e">
        <f t="shared" si="10"/>
        <v>#N/A</v>
      </c>
      <c r="Y183" s="125"/>
      <c r="Z183" s="122" t="e">
        <f t="shared" si="11"/>
        <v>#N/A</v>
      </c>
      <c r="AA183" s="126"/>
      <c r="AB183" s="121"/>
      <c r="AC183" s="127"/>
      <c r="AD183" s="128"/>
      <c r="AE183" s="127"/>
      <c r="AF183" s="129"/>
      <c r="AG183" s="130"/>
      <c r="AH183" s="131" t="str">
        <f t="shared" si="15"/>
        <v xml:space="preserve">   -   </v>
      </c>
    </row>
    <row r="184" spans="1:34" ht="22.35" customHeight="1">
      <c r="A184" s="115"/>
      <c r="B184" s="115"/>
      <c r="C184" s="115"/>
      <c r="D184" s="115"/>
      <c r="E184" s="115"/>
      <c r="F184" s="116"/>
      <c r="G184" s="117"/>
      <c r="H184" s="118"/>
      <c r="I184" s="117"/>
      <c r="J184" s="117"/>
      <c r="K184" s="119"/>
      <c r="L184" s="120"/>
      <c r="M184" s="120"/>
      <c r="N184" s="120"/>
      <c r="O184" s="117"/>
      <c r="P184" s="117"/>
      <c r="Q184" s="121" t="e">
        <f>VLOOKUP(O184, '[1]لیست محصولات شهریور ۱۴۰۳'!B:C,2,0)</f>
        <v>#N/A</v>
      </c>
      <c r="R184" s="117"/>
      <c r="S184" s="120" t="e">
        <f>VLOOKUP(O184, '[1]لیست محصولات شهریور ۱۴۰۳'!B:F,5,0)</f>
        <v>#N/A</v>
      </c>
      <c r="T184" s="122" t="e">
        <f>VLOOKUP(O184, '[1]لیست محصولات شهریور ۱۴۰۳'!B:G,6,0)</f>
        <v>#N/A</v>
      </c>
      <c r="U184" s="123"/>
      <c r="V184" s="124">
        <f t="shared" si="14"/>
        <v>0</v>
      </c>
      <c r="W184" s="120">
        <f t="shared" si="9"/>
        <v>0</v>
      </c>
      <c r="X184" s="122" t="e">
        <f t="shared" si="10"/>
        <v>#N/A</v>
      </c>
      <c r="Y184" s="125"/>
      <c r="Z184" s="122" t="e">
        <f t="shared" si="11"/>
        <v>#N/A</v>
      </c>
      <c r="AA184" s="126"/>
      <c r="AB184" s="121"/>
      <c r="AC184" s="127"/>
      <c r="AD184" s="128"/>
      <c r="AE184" s="127"/>
      <c r="AF184" s="129"/>
      <c r="AG184" s="130"/>
      <c r="AH184" s="131" t="str">
        <f t="shared" si="15"/>
        <v xml:space="preserve">   -   </v>
      </c>
    </row>
    <row r="185" spans="1:34" ht="22.35" customHeight="1">
      <c r="A185" s="115"/>
      <c r="B185" s="115"/>
      <c r="C185" s="115"/>
      <c r="D185" s="115"/>
      <c r="E185" s="115"/>
      <c r="F185" s="116"/>
      <c r="G185" s="117"/>
      <c r="H185" s="118"/>
      <c r="I185" s="117"/>
      <c r="J185" s="117"/>
      <c r="K185" s="119"/>
      <c r="L185" s="120"/>
      <c r="M185" s="120"/>
      <c r="N185" s="120"/>
      <c r="O185" s="117"/>
      <c r="P185" s="117"/>
      <c r="Q185" s="121" t="e">
        <f>VLOOKUP(O185, '[1]لیست محصولات شهریور ۱۴۰۳'!B:C,2,0)</f>
        <v>#N/A</v>
      </c>
      <c r="R185" s="117"/>
      <c r="S185" s="120" t="e">
        <f>VLOOKUP(O185, '[1]لیست محصولات شهریور ۱۴۰۳'!B:F,5,0)</f>
        <v>#N/A</v>
      </c>
      <c r="T185" s="122" t="e">
        <f>VLOOKUP(O185, '[1]لیست محصولات شهریور ۱۴۰۳'!B:G,6,0)</f>
        <v>#N/A</v>
      </c>
      <c r="U185" s="123"/>
      <c r="V185" s="124">
        <f t="shared" si="14"/>
        <v>0</v>
      </c>
      <c r="W185" s="120">
        <f t="shared" si="9"/>
        <v>0</v>
      </c>
      <c r="X185" s="122" t="e">
        <f t="shared" si="10"/>
        <v>#N/A</v>
      </c>
      <c r="Y185" s="125"/>
      <c r="Z185" s="122" t="e">
        <f t="shared" si="11"/>
        <v>#N/A</v>
      </c>
      <c r="AA185" s="126"/>
      <c r="AB185" s="121"/>
      <c r="AC185" s="127"/>
      <c r="AD185" s="128"/>
      <c r="AE185" s="127"/>
      <c r="AF185" s="129"/>
      <c r="AG185" s="130"/>
      <c r="AH185" s="131" t="str">
        <f t="shared" si="15"/>
        <v xml:space="preserve">   -   </v>
      </c>
    </row>
    <row r="186" spans="1:34" ht="22.35" customHeight="1">
      <c r="A186" s="115"/>
      <c r="B186" s="115"/>
      <c r="C186" s="115"/>
      <c r="D186" s="115"/>
      <c r="E186" s="115"/>
      <c r="F186" s="116"/>
      <c r="G186" s="117"/>
      <c r="H186" s="118"/>
      <c r="I186" s="117"/>
      <c r="J186" s="117"/>
      <c r="K186" s="119"/>
      <c r="L186" s="120"/>
      <c r="M186" s="120"/>
      <c r="N186" s="120"/>
      <c r="O186" s="117"/>
      <c r="P186" s="117"/>
      <c r="Q186" s="121" t="e">
        <f>VLOOKUP(O186, '[1]لیست محصولات شهریور ۱۴۰۳'!B:C,2,0)</f>
        <v>#N/A</v>
      </c>
      <c r="R186" s="117"/>
      <c r="S186" s="120" t="e">
        <f>VLOOKUP(O186, '[1]لیست محصولات شهریور ۱۴۰۳'!B:F,5,0)</f>
        <v>#N/A</v>
      </c>
      <c r="T186" s="122" t="e">
        <f>VLOOKUP(O186, '[1]لیست محصولات شهریور ۱۴۰۳'!B:G,6,0)</f>
        <v>#N/A</v>
      </c>
      <c r="U186" s="123"/>
      <c r="V186" s="124">
        <f t="shared" si="14"/>
        <v>0</v>
      </c>
      <c r="W186" s="120">
        <f t="shared" si="9"/>
        <v>0</v>
      </c>
      <c r="X186" s="122" t="e">
        <f t="shared" si="10"/>
        <v>#N/A</v>
      </c>
      <c r="Y186" s="125"/>
      <c r="Z186" s="122" t="e">
        <f t="shared" si="11"/>
        <v>#N/A</v>
      </c>
      <c r="AA186" s="126"/>
      <c r="AB186" s="121"/>
      <c r="AC186" s="127"/>
      <c r="AD186" s="128"/>
      <c r="AE186" s="127"/>
      <c r="AF186" s="129"/>
      <c r="AG186" s="130"/>
      <c r="AH186" s="131" t="str">
        <f t="shared" si="15"/>
        <v xml:space="preserve">   -   </v>
      </c>
    </row>
    <row r="187" spans="1:34" ht="22.35" customHeight="1">
      <c r="A187" s="115"/>
      <c r="B187" s="115"/>
      <c r="C187" s="115"/>
      <c r="D187" s="115"/>
      <c r="E187" s="115"/>
      <c r="F187" s="116"/>
      <c r="G187" s="117"/>
      <c r="H187" s="118"/>
      <c r="I187" s="117"/>
      <c r="J187" s="117"/>
      <c r="K187" s="119"/>
      <c r="L187" s="120"/>
      <c r="M187" s="120"/>
      <c r="N187" s="120"/>
      <c r="O187" s="117"/>
      <c r="P187" s="117"/>
      <c r="Q187" s="121" t="e">
        <f>VLOOKUP(O187, '[1]لیست محصولات شهریور ۱۴۰۳'!B:C,2,0)</f>
        <v>#N/A</v>
      </c>
      <c r="R187" s="117"/>
      <c r="S187" s="120" t="e">
        <f>VLOOKUP(O187, '[1]لیست محصولات شهریور ۱۴۰۳'!B:F,5,0)</f>
        <v>#N/A</v>
      </c>
      <c r="T187" s="122" t="e">
        <f>VLOOKUP(O187, '[1]لیست محصولات شهریور ۱۴۰۳'!B:G,6,0)</f>
        <v>#N/A</v>
      </c>
      <c r="U187" s="123"/>
      <c r="V187" s="124">
        <f t="shared" si="14"/>
        <v>0</v>
      </c>
      <c r="W187" s="120">
        <f t="shared" si="9"/>
        <v>0</v>
      </c>
      <c r="X187" s="122" t="e">
        <f t="shared" si="10"/>
        <v>#N/A</v>
      </c>
      <c r="Y187" s="125"/>
      <c r="Z187" s="122" t="e">
        <f t="shared" si="11"/>
        <v>#N/A</v>
      </c>
      <c r="AA187" s="126"/>
      <c r="AB187" s="121"/>
      <c r="AC187" s="127"/>
      <c r="AD187" s="128"/>
      <c r="AE187" s="127"/>
      <c r="AF187" s="129"/>
      <c r="AG187" s="130"/>
      <c r="AH187" s="131" t="str">
        <f t="shared" si="15"/>
        <v xml:space="preserve">   -   </v>
      </c>
    </row>
    <row r="188" spans="1:34" ht="22.35" customHeight="1">
      <c r="A188" s="115"/>
      <c r="B188" s="115"/>
      <c r="C188" s="115"/>
      <c r="D188" s="115"/>
      <c r="E188" s="115"/>
      <c r="F188" s="116"/>
      <c r="G188" s="117"/>
      <c r="H188" s="118"/>
      <c r="I188" s="117"/>
      <c r="J188" s="117"/>
      <c r="K188" s="119"/>
      <c r="L188" s="120"/>
      <c r="M188" s="120"/>
      <c r="N188" s="120"/>
      <c r="O188" s="117"/>
      <c r="P188" s="117"/>
      <c r="Q188" s="121" t="e">
        <f>VLOOKUP(O188, '[1]لیست محصولات شهریور ۱۴۰۳'!B:C,2,0)</f>
        <v>#N/A</v>
      </c>
      <c r="R188" s="117"/>
      <c r="S188" s="120" t="e">
        <f>VLOOKUP(O188, '[1]لیست محصولات شهریور ۱۴۰۳'!B:F,5,0)</f>
        <v>#N/A</v>
      </c>
      <c r="T188" s="122" t="e">
        <f>VLOOKUP(O188, '[1]لیست محصولات شهریور ۱۴۰۳'!B:G,6,0)</f>
        <v>#N/A</v>
      </c>
      <c r="U188" s="123"/>
      <c r="V188" s="124">
        <f t="shared" si="14"/>
        <v>0</v>
      </c>
      <c r="W188" s="120">
        <f t="shared" si="9"/>
        <v>0</v>
      </c>
      <c r="X188" s="122" t="e">
        <f t="shared" si="10"/>
        <v>#N/A</v>
      </c>
      <c r="Y188" s="125"/>
      <c r="Z188" s="122" t="e">
        <f t="shared" si="11"/>
        <v>#N/A</v>
      </c>
      <c r="AA188" s="126"/>
      <c r="AB188" s="121"/>
      <c r="AC188" s="127"/>
      <c r="AD188" s="128"/>
      <c r="AE188" s="127"/>
      <c r="AF188" s="129"/>
      <c r="AG188" s="130"/>
      <c r="AH188" s="131" t="str">
        <f t="shared" si="15"/>
        <v xml:space="preserve">   -   </v>
      </c>
    </row>
    <row r="189" spans="1:34" ht="22.35" customHeight="1">
      <c r="A189" s="115"/>
      <c r="B189" s="115"/>
      <c r="C189" s="115"/>
      <c r="D189" s="115"/>
      <c r="E189" s="115"/>
      <c r="F189" s="116"/>
      <c r="G189" s="117"/>
      <c r="H189" s="118"/>
      <c r="I189" s="117"/>
      <c r="J189" s="117"/>
      <c r="K189" s="119"/>
      <c r="L189" s="120"/>
      <c r="M189" s="120"/>
      <c r="N189" s="120"/>
      <c r="O189" s="117"/>
      <c r="P189" s="117"/>
      <c r="Q189" s="121" t="e">
        <f>VLOOKUP(O189, '[1]لیست محصولات شهریور ۱۴۰۳'!B:C,2,0)</f>
        <v>#N/A</v>
      </c>
      <c r="R189" s="117"/>
      <c r="S189" s="120" t="e">
        <f>VLOOKUP(O189, '[1]لیست محصولات شهریور ۱۴۰۳'!B:F,5,0)</f>
        <v>#N/A</v>
      </c>
      <c r="T189" s="122" t="e">
        <f>VLOOKUP(O189, '[1]لیست محصولات شهریور ۱۴۰۳'!B:G,6,0)</f>
        <v>#N/A</v>
      </c>
      <c r="U189" s="123"/>
      <c r="V189" s="124">
        <f t="shared" si="14"/>
        <v>0</v>
      </c>
      <c r="W189" s="120">
        <f t="shared" si="9"/>
        <v>0</v>
      </c>
      <c r="X189" s="122" t="e">
        <f t="shared" si="10"/>
        <v>#N/A</v>
      </c>
      <c r="Y189" s="125"/>
      <c r="Z189" s="122" t="e">
        <f t="shared" si="11"/>
        <v>#N/A</v>
      </c>
      <c r="AA189" s="126"/>
      <c r="AB189" s="121"/>
      <c r="AC189" s="127"/>
      <c r="AD189" s="128"/>
      <c r="AE189" s="127"/>
      <c r="AF189" s="129"/>
      <c r="AG189" s="130"/>
      <c r="AH189" s="131" t="str">
        <f t="shared" si="15"/>
        <v xml:space="preserve">   -   </v>
      </c>
    </row>
    <row r="190" spans="1:34" ht="22.35" customHeight="1">
      <c r="A190" s="115"/>
      <c r="B190" s="115"/>
      <c r="C190" s="115"/>
      <c r="D190" s="115"/>
      <c r="E190" s="115"/>
      <c r="F190" s="116"/>
      <c r="G190" s="117"/>
      <c r="H190" s="118"/>
      <c r="I190" s="117"/>
      <c r="J190" s="117"/>
      <c r="K190" s="119"/>
      <c r="L190" s="120"/>
      <c r="M190" s="120"/>
      <c r="N190" s="120"/>
      <c r="O190" s="117"/>
      <c r="P190" s="117"/>
      <c r="Q190" s="121" t="e">
        <f>VLOOKUP(O190, '[1]لیست محصولات شهریور ۱۴۰۳'!B:C,2,0)</f>
        <v>#N/A</v>
      </c>
      <c r="R190" s="117"/>
      <c r="S190" s="120" t="e">
        <f>VLOOKUP(O190, '[1]لیست محصولات شهریور ۱۴۰۳'!B:F,5,0)</f>
        <v>#N/A</v>
      </c>
      <c r="T190" s="122" t="e">
        <f>VLOOKUP(O190, '[1]لیست محصولات شهریور ۱۴۰۳'!B:G,6,0)</f>
        <v>#N/A</v>
      </c>
      <c r="U190" s="123"/>
      <c r="V190" s="124">
        <f t="shared" si="14"/>
        <v>0</v>
      </c>
      <c r="W190" s="120">
        <f t="shared" si="9"/>
        <v>0</v>
      </c>
      <c r="X190" s="122" t="e">
        <f t="shared" si="10"/>
        <v>#N/A</v>
      </c>
      <c r="Y190" s="125"/>
      <c r="Z190" s="122" t="e">
        <f t="shared" si="11"/>
        <v>#N/A</v>
      </c>
      <c r="AA190" s="126"/>
      <c r="AB190" s="121"/>
      <c r="AC190" s="127"/>
      <c r="AD190" s="128"/>
      <c r="AE190" s="127"/>
      <c r="AF190" s="129"/>
      <c r="AG190" s="130"/>
      <c r="AH190" s="131" t="str">
        <f t="shared" si="15"/>
        <v xml:space="preserve">   -   </v>
      </c>
    </row>
    <row r="191" spans="1:34" ht="22.35" customHeight="1">
      <c r="A191" s="115"/>
      <c r="B191" s="115"/>
      <c r="C191" s="115"/>
      <c r="D191" s="115"/>
      <c r="E191" s="115"/>
      <c r="F191" s="116"/>
      <c r="G191" s="117"/>
      <c r="H191" s="118"/>
      <c r="I191" s="117"/>
      <c r="J191" s="117"/>
      <c r="K191" s="119"/>
      <c r="L191" s="120"/>
      <c r="M191" s="120"/>
      <c r="N191" s="120"/>
      <c r="O191" s="117"/>
      <c r="P191" s="117"/>
      <c r="Q191" s="121" t="e">
        <f>VLOOKUP(O191, '[1]لیست محصولات شهریور ۱۴۰۳'!B:C,2,0)</f>
        <v>#N/A</v>
      </c>
      <c r="R191" s="117"/>
      <c r="S191" s="120" t="e">
        <f>VLOOKUP(O191, '[1]لیست محصولات شهریور ۱۴۰۳'!B:F,5,0)</f>
        <v>#N/A</v>
      </c>
      <c r="T191" s="122" t="e">
        <f>VLOOKUP(O191, '[1]لیست محصولات شهریور ۱۴۰۳'!B:G,6,0)</f>
        <v>#N/A</v>
      </c>
      <c r="U191" s="123"/>
      <c r="V191" s="124">
        <f t="shared" si="14"/>
        <v>0</v>
      </c>
      <c r="W191" s="120">
        <f t="shared" si="9"/>
        <v>0</v>
      </c>
      <c r="X191" s="122" t="e">
        <f t="shared" si="10"/>
        <v>#N/A</v>
      </c>
      <c r="Y191" s="125"/>
      <c r="Z191" s="122" t="e">
        <f t="shared" si="11"/>
        <v>#N/A</v>
      </c>
      <c r="AA191" s="126"/>
      <c r="AB191" s="121"/>
      <c r="AC191" s="127"/>
      <c r="AD191" s="128"/>
      <c r="AE191" s="127"/>
      <c r="AF191" s="129"/>
      <c r="AG191" s="130"/>
      <c r="AH191" s="131" t="str">
        <f t="shared" si="15"/>
        <v xml:space="preserve">   -   </v>
      </c>
    </row>
    <row r="192" spans="1:34" ht="22.35" customHeight="1">
      <c r="A192" s="115"/>
      <c r="B192" s="115"/>
      <c r="C192" s="115"/>
      <c r="D192" s="115"/>
      <c r="E192" s="115"/>
      <c r="F192" s="116"/>
      <c r="G192" s="117"/>
      <c r="H192" s="118"/>
      <c r="I192" s="117"/>
      <c r="J192" s="117"/>
      <c r="K192" s="119"/>
      <c r="L192" s="120"/>
      <c r="M192" s="120"/>
      <c r="N192" s="120"/>
      <c r="O192" s="117"/>
      <c r="P192" s="117"/>
      <c r="Q192" s="121" t="e">
        <f>VLOOKUP(O192, '[1]لیست محصولات شهریور ۱۴۰۳'!B:C,2,0)</f>
        <v>#N/A</v>
      </c>
      <c r="R192" s="117"/>
      <c r="S192" s="120" t="e">
        <f>VLOOKUP(O192, '[1]لیست محصولات شهریور ۱۴۰۳'!B:F,5,0)</f>
        <v>#N/A</v>
      </c>
      <c r="T192" s="122" t="e">
        <f>VLOOKUP(O192, '[1]لیست محصولات شهریور ۱۴۰۳'!B:G,6,0)</f>
        <v>#N/A</v>
      </c>
      <c r="U192" s="123"/>
      <c r="V192" s="124">
        <f t="shared" si="14"/>
        <v>0</v>
      </c>
      <c r="W192" s="120">
        <f t="shared" si="9"/>
        <v>0</v>
      </c>
      <c r="X192" s="122" t="e">
        <f t="shared" si="10"/>
        <v>#N/A</v>
      </c>
      <c r="Y192" s="125"/>
      <c r="Z192" s="122" t="e">
        <f t="shared" si="11"/>
        <v>#N/A</v>
      </c>
      <c r="AA192" s="126"/>
      <c r="AB192" s="121"/>
      <c r="AC192" s="127"/>
      <c r="AD192" s="128"/>
      <c r="AE192" s="127"/>
      <c r="AF192" s="129"/>
      <c r="AG192" s="130"/>
      <c r="AH192" s="131" t="str">
        <f t="shared" si="15"/>
        <v xml:space="preserve">   -   </v>
      </c>
    </row>
    <row r="193" spans="1:44" ht="22.35" customHeight="1">
      <c r="A193" s="115"/>
      <c r="B193" s="115"/>
      <c r="C193" s="115"/>
      <c r="D193" s="115"/>
      <c r="E193" s="115"/>
      <c r="F193" s="116"/>
      <c r="G193" s="117"/>
      <c r="H193" s="118"/>
      <c r="I193" s="117"/>
      <c r="J193" s="117"/>
      <c r="K193" s="119"/>
      <c r="L193" s="120"/>
      <c r="M193" s="120"/>
      <c r="N193" s="120"/>
      <c r="O193" s="117"/>
      <c r="P193" s="117"/>
      <c r="Q193" s="121" t="e">
        <f>VLOOKUP(O193, '[1]لیست محصولات شهریور ۱۴۰۳'!B:C,2,0)</f>
        <v>#N/A</v>
      </c>
      <c r="R193" s="117"/>
      <c r="S193" s="120" t="e">
        <f>VLOOKUP(O193, '[1]لیست محصولات شهریور ۱۴۰۳'!B:F,5,0)</f>
        <v>#N/A</v>
      </c>
      <c r="T193" s="122" t="e">
        <f>VLOOKUP(O193, '[1]لیست محصولات شهریور ۱۴۰۳'!B:G,6,0)</f>
        <v>#N/A</v>
      </c>
      <c r="U193" s="123"/>
      <c r="V193" s="124">
        <f t="shared" si="14"/>
        <v>0</v>
      </c>
      <c r="W193" s="120">
        <f t="shared" si="9"/>
        <v>0</v>
      </c>
      <c r="X193" s="122" t="e">
        <f t="shared" si="10"/>
        <v>#N/A</v>
      </c>
      <c r="Y193" s="125"/>
      <c r="Z193" s="122" t="e">
        <f t="shared" si="11"/>
        <v>#N/A</v>
      </c>
      <c r="AA193" s="126"/>
      <c r="AB193" s="121"/>
      <c r="AC193" s="127"/>
      <c r="AD193" s="128"/>
      <c r="AE193" s="127"/>
      <c r="AF193" s="129"/>
      <c r="AG193" s="130"/>
      <c r="AH193" s="131" t="str">
        <f t="shared" si="15"/>
        <v xml:space="preserve">   -   </v>
      </c>
    </row>
    <row r="194" spans="1:44" ht="22.35" customHeight="1">
      <c r="A194" s="115"/>
      <c r="B194" s="115"/>
      <c r="C194" s="115"/>
      <c r="D194" s="115"/>
      <c r="E194" s="115"/>
      <c r="F194" s="116"/>
      <c r="G194" s="117"/>
      <c r="H194" s="118"/>
      <c r="I194" s="117"/>
      <c r="J194" s="117"/>
      <c r="K194" s="119"/>
      <c r="L194" s="120"/>
      <c r="M194" s="120"/>
      <c r="N194" s="120"/>
      <c r="O194" s="117"/>
      <c r="P194" s="117"/>
      <c r="Q194" s="121" t="e">
        <f>VLOOKUP(O194, '[1]لیست محصولات شهریور ۱۴۰۳'!B:C,2,0)</f>
        <v>#N/A</v>
      </c>
      <c r="R194" s="117"/>
      <c r="S194" s="120" t="e">
        <f>VLOOKUP(O194, '[1]لیست محصولات شهریور ۱۴۰۳'!B:F,5,0)</f>
        <v>#N/A</v>
      </c>
      <c r="T194" s="122" t="e">
        <f>VLOOKUP(O194, '[1]لیست محصولات شهریور ۱۴۰۳'!B:G,6,0)</f>
        <v>#N/A</v>
      </c>
      <c r="U194" s="123"/>
      <c r="V194" s="124">
        <f t="shared" ref="V194:V200" si="16">IF(C194, P194, U194 )</f>
        <v>0</v>
      </c>
      <c r="W194" s="120">
        <f t="shared" si="9"/>
        <v>0</v>
      </c>
      <c r="X194" s="122" t="e">
        <f t="shared" si="10"/>
        <v>#N/A</v>
      </c>
      <c r="Y194" s="125"/>
      <c r="Z194" s="122" t="e">
        <f t="shared" si="11"/>
        <v>#N/A</v>
      </c>
      <c r="AA194" s="126"/>
      <c r="AB194" s="121"/>
      <c r="AC194" s="127"/>
      <c r="AD194" s="128"/>
      <c r="AE194" s="127"/>
      <c r="AF194" s="129"/>
      <c r="AG194" s="130"/>
      <c r="AH194" s="131" t="str">
        <f t="shared" si="15"/>
        <v xml:space="preserve">   -   </v>
      </c>
    </row>
    <row r="195" spans="1:44" ht="22.35" customHeight="1">
      <c r="A195" s="115"/>
      <c r="B195" s="115"/>
      <c r="C195" s="115"/>
      <c r="D195" s="115"/>
      <c r="E195" s="115"/>
      <c r="F195" s="116"/>
      <c r="G195" s="117"/>
      <c r="H195" s="118"/>
      <c r="I195" s="117"/>
      <c r="J195" s="117"/>
      <c r="K195" s="119"/>
      <c r="L195" s="120"/>
      <c r="M195" s="120"/>
      <c r="N195" s="120"/>
      <c r="O195" s="117"/>
      <c r="P195" s="117"/>
      <c r="Q195" s="121" t="e">
        <f>VLOOKUP(O195, '[1]لیست محصولات شهریور ۱۴۰۳'!B:C,2,0)</f>
        <v>#N/A</v>
      </c>
      <c r="R195" s="117"/>
      <c r="S195" s="120" t="e">
        <f>VLOOKUP(O195, '[1]لیست محصولات شهریور ۱۴۰۳'!B:F,5,0)</f>
        <v>#N/A</v>
      </c>
      <c r="T195" s="122" t="e">
        <f>VLOOKUP(O195, '[1]لیست محصولات شهریور ۱۴۰۳'!B:G,6,0)</f>
        <v>#N/A</v>
      </c>
      <c r="U195" s="123"/>
      <c r="V195" s="124">
        <f t="shared" si="16"/>
        <v>0</v>
      </c>
      <c r="W195" s="120">
        <f t="shared" si="9"/>
        <v>0</v>
      </c>
      <c r="X195" s="122" t="e">
        <f t="shared" si="10"/>
        <v>#N/A</v>
      </c>
      <c r="Y195" s="125"/>
      <c r="Z195" s="122" t="e">
        <f t="shared" si="11"/>
        <v>#N/A</v>
      </c>
      <c r="AA195" s="126"/>
      <c r="AB195" s="121"/>
      <c r="AC195" s="127"/>
      <c r="AD195" s="128"/>
      <c r="AE195" s="127"/>
      <c r="AF195" s="129"/>
      <c r="AG195" s="130"/>
      <c r="AH195" s="131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115"/>
      <c r="B196" s="115"/>
      <c r="C196" s="115"/>
      <c r="D196" s="115"/>
      <c r="E196" s="115"/>
      <c r="F196" s="116"/>
      <c r="G196" s="117"/>
      <c r="H196" s="118"/>
      <c r="I196" s="117"/>
      <c r="J196" s="117"/>
      <c r="K196" s="119"/>
      <c r="L196" s="120"/>
      <c r="M196" s="120"/>
      <c r="N196" s="120"/>
      <c r="O196" s="117"/>
      <c r="P196" s="117"/>
      <c r="Q196" s="121" t="e">
        <f>VLOOKUP(O196, '[1]لیست محصولات شهریور ۱۴۰۳'!B:C,2,0)</f>
        <v>#N/A</v>
      </c>
      <c r="R196" s="117"/>
      <c r="S196" s="120" t="e">
        <f>VLOOKUP(O196, '[1]لیست محصولات شهریور ۱۴۰۳'!B:F,5,0)</f>
        <v>#N/A</v>
      </c>
      <c r="T196" s="122" t="e">
        <f>VLOOKUP(O196, '[1]لیست محصولات شهریور ۱۴۰۳'!B:G,6,0)</f>
        <v>#N/A</v>
      </c>
      <c r="U196" s="123"/>
      <c r="V196" s="124">
        <f t="shared" si="16"/>
        <v>0</v>
      </c>
      <c r="W196" s="120">
        <f t="shared" si="9"/>
        <v>0</v>
      </c>
      <c r="X196" s="122" t="e">
        <f t="shared" si="10"/>
        <v>#N/A</v>
      </c>
      <c r="Y196" s="125"/>
      <c r="Z196" s="122" t="e">
        <f t="shared" si="11"/>
        <v>#N/A</v>
      </c>
      <c r="AA196" s="126"/>
      <c r="AB196" s="121"/>
      <c r="AC196" s="127"/>
      <c r="AD196" s="128"/>
      <c r="AE196" s="127"/>
      <c r="AF196" s="129"/>
      <c r="AG196" s="130"/>
      <c r="AH196" s="131" t="str">
        <f t="shared" si="17"/>
        <v xml:space="preserve">   -   </v>
      </c>
    </row>
    <row r="197" spans="1:44" ht="22.35" customHeight="1">
      <c r="A197" s="115"/>
      <c r="B197" s="115"/>
      <c r="C197" s="115"/>
      <c r="D197" s="115"/>
      <c r="E197" s="115"/>
      <c r="F197" s="116"/>
      <c r="G197" s="117"/>
      <c r="H197" s="118"/>
      <c r="I197" s="117"/>
      <c r="J197" s="117"/>
      <c r="K197" s="119"/>
      <c r="L197" s="120"/>
      <c r="M197" s="120"/>
      <c r="N197" s="120"/>
      <c r="O197" s="117"/>
      <c r="P197" s="117"/>
      <c r="Q197" s="121" t="e">
        <f>VLOOKUP(O197, '[1]لیست محصولات شهریور ۱۴۰۳'!B:C,2,0)</f>
        <v>#N/A</v>
      </c>
      <c r="R197" s="117"/>
      <c r="S197" s="120" t="e">
        <f>VLOOKUP(O197, '[1]لیست محصولات شهریور ۱۴۰۳'!B:F,5,0)</f>
        <v>#N/A</v>
      </c>
      <c r="T197" s="122" t="e">
        <f>VLOOKUP(O197, '[1]لیست محصولات شهریور ۱۴۰۳'!B:G,6,0)</f>
        <v>#N/A</v>
      </c>
      <c r="U197" s="123"/>
      <c r="V197" s="124">
        <f t="shared" si="16"/>
        <v>0</v>
      </c>
      <c r="W197" s="120">
        <f t="shared" si="9"/>
        <v>0</v>
      </c>
      <c r="X197" s="122" t="e">
        <f t="shared" si="10"/>
        <v>#N/A</v>
      </c>
      <c r="Y197" s="125"/>
      <c r="Z197" s="122" t="e">
        <f t="shared" si="11"/>
        <v>#N/A</v>
      </c>
      <c r="AA197" s="126"/>
      <c r="AB197" s="121"/>
      <c r="AC197" s="127"/>
      <c r="AD197" s="128"/>
      <c r="AE197" s="127"/>
      <c r="AF197" s="129"/>
      <c r="AG197" s="130"/>
      <c r="AH197" s="131" t="str">
        <f t="shared" si="17"/>
        <v xml:space="preserve">   -   </v>
      </c>
    </row>
    <row r="198" spans="1:44" ht="22.35" customHeight="1">
      <c r="A198" s="115"/>
      <c r="B198" s="115"/>
      <c r="C198" s="115"/>
      <c r="D198" s="115"/>
      <c r="E198" s="115"/>
      <c r="F198" s="116"/>
      <c r="G198" s="117"/>
      <c r="H198" s="118"/>
      <c r="I198" s="117"/>
      <c r="J198" s="117"/>
      <c r="K198" s="119"/>
      <c r="L198" s="120"/>
      <c r="M198" s="120"/>
      <c r="N198" s="120"/>
      <c r="O198" s="117"/>
      <c r="P198" s="117"/>
      <c r="Q198" s="121" t="e">
        <f>VLOOKUP(O198, '[1]لیست محصولات شهریور ۱۴۰۳'!B:C,2,0)</f>
        <v>#N/A</v>
      </c>
      <c r="R198" s="117"/>
      <c r="S198" s="120" t="e">
        <f>VLOOKUP(O198, '[1]لیست محصولات شهریور ۱۴۰۳'!B:F,5,0)</f>
        <v>#N/A</v>
      </c>
      <c r="T198" s="122" t="e">
        <f>VLOOKUP(O198, '[1]لیست محصولات شهریور ۱۴۰۳'!B:G,6,0)</f>
        <v>#N/A</v>
      </c>
      <c r="U198" s="123"/>
      <c r="V198" s="124">
        <f t="shared" si="16"/>
        <v>0</v>
      </c>
      <c r="W198" s="120">
        <f t="shared" si="9"/>
        <v>0</v>
      </c>
      <c r="X198" s="122" t="e">
        <f t="shared" si="10"/>
        <v>#N/A</v>
      </c>
      <c r="Y198" s="125"/>
      <c r="Z198" s="122" t="e">
        <f t="shared" si="11"/>
        <v>#N/A</v>
      </c>
      <c r="AA198" s="126"/>
      <c r="AB198" s="121"/>
      <c r="AC198" s="127"/>
      <c r="AD198" s="128"/>
      <c r="AE198" s="127"/>
      <c r="AF198" s="129"/>
      <c r="AG198" s="130"/>
      <c r="AH198" s="131" t="str">
        <f t="shared" si="17"/>
        <v xml:space="preserve">   -   </v>
      </c>
    </row>
    <row r="199" spans="1:44" ht="22.35" customHeight="1">
      <c r="A199" s="115"/>
      <c r="B199" s="115"/>
      <c r="C199" s="115"/>
      <c r="D199" s="115"/>
      <c r="E199" s="115"/>
      <c r="F199" s="116"/>
      <c r="G199" s="117"/>
      <c r="H199" s="118"/>
      <c r="I199" s="117"/>
      <c r="J199" s="117"/>
      <c r="K199" s="119"/>
      <c r="L199" s="120"/>
      <c r="M199" s="120"/>
      <c r="N199" s="120"/>
      <c r="O199" s="117"/>
      <c r="P199" s="117"/>
      <c r="Q199" s="121" t="e">
        <f>VLOOKUP(O199, '[1]لیست محصولات شهریور ۱۴۰۳'!B:C,2,0)</f>
        <v>#N/A</v>
      </c>
      <c r="R199" s="117"/>
      <c r="S199" s="120" t="e">
        <f>VLOOKUP(O199, '[1]لیست محصولات شهریور ۱۴۰۳'!B:F,5,0)</f>
        <v>#N/A</v>
      </c>
      <c r="T199" s="122" t="e">
        <f>VLOOKUP(O199, '[1]لیست محصولات شهریور ۱۴۰۳'!B:G,6,0)</f>
        <v>#N/A</v>
      </c>
      <c r="U199" s="123"/>
      <c r="V199" s="124">
        <f t="shared" si="16"/>
        <v>0</v>
      </c>
      <c r="W199" s="120">
        <f t="shared" si="9"/>
        <v>0</v>
      </c>
      <c r="X199" s="122" t="e">
        <f t="shared" si="10"/>
        <v>#N/A</v>
      </c>
      <c r="Y199" s="125"/>
      <c r="Z199" s="122" t="e">
        <f t="shared" si="11"/>
        <v>#N/A</v>
      </c>
      <c r="AA199" s="126"/>
      <c r="AB199" s="121"/>
      <c r="AC199" s="127"/>
      <c r="AD199" s="128"/>
      <c r="AE199" s="127"/>
      <c r="AF199" s="129"/>
      <c r="AG199" s="130"/>
      <c r="AH199" s="131" t="str">
        <f t="shared" si="17"/>
        <v xml:space="preserve">   -   </v>
      </c>
    </row>
    <row r="200" spans="1:44" ht="22.35" customHeight="1">
      <c r="A200" s="115" t="b">
        <v>0</v>
      </c>
      <c r="B200" s="115"/>
      <c r="C200" s="115" t="b">
        <v>0</v>
      </c>
      <c r="D200" s="115"/>
      <c r="E200" s="115" t="b">
        <v>0</v>
      </c>
      <c r="F200" s="116"/>
      <c r="G200" s="117"/>
      <c r="H200" s="118"/>
      <c r="I200" s="117"/>
      <c r="J200" s="117"/>
      <c r="K200" s="119" t="str">
        <f ca="1">IF(C200, TODAY(), "" )</f>
        <v/>
      </c>
      <c r="L200" s="120"/>
      <c r="M200" s="120"/>
      <c r="N200" s="120"/>
      <c r="O200" s="117"/>
      <c r="P200" s="117"/>
      <c r="Q200" s="121" t="e">
        <f>VLOOKUP(O200, '[1]لیست محصولات شهریور ۱۴۰۳'!B:C,2,0)</f>
        <v>#N/A</v>
      </c>
      <c r="R200" s="117"/>
      <c r="S200" s="120" t="e">
        <f>VLOOKUP(O200, '[1]لیست محصولات شهریور ۱۴۰۳'!B:F,5,0)</f>
        <v>#N/A</v>
      </c>
      <c r="T200" s="122" t="e">
        <f>VLOOKUP(O200, '[1]لیست محصولات شهریور ۱۴۰۳'!B:G,6,0)</f>
        <v>#N/A</v>
      </c>
      <c r="U200" s="123"/>
      <c r="V200" s="124">
        <f t="shared" si="16"/>
        <v>0</v>
      </c>
      <c r="W200" s="120">
        <f t="shared" si="9"/>
        <v>0</v>
      </c>
      <c r="X200" s="122" t="e">
        <f t="shared" si="10"/>
        <v>#N/A</v>
      </c>
      <c r="Y200" s="125"/>
      <c r="Z200" s="122" t="e">
        <f t="shared" si="11"/>
        <v>#N/A</v>
      </c>
      <c r="AA200" s="126"/>
      <c r="AB200" s="121"/>
      <c r="AC200" s="127"/>
      <c r="AD200" s="128"/>
      <c r="AE200" s="127"/>
      <c r="AF200" s="129"/>
      <c r="AG200" s="130" t="str">
        <f>IF(V200=P200, "FALSE", "TRUE" )</f>
        <v>FALSE</v>
      </c>
      <c r="AH200" s="131" t="str">
        <f t="shared" si="17"/>
        <v xml:space="preserve">   -   </v>
      </c>
    </row>
    <row r="201" spans="1:44" ht="22.35" customHeight="1">
      <c r="U201" s="140"/>
    </row>
    <row r="202" spans="1:44" ht="22.35" customHeight="1">
      <c r="AA202" s="144" t="s">
        <v>11</v>
      </c>
      <c r="AB202" s="144" t="s">
        <v>13</v>
      </c>
      <c r="AC202" s="145" t="s">
        <v>30</v>
      </c>
      <c r="AE202" s="144"/>
      <c r="AF202" s="144" t="s">
        <v>31</v>
      </c>
      <c r="AG202" s="144" t="s">
        <v>15</v>
      </c>
      <c r="AH202" s="146" t="s">
        <v>32</v>
      </c>
      <c r="AI202" s="147" t="s">
        <v>33</v>
      </c>
      <c r="AJ202" s="148"/>
      <c r="AK202" s="144" t="s">
        <v>34</v>
      </c>
      <c r="AL202" s="144" t="s">
        <v>35</v>
      </c>
      <c r="AM202" s="144" t="s">
        <v>36</v>
      </c>
      <c r="AN202" s="144" t="s">
        <v>37</v>
      </c>
      <c r="AO202" s="144" t="s">
        <v>38</v>
      </c>
      <c r="AP202" s="144" t="s">
        <v>39</v>
      </c>
      <c r="AQ202" s="144" t="s">
        <v>40</v>
      </c>
    </row>
    <row r="203" spans="1:44" ht="22.35" customHeight="1">
      <c r="AA203" s="149"/>
      <c r="AB203" s="149"/>
      <c r="AC203" s="150" t="s">
        <v>41</v>
      </c>
      <c r="AE203" s="149"/>
      <c r="AF203" s="149" t="s">
        <v>42</v>
      </c>
      <c r="AG203" s="149">
        <v>80</v>
      </c>
      <c r="AH203" s="151">
        <f t="shared" ref="AH203:AH266" si="18">SUMIF(O:O,AA203,P:P)</f>
        <v>0</v>
      </c>
      <c r="AI203" s="152">
        <f t="shared" ref="AI203:AI266" si="19">SUMIF(O:O,AA203,V:V)</f>
        <v>0</v>
      </c>
      <c r="AJ203" s="153">
        <f>AH203-AI203</f>
        <v>0</v>
      </c>
      <c r="AK203" s="154">
        <f>AH203*AG203/1000</f>
        <v>0</v>
      </c>
      <c r="AL203" s="155">
        <f>AO203+AQ203-[2]Sheet1!$AH204</f>
        <v>0</v>
      </c>
      <c r="AM203" s="155">
        <f>AL203-AJ203</f>
        <v>0</v>
      </c>
      <c r="AN203" s="154">
        <f>AL203*AG203/1000</f>
        <v>0</v>
      </c>
      <c r="AO203" s="155"/>
      <c r="AP203" s="154" t="str">
        <f>IF(AM203&lt;0,AM203*AG203/1000,"")</f>
        <v/>
      </c>
      <c r="AQ203" s="155"/>
      <c r="AR203" s="130">
        <v>4</v>
      </c>
    </row>
    <row r="204" spans="1:44" ht="22.35" customHeight="1">
      <c r="AA204" s="149"/>
      <c r="AB204" s="149"/>
      <c r="AC204" s="150" t="s">
        <v>41</v>
      </c>
      <c r="AE204" s="149"/>
      <c r="AF204" s="149" t="s">
        <v>42</v>
      </c>
      <c r="AG204" s="149">
        <v>80</v>
      </c>
      <c r="AH204" s="151">
        <f t="shared" si="18"/>
        <v>0</v>
      </c>
      <c r="AI204" s="152">
        <f t="shared" si="19"/>
        <v>0</v>
      </c>
      <c r="AJ204" s="153">
        <f t="shared" ref="AJ204:AJ222" si="20">AH204-AI204</f>
        <v>0</v>
      </c>
      <c r="AK204" s="154">
        <f>AH204*AG204/1000</f>
        <v>0</v>
      </c>
      <c r="AL204" s="155">
        <f>AO204+AQ204-[2]Sheet1!$AH205</f>
        <v>0</v>
      </c>
      <c r="AM204" s="155">
        <f>AL204-AJ204</f>
        <v>0</v>
      </c>
      <c r="AN204" s="154">
        <f t="shared" ref="AN204:AN267" si="21">AL204*AG204/1000</f>
        <v>0</v>
      </c>
      <c r="AO204" s="155"/>
      <c r="AP204" s="154" t="str">
        <f t="shared" ref="AP204:AP267" si="22">IF(AM204&lt;0,AM204*AG204/1000,"")</f>
        <v/>
      </c>
      <c r="AQ204" s="155"/>
      <c r="AR204" s="130">
        <v>4</v>
      </c>
    </row>
    <row r="205" spans="1:44" ht="22.35" customHeight="1">
      <c r="AA205" s="149"/>
      <c r="AB205" s="149"/>
      <c r="AC205" s="150" t="s">
        <v>41</v>
      </c>
      <c r="AE205" s="149"/>
      <c r="AF205" s="149" t="s">
        <v>42</v>
      </c>
      <c r="AG205" s="149">
        <v>40</v>
      </c>
      <c r="AH205" s="151">
        <f t="shared" si="18"/>
        <v>0</v>
      </c>
      <c r="AI205" s="152">
        <f t="shared" si="19"/>
        <v>0</v>
      </c>
      <c r="AJ205" s="153">
        <f t="shared" si="20"/>
        <v>0</v>
      </c>
      <c r="AK205" s="154">
        <f>AH205*AG205/1000</f>
        <v>0</v>
      </c>
      <c r="AL205" s="155"/>
      <c r="AM205" s="155"/>
      <c r="AN205" s="154">
        <f t="shared" si="21"/>
        <v>0</v>
      </c>
      <c r="AO205" s="154"/>
      <c r="AP205" s="154" t="str">
        <f t="shared" si="22"/>
        <v/>
      </c>
      <c r="AQ205" s="155"/>
      <c r="AR205" s="130">
        <v>8</v>
      </c>
    </row>
    <row r="206" spans="1:44" ht="22.35" customHeight="1">
      <c r="AA206" s="149">
        <v>1110.0999999999999</v>
      </c>
      <c r="AB206" s="149" t="s">
        <v>43</v>
      </c>
      <c r="AC206" s="150" t="s">
        <v>41</v>
      </c>
      <c r="AE206" s="149"/>
      <c r="AF206" s="149" t="s">
        <v>42</v>
      </c>
      <c r="AG206" s="149">
        <v>80</v>
      </c>
      <c r="AH206" s="151">
        <f t="shared" si="18"/>
        <v>0</v>
      </c>
      <c r="AI206" s="152">
        <f t="shared" si="19"/>
        <v>0</v>
      </c>
      <c r="AJ206" s="153">
        <f t="shared" si="20"/>
        <v>0</v>
      </c>
      <c r="AK206" s="154">
        <f>AH206*AG206/1000</f>
        <v>0</v>
      </c>
      <c r="AL206" s="155">
        <f>AO206+AQ206-[2]Sheet1!$AH207</f>
        <v>0</v>
      </c>
      <c r="AM206" s="155">
        <f>AL206-AJ206</f>
        <v>0</v>
      </c>
      <c r="AN206" s="154">
        <f t="shared" si="21"/>
        <v>0</v>
      </c>
      <c r="AO206" s="155"/>
      <c r="AP206" s="154" t="str">
        <f t="shared" si="22"/>
        <v/>
      </c>
      <c r="AQ206" s="155"/>
      <c r="AR206" s="130">
        <v>4</v>
      </c>
    </row>
    <row r="207" spans="1:44" ht="22.35" customHeight="1">
      <c r="AA207" s="149">
        <v>1110.2</v>
      </c>
      <c r="AB207" s="149" t="str">
        <f>" Ethiopia Alo Villageدهکده آلو +"</f>
        <v xml:space="preserve"> Ethiopia Alo Villageدهکده آلو +</v>
      </c>
      <c r="AC207" s="150" t="s">
        <v>41</v>
      </c>
      <c r="AE207" s="149"/>
      <c r="AF207" s="149" t="s">
        <v>42</v>
      </c>
      <c r="AG207" s="149">
        <v>80</v>
      </c>
      <c r="AH207" s="151">
        <f t="shared" si="18"/>
        <v>0</v>
      </c>
      <c r="AI207" s="152">
        <f t="shared" si="19"/>
        <v>0</v>
      </c>
      <c r="AJ207" s="153">
        <f t="shared" si="20"/>
        <v>0</v>
      </c>
      <c r="AK207" s="154">
        <f t="shared" ref="AK207:AK240" si="23">AH207*AG207/1000</f>
        <v>0</v>
      </c>
      <c r="AL207" s="155">
        <f>AO207+AQ207-[2]Sheet1!$AH208</f>
        <v>0</v>
      </c>
      <c r="AM207" s="155">
        <f t="shared" ref="AM207:AM216" si="24">AL207-AJ207</f>
        <v>0</v>
      </c>
      <c r="AN207" s="154">
        <f t="shared" si="21"/>
        <v>0</v>
      </c>
      <c r="AO207" s="155"/>
      <c r="AP207" s="154" t="str">
        <f t="shared" si="22"/>
        <v/>
      </c>
      <c r="AQ207" s="155"/>
      <c r="AR207" s="130">
        <v>4</v>
      </c>
    </row>
    <row r="208" spans="1:44" ht="22.35" customHeight="1">
      <c r="AA208" s="149">
        <v>1110.3</v>
      </c>
      <c r="AB208" s="149" t="s">
        <v>43</v>
      </c>
      <c r="AC208" s="150" t="s">
        <v>41</v>
      </c>
      <c r="AE208" s="149"/>
      <c r="AF208" s="149" t="s">
        <v>42</v>
      </c>
      <c r="AG208" s="149">
        <v>40</v>
      </c>
      <c r="AH208" s="151">
        <f t="shared" si="18"/>
        <v>0</v>
      </c>
      <c r="AI208" s="152">
        <f t="shared" si="19"/>
        <v>0</v>
      </c>
      <c r="AJ208" s="153">
        <f t="shared" si="20"/>
        <v>0</v>
      </c>
      <c r="AK208" s="154">
        <f t="shared" si="23"/>
        <v>0</v>
      </c>
      <c r="AL208" s="155">
        <f>AO208+AQ208-[2]Sheet1!$AH209</f>
        <v>0</v>
      </c>
      <c r="AM208" s="155">
        <f t="shared" si="24"/>
        <v>0</v>
      </c>
      <c r="AN208" s="154">
        <f t="shared" si="21"/>
        <v>0</v>
      </c>
      <c r="AO208" s="155"/>
      <c r="AP208" s="154" t="str">
        <f t="shared" si="22"/>
        <v/>
      </c>
      <c r="AQ208" s="155"/>
      <c r="AR208" s="130">
        <v>8</v>
      </c>
    </row>
    <row r="209" spans="27:44" ht="22.35" customHeight="1">
      <c r="AA209" s="149"/>
      <c r="AB209" s="149"/>
      <c r="AC209" s="150" t="s">
        <v>41</v>
      </c>
      <c r="AE209" s="149"/>
      <c r="AF209" s="149" t="s">
        <v>42</v>
      </c>
      <c r="AG209" s="149">
        <v>80</v>
      </c>
      <c r="AH209" s="151">
        <f t="shared" si="18"/>
        <v>0</v>
      </c>
      <c r="AI209" s="152">
        <f t="shared" si="19"/>
        <v>0</v>
      </c>
      <c r="AJ209" s="153">
        <f t="shared" si="20"/>
        <v>0</v>
      </c>
      <c r="AK209" s="154">
        <f t="shared" si="23"/>
        <v>0</v>
      </c>
      <c r="AL209" s="155">
        <f>AO209+AQ209-[2]Sheet1!$AH210</f>
        <v>0</v>
      </c>
      <c r="AM209" s="155">
        <f t="shared" si="24"/>
        <v>0</v>
      </c>
      <c r="AN209" s="154">
        <f t="shared" si="21"/>
        <v>0</v>
      </c>
      <c r="AO209" s="155"/>
      <c r="AP209" s="154" t="str">
        <f t="shared" si="22"/>
        <v/>
      </c>
      <c r="AQ209" s="155"/>
      <c r="AR209" s="130">
        <v>4</v>
      </c>
    </row>
    <row r="210" spans="27:44" ht="22.35" customHeight="1">
      <c r="AA210" s="149"/>
      <c r="AB210" s="149"/>
      <c r="AC210" s="150" t="s">
        <v>41</v>
      </c>
      <c r="AE210" s="149"/>
      <c r="AF210" s="149" t="s">
        <v>42</v>
      </c>
      <c r="AG210" s="149">
        <v>80</v>
      </c>
      <c r="AH210" s="151">
        <f t="shared" si="18"/>
        <v>0</v>
      </c>
      <c r="AI210" s="152">
        <f t="shared" si="19"/>
        <v>0</v>
      </c>
      <c r="AJ210" s="153">
        <f t="shared" si="20"/>
        <v>0</v>
      </c>
      <c r="AK210" s="154">
        <f t="shared" si="23"/>
        <v>0</v>
      </c>
      <c r="AL210" s="155">
        <f>AO210+AQ210-[2]Sheet1!$AH211</f>
        <v>0</v>
      </c>
      <c r="AM210" s="155">
        <f t="shared" si="24"/>
        <v>0</v>
      </c>
      <c r="AN210" s="154">
        <f t="shared" si="21"/>
        <v>0</v>
      </c>
      <c r="AO210" s="155"/>
      <c r="AP210" s="154" t="str">
        <f t="shared" si="22"/>
        <v/>
      </c>
      <c r="AQ210" s="155"/>
      <c r="AR210" s="130">
        <v>4</v>
      </c>
    </row>
    <row r="211" spans="27:44" ht="22.35" customHeight="1">
      <c r="AA211" s="149"/>
      <c r="AB211" s="149"/>
      <c r="AC211" s="150" t="s">
        <v>41</v>
      </c>
      <c r="AE211" s="149"/>
      <c r="AF211" s="149" t="s">
        <v>42</v>
      </c>
      <c r="AG211" s="149">
        <v>40</v>
      </c>
      <c r="AH211" s="151">
        <f t="shared" si="18"/>
        <v>0</v>
      </c>
      <c r="AI211" s="152">
        <f t="shared" si="19"/>
        <v>0</v>
      </c>
      <c r="AJ211" s="153">
        <f t="shared" si="20"/>
        <v>0</v>
      </c>
      <c r="AK211" s="154">
        <f t="shared" si="23"/>
        <v>0</v>
      </c>
      <c r="AL211" s="155">
        <f>AO211+AQ211-[2]Sheet1!$AH212</f>
        <v>0</v>
      </c>
      <c r="AM211" s="155">
        <f t="shared" si="24"/>
        <v>0</v>
      </c>
      <c r="AN211" s="154">
        <f t="shared" si="21"/>
        <v>0</v>
      </c>
      <c r="AO211" s="155"/>
      <c r="AP211" s="154" t="str">
        <f t="shared" si="22"/>
        <v/>
      </c>
      <c r="AQ211" s="155"/>
      <c r="AR211" s="130">
        <v>8</v>
      </c>
    </row>
    <row r="212" spans="27:44" ht="22.35" customHeight="1">
      <c r="AA212" s="149">
        <v>1112.0999999999999</v>
      </c>
      <c r="AB212" s="149" t="s">
        <v>44</v>
      </c>
      <c r="AC212" s="150" t="s">
        <v>41</v>
      </c>
      <c r="AE212" s="149"/>
      <c r="AF212" s="149" t="s">
        <v>42</v>
      </c>
      <c r="AG212" s="149">
        <v>80</v>
      </c>
      <c r="AH212" s="151">
        <f t="shared" si="18"/>
        <v>0</v>
      </c>
      <c r="AI212" s="152">
        <f t="shared" si="19"/>
        <v>0</v>
      </c>
      <c r="AJ212" s="153">
        <f t="shared" si="20"/>
        <v>0</v>
      </c>
      <c r="AK212" s="154">
        <f t="shared" si="23"/>
        <v>0</v>
      </c>
      <c r="AL212" s="155">
        <f>AO212+AQ212-[2]Sheet1!$AH213</f>
        <v>0</v>
      </c>
      <c r="AM212" s="155">
        <f t="shared" si="24"/>
        <v>0</v>
      </c>
      <c r="AN212" s="154">
        <f t="shared" si="21"/>
        <v>0</v>
      </c>
      <c r="AO212" s="155"/>
      <c r="AP212" s="154" t="str">
        <f t="shared" si="22"/>
        <v/>
      </c>
      <c r="AQ212" s="155"/>
      <c r="AR212" s="130">
        <v>4</v>
      </c>
    </row>
    <row r="213" spans="27:44" ht="22.35" customHeight="1">
      <c r="AA213" s="149">
        <v>1112.2</v>
      </c>
      <c r="AB213" s="149" t="s">
        <v>45</v>
      </c>
      <c r="AC213" s="150" t="s">
        <v>41</v>
      </c>
      <c r="AE213" s="149"/>
      <c r="AF213" s="149" t="s">
        <v>42</v>
      </c>
      <c r="AG213" s="149">
        <v>80</v>
      </c>
      <c r="AH213" s="151">
        <f t="shared" si="18"/>
        <v>0</v>
      </c>
      <c r="AI213" s="152">
        <f t="shared" si="19"/>
        <v>0</v>
      </c>
      <c r="AJ213" s="153">
        <f t="shared" si="20"/>
        <v>0</v>
      </c>
      <c r="AK213" s="154">
        <f t="shared" si="23"/>
        <v>0</v>
      </c>
      <c r="AL213" s="155">
        <f>AO213+AQ213-[2]Sheet1!$AH214</f>
        <v>0</v>
      </c>
      <c r="AM213" s="155">
        <f t="shared" si="24"/>
        <v>0</v>
      </c>
      <c r="AN213" s="154">
        <f t="shared" si="21"/>
        <v>0</v>
      </c>
      <c r="AO213" s="155"/>
      <c r="AP213" s="154" t="str">
        <f t="shared" si="22"/>
        <v/>
      </c>
      <c r="AQ213" s="155"/>
      <c r="AR213" s="130">
        <v>4</v>
      </c>
    </row>
    <row r="214" spans="27:44" ht="22.35" customHeight="1">
      <c r="AA214" s="149">
        <v>1112.3</v>
      </c>
      <c r="AB214" s="149" t="s">
        <v>44</v>
      </c>
      <c r="AC214" s="150" t="s">
        <v>41</v>
      </c>
      <c r="AE214" s="149"/>
      <c r="AF214" s="149" t="s">
        <v>42</v>
      </c>
      <c r="AG214" s="149">
        <v>40</v>
      </c>
      <c r="AH214" s="151">
        <f t="shared" si="18"/>
        <v>0</v>
      </c>
      <c r="AI214" s="152">
        <f t="shared" si="19"/>
        <v>0</v>
      </c>
      <c r="AJ214" s="153">
        <f t="shared" si="20"/>
        <v>0</v>
      </c>
      <c r="AK214" s="154">
        <f t="shared" si="23"/>
        <v>0</v>
      </c>
      <c r="AL214" s="155">
        <f>AO214+AQ214-[2]Sheet1!$AH215</f>
        <v>0</v>
      </c>
      <c r="AM214" s="155">
        <f t="shared" si="24"/>
        <v>0</v>
      </c>
      <c r="AN214" s="154">
        <f t="shared" si="21"/>
        <v>0</v>
      </c>
      <c r="AO214" s="155"/>
      <c r="AP214" s="154" t="str">
        <f t="shared" si="22"/>
        <v/>
      </c>
      <c r="AQ214" s="155"/>
      <c r="AR214" s="130">
        <v>8</v>
      </c>
    </row>
    <row r="215" spans="27:44" ht="22.35" customHeight="1">
      <c r="AA215" s="149">
        <v>1113.0999999999999</v>
      </c>
      <c r="AB215" s="149" t="s">
        <v>46</v>
      </c>
      <c r="AC215" s="150" t="s">
        <v>41</v>
      </c>
      <c r="AE215" s="149"/>
      <c r="AF215" s="149" t="s">
        <v>42</v>
      </c>
      <c r="AG215" s="149">
        <v>80</v>
      </c>
      <c r="AH215" s="151">
        <f t="shared" si="18"/>
        <v>0</v>
      </c>
      <c r="AI215" s="152">
        <f t="shared" si="19"/>
        <v>0</v>
      </c>
      <c r="AJ215" s="153">
        <f t="shared" si="20"/>
        <v>0</v>
      </c>
      <c r="AK215" s="154">
        <f t="shared" si="23"/>
        <v>0</v>
      </c>
      <c r="AL215" s="155">
        <f>AO215+AQ215-[2]Sheet1!$AH216</f>
        <v>0</v>
      </c>
      <c r="AM215" s="155">
        <f t="shared" si="24"/>
        <v>0</v>
      </c>
      <c r="AN215" s="154">
        <f t="shared" si="21"/>
        <v>0</v>
      </c>
      <c r="AO215" s="155"/>
      <c r="AP215" s="154" t="str">
        <f t="shared" si="22"/>
        <v/>
      </c>
      <c r="AQ215" s="155"/>
      <c r="AR215" s="130">
        <v>4</v>
      </c>
    </row>
    <row r="216" spans="27:44" ht="22.35" customHeight="1">
      <c r="AA216" s="149">
        <v>1113.2</v>
      </c>
      <c r="AB216" s="149" t="s">
        <v>47</v>
      </c>
      <c r="AC216" s="150" t="s">
        <v>41</v>
      </c>
      <c r="AE216" s="149"/>
      <c r="AF216" s="149" t="s">
        <v>42</v>
      </c>
      <c r="AG216" s="149">
        <v>80</v>
      </c>
      <c r="AH216" s="151">
        <f t="shared" si="18"/>
        <v>0</v>
      </c>
      <c r="AI216" s="152">
        <f t="shared" si="19"/>
        <v>0</v>
      </c>
      <c r="AJ216" s="153">
        <f t="shared" si="20"/>
        <v>0</v>
      </c>
      <c r="AK216" s="154">
        <f t="shared" si="23"/>
        <v>0</v>
      </c>
      <c r="AL216" s="155">
        <f>AO216+AQ216-[2]Sheet1!$AH217</f>
        <v>0</v>
      </c>
      <c r="AM216" s="155">
        <f t="shared" si="24"/>
        <v>0</v>
      </c>
      <c r="AN216" s="154">
        <f t="shared" si="21"/>
        <v>0</v>
      </c>
      <c r="AO216" s="154"/>
      <c r="AP216" s="154" t="str">
        <f t="shared" si="22"/>
        <v/>
      </c>
      <c r="AQ216" s="155"/>
      <c r="AR216" s="130">
        <v>4</v>
      </c>
    </row>
    <row r="217" spans="27:44" ht="22.35" customHeight="1">
      <c r="AA217" s="149">
        <v>1113.3</v>
      </c>
      <c r="AB217" s="149" t="s">
        <v>46</v>
      </c>
      <c r="AC217" s="150" t="s">
        <v>41</v>
      </c>
      <c r="AE217" s="149"/>
      <c r="AF217" s="149" t="s">
        <v>42</v>
      </c>
      <c r="AG217" s="149">
        <v>40</v>
      </c>
      <c r="AH217" s="151">
        <f t="shared" si="18"/>
        <v>0</v>
      </c>
      <c r="AI217" s="152">
        <f t="shared" si="19"/>
        <v>0</v>
      </c>
      <c r="AJ217" s="153">
        <f t="shared" si="20"/>
        <v>0</v>
      </c>
      <c r="AK217" s="154">
        <f t="shared" si="23"/>
        <v>0</v>
      </c>
      <c r="AL217" s="155">
        <f>AO217+AQ217-[2]Sheet1!$AH218</f>
        <v>0</v>
      </c>
      <c r="AM217" s="155">
        <f>AL217-AJ217</f>
        <v>0</v>
      </c>
      <c r="AN217" s="154">
        <f t="shared" si="21"/>
        <v>0</v>
      </c>
      <c r="AO217" s="155"/>
      <c r="AP217" s="154" t="str">
        <f t="shared" si="22"/>
        <v/>
      </c>
      <c r="AQ217" s="155"/>
      <c r="AR217" s="130">
        <v>8</v>
      </c>
    </row>
    <row r="218" spans="27:44" ht="22.35" customHeight="1">
      <c r="AA218" s="149">
        <v>1114.0999999999999</v>
      </c>
      <c r="AB218" s="149" t="s">
        <v>48</v>
      </c>
      <c r="AC218" s="150" t="s">
        <v>41</v>
      </c>
      <c r="AE218" s="149"/>
      <c r="AF218" s="149" t="s">
        <v>42</v>
      </c>
      <c r="AG218" s="149">
        <v>80</v>
      </c>
      <c r="AH218" s="151">
        <f t="shared" si="18"/>
        <v>0</v>
      </c>
      <c r="AI218" s="152">
        <f t="shared" si="19"/>
        <v>0</v>
      </c>
      <c r="AJ218" s="153">
        <f t="shared" si="20"/>
        <v>0</v>
      </c>
      <c r="AK218" s="154">
        <f t="shared" si="23"/>
        <v>0</v>
      </c>
      <c r="AL218" s="155">
        <f>AO218+AQ218-[2]Sheet1!$AH219</f>
        <v>0</v>
      </c>
      <c r="AM218" s="155">
        <f t="shared" ref="AM218:AM267" si="25">AL218-AJ218</f>
        <v>0</v>
      </c>
      <c r="AN218" s="154">
        <f t="shared" si="21"/>
        <v>0</v>
      </c>
      <c r="AO218" s="155"/>
      <c r="AP218" s="154" t="str">
        <f t="shared" si="22"/>
        <v/>
      </c>
      <c r="AQ218" s="155"/>
      <c r="AR218" s="130">
        <v>4</v>
      </c>
    </row>
    <row r="219" spans="27:44" ht="22.35" customHeight="1">
      <c r="AA219" s="149">
        <v>1114.2</v>
      </c>
      <c r="AB219" s="149" t="s">
        <v>49</v>
      </c>
      <c r="AC219" s="150" t="s">
        <v>41</v>
      </c>
      <c r="AE219" s="149"/>
      <c r="AF219" s="149" t="s">
        <v>42</v>
      </c>
      <c r="AG219" s="149">
        <v>80</v>
      </c>
      <c r="AH219" s="151">
        <f t="shared" si="18"/>
        <v>0</v>
      </c>
      <c r="AI219" s="152">
        <f t="shared" si="19"/>
        <v>0</v>
      </c>
      <c r="AJ219" s="153">
        <f t="shared" si="20"/>
        <v>0</v>
      </c>
      <c r="AK219" s="154">
        <f t="shared" si="23"/>
        <v>0</v>
      </c>
      <c r="AL219" s="155">
        <f>AO219+AQ219-[2]Sheet1!$AH220</f>
        <v>0</v>
      </c>
      <c r="AM219" s="155">
        <f t="shared" si="25"/>
        <v>0</v>
      </c>
      <c r="AN219" s="154">
        <f t="shared" si="21"/>
        <v>0</v>
      </c>
      <c r="AO219" s="155"/>
      <c r="AP219" s="154" t="str">
        <f t="shared" si="22"/>
        <v/>
      </c>
      <c r="AQ219" s="155"/>
      <c r="AR219" s="130">
        <v>4</v>
      </c>
    </row>
    <row r="220" spans="27:44" ht="22.35" customHeight="1">
      <c r="AA220" s="149">
        <v>1114.3</v>
      </c>
      <c r="AB220" s="149" t="s">
        <v>48</v>
      </c>
      <c r="AC220" s="150" t="s">
        <v>41</v>
      </c>
      <c r="AE220" s="149"/>
      <c r="AF220" s="149" t="s">
        <v>42</v>
      </c>
      <c r="AG220" s="149">
        <v>40</v>
      </c>
      <c r="AH220" s="151">
        <f t="shared" si="18"/>
        <v>0</v>
      </c>
      <c r="AI220" s="152">
        <f t="shared" si="19"/>
        <v>0</v>
      </c>
      <c r="AJ220" s="153">
        <f t="shared" si="20"/>
        <v>0</v>
      </c>
      <c r="AK220" s="154">
        <f t="shared" si="23"/>
        <v>0</v>
      </c>
      <c r="AL220" s="155">
        <f>AO220+AQ220-[2]Sheet1!$AH221</f>
        <v>0</v>
      </c>
      <c r="AM220" s="155">
        <f t="shared" si="25"/>
        <v>0</v>
      </c>
      <c r="AN220" s="154">
        <f t="shared" si="21"/>
        <v>0</v>
      </c>
      <c r="AO220" s="155"/>
      <c r="AP220" s="154" t="str">
        <f t="shared" si="22"/>
        <v/>
      </c>
      <c r="AQ220" s="155"/>
      <c r="AR220" s="130">
        <v>8</v>
      </c>
    </row>
    <row r="221" spans="27:44" ht="22.35" customHeight="1">
      <c r="AA221" s="149"/>
      <c r="AB221" s="149"/>
      <c r="AC221" s="150" t="s">
        <v>41</v>
      </c>
      <c r="AE221" s="149"/>
      <c r="AF221" s="149" t="s">
        <v>42</v>
      </c>
      <c r="AG221" s="149"/>
      <c r="AH221" s="151">
        <f t="shared" si="18"/>
        <v>0</v>
      </c>
      <c r="AI221" s="152">
        <f t="shared" si="19"/>
        <v>0</v>
      </c>
      <c r="AJ221" s="153">
        <f t="shared" si="20"/>
        <v>0</v>
      </c>
      <c r="AK221" s="154">
        <f t="shared" si="23"/>
        <v>0</v>
      </c>
      <c r="AL221" s="155">
        <f>AO221+AQ221-[2]Sheet1!$AH222</f>
        <v>0</v>
      </c>
      <c r="AM221" s="155">
        <f t="shared" si="25"/>
        <v>0</v>
      </c>
      <c r="AN221" s="154">
        <f t="shared" si="21"/>
        <v>0</v>
      </c>
      <c r="AO221" s="155"/>
      <c r="AP221" s="154" t="str">
        <f t="shared" si="22"/>
        <v/>
      </c>
      <c r="AQ221" s="155"/>
      <c r="AR221" s="130"/>
    </row>
    <row r="222" spans="27:44" ht="22.35" customHeight="1">
      <c r="AA222" s="149"/>
      <c r="AB222" s="149"/>
      <c r="AC222" s="150" t="s">
        <v>41</v>
      </c>
      <c r="AE222" s="149"/>
      <c r="AF222" s="149" t="s">
        <v>42</v>
      </c>
      <c r="AG222" s="149"/>
      <c r="AH222" s="151">
        <f t="shared" si="18"/>
        <v>0</v>
      </c>
      <c r="AI222" s="152">
        <f t="shared" si="19"/>
        <v>0</v>
      </c>
      <c r="AJ222" s="153">
        <f t="shared" si="20"/>
        <v>0</v>
      </c>
      <c r="AK222" s="154">
        <f t="shared" si="23"/>
        <v>0</v>
      </c>
      <c r="AL222" s="155">
        <f>AO222+AQ222-[2]Sheet1!$AH223</f>
        <v>0</v>
      </c>
      <c r="AM222" s="155">
        <f t="shared" si="25"/>
        <v>0</v>
      </c>
      <c r="AN222" s="154">
        <f t="shared" si="21"/>
        <v>0</v>
      </c>
      <c r="AO222" s="155"/>
      <c r="AP222" s="154" t="str">
        <f t="shared" si="22"/>
        <v/>
      </c>
      <c r="AQ222" s="155"/>
      <c r="AR222" s="130"/>
    </row>
    <row r="223" spans="27:44" ht="22.35" customHeight="1">
      <c r="AA223" s="156">
        <v>3309.1</v>
      </c>
      <c r="AB223" s="156" t="s">
        <v>50</v>
      </c>
      <c r="AC223" s="157" t="s">
        <v>41</v>
      </c>
      <c r="AE223" s="156"/>
      <c r="AF223" s="156" t="s">
        <v>51</v>
      </c>
      <c r="AG223" s="156">
        <v>150</v>
      </c>
      <c r="AH223" s="158">
        <f t="shared" si="18"/>
        <v>0</v>
      </c>
      <c r="AI223" s="159">
        <f t="shared" si="19"/>
        <v>0</v>
      </c>
      <c r="AJ223" s="160">
        <f>AH223-AI223</f>
        <v>0</v>
      </c>
      <c r="AK223" s="161">
        <f t="shared" si="23"/>
        <v>0</v>
      </c>
      <c r="AL223" s="162">
        <f>AO223+AQ223-[2]Sheet1!$AH224</f>
        <v>0</v>
      </c>
      <c r="AM223" s="162">
        <f t="shared" si="25"/>
        <v>0</v>
      </c>
      <c r="AN223" s="161">
        <f t="shared" si="21"/>
        <v>0</v>
      </c>
      <c r="AO223" s="162"/>
      <c r="AP223" s="161" t="str">
        <f t="shared" si="22"/>
        <v/>
      </c>
      <c r="AQ223" s="162"/>
      <c r="AR223" s="130">
        <v>30</v>
      </c>
    </row>
    <row r="224" spans="27:44" ht="22.35" customHeight="1">
      <c r="AA224" s="156">
        <v>3309.2</v>
      </c>
      <c r="AB224" s="156" t="s">
        <v>50</v>
      </c>
      <c r="AC224" s="157" t="s">
        <v>41</v>
      </c>
      <c r="AE224" s="156"/>
      <c r="AF224" s="156" t="s">
        <v>51</v>
      </c>
      <c r="AG224" s="156">
        <v>750</v>
      </c>
      <c r="AH224" s="158">
        <f t="shared" si="18"/>
        <v>0</v>
      </c>
      <c r="AI224" s="159">
        <f t="shared" si="19"/>
        <v>0</v>
      </c>
      <c r="AJ224" s="160">
        <f t="shared" ref="AJ224:AJ239" si="26">AH224-AI224</f>
        <v>0</v>
      </c>
      <c r="AK224" s="161">
        <f t="shared" si="23"/>
        <v>0</v>
      </c>
      <c r="AL224" s="162">
        <f>AO224+AQ224-[2]Sheet1!$AH225</f>
        <v>0</v>
      </c>
      <c r="AM224" s="162">
        <f t="shared" si="25"/>
        <v>0</v>
      </c>
      <c r="AN224" s="161">
        <f t="shared" si="21"/>
        <v>0</v>
      </c>
      <c r="AO224" s="162"/>
      <c r="AP224" s="161" t="str">
        <f t="shared" si="22"/>
        <v/>
      </c>
      <c r="AQ224" s="162"/>
      <c r="AR224" s="130">
        <v>8</v>
      </c>
    </row>
    <row r="225" spans="27:44" ht="22.35" customHeight="1">
      <c r="AA225" s="156">
        <v>3309.3</v>
      </c>
      <c r="AB225" s="156" t="s">
        <v>50</v>
      </c>
      <c r="AC225" s="157" t="s">
        <v>41</v>
      </c>
      <c r="AE225" s="156"/>
      <c r="AF225" s="156" t="s">
        <v>51</v>
      </c>
      <c r="AG225" s="156">
        <v>40</v>
      </c>
      <c r="AH225" s="158">
        <f t="shared" si="18"/>
        <v>0</v>
      </c>
      <c r="AI225" s="159">
        <f t="shared" si="19"/>
        <v>0</v>
      </c>
      <c r="AJ225" s="160">
        <f t="shared" si="26"/>
        <v>0</v>
      </c>
      <c r="AK225" s="161">
        <f t="shared" si="23"/>
        <v>0</v>
      </c>
      <c r="AL225" s="162">
        <f>AO225+AQ225-[2]Sheet1!$AH226</f>
        <v>0</v>
      </c>
      <c r="AM225" s="162">
        <f t="shared" si="25"/>
        <v>0</v>
      </c>
      <c r="AN225" s="161">
        <f t="shared" si="21"/>
        <v>0</v>
      </c>
      <c r="AO225" s="162"/>
      <c r="AP225" s="161" t="str">
        <f t="shared" si="22"/>
        <v/>
      </c>
      <c r="AQ225" s="162"/>
      <c r="AR225" s="130">
        <v>8</v>
      </c>
    </row>
    <row r="226" spans="27:44" ht="22.35" customHeight="1">
      <c r="AA226" s="156">
        <v>3313.1</v>
      </c>
      <c r="AB226" s="156" t="s">
        <v>52</v>
      </c>
      <c r="AC226" s="157" t="s">
        <v>41</v>
      </c>
      <c r="AE226" s="156"/>
      <c r="AF226" s="156" t="s">
        <v>51</v>
      </c>
      <c r="AG226" s="156">
        <v>150</v>
      </c>
      <c r="AH226" s="158">
        <f t="shared" si="18"/>
        <v>0</v>
      </c>
      <c r="AI226" s="159">
        <f t="shared" si="19"/>
        <v>0</v>
      </c>
      <c r="AJ226" s="160">
        <f t="shared" si="26"/>
        <v>0</v>
      </c>
      <c r="AK226" s="161">
        <f t="shared" si="23"/>
        <v>0</v>
      </c>
      <c r="AL226" s="162">
        <f>AO226+AQ226-[2]Sheet1!$AH227</f>
        <v>0</v>
      </c>
      <c r="AM226" s="162">
        <f t="shared" si="25"/>
        <v>0</v>
      </c>
      <c r="AN226" s="161">
        <f t="shared" si="21"/>
        <v>0</v>
      </c>
      <c r="AO226" s="162"/>
      <c r="AP226" s="161" t="str">
        <f t="shared" si="22"/>
        <v/>
      </c>
      <c r="AQ226" s="162"/>
      <c r="AR226" s="130">
        <v>30</v>
      </c>
    </row>
    <row r="227" spans="27:44" ht="22.35" customHeight="1">
      <c r="AA227" s="156">
        <v>3313.2</v>
      </c>
      <c r="AB227" s="156" t="s">
        <v>52</v>
      </c>
      <c r="AC227" s="157" t="s">
        <v>41</v>
      </c>
      <c r="AE227" s="156"/>
      <c r="AF227" s="156" t="s">
        <v>51</v>
      </c>
      <c r="AG227" s="156">
        <v>750</v>
      </c>
      <c r="AH227" s="158">
        <f t="shared" si="18"/>
        <v>0</v>
      </c>
      <c r="AI227" s="159">
        <f t="shared" si="19"/>
        <v>0</v>
      </c>
      <c r="AJ227" s="160">
        <f t="shared" si="26"/>
        <v>0</v>
      </c>
      <c r="AK227" s="161">
        <f t="shared" si="23"/>
        <v>0</v>
      </c>
      <c r="AL227" s="162">
        <f>AO227+AQ227-[2]Sheet1!$AH228</f>
        <v>0</v>
      </c>
      <c r="AM227" s="162">
        <f t="shared" si="25"/>
        <v>0</v>
      </c>
      <c r="AN227" s="161">
        <f t="shared" si="21"/>
        <v>0</v>
      </c>
      <c r="AO227" s="162"/>
      <c r="AP227" s="161" t="str">
        <f t="shared" si="22"/>
        <v/>
      </c>
      <c r="AQ227" s="162"/>
      <c r="AR227" s="130">
        <v>8</v>
      </c>
    </row>
    <row r="228" spans="27:44" ht="22.35" customHeight="1">
      <c r="AA228" s="156">
        <v>3313.3</v>
      </c>
      <c r="AB228" s="156" t="s">
        <v>52</v>
      </c>
      <c r="AC228" s="157" t="s">
        <v>41</v>
      </c>
      <c r="AE228" s="156"/>
      <c r="AF228" s="156" t="s">
        <v>51</v>
      </c>
      <c r="AG228" s="156">
        <v>40</v>
      </c>
      <c r="AH228" s="158">
        <f t="shared" si="18"/>
        <v>0</v>
      </c>
      <c r="AI228" s="159">
        <f t="shared" si="19"/>
        <v>0</v>
      </c>
      <c r="AJ228" s="160">
        <f t="shared" si="26"/>
        <v>0</v>
      </c>
      <c r="AK228" s="161">
        <f t="shared" si="23"/>
        <v>0</v>
      </c>
      <c r="AL228" s="162">
        <f>AO228+AQ228-[2]Sheet1!$AH229</f>
        <v>0</v>
      </c>
      <c r="AM228" s="162">
        <f t="shared" si="25"/>
        <v>0</v>
      </c>
      <c r="AN228" s="161">
        <f t="shared" si="21"/>
        <v>0</v>
      </c>
      <c r="AO228" s="162"/>
      <c r="AP228" s="161" t="str">
        <f t="shared" si="22"/>
        <v/>
      </c>
      <c r="AQ228" s="162"/>
      <c r="AR228" s="130">
        <v>8</v>
      </c>
    </row>
    <row r="229" spans="27:44" ht="22.35" customHeight="1">
      <c r="AA229" s="156">
        <v>3314.1</v>
      </c>
      <c r="AB229" s="156" t="s">
        <v>53</v>
      </c>
      <c r="AC229" s="157" t="s">
        <v>41</v>
      </c>
      <c r="AE229" s="156"/>
      <c r="AF229" s="156" t="s">
        <v>51</v>
      </c>
      <c r="AG229" s="156">
        <v>150</v>
      </c>
      <c r="AH229" s="158">
        <f t="shared" si="18"/>
        <v>0</v>
      </c>
      <c r="AI229" s="159">
        <f t="shared" si="19"/>
        <v>0</v>
      </c>
      <c r="AJ229" s="160">
        <f t="shared" si="26"/>
        <v>0</v>
      </c>
      <c r="AK229" s="161">
        <f t="shared" si="23"/>
        <v>0</v>
      </c>
      <c r="AL229" s="162">
        <f>AO229+AQ229-[2]Sheet1!$AH230</f>
        <v>0</v>
      </c>
      <c r="AM229" s="162">
        <f t="shared" si="25"/>
        <v>0</v>
      </c>
      <c r="AN229" s="161">
        <f t="shared" si="21"/>
        <v>0</v>
      </c>
      <c r="AO229" s="162"/>
      <c r="AP229" s="161" t="str">
        <f t="shared" si="22"/>
        <v/>
      </c>
      <c r="AQ229" s="162"/>
      <c r="AR229" s="130">
        <v>30</v>
      </c>
    </row>
    <row r="230" spans="27:44" ht="22.35" customHeight="1">
      <c r="AA230" s="156">
        <v>3314.2</v>
      </c>
      <c r="AB230" s="156" t="s">
        <v>53</v>
      </c>
      <c r="AC230" s="157" t="s">
        <v>41</v>
      </c>
      <c r="AE230" s="156"/>
      <c r="AF230" s="156" t="s">
        <v>51</v>
      </c>
      <c r="AG230" s="156">
        <v>750</v>
      </c>
      <c r="AH230" s="158">
        <f t="shared" si="18"/>
        <v>0</v>
      </c>
      <c r="AI230" s="159">
        <f t="shared" si="19"/>
        <v>0</v>
      </c>
      <c r="AJ230" s="160">
        <f t="shared" si="26"/>
        <v>0</v>
      </c>
      <c r="AK230" s="161">
        <f t="shared" si="23"/>
        <v>0</v>
      </c>
      <c r="AL230" s="162">
        <f>AO230+AQ230-[2]Sheet1!$AH231</f>
        <v>0</v>
      </c>
      <c r="AM230" s="162">
        <f t="shared" si="25"/>
        <v>0</v>
      </c>
      <c r="AN230" s="161">
        <f t="shared" si="21"/>
        <v>0</v>
      </c>
      <c r="AO230" s="162"/>
      <c r="AP230" s="161" t="str">
        <f t="shared" si="22"/>
        <v/>
      </c>
      <c r="AQ230" s="162"/>
      <c r="AR230" s="130">
        <v>8</v>
      </c>
    </row>
    <row r="231" spans="27:44" ht="22.35" customHeight="1">
      <c r="AA231" s="156">
        <v>3314.3</v>
      </c>
      <c r="AB231" s="156" t="s">
        <v>53</v>
      </c>
      <c r="AC231" s="157" t="s">
        <v>41</v>
      </c>
      <c r="AE231" s="156"/>
      <c r="AF231" s="156" t="s">
        <v>51</v>
      </c>
      <c r="AG231" s="156">
        <v>40</v>
      </c>
      <c r="AH231" s="158">
        <f t="shared" si="18"/>
        <v>0</v>
      </c>
      <c r="AI231" s="159">
        <f t="shared" si="19"/>
        <v>0</v>
      </c>
      <c r="AJ231" s="160">
        <f t="shared" si="26"/>
        <v>0</v>
      </c>
      <c r="AK231" s="161">
        <f t="shared" si="23"/>
        <v>0</v>
      </c>
      <c r="AL231" s="162">
        <f>AO231+AQ231-[2]Sheet1!$AH232</f>
        <v>0</v>
      </c>
      <c r="AM231" s="162">
        <f t="shared" si="25"/>
        <v>0</v>
      </c>
      <c r="AN231" s="161">
        <f t="shared" si="21"/>
        <v>0</v>
      </c>
      <c r="AO231" s="162"/>
      <c r="AP231" s="161" t="str">
        <f t="shared" si="22"/>
        <v/>
      </c>
      <c r="AQ231" s="162"/>
      <c r="AR231" s="130">
        <v>8</v>
      </c>
    </row>
    <row r="232" spans="27:44" ht="22.35" customHeight="1">
      <c r="AA232" s="156">
        <v>3315.1</v>
      </c>
      <c r="AB232" s="156" t="s">
        <v>54</v>
      </c>
      <c r="AC232" s="157" t="s">
        <v>41</v>
      </c>
      <c r="AE232" s="156"/>
      <c r="AF232" s="156" t="s">
        <v>51</v>
      </c>
      <c r="AG232" s="156">
        <v>150</v>
      </c>
      <c r="AH232" s="158">
        <f t="shared" si="18"/>
        <v>0</v>
      </c>
      <c r="AI232" s="159">
        <f t="shared" si="19"/>
        <v>0</v>
      </c>
      <c r="AJ232" s="160">
        <f t="shared" si="26"/>
        <v>0</v>
      </c>
      <c r="AK232" s="161">
        <f t="shared" si="23"/>
        <v>0</v>
      </c>
      <c r="AL232" s="162">
        <f>AO232+AQ232-[2]Sheet1!$AH233</f>
        <v>0</v>
      </c>
      <c r="AM232" s="162">
        <f t="shared" si="25"/>
        <v>0</v>
      </c>
      <c r="AN232" s="161">
        <f t="shared" si="21"/>
        <v>0</v>
      </c>
      <c r="AO232" s="162"/>
      <c r="AP232" s="161" t="str">
        <f t="shared" si="22"/>
        <v/>
      </c>
      <c r="AQ232" s="162"/>
      <c r="AR232" s="130">
        <v>30</v>
      </c>
    </row>
    <row r="233" spans="27:44" ht="22.35" customHeight="1">
      <c r="AA233" s="156">
        <v>3315.2</v>
      </c>
      <c r="AB233" s="156" t="s">
        <v>54</v>
      </c>
      <c r="AC233" s="157" t="s">
        <v>41</v>
      </c>
      <c r="AE233" s="156"/>
      <c r="AF233" s="156" t="s">
        <v>51</v>
      </c>
      <c r="AG233" s="156">
        <v>750</v>
      </c>
      <c r="AH233" s="158">
        <f t="shared" si="18"/>
        <v>0</v>
      </c>
      <c r="AI233" s="159">
        <f t="shared" si="19"/>
        <v>0</v>
      </c>
      <c r="AJ233" s="160">
        <f t="shared" si="26"/>
        <v>0</v>
      </c>
      <c r="AK233" s="161">
        <f t="shared" si="23"/>
        <v>0</v>
      </c>
      <c r="AL233" s="162">
        <f>AO233+AQ233-[2]Sheet1!$AH234</f>
        <v>0</v>
      </c>
      <c r="AM233" s="162">
        <f t="shared" si="25"/>
        <v>0</v>
      </c>
      <c r="AN233" s="161">
        <f t="shared" si="21"/>
        <v>0</v>
      </c>
      <c r="AO233" s="162"/>
      <c r="AP233" s="161" t="str">
        <f t="shared" si="22"/>
        <v/>
      </c>
      <c r="AQ233" s="162"/>
      <c r="AR233" s="130">
        <v>8</v>
      </c>
    </row>
    <row r="234" spans="27:44" ht="22.35" customHeight="1">
      <c r="AA234" s="156">
        <v>3315.3</v>
      </c>
      <c r="AB234" s="156" t="s">
        <v>54</v>
      </c>
      <c r="AC234" s="157" t="s">
        <v>41</v>
      </c>
      <c r="AE234" s="156"/>
      <c r="AF234" s="156" t="s">
        <v>51</v>
      </c>
      <c r="AG234" s="156">
        <v>40</v>
      </c>
      <c r="AH234" s="158">
        <f t="shared" si="18"/>
        <v>0</v>
      </c>
      <c r="AI234" s="159">
        <f t="shared" si="19"/>
        <v>0</v>
      </c>
      <c r="AJ234" s="160">
        <f t="shared" si="26"/>
        <v>0</v>
      </c>
      <c r="AK234" s="161">
        <f t="shared" si="23"/>
        <v>0</v>
      </c>
      <c r="AL234" s="162">
        <f>AO234+AQ234-[2]Sheet1!$AH235</f>
        <v>0</v>
      </c>
      <c r="AM234" s="162">
        <f t="shared" si="25"/>
        <v>0</v>
      </c>
      <c r="AN234" s="161">
        <f t="shared" si="21"/>
        <v>0</v>
      </c>
      <c r="AO234" s="162"/>
      <c r="AP234" s="161" t="str">
        <f t="shared" si="22"/>
        <v/>
      </c>
      <c r="AQ234" s="162"/>
      <c r="AR234" s="130">
        <v>8</v>
      </c>
    </row>
    <row r="235" spans="27:44" ht="22.35" customHeight="1">
      <c r="AA235" s="156"/>
      <c r="AB235" s="156"/>
      <c r="AC235" s="157" t="s">
        <v>41</v>
      </c>
      <c r="AE235" s="156"/>
      <c r="AF235" s="156" t="s">
        <v>51</v>
      </c>
      <c r="AG235" s="156"/>
      <c r="AH235" s="158">
        <f t="shared" si="18"/>
        <v>0</v>
      </c>
      <c r="AI235" s="159">
        <f t="shared" si="19"/>
        <v>0</v>
      </c>
      <c r="AJ235" s="160">
        <f t="shared" si="26"/>
        <v>0</v>
      </c>
      <c r="AK235" s="161">
        <f t="shared" si="23"/>
        <v>0</v>
      </c>
      <c r="AL235" s="162">
        <f>AO235+AQ235-[2]Sheet1!$AH236</f>
        <v>0</v>
      </c>
      <c r="AM235" s="162">
        <f t="shared" si="25"/>
        <v>0</v>
      </c>
      <c r="AN235" s="161">
        <f t="shared" si="21"/>
        <v>0</v>
      </c>
      <c r="AO235" s="162"/>
      <c r="AP235" s="161" t="str">
        <f t="shared" si="22"/>
        <v/>
      </c>
      <c r="AQ235" s="162"/>
      <c r="AR235" s="130">
        <v>15</v>
      </c>
    </row>
    <row r="236" spans="27:44" ht="22.35" customHeight="1">
      <c r="AA236" s="156"/>
      <c r="AB236" s="156"/>
      <c r="AC236" s="157" t="s">
        <v>41</v>
      </c>
      <c r="AE236" s="156"/>
      <c r="AF236" s="156" t="s">
        <v>51</v>
      </c>
      <c r="AG236" s="156"/>
      <c r="AH236" s="158">
        <f t="shared" si="18"/>
        <v>0</v>
      </c>
      <c r="AI236" s="159">
        <f t="shared" si="19"/>
        <v>0</v>
      </c>
      <c r="AJ236" s="160">
        <f t="shared" si="26"/>
        <v>0</v>
      </c>
      <c r="AK236" s="161">
        <f t="shared" si="23"/>
        <v>0</v>
      </c>
      <c r="AL236" s="162">
        <f>AO236+AQ236-[2]Sheet1!$AH237</f>
        <v>0</v>
      </c>
      <c r="AM236" s="162">
        <f t="shared" si="25"/>
        <v>0</v>
      </c>
      <c r="AN236" s="161">
        <f t="shared" si="21"/>
        <v>0</v>
      </c>
      <c r="AO236" s="162"/>
      <c r="AP236" s="161" t="str">
        <f t="shared" si="22"/>
        <v/>
      </c>
      <c r="AQ236" s="162"/>
      <c r="AR236" s="130">
        <v>3</v>
      </c>
    </row>
    <row r="237" spans="27:44" ht="22.35" customHeight="1">
      <c r="AA237" s="156"/>
      <c r="AB237" s="156"/>
      <c r="AC237" s="157" t="s">
        <v>41</v>
      </c>
      <c r="AE237" s="156"/>
      <c r="AF237" s="156" t="s">
        <v>51</v>
      </c>
      <c r="AG237" s="156"/>
      <c r="AH237" s="158">
        <f t="shared" si="18"/>
        <v>0</v>
      </c>
      <c r="AI237" s="159">
        <f t="shared" si="19"/>
        <v>0</v>
      </c>
      <c r="AJ237" s="160">
        <f t="shared" si="26"/>
        <v>0</v>
      </c>
      <c r="AK237" s="161">
        <f t="shared" si="23"/>
        <v>0</v>
      </c>
      <c r="AL237" s="162">
        <f>AO237+AQ237-[2]Sheet1!$AH238</f>
        <v>0</v>
      </c>
      <c r="AM237" s="162">
        <f t="shared" si="25"/>
        <v>0</v>
      </c>
      <c r="AN237" s="161">
        <f t="shared" si="21"/>
        <v>0</v>
      </c>
      <c r="AO237" s="162"/>
      <c r="AP237" s="161" t="str">
        <f t="shared" si="22"/>
        <v/>
      </c>
      <c r="AQ237" s="162"/>
      <c r="AR237" s="130">
        <v>15</v>
      </c>
    </row>
    <row r="238" spans="27:44" ht="22.35" customHeight="1">
      <c r="AA238" s="156"/>
      <c r="AB238" s="156"/>
      <c r="AC238" s="157" t="s">
        <v>41</v>
      </c>
      <c r="AE238" s="156"/>
      <c r="AF238" s="156" t="s">
        <v>51</v>
      </c>
      <c r="AG238" s="156"/>
      <c r="AH238" s="158">
        <f t="shared" si="18"/>
        <v>0</v>
      </c>
      <c r="AI238" s="159">
        <f t="shared" si="19"/>
        <v>0</v>
      </c>
      <c r="AJ238" s="160">
        <f t="shared" si="26"/>
        <v>0</v>
      </c>
      <c r="AK238" s="161">
        <f t="shared" si="23"/>
        <v>0</v>
      </c>
      <c r="AL238" s="162">
        <f>AO238+AQ238-[2]Sheet1!$AH239</f>
        <v>0</v>
      </c>
      <c r="AM238" s="162">
        <f t="shared" si="25"/>
        <v>0</v>
      </c>
      <c r="AN238" s="161">
        <f t="shared" si="21"/>
        <v>0</v>
      </c>
      <c r="AO238" s="162"/>
      <c r="AP238" s="161" t="str">
        <f t="shared" si="22"/>
        <v/>
      </c>
      <c r="AQ238" s="162"/>
      <c r="AR238" s="130">
        <v>3</v>
      </c>
    </row>
    <row r="239" spans="27:44" ht="22.35" customHeight="1">
      <c r="AA239" s="156"/>
      <c r="AB239" s="156"/>
      <c r="AC239" s="157" t="s">
        <v>41</v>
      </c>
      <c r="AE239" s="156"/>
      <c r="AF239" s="156" t="s">
        <v>51</v>
      </c>
      <c r="AG239" s="156"/>
      <c r="AH239" s="158">
        <f t="shared" si="18"/>
        <v>0</v>
      </c>
      <c r="AI239" s="159">
        <f t="shared" si="19"/>
        <v>0</v>
      </c>
      <c r="AJ239" s="160">
        <f t="shared" si="26"/>
        <v>0</v>
      </c>
      <c r="AK239" s="161">
        <f t="shared" si="23"/>
        <v>0</v>
      </c>
      <c r="AL239" s="162">
        <f>AO239+AQ239-[2]Sheet1!$AH240</f>
        <v>0</v>
      </c>
      <c r="AM239" s="162">
        <f t="shared" si="25"/>
        <v>0</v>
      </c>
      <c r="AN239" s="161">
        <f t="shared" si="21"/>
        <v>0</v>
      </c>
      <c r="AO239" s="162"/>
      <c r="AP239" s="161" t="str">
        <f t="shared" si="22"/>
        <v/>
      </c>
      <c r="AQ239" s="162"/>
      <c r="AR239" s="130"/>
    </row>
    <row r="240" spans="27:44" ht="22.35" customHeight="1">
      <c r="AA240" s="163">
        <v>5501.1</v>
      </c>
      <c r="AB240" s="163" t="s">
        <v>55</v>
      </c>
      <c r="AC240" s="164" t="s">
        <v>41</v>
      </c>
      <c r="AE240" s="163"/>
      <c r="AF240" s="163" t="s">
        <v>56</v>
      </c>
      <c r="AG240" s="163">
        <v>150</v>
      </c>
      <c r="AH240" s="165">
        <f t="shared" si="18"/>
        <v>2</v>
      </c>
      <c r="AI240" s="166">
        <f t="shared" si="19"/>
        <v>0</v>
      </c>
      <c r="AJ240" s="167">
        <f>AH240-AI240</f>
        <v>2</v>
      </c>
      <c r="AK240" s="168">
        <f t="shared" si="23"/>
        <v>0.3</v>
      </c>
      <c r="AL240" s="169">
        <f>AO240+AQ240-[2]Sheet1!$AH241</f>
        <v>0</v>
      </c>
      <c r="AM240" s="169">
        <f t="shared" si="25"/>
        <v>-2</v>
      </c>
      <c r="AN240" s="168">
        <f t="shared" si="21"/>
        <v>0</v>
      </c>
      <c r="AO240" s="169"/>
      <c r="AP240" s="168">
        <f t="shared" si="22"/>
        <v>-0.3</v>
      </c>
      <c r="AQ240" s="169"/>
      <c r="AR240" s="130">
        <v>30</v>
      </c>
    </row>
    <row r="241" spans="27:44" ht="22.35" customHeight="1">
      <c r="AA241" s="163">
        <v>5501.2</v>
      </c>
      <c r="AB241" s="163" t="s">
        <v>55</v>
      </c>
      <c r="AC241" s="164" t="s">
        <v>41</v>
      </c>
      <c r="AE241" s="163"/>
      <c r="AF241" s="163" t="s">
        <v>56</v>
      </c>
      <c r="AG241" s="163">
        <v>750</v>
      </c>
      <c r="AH241" s="165">
        <f t="shared" si="18"/>
        <v>1</v>
      </c>
      <c r="AI241" s="166">
        <f t="shared" si="19"/>
        <v>0</v>
      </c>
      <c r="AJ241" s="167">
        <f t="shared" ref="AJ241:AJ264" si="27">AH241-AI241</f>
        <v>1</v>
      </c>
      <c r="AK241" s="168">
        <f>AH241*AG241/1000</f>
        <v>0.75</v>
      </c>
      <c r="AL241" s="169">
        <f>AO241+AQ241-[2]Sheet1!$AH242</f>
        <v>0</v>
      </c>
      <c r="AM241" s="169">
        <f t="shared" si="25"/>
        <v>-1</v>
      </c>
      <c r="AN241" s="168">
        <f t="shared" si="21"/>
        <v>0</v>
      </c>
      <c r="AO241" s="169"/>
      <c r="AP241" s="168">
        <f t="shared" si="22"/>
        <v>-0.75</v>
      </c>
      <c r="AQ241" s="169"/>
      <c r="AR241" s="130">
        <v>20</v>
      </c>
    </row>
    <row r="242" spans="27:44" ht="22.35" customHeight="1">
      <c r="AA242" s="163">
        <v>5501.3</v>
      </c>
      <c r="AB242" s="163" t="s">
        <v>55</v>
      </c>
      <c r="AC242" s="164" t="s">
        <v>41</v>
      </c>
      <c r="AE242" s="163"/>
      <c r="AF242" s="163" t="s">
        <v>56</v>
      </c>
      <c r="AG242" s="163">
        <v>4000</v>
      </c>
      <c r="AH242" s="165">
        <f t="shared" si="18"/>
        <v>16</v>
      </c>
      <c r="AI242" s="166">
        <f t="shared" si="19"/>
        <v>0</v>
      </c>
      <c r="AJ242" s="167">
        <f t="shared" si="27"/>
        <v>16</v>
      </c>
      <c r="AK242" s="168">
        <f t="shared" ref="AK242:AK267" si="28">AH242*AG242/1000</f>
        <v>64</v>
      </c>
      <c r="AL242" s="169">
        <f>AO242+AQ242-[2]Sheet1!$AH243</f>
        <v>0</v>
      </c>
      <c r="AM242" s="169">
        <f t="shared" si="25"/>
        <v>-16</v>
      </c>
      <c r="AN242" s="168">
        <f t="shared" si="21"/>
        <v>0</v>
      </c>
      <c r="AO242" s="169"/>
      <c r="AP242" s="168">
        <f t="shared" si="22"/>
        <v>-64</v>
      </c>
      <c r="AQ242" s="169"/>
      <c r="AR242" s="130">
        <v>42</v>
      </c>
    </row>
    <row r="243" spans="27:44" ht="22.35" customHeight="1">
      <c r="AA243" s="163">
        <v>5504.1</v>
      </c>
      <c r="AB243" s="163" t="s">
        <v>57</v>
      </c>
      <c r="AC243" s="164" t="s">
        <v>41</v>
      </c>
      <c r="AE243" s="163"/>
      <c r="AF243" s="163" t="s">
        <v>56</v>
      </c>
      <c r="AG243" s="163">
        <v>150</v>
      </c>
      <c r="AH243" s="165">
        <f t="shared" si="18"/>
        <v>0</v>
      </c>
      <c r="AI243" s="166">
        <f t="shared" si="19"/>
        <v>0</v>
      </c>
      <c r="AJ243" s="167">
        <f t="shared" si="27"/>
        <v>0</v>
      </c>
      <c r="AK243" s="168">
        <f t="shared" si="28"/>
        <v>0</v>
      </c>
      <c r="AL243" s="169">
        <f>AO243+AQ243-[2]Sheet1!$AH244</f>
        <v>0</v>
      </c>
      <c r="AM243" s="169">
        <f t="shared" si="25"/>
        <v>0</v>
      </c>
      <c r="AN243" s="168">
        <f t="shared" si="21"/>
        <v>0</v>
      </c>
      <c r="AO243" s="169"/>
      <c r="AP243" s="168" t="str">
        <f t="shared" si="22"/>
        <v/>
      </c>
      <c r="AQ243" s="169"/>
      <c r="AR243" s="130">
        <v>20</v>
      </c>
    </row>
    <row r="244" spans="27:44" ht="22.35" customHeight="1">
      <c r="AA244" s="163">
        <v>5504.2</v>
      </c>
      <c r="AB244" s="163" t="s">
        <v>57</v>
      </c>
      <c r="AC244" s="164" t="s">
        <v>41</v>
      </c>
      <c r="AE244" s="163"/>
      <c r="AF244" s="163" t="s">
        <v>56</v>
      </c>
      <c r="AG244" s="163">
        <v>750</v>
      </c>
      <c r="AH244" s="165">
        <f t="shared" si="18"/>
        <v>0</v>
      </c>
      <c r="AI244" s="166">
        <f t="shared" si="19"/>
        <v>0</v>
      </c>
      <c r="AJ244" s="167">
        <f t="shared" si="27"/>
        <v>0</v>
      </c>
      <c r="AK244" s="168">
        <f t="shared" si="28"/>
        <v>0</v>
      </c>
      <c r="AL244" s="169">
        <f>AO244+AQ244-[2]Sheet1!$AH245</f>
        <v>0</v>
      </c>
      <c r="AM244" s="169">
        <f t="shared" si="25"/>
        <v>0</v>
      </c>
      <c r="AN244" s="168">
        <f t="shared" si="21"/>
        <v>0</v>
      </c>
      <c r="AO244" s="169"/>
      <c r="AP244" s="168" t="str">
        <f t="shared" si="22"/>
        <v/>
      </c>
      <c r="AQ244" s="169"/>
      <c r="AR244" s="130">
        <v>72</v>
      </c>
    </row>
    <row r="245" spans="27:44" ht="22.35" customHeight="1">
      <c r="AA245" s="163">
        <v>5505.1</v>
      </c>
      <c r="AB245" s="163" t="s">
        <v>58</v>
      </c>
      <c r="AC245" s="164" t="s">
        <v>41</v>
      </c>
      <c r="AE245" s="163"/>
      <c r="AF245" s="163" t="s">
        <v>56</v>
      </c>
      <c r="AG245" s="163">
        <v>150</v>
      </c>
      <c r="AH245" s="165">
        <f t="shared" si="18"/>
        <v>0</v>
      </c>
      <c r="AI245" s="166">
        <f t="shared" si="19"/>
        <v>0</v>
      </c>
      <c r="AJ245" s="167">
        <f t="shared" si="27"/>
        <v>0</v>
      </c>
      <c r="AK245" s="168">
        <f t="shared" si="28"/>
        <v>0</v>
      </c>
      <c r="AL245" s="169">
        <f>AO245+AQ245-[2]Sheet1!$AH246</f>
        <v>0</v>
      </c>
      <c r="AM245" s="169">
        <f t="shared" si="25"/>
        <v>0</v>
      </c>
      <c r="AN245" s="168">
        <f t="shared" si="21"/>
        <v>0</v>
      </c>
      <c r="AO245" s="169"/>
      <c r="AP245" s="168" t="str">
        <f t="shared" si="22"/>
        <v/>
      </c>
      <c r="AQ245" s="169"/>
      <c r="AR245" s="130">
        <v>30</v>
      </c>
    </row>
    <row r="246" spans="27:44" ht="22.35" customHeight="1">
      <c r="AA246" s="163">
        <v>5505.2</v>
      </c>
      <c r="AB246" s="163" t="s">
        <v>58</v>
      </c>
      <c r="AC246" s="164" t="s">
        <v>41</v>
      </c>
      <c r="AE246" s="163"/>
      <c r="AF246" s="163" t="s">
        <v>56</v>
      </c>
      <c r="AG246" s="163">
        <v>750</v>
      </c>
      <c r="AH246" s="165">
        <f t="shared" si="18"/>
        <v>0</v>
      </c>
      <c r="AI246" s="166">
        <f t="shared" si="19"/>
        <v>0</v>
      </c>
      <c r="AJ246" s="167">
        <f t="shared" si="27"/>
        <v>0</v>
      </c>
      <c r="AK246" s="168">
        <f t="shared" si="28"/>
        <v>0</v>
      </c>
      <c r="AL246" s="169">
        <f>AO246+AQ246-[2]Sheet1!$AH247</f>
        <v>0</v>
      </c>
      <c r="AM246" s="169">
        <f t="shared" si="25"/>
        <v>0</v>
      </c>
      <c r="AN246" s="168">
        <f t="shared" si="21"/>
        <v>0</v>
      </c>
      <c r="AO246" s="169"/>
      <c r="AP246" s="168" t="str">
        <f t="shared" si="22"/>
        <v/>
      </c>
      <c r="AQ246" s="169"/>
      <c r="AR246" s="130">
        <v>20</v>
      </c>
    </row>
    <row r="247" spans="27:44" ht="22.35" customHeight="1">
      <c r="AA247" s="163">
        <v>5505.3</v>
      </c>
      <c r="AB247" s="163" t="s">
        <v>58</v>
      </c>
      <c r="AC247" s="164" t="s">
        <v>41</v>
      </c>
      <c r="AE247" s="163"/>
      <c r="AF247" s="163" t="s">
        <v>56</v>
      </c>
      <c r="AG247" s="163">
        <v>4000</v>
      </c>
      <c r="AH247" s="165">
        <f t="shared" si="18"/>
        <v>0</v>
      </c>
      <c r="AI247" s="166">
        <f t="shared" si="19"/>
        <v>0</v>
      </c>
      <c r="AJ247" s="167">
        <f t="shared" si="27"/>
        <v>0</v>
      </c>
      <c r="AK247" s="168">
        <f t="shared" si="28"/>
        <v>0</v>
      </c>
      <c r="AL247" s="169">
        <f>AO247+AQ247-[2]Sheet1!$AH248</f>
        <v>0</v>
      </c>
      <c r="AM247" s="169">
        <f t="shared" si="25"/>
        <v>0</v>
      </c>
      <c r="AN247" s="168">
        <f t="shared" si="21"/>
        <v>0</v>
      </c>
      <c r="AO247" s="169"/>
      <c r="AP247" s="168" t="str">
        <f t="shared" si="22"/>
        <v/>
      </c>
      <c r="AQ247" s="169"/>
      <c r="AR247" s="130">
        <v>42</v>
      </c>
    </row>
    <row r="248" spans="27:44" ht="22.35" customHeight="1">
      <c r="AA248" s="163"/>
      <c r="AB248" s="170"/>
      <c r="AC248" s="164" t="s">
        <v>41</v>
      </c>
      <c r="AE248" s="163"/>
      <c r="AF248" s="163" t="s">
        <v>56</v>
      </c>
      <c r="AG248" s="163">
        <v>150</v>
      </c>
      <c r="AH248" s="165">
        <f t="shared" si="18"/>
        <v>0</v>
      </c>
      <c r="AI248" s="166">
        <f t="shared" si="19"/>
        <v>0</v>
      </c>
      <c r="AJ248" s="167">
        <f t="shared" si="27"/>
        <v>0</v>
      </c>
      <c r="AK248" s="168">
        <f t="shared" si="28"/>
        <v>0</v>
      </c>
      <c r="AL248" s="169">
        <f>AO248+AQ248-[2]Sheet1!$AH249</f>
        <v>0</v>
      </c>
      <c r="AM248" s="169">
        <f t="shared" si="25"/>
        <v>0</v>
      </c>
      <c r="AN248" s="168">
        <f t="shared" si="21"/>
        <v>0</v>
      </c>
      <c r="AO248" s="169"/>
      <c r="AP248" s="168" t="str">
        <f t="shared" si="22"/>
        <v/>
      </c>
      <c r="AQ248" s="169"/>
      <c r="AR248" s="130">
        <v>30</v>
      </c>
    </row>
    <row r="249" spans="27:44" ht="22.35" customHeight="1">
      <c r="AA249" s="163"/>
      <c r="AB249" s="170"/>
      <c r="AC249" s="164" t="s">
        <v>41</v>
      </c>
      <c r="AE249" s="163"/>
      <c r="AF249" s="163" t="s">
        <v>56</v>
      </c>
      <c r="AG249" s="163">
        <v>750</v>
      </c>
      <c r="AH249" s="165">
        <f t="shared" si="18"/>
        <v>0</v>
      </c>
      <c r="AI249" s="166">
        <f t="shared" si="19"/>
        <v>0</v>
      </c>
      <c r="AJ249" s="167">
        <f t="shared" si="27"/>
        <v>0</v>
      </c>
      <c r="AK249" s="168">
        <f t="shared" si="28"/>
        <v>0</v>
      </c>
      <c r="AL249" s="169">
        <f>AO249+AQ249-[2]Sheet1!$AH250</f>
        <v>0</v>
      </c>
      <c r="AM249" s="169">
        <f t="shared" si="25"/>
        <v>0</v>
      </c>
      <c r="AN249" s="168">
        <f t="shared" si="21"/>
        <v>0</v>
      </c>
      <c r="AO249" s="169"/>
      <c r="AP249" s="168" t="str">
        <f t="shared" si="22"/>
        <v/>
      </c>
      <c r="AQ249" s="169"/>
      <c r="AR249" s="130">
        <v>20</v>
      </c>
    </row>
    <row r="250" spans="27:44" ht="22.35" customHeight="1">
      <c r="AA250" s="163"/>
      <c r="AB250" s="170"/>
      <c r="AC250" s="164" t="s">
        <v>41</v>
      </c>
      <c r="AE250" s="163"/>
      <c r="AF250" s="163" t="s">
        <v>56</v>
      </c>
      <c r="AG250" s="163">
        <v>4000</v>
      </c>
      <c r="AH250" s="165">
        <f t="shared" si="18"/>
        <v>0</v>
      </c>
      <c r="AI250" s="166">
        <f t="shared" si="19"/>
        <v>0</v>
      </c>
      <c r="AJ250" s="167">
        <f t="shared" si="27"/>
        <v>0</v>
      </c>
      <c r="AK250" s="168">
        <f t="shared" si="28"/>
        <v>0</v>
      </c>
      <c r="AL250" s="169">
        <f>AO250+AQ250-[2]Sheet1!$AH251</f>
        <v>0</v>
      </c>
      <c r="AM250" s="169">
        <f t="shared" si="25"/>
        <v>0</v>
      </c>
      <c r="AN250" s="168">
        <f t="shared" si="21"/>
        <v>0</v>
      </c>
      <c r="AO250" s="169"/>
      <c r="AP250" s="168" t="str">
        <f t="shared" si="22"/>
        <v/>
      </c>
      <c r="AQ250" s="169"/>
      <c r="AR250" s="130">
        <v>42</v>
      </c>
    </row>
    <row r="251" spans="27:44" ht="22.35" customHeight="1">
      <c r="AA251" s="163">
        <v>5511.1</v>
      </c>
      <c r="AB251" s="170" t="s">
        <v>59</v>
      </c>
      <c r="AC251" s="164" t="s">
        <v>41</v>
      </c>
      <c r="AE251" s="163"/>
      <c r="AF251" s="163" t="s">
        <v>56</v>
      </c>
      <c r="AG251" s="163">
        <v>150</v>
      </c>
      <c r="AH251" s="165">
        <f t="shared" si="18"/>
        <v>0</v>
      </c>
      <c r="AI251" s="166">
        <f t="shared" si="19"/>
        <v>0</v>
      </c>
      <c r="AJ251" s="167">
        <f t="shared" si="27"/>
        <v>0</v>
      </c>
      <c r="AK251" s="168">
        <f t="shared" si="28"/>
        <v>0</v>
      </c>
      <c r="AL251" s="169">
        <f>AO251+AQ251-[2]Sheet1!$AH252</f>
        <v>0</v>
      </c>
      <c r="AM251" s="169">
        <f t="shared" si="25"/>
        <v>0</v>
      </c>
      <c r="AN251" s="168">
        <f t="shared" si="21"/>
        <v>0</v>
      </c>
      <c r="AO251" s="169"/>
      <c r="AP251" s="168" t="str">
        <f t="shared" si="22"/>
        <v/>
      </c>
      <c r="AQ251" s="169"/>
      <c r="AR251" s="130">
        <v>20</v>
      </c>
    </row>
    <row r="252" spans="27:44" ht="22.35" customHeight="1">
      <c r="AA252" s="163">
        <v>5511.2</v>
      </c>
      <c r="AB252" s="170" t="s">
        <v>59</v>
      </c>
      <c r="AC252" s="164" t="s">
        <v>41</v>
      </c>
      <c r="AE252" s="163"/>
      <c r="AF252" s="163" t="s">
        <v>56</v>
      </c>
      <c r="AG252" s="163">
        <v>750</v>
      </c>
      <c r="AH252" s="165">
        <f t="shared" si="18"/>
        <v>0</v>
      </c>
      <c r="AI252" s="166">
        <f t="shared" si="19"/>
        <v>0</v>
      </c>
      <c r="AJ252" s="167">
        <f t="shared" si="27"/>
        <v>0</v>
      </c>
      <c r="AK252" s="168">
        <f t="shared" si="28"/>
        <v>0</v>
      </c>
      <c r="AL252" s="169">
        <f>AO252+AQ252-[2]Sheet1!$AH253</f>
        <v>0</v>
      </c>
      <c r="AM252" s="169">
        <f t="shared" si="25"/>
        <v>0</v>
      </c>
      <c r="AN252" s="168">
        <f t="shared" si="21"/>
        <v>0</v>
      </c>
      <c r="AO252" s="169"/>
      <c r="AP252" s="168" t="str">
        <f t="shared" si="22"/>
        <v/>
      </c>
      <c r="AQ252" s="169"/>
      <c r="AR252" s="130">
        <v>36</v>
      </c>
    </row>
    <row r="253" spans="27:44" ht="22.35" customHeight="1">
      <c r="AA253" s="163">
        <v>5511.11</v>
      </c>
      <c r="AB253" s="170" t="s">
        <v>60</v>
      </c>
      <c r="AC253" s="164" t="s">
        <v>41</v>
      </c>
      <c r="AE253" s="163"/>
      <c r="AF253" s="163" t="s">
        <v>56</v>
      </c>
      <c r="AG253" s="163">
        <v>150</v>
      </c>
      <c r="AH253" s="165">
        <f t="shared" si="18"/>
        <v>0</v>
      </c>
      <c r="AI253" s="166">
        <f t="shared" si="19"/>
        <v>0</v>
      </c>
      <c r="AJ253" s="167">
        <f t="shared" si="27"/>
        <v>0</v>
      </c>
      <c r="AK253" s="168">
        <f t="shared" si="28"/>
        <v>0</v>
      </c>
      <c r="AL253" s="169">
        <f>AO253+AQ253-[2]Sheet1!$AH254</f>
        <v>0</v>
      </c>
      <c r="AM253" s="169">
        <f t="shared" si="25"/>
        <v>0</v>
      </c>
      <c r="AN253" s="168">
        <f t="shared" si="21"/>
        <v>0</v>
      </c>
      <c r="AO253" s="169"/>
      <c r="AP253" s="168" t="str">
        <f t="shared" si="22"/>
        <v/>
      </c>
      <c r="AQ253" s="169"/>
      <c r="AR253" s="130">
        <v>20</v>
      </c>
    </row>
    <row r="254" spans="27:44" ht="22.35" customHeight="1">
      <c r="AA254" s="163">
        <v>5511.22</v>
      </c>
      <c r="AB254" s="170" t="s">
        <v>61</v>
      </c>
      <c r="AC254" s="164" t="s">
        <v>41</v>
      </c>
      <c r="AE254" s="163"/>
      <c r="AF254" s="163" t="s">
        <v>56</v>
      </c>
      <c r="AG254" s="163">
        <v>750</v>
      </c>
      <c r="AH254" s="165">
        <f t="shared" si="18"/>
        <v>0</v>
      </c>
      <c r="AI254" s="166">
        <f t="shared" si="19"/>
        <v>0</v>
      </c>
      <c r="AJ254" s="167">
        <f t="shared" si="27"/>
        <v>0</v>
      </c>
      <c r="AK254" s="168">
        <f t="shared" si="28"/>
        <v>0</v>
      </c>
      <c r="AL254" s="169">
        <f>AO254+AQ254-[2]Sheet1!$AH255</f>
        <v>0</v>
      </c>
      <c r="AM254" s="169">
        <f t="shared" si="25"/>
        <v>0</v>
      </c>
      <c r="AN254" s="168">
        <f t="shared" si="21"/>
        <v>0</v>
      </c>
      <c r="AO254" s="169"/>
      <c r="AP254" s="168" t="str">
        <f t="shared" si="22"/>
        <v/>
      </c>
      <c r="AQ254" s="169"/>
      <c r="AR254" s="130">
        <v>36</v>
      </c>
    </row>
    <row r="255" spans="27:44" ht="22.35" customHeight="1">
      <c r="AA255" s="163">
        <v>5513.1</v>
      </c>
      <c r="AB255" s="170" t="s">
        <v>62</v>
      </c>
      <c r="AC255" s="164" t="s">
        <v>41</v>
      </c>
      <c r="AE255" s="163"/>
      <c r="AF255" s="163" t="s">
        <v>56</v>
      </c>
      <c r="AG255" s="163">
        <v>150</v>
      </c>
      <c r="AH255" s="165">
        <f t="shared" si="18"/>
        <v>0</v>
      </c>
      <c r="AI255" s="166">
        <f t="shared" si="19"/>
        <v>0</v>
      </c>
      <c r="AJ255" s="167">
        <f t="shared" si="27"/>
        <v>0</v>
      </c>
      <c r="AK255" s="168">
        <f t="shared" si="28"/>
        <v>0</v>
      </c>
      <c r="AL255" s="169">
        <f>AO255+AQ255-[2]Sheet1!$AH256</f>
        <v>0</v>
      </c>
      <c r="AM255" s="169">
        <f t="shared" si="25"/>
        <v>0</v>
      </c>
      <c r="AN255" s="168">
        <f t="shared" si="21"/>
        <v>0</v>
      </c>
      <c r="AO255" s="169"/>
      <c r="AP255" s="168" t="str">
        <f t="shared" si="22"/>
        <v/>
      </c>
      <c r="AQ255" s="169"/>
      <c r="AR255" s="130">
        <v>20</v>
      </c>
    </row>
    <row r="256" spans="27:44" ht="22.35" customHeight="1">
      <c r="AA256" s="163">
        <v>5513.2</v>
      </c>
      <c r="AB256" s="170" t="s">
        <v>62</v>
      </c>
      <c r="AC256" s="164" t="s">
        <v>41</v>
      </c>
      <c r="AE256" s="163"/>
      <c r="AF256" s="163" t="s">
        <v>56</v>
      </c>
      <c r="AG256" s="163">
        <v>750</v>
      </c>
      <c r="AH256" s="165">
        <f t="shared" si="18"/>
        <v>0</v>
      </c>
      <c r="AI256" s="166">
        <f t="shared" si="19"/>
        <v>0</v>
      </c>
      <c r="AJ256" s="167">
        <f t="shared" si="27"/>
        <v>0</v>
      </c>
      <c r="AK256" s="168">
        <f t="shared" si="28"/>
        <v>0</v>
      </c>
      <c r="AL256" s="169">
        <f>AO256+AQ256-[2]Sheet1!$AH257</f>
        <v>0</v>
      </c>
      <c r="AM256" s="169">
        <f t="shared" si="25"/>
        <v>0</v>
      </c>
      <c r="AN256" s="168">
        <f t="shared" si="21"/>
        <v>0</v>
      </c>
      <c r="AO256" s="169"/>
      <c r="AP256" s="168" t="str">
        <f t="shared" si="22"/>
        <v/>
      </c>
      <c r="AQ256" s="169"/>
      <c r="AR256" s="130">
        <v>36</v>
      </c>
    </row>
    <row r="257" spans="27:44" ht="22.35" customHeight="1">
      <c r="AA257" s="163">
        <v>5517.1</v>
      </c>
      <c r="AB257" s="170" t="s">
        <v>63</v>
      </c>
      <c r="AC257" s="164" t="s">
        <v>41</v>
      </c>
      <c r="AE257" s="163"/>
      <c r="AF257" s="163" t="s">
        <v>56</v>
      </c>
      <c r="AG257" s="163">
        <v>150</v>
      </c>
      <c r="AH257" s="165">
        <f t="shared" si="18"/>
        <v>0</v>
      </c>
      <c r="AI257" s="166">
        <f t="shared" si="19"/>
        <v>0</v>
      </c>
      <c r="AJ257" s="167">
        <f t="shared" si="27"/>
        <v>0</v>
      </c>
      <c r="AK257" s="168">
        <f t="shared" si="28"/>
        <v>0</v>
      </c>
      <c r="AL257" s="169">
        <f>AO257+AQ257-[2]Sheet1!$AH258</f>
        <v>0</v>
      </c>
      <c r="AM257" s="169">
        <f t="shared" si="25"/>
        <v>0</v>
      </c>
      <c r="AN257" s="168">
        <f t="shared" si="21"/>
        <v>0</v>
      </c>
      <c r="AO257" s="169"/>
      <c r="AP257" s="168" t="str">
        <f t="shared" si="22"/>
        <v/>
      </c>
      <c r="AQ257" s="169"/>
      <c r="AR257" s="130">
        <v>20</v>
      </c>
    </row>
    <row r="258" spans="27:44" ht="22.35" customHeight="1">
      <c r="AA258" s="163">
        <v>5517.2</v>
      </c>
      <c r="AB258" s="170" t="s">
        <v>63</v>
      </c>
      <c r="AC258" s="164" t="s">
        <v>41</v>
      </c>
      <c r="AE258" s="163"/>
      <c r="AF258" s="163" t="s">
        <v>56</v>
      </c>
      <c r="AG258" s="163">
        <v>750</v>
      </c>
      <c r="AH258" s="165">
        <f t="shared" si="18"/>
        <v>0</v>
      </c>
      <c r="AI258" s="166">
        <f t="shared" si="19"/>
        <v>0</v>
      </c>
      <c r="AJ258" s="167">
        <f t="shared" si="27"/>
        <v>0</v>
      </c>
      <c r="AK258" s="168">
        <f t="shared" si="28"/>
        <v>0</v>
      </c>
      <c r="AL258" s="169">
        <f>AO258+AQ258-[2]Sheet1!$AH259</f>
        <v>0</v>
      </c>
      <c r="AM258" s="169">
        <f t="shared" si="25"/>
        <v>0</v>
      </c>
      <c r="AN258" s="168">
        <f t="shared" si="21"/>
        <v>0</v>
      </c>
      <c r="AO258" s="169"/>
      <c r="AP258" s="168" t="str">
        <f t="shared" si="22"/>
        <v/>
      </c>
      <c r="AQ258" s="169"/>
      <c r="AR258" s="130">
        <v>36</v>
      </c>
    </row>
    <row r="259" spans="27:44" ht="22.35" customHeight="1">
      <c r="AA259" s="163">
        <v>5518.1</v>
      </c>
      <c r="AB259" s="170" t="s">
        <v>64</v>
      </c>
      <c r="AC259" s="164" t="s">
        <v>41</v>
      </c>
      <c r="AE259" s="163"/>
      <c r="AF259" s="163" t="s">
        <v>56</v>
      </c>
      <c r="AG259" s="163">
        <v>150</v>
      </c>
      <c r="AH259" s="165">
        <f t="shared" si="18"/>
        <v>0</v>
      </c>
      <c r="AI259" s="166">
        <f t="shared" si="19"/>
        <v>0</v>
      </c>
      <c r="AJ259" s="167">
        <f t="shared" si="27"/>
        <v>0</v>
      </c>
      <c r="AK259" s="168">
        <f t="shared" si="28"/>
        <v>0</v>
      </c>
      <c r="AL259" s="169">
        <f>AO259+AQ259-[2]Sheet1!$AH260</f>
        <v>0</v>
      </c>
      <c r="AM259" s="169">
        <f t="shared" si="25"/>
        <v>0</v>
      </c>
      <c r="AN259" s="168">
        <f t="shared" si="21"/>
        <v>0</v>
      </c>
      <c r="AO259" s="169"/>
      <c r="AP259" s="168" t="str">
        <f t="shared" si="22"/>
        <v/>
      </c>
      <c r="AQ259" s="169"/>
      <c r="AR259" s="130">
        <v>20</v>
      </c>
    </row>
    <row r="260" spans="27:44" ht="22.35" customHeight="1">
      <c r="AA260" s="163">
        <v>5518.2</v>
      </c>
      <c r="AB260" s="170" t="s">
        <v>64</v>
      </c>
      <c r="AC260" s="164" t="s">
        <v>41</v>
      </c>
      <c r="AE260" s="163"/>
      <c r="AF260" s="163" t="s">
        <v>56</v>
      </c>
      <c r="AG260" s="163">
        <v>750</v>
      </c>
      <c r="AH260" s="165">
        <f t="shared" si="18"/>
        <v>0</v>
      </c>
      <c r="AI260" s="166">
        <f t="shared" si="19"/>
        <v>0</v>
      </c>
      <c r="AJ260" s="167">
        <f t="shared" si="27"/>
        <v>0</v>
      </c>
      <c r="AK260" s="168">
        <f t="shared" si="28"/>
        <v>0</v>
      </c>
      <c r="AL260" s="169">
        <f>AO260+AQ260-[2]Sheet1!$AH261</f>
        <v>0</v>
      </c>
      <c r="AM260" s="169">
        <f t="shared" si="25"/>
        <v>0</v>
      </c>
      <c r="AN260" s="168">
        <f t="shared" si="21"/>
        <v>0</v>
      </c>
      <c r="AO260" s="169"/>
      <c r="AP260" s="168" t="str">
        <f t="shared" si="22"/>
        <v/>
      </c>
      <c r="AQ260" s="169"/>
      <c r="AR260" s="130">
        <v>15</v>
      </c>
    </row>
    <row r="261" spans="27:44" ht="22.35" customHeight="1">
      <c r="AA261" s="163">
        <v>5518.3</v>
      </c>
      <c r="AB261" s="170" t="s">
        <v>64</v>
      </c>
      <c r="AC261" s="164" t="s">
        <v>41</v>
      </c>
      <c r="AE261" s="163"/>
      <c r="AF261" s="163" t="s">
        <v>56</v>
      </c>
      <c r="AG261" s="163">
        <v>4000</v>
      </c>
      <c r="AH261" s="165">
        <f t="shared" si="18"/>
        <v>0</v>
      </c>
      <c r="AI261" s="166">
        <f t="shared" si="19"/>
        <v>0</v>
      </c>
      <c r="AJ261" s="167">
        <f t="shared" si="27"/>
        <v>0</v>
      </c>
      <c r="AK261" s="168">
        <f t="shared" si="28"/>
        <v>0</v>
      </c>
      <c r="AL261" s="169">
        <f>AO261+AQ261-[2]Sheet1!$AH262</f>
        <v>0</v>
      </c>
      <c r="AM261" s="169">
        <f t="shared" si="25"/>
        <v>0</v>
      </c>
      <c r="AN261" s="168">
        <f t="shared" si="21"/>
        <v>0</v>
      </c>
      <c r="AO261" s="169"/>
      <c r="AP261" s="168" t="str">
        <f t="shared" si="22"/>
        <v/>
      </c>
      <c r="AQ261" s="169"/>
      <c r="AR261" s="130">
        <v>42</v>
      </c>
    </row>
    <row r="262" spans="27:44" ht="22.35" customHeight="1">
      <c r="AA262" s="163">
        <v>5516.1</v>
      </c>
      <c r="AB262" s="170" t="s">
        <v>65</v>
      </c>
      <c r="AC262" s="164" t="s">
        <v>41</v>
      </c>
      <c r="AE262" s="163"/>
      <c r="AF262" s="163" t="s">
        <v>56</v>
      </c>
      <c r="AG262" s="163">
        <v>150</v>
      </c>
      <c r="AH262" s="165">
        <f t="shared" si="18"/>
        <v>0</v>
      </c>
      <c r="AI262" s="166">
        <f t="shared" si="19"/>
        <v>0</v>
      </c>
      <c r="AJ262" s="167">
        <f t="shared" si="27"/>
        <v>0</v>
      </c>
      <c r="AK262" s="168">
        <f t="shared" si="28"/>
        <v>0</v>
      </c>
      <c r="AL262" s="169">
        <f>AO262+AQ262-[2]Sheet1!$AH263</f>
        <v>0</v>
      </c>
      <c r="AM262" s="169">
        <f t="shared" si="25"/>
        <v>0</v>
      </c>
      <c r="AN262" s="168">
        <f t="shared" si="21"/>
        <v>0</v>
      </c>
      <c r="AO262" s="169"/>
      <c r="AP262" s="168" t="str">
        <f t="shared" si="22"/>
        <v/>
      </c>
      <c r="AQ262" s="169"/>
      <c r="AR262" s="130">
        <v>15</v>
      </c>
    </row>
    <row r="263" spans="27:44" ht="22.35" customHeight="1">
      <c r="AA263" s="163">
        <v>5516.2</v>
      </c>
      <c r="AB263" s="170" t="s">
        <v>65</v>
      </c>
      <c r="AC263" s="164" t="s">
        <v>41</v>
      </c>
      <c r="AE263" s="163"/>
      <c r="AF263" s="163" t="s">
        <v>56</v>
      </c>
      <c r="AG263" s="163">
        <v>750</v>
      </c>
      <c r="AH263" s="165">
        <f t="shared" si="18"/>
        <v>0</v>
      </c>
      <c r="AI263" s="166">
        <f t="shared" si="19"/>
        <v>0</v>
      </c>
      <c r="AJ263" s="167">
        <f t="shared" si="27"/>
        <v>0</v>
      </c>
      <c r="AK263" s="168">
        <f t="shared" si="28"/>
        <v>0</v>
      </c>
      <c r="AL263" s="169">
        <f>AO263+AQ263-[2]Sheet1!$AH264</f>
        <v>0</v>
      </c>
      <c r="AM263" s="169">
        <f t="shared" si="25"/>
        <v>0</v>
      </c>
      <c r="AN263" s="168">
        <f t="shared" si="21"/>
        <v>0</v>
      </c>
      <c r="AO263" s="169"/>
      <c r="AP263" s="168" t="str">
        <f t="shared" si="22"/>
        <v/>
      </c>
      <c r="AQ263" s="169"/>
      <c r="AR263" s="130">
        <v>10</v>
      </c>
    </row>
    <row r="264" spans="27:44" ht="22.35" customHeight="1">
      <c r="AA264" s="163">
        <v>5516.3</v>
      </c>
      <c r="AB264" s="170" t="s">
        <v>65</v>
      </c>
      <c r="AC264" s="164" t="s">
        <v>41</v>
      </c>
      <c r="AE264" s="163"/>
      <c r="AF264" s="163" t="s">
        <v>56</v>
      </c>
      <c r="AG264" s="163">
        <v>4000</v>
      </c>
      <c r="AH264" s="165">
        <f t="shared" si="18"/>
        <v>0</v>
      </c>
      <c r="AI264" s="166">
        <f t="shared" si="19"/>
        <v>0</v>
      </c>
      <c r="AJ264" s="167">
        <f t="shared" si="27"/>
        <v>0</v>
      </c>
      <c r="AK264" s="168">
        <f t="shared" si="28"/>
        <v>0</v>
      </c>
      <c r="AL264" s="169">
        <f>AO264+AQ264-[2]Sheet1!$AH265</f>
        <v>0</v>
      </c>
      <c r="AM264" s="169">
        <f t="shared" si="25"/>
        <v>0</v>
      </c>
      <c r="AN264" s="168">
        <f t="shared" si="21"/>
        <v>0</v>
      </c>
      <c r="AO264" s="169"/>
      <c r="AP264" s="168" t="str">
        <f t="shared" si="22"/>
        <v/>
      </c>
      <c r="AQ264" s="169"/>
      <c r="AR264" s="130">
        <v>28</v>
      </c>
    </row>
    <row r="265" spans="27:44" ht="22.35" customHeight="1">
      <c r="AA265" s="171">
        <v>8800</v>
      </c>
      <c r="AB265" s="171" t="s">
        <v>66</v>
      </c>
      <c r="AC265" s="172" t="s">
        <v>67</v>
      </c>
      <c r="AE265" s="171" t="s">
        <v>68</v>
      </c>
      <c r="AF265" s="171" t="s">
        <v>69</v>
      </c>
      <c r="AG265" s="171" t="s">
        <v>70</v>
      </c>
      <c r="AH265" s="173">
        <f t="shared" si="18"/>
        <v>0</v>
      </c>
      <c r="AI265" s="171">
        <f t="shared" si="19"/>
        <v>0</v>
      </c>
      <c r="AJ265" s="171"/>
      <c r="AK265" s="174" t="e">
        <f t="shared" si="28"/>
        <v>#VALUE!</v>
      </c>
      <c r="AL265" s="174">
        <f>AO265+AQ265-[2]Sheet1!$AH266</f>
        <v>0</v>
      </c>
      <c r="AM265" s="174">
        <f t="shared" si="25"/>
        <v>0</v>
      </c>
      <c r="AN265" s="174" t="e">
        <f t="shared" si="21"/>
        <v>#VALUE!</v>
      </c>
      <c r="AO265" s="175"/>
      <c r="AP265" s="174" t="str">
        <f t="shared" si="22"/>
        <v/>
      </c>
      <c r="AQ265" s="175"/>
    </row>
    <row r="266" spans="27:44" ht="22.35" customHeight="1">
      <c r="AA266" s="171">
        <v>8810</v>
      </c>
      <c r="AB266" s="171" t="s">
        <v>71</v>
      </c>
      <c r="AC266" s="172" t="s">
        <v>67</v>
      </c>
      <c r="AE266" s="171" t="s">
        <v>68</v>
      </c>
      <c r="AF266" s="171" t="s">
        <v>72</v>
      </c>
      <c r="AG266" s="171" t="s">
        <v>70</v>
      </c>
      <c r="AH266" s="173">
        <f t="shared" si="18"/>
        <v>0</v>
      </c>
      <c r="AI266" s="171">
        <f t="shared" si="19"/>
        <v>0</v>
      </c>
      <c r="AJ266" s="171"/>
      <c r="AK266" s="174" t="e">
        <f t="shared" si="28"/>
        <v>#VALUE!</v>
      </c>
      <c r="AL266" s="174">
        <f>AO266+AQ266-[2]Sheet1!$AH267</f>
        <v>0</v>
      </c>
      <c r="AM266" s="174">
        <f t="shared" si="25"/>
        <v>0</v>
      </c>
      <c r="AN266" s="174" t="e">
        <f t="shared" si="21"/>
        <v>#VALUE!</v>
      </c>
      <c r="AO266" s="175"/>
      <c r="AP266" s="174" t="str">
        <f t="shared" si="22"/>
        <v/>
      </c>
      <c r="AQ266" s="175"/>
    </row>
    <row r="267" spans="27:44" ht="22.35" customHeight="1">
      <c r="AA267" s="171">
        <v>8820</v>
      </c>
      <c r="AB267" s="171" t="s">
        <v>73</v>
      </c>
      <c r="AC267" s="172" t="s">
        <v>67</v>
      </c>
      <c r="AE267" s="171" t="s">
        <v>68</v>
      </c>
      <c r="AF267" s="171" t="s">
        <v>72</v>
      </c>
      <c r="AG267" s="171" t="s">
        <v>70</v>
      </c>
      <c r="AH267" s="173">
        <f t="shared" ref="AH267" si="29">SUMIF(O:O,AA267,P:P)</f>
        <v>0</v>
      </c>
      <c r="AI267" s="171">
        <f t="shared" ref="AI267" si="30">SUMIF(O:O,AA267,V:V)</f>
        <v>0</v>
      </c>
      <c r="AJ267" s="171"/>
      <c r="AK267" s="174" t="e">
        <f t="shared" si="28"/>
        <v>#VALUE!</v>
      </c>
      <c r="AL267" s="174">
        <f>AO267+AQ267-[2]Sheet1!$AH268</f>
        <v>0</v>
      </c>
      <c r="AM267" s="174">
        <f t="shared" si="25"/>
        <v>0</v>
      </c>
      <c r="AN267" s="174" t="e">
        <f t="shared" si="21"/>
        <v>#VALUE!</v>
      </c>
      <c r="AO267" s="175"/>
      <c r="AP267" s="174" t="str">
        <f t="shared" si="22"/>
        <v/>
      </c>
      <c r="AQ267" s="17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82">
    <mergeCell ref="A1:B1"/>
    <mergeCell ref="C1:D1"/>
    <mergeCell ref="E1:F1"/>
    <mergeCell ref="U1:V1"/>
    <mergeCell ref="AA7:AA9"/>
    <mergeCell ref="AD7:AD9"/>
    <mergeCell ref="AC7:AC9"/>
    <mergeCell ref="AB7:AB9"/>
    <mergeCell ref="G7:G9"/>
    <mergeCell ref="H7:H9"/>
    <mergeCell ref="I7:I9"/>
    <mergeCell ref="J7:J9"/>
    <mergeCell ref="L7:L9"/>
    <mergeCell ref="M7:M9"/>
    <mergeCell ref="N7:N9"/>
    <mergeCell ref="AC13:AC14"/>
    <mergeCell ref="AD13:AD14"/>
    <mergeCell ref="AB13:AB14"/>
    <mergeCell ref="AA13:AA14"/>
    <mergeCell ref="N13:N14"/>
    <mergeCell ref="G13:G14"/>
    <mergeCell ref="N16:N17"/>
    <mergeCell ref="M16:M17"/>
    <mergeCell ref="L16:L17"/>
    <mergeCell ref="J16:J17"/>
    <mergeCell ref="I16:I17"/>
    <mergeCell ref="H16:H17"/>
    <mergeCell ref="G16:G17"/>
    <mergeCell ref="M13:M14"/>
    <mergeCell ref="L13:L14"/>
    <mergeCell ref="J13:J14"/>
    <mergeCell ref="I13:I14"/>
    <mergeCell ref="H13:H14"/>
    <mergeCell ref="AA16:AA17"/>
    <mergeCell ref="AB16:AB17"/>
    <mergeCell ref="AC16:AC17"/>
    <mergeCell ref="AD16:AD17"/>
    <mergeCell ref="AA20:AA23"/>
    <mergeCell ref="AB20:AB23"/>
    <mergeCell ref="AC20:AC23"/>
    <mergeCell ref="AD20:AD23"/>
    <mergeCell ref="G20:G23"/>
    <mergeCell ref="H20:H23"/>
    <mergeCell ref="I20:I23"/>
    <mergeCell ref="J20:J23"/>
    <mergeCell ref="L20:L23"/>
    <mergeCell ref="M20:M23"/>
    <mergeCell ref="N20:N23"/>
    <mergeCell ref="AE26:AE29"/>
    <mergeCell ref="AD26:AD29"/>
    <mergeCell ref="AC26:AC29"/>
    <mergeCell ref="AB26:AB29"/>
    <mergeCell ref="AA26:AA29"/>
    <mergeCell ref="M26:M29"/>
    <mergeCell ref="N26:N29"/>
    <mergeCell ref="G26:G29"/>
    <mergeCell ref="H26:H29"/>
    <mergeCell ref="I26:I29"/>
    <mergeCell ref="J26:J29"/>
    <mergeCell ref="L26:L29"/>
    <mergeCell ref="G32:G34"/>
    <mergeCell ref="H32:H34"/>
    <mergeCell ref="I32:I34"/>
    <mergeCell ref="J32:J34"/>
    <mergeCell ref="L32:L34"/>
    <mergeCell ref="M32:M34"/>
    <mergeCell ref="N32:N34"/>
    <mergeCell ref="AC32:AC34"/>
    <mergeCell ref="AD32:AD34"/>
    <mergeCell ref="AB32:AB34"/>
    <mergeCell ref="AA32:AA34"/>
    <mergeCell ref="AC36:AC40"/>
    <mergeCell ref="AD36:AD40"/>
    <mergeCell ref="AB36:AB40"/>
    <mergeCell ref="AA36:AA40"/>
    <mergeCell ref="G36:G40"/>
    <mergeCell ref="H36:H40"/>
    <mergeCell ref="I36:I40"/>
    <mergeCell ref="J36:J40"/>
    <mergeCell ref="L36:L40"/>
    <mergeCell ref="M36:M40"/>
    <mergeCell ref="N36:N40"/>
  </mergeCells>
  <conditionalFormatting sqref="G2:J3 AD2:AD7 Z2:Z200 J4:J7 J10:J13 AD10:AD13 G11:I13 G15:J16 AD15:AD16 G18:J20 AD18:AD20 G24:J26 AD24:AD26 G30:J32 AD30:AD32 G35:J36 AD35:AD36 G41:J200 AD41:AD200">
    <cfRule type="expression" dxfId="79" priority="63">
      <formula>$A2</formula>
    </cfRule>
    <cfRule type="expression" dxfId="78" priority="65">
      <formula>$E2</formula>
    </cfRule>
  </conditionalFormatting>
  <conditionalFormatting sqref="K2:Z2 G2:J3 AA2:AF7 Q3:Z200 J4:J7 J10:J13 AA10:AF13 G11:I13 G15:P16 AA15:AF16 G18:P20 AA18:AF20 G24:P26 AA24:AF26 G30:P32 AA30:AF32 G35:P36 AA35:AF36 G41:P200 AA41:AF200 K3:P3 H4:H7 K4:K10 O4:P10 AE8:AF9 H10 K11:P13 K14 O14:P14 AE14:AF14 K17 O17:P17 AE17:AF17 K21:K23 O21:P23 AE21:AF23 K27:K29 O27:P29 AF27:AF29 K33:K34 O33:P34 AE33:AF34 K37:K40 O37:P40 AE37:AF40">
    <cfRule type="expression" dxfId="77" priority="64">
      <formula>$C2</formula>
    </cfRule>
  </conditionalFormatting>
  <conditionalFormatting sqref="W2:W200">
    <cfRule type="expression" dxfId="7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{38527710-D208-48E8-99CD-64330CD1FFE1}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{B6C9208A-58BF-469D-B0B4-FA78A4832B85}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{1AC5B4FF-CF92-4302-8601-0DABFE40C2EE}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{50EC9807-3AD8-4322-BA95-D632E0EBAD42}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{0C67980D-C6C9-41B4-9CB3-9E70E6164FED}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{D69C5305-A7A6-4083-B22E-8064A0FC491A}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{55602292-E351-47DC-ACE9-54E909D58CA6}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{C07B3484-0C20-4AA2-BEF9-11AF100CBC1B}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{6C0786EC-92F2-461E-9045-258BE98AD788}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{99B8E7D7-243D-4755-866D-C4AB67E93ABD}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{5D6644A9-12A2-4B39-983F-93098B8F63CD}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{C2AB0A7E-5BE5-4156-A9D4-45C5AE4007F3}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{B42B3F55-C5E7-4318-8040-A9974FD2AFED}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{3D842659-34C6-40C3-A875-35A92BA1F76C}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{B18B4D66-5060-4888-B1EA-D18677686F2E}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{277DEE85-4CDB-46B9-8A86-6CBF73797FB8}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{517FE502-9D2D-49AC-B066-A5D433A13914}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{0D6FD6AA-805A-4690-9DB9-9C56A9FC129E}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{13F7F198-5291-4C3D-B9D9-9D5217190F6E}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{EE3E06A1-89F6-48BE-9DD5-A7327E80E609}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{545A108B-CF3A-4AE3-BEE1-EB921506D6EA}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{C358A37B-011A-448C-9DCE-293B595FF551}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{3BC2B021-E84E-4FEF-8AFC-884568B9436B}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{A5E6F2AE-B3B6-49BD-A85E-26BBA7785E72}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{A8CA25B9-3DDC-4D5C-B576-FC36EF6C8507}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{19BC7E5F-3259-4E70-88DD-5B3F3B792AA8}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{28E9DF64-2F9D-4D53-A019-51EB38889F12}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{8E3E7A26-584F-467E-9453-9269F8A2E7ED}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{AEBD8866-3360-47E6-9C1F-3AEC4B6DCC1C}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{812B9C4D-A4C9-44D0-B3A7-EC9B404E46CC}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{D5DAE89A-3EE7-497D-8D28-5CC239000DA4}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{D73B1872-B5FC-48EC-A86A-AF8B7DAF3649}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{9DCB8861-7C20-4A6F-9EFF-69D3E1CD7FA6}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{4819B1CB-BB66-4927-ABC2-167C30D604CE}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{A93F763F-F7D8-4195-A2DD-E9B6A908223C}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{C31C8349-3387-4DBC-8461-D1B45DEE56F2}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{69158720-9C03-4D64-94C9-197F1000D53E}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{39F2B178-E841-45A0-BB1B-08182AB0FB1D}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{DA7FF6B1-DCF7-4858-B54C-BF1802AF22DC}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{7A5A9BE5-2913-4FEF-A6BD-3221D4197A2A}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{0BD8C9A6-BD2B-446B-AEC9-1FBE5F4327C3}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{5250D355-C200-47FC-A553-7B9241F68EA9}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{02075139-2367-4FB6-860F-C8DC9BE5D271}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{C7F4347A-6F3C-46F5-8020-537417AA772A}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{0A968451-7167-4304-AA7B-1CC80D5062DF}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{BFBF92A2-AEAB-4872-A0FA-CC844040BB3E}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{2F7C70FD-5904-4A6B-995C-F0258D5EC8E8}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{0018EEA1-DDA3-4D09-B284-8DF8C95B1585}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{5047FE1C-1E03-435F-96BE-C99B93FF429F}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{19E3A199-D202-41A1-A086-2EB959B248EB}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{00D3034B-D807-4B88-A248-826A04B922A9}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{F33E0228-6B0E-4FE6-9BDF-1D759483055F}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{34E39A6C-0670-42AE-8281-B5655D757573}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{B6371148-E8D7-46B7-8F11-B422CC4DBADD}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{E0902269-A390-4283-A34B-D1EF60E81ADA}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{BAF7A3A4-5043-451D-A6F2-DAD196C139CB}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{90DAF7AA-1890-4BFC-8D3D-845976BD0679}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{BDF5867F-DEAD-4668-8BA5-86C7C98D67F8}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{0A2F5BBE-263C-46B7-8EB7-87C020956C2A}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{F22D3ABC-D978-4292-9808-F5BEF4D355C0}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{63128161-278A-4AFE-999B-BC47751C6C38}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527710-D208-48E8-99CD-64330CD1FFE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6C9208A-58BF-469D-B0B4-FA78A4832B8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AC5B4FF-CF92-4302-8601-0DABFE40C2E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0EC9807-3AD8-4322-BA95-D632E0EBAD4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C67980D-C6C9-41B4-9CB3-9E70E6164FE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69C5305-A7A6-4083-B22E-8064A0FC491A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5602292-E351-47DC-ACE9-54E909D58CA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07B3484-0C20-4AA2-BEF9-11AF100CBC1B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C0786EC-92F2-461E-9045-258BE98AD78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9B8E7D7-243D-4755-866D-C4AB67E93ABD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D6644A9-12A2-4B39-983F-93098B8F63C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2AB0A7E-5BE5-4156-A9D4-45C5AE4007F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42B3F55-C5E7-4318-8040-A9974FD2AFE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D842659-34C6-40C3-A875-35A92BA1F76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18B4D66-5060-4888-B1EA-D18677686F2E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77DEE85-4CDB-46B9-8A86-6CBF73797FB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17FE502-9D2D-49AC-B066-A5D433A1391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D6FD6AA-805A-4690-9DB9-9C56A9FC129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3F7F198-5291-4C3D-B9D9-9D5217190F6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E3E06A1-89F6-48BE-9DD5-A7327E80E60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45A108B-CF3A-4AE3-BEE1-EB921506D6EA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358A37B-011A-448C-9DCE-293B595FF55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3BC2B021-E84E-4FEF-8AFC-884568B9436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5E6F2AE-B3B6-49BD-A85E-26BBA7785E7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A8CA25B9-3DDC-4D5C-B576-FC36EF6C850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9BC7E5F-3259-4E70-88DD-5B3F3B792AA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8E9DF64-2F9D-4D53-A019-51EB38889F1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E3E7A26-584F-467E-9453-9269F8A2E7E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EBD8866-3360-47E6-9C1F-3AEC4B6DCC1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12B9C4D-A4C9-44D0-B3A7-EC9B404E46C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5DAE89A-3EE7-497D-8D28-5CC239000DA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73B1872-B5FC-48EC-A86A-AF8B7DAF364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DCB8861-7C20-4A6F-9EFF-69D3E1CD7FA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819B1CB-BB66-4927-ABC2-167C30D604C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93F763F-F7D8-4195-A2DD-E9B6A908223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31C8349-3387-4DBC-8461-D1B45DEE56F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9158720-9C03-4D64-94C9-197F1000D53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9F2B178-E841-45A0-BB1B-08182AB0FB1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A7FF6B1-DCF7-4858-B54C-BF1802AF22DC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A5A9BE5-2913-4FEF-A6BD-3221D4197A2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BD8C9A6-BD2B-446B-AEC9-1FBE5F4327C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250D355-C200-47FC-A553-7B9241F68EA9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2075139-2367-4FB6-860F-C8DC9BE5D27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7F4347A-6F3C-46F5-8020-537417AA772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A968451-7167-4304-AA7B-1CC80D5062D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FBF92A2-AEAB-4872-A0FA-CC844040BB3E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F7C70FD-5904-4A6B-995C-F0258D5EC8E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018EEA1-DDA3-4D09-B284-8DF8C95B1585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047FE1C-1E03-435F-96BE-C99B93FF429F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19E3A199-D202-41A1-A086-2EB959B248EB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0D3034B-D807-4B88-A248-826A04B922A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33E0228-6B0E-4FE6-9BDF-1D759483055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4E39A6C-0670-42AE-8281-B5655D757573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B6371148-E8D7-46B7-8F11-B422CC4DBAD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0902269-A390-4283-A34B-D1EF60E81AD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BAF7A3A4-5043-451D-A6F2-DAD196C139CB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90DAF7AA-1890-4BFC-8D3D-845976BD067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DF5867F-DEAD-4668-8BA5-86C7C98D67F8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A2F5BBE-263C-46B7-8EB7-87C020956C2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22D3ABC-D978-4292-9808-F5BEF4D355C0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3128161-278A-4AFE-999B-BC47751C6C3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R267"/>
  <sheetViews>
    <sheetView rightToLeft="1" topLeftCell="J13" zoomScale="70" zoomScaleNormal="70" workbookViewId="0">
      <selection activeCell="N13" sqref="N13:N1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3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7.21875" style="24" bestFit="1" customWidth="1"/>
    <col min="29" max="29" width="15.77734375" style="31" bestFit="1" customWidth="1"/>
    <col min="30" max="30" width="13.6640625" style="32" bestFit="1" customWidth="1"/>
    <col min="31" max="31" width="46.44140625" style="24" bestFit="1" customWidth="1"/>
    <col min="32" max="32" width="28.33203125" style="24" customWidth="1"/>
    <col min="33" max="33" width="13.5546875" style="24" bestFit="1" customWidth="1"/>
    <col min="34" max="34" width="121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78"/>
      <c r="I2" s="67" t="s">
        <v>1143</v>
      </c>
      <c r="J2" s="9" t="s">
        <v>74</v>
      </c>
      <c r="K2" s="11" t="str">
        <f t="shared" ref="K2:K65" ca="1" si="0">IF(C2, TODAY(), "" )</f>
        <v/>
      </c>
      <c r="L2" s="12" t="s">
        <v>128</v>
      </c>
      <c r="M2" s="12" t="s">
        <v>205</v>
      </c>
      <c r="N2" s="12" t="s">
        <v>206</v>
      </c>
      <c r="O2" s="9">
        <v>5501.3</v>
      </c>
      <c r="P2" s="9">
        <v>10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512000000</v>
      </c>
      <c r="Y2" s="17"/>
      <c r="Z2" s="14">
        <f t="shared" ref="Z2:Z65" si="4">X2-Y2</f>
        <v>512000000</v>
      </c>
      <c r="AA2" s="18" t="s">
        <v>207</v>
      </c>
      <c r="AB2" s="13" t="s">
        <v>208</v>
      </c>
      <c r="AC2" s="19" t="s">
        <v>209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قم خيابان شهيد صدوقي ميدان مفتح خيابان مفتح نبش كوچه 8  کافه کی آر بی - علی کرباسچی 09191954192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289796149722</v>
      </c>
      <c r="I3" s="9" t="s">
        <v>1143</v>
      </c>
      <c r="J3" s="9"/>
      <c r="K3" s="11" t="str">
        <f t="shared" ca="1" si="0"/>
        <v/>
      </c>
      <c r="L3" s="12" t="s">
        <v>536</v>
      </c>
      <c r="M3" s="12" t="s">
        <v>537</v>
      </c>
      <c r="N3" s="12"/>
      <c r="O3" s="9">
        <v>5524.1</v>
      </c>
      <c r="P3" s="9">
        <v>1</v>
      </c>
      <c r="Q3" s="13" t="str">
        <f>VLOOKUP(O3, '[1]لیست محصولات شهریور ۱۴۰۳'!B:C,2,0)</f>
        <v>برزیل کوکاپیل کاناریو | Brazil Cocapil Canario</v>
      </c>
      <c r="R3" s="9" t="s">
        <v>112</v>
      </c>
      <c r="S3" s="12">
        <f>VLOOKUP(O3, '[1]لیست محصولات شهریور ۱۴۰۳'!B:F,5,0)</f>
        <v>150</v>
      </c>
      <c r="T3" s="14">
        <f>VLOOKUP(O3, '[1]لیست محصولات شهریور ۱۴۰۳'!B:G,6,0)</f>
        <v>2550000</v>
      </c>
      <c r="U3" s="15"/>
      <c r="V3" s="16">
        <f t="shared" si="1"/>
        <v>0</v>
      </c>
      <c r="W3" s="12">
        <f t="shared" si="2"/>
        <v>1</v>
      </c>
      <c r="X3" s="14">
        <f t="shared" si="3"/>
        <v>2550000</v>
      </c>
      <c r="Y3" s="17"/>
      <c r="Z3" s="14">
        <f t="shared" si="4"/>
        <v>2550000</v>
      </c>
      <c r="AA3" s="18" t="s">
        <v>76</v>
      </c>
      <c r="AB3" s="13" t="s">
        <v>538</v>
      </c>
      <c r="AC3" s="19" t="s">
        <v>539</v>
      </c>
      <c r="AD3" s="20" t="s">
        <v>95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میدان آرژانتین - خیابان الوند - خ راشل کوری (27 ام) - پلاک 20  - اشکان کیانی 09356468717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289802556458</v>
      </c>
      <c r="I4" s="25" t="s">
        <v>1143</v>
      </c>
      <c r="J4" s="9"/>
      <c r="K4" s="11" t="str">
        <f t="shared" ca="1" si="0"/>
        <v/>
      </c>
      <c r="L4" s="12" t="s">
        <v>1196</v>
      </c>
      <c r="M4" s="12" t="s">
        <v>328</v>
      </c>
      <c r="N4" s="12"/>
      <c r="O4" s="9">
        <v>5524.2</v>
      </c>
      <c r="P4" s="9">
        <v>2</v>
      </c>
      <c r="Q4" s="13" t="str">
        <f>VLOOKUP(O4, '[1]لیست محصولات شهریور ۱۴۰۳'!B:C,2,0)</f>
        <v>برزیل کوکاپیل کاناریو | Brazil Cocapil Canario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12450000</v>
      </c>
      <c r="U4" s="15"/>
      <c r="V4" s="16">
        <f t="shared" si="1"/>
        <v>0</v>
      </c>
      <c r="W4" s="12">
        <f t="shared" si="2"/>
        <v>2</v>
      </c>
      <c r="X4" s="14">
        <f t="shared" si="3"/>
        <v>24900000</v>
      </c>
      <c r="Y4" s="17"/>
      <c r="Z4" s="14">
        <f t="shared" si="4"/>
        <v>24900000</v>
      </c>
      <c r="AA4" s="18" t="s">
        <v>168</v>
      </c>
      <c r="AB4" s="13" t="s">
        <v>1197</v>
      </c>
      <c r="AC4" s="19" t="s">
        <v>1198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بوشهر خیابان سنگی بوستان ۱۱ پلاک ۲۲  - علی اصغر اسدی 09177795706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44">
        <v>4</v>
      </c>
      <c r="H5" s="242"/>
      <c r="I5" s="244" t="s">
        <v>1143</v>
      </c>
      <c r="J5" s="218" t="s">
        <v>74</v>
      </c>
      <c r="K5" s="11" t="str">
        <f t="shared" ca="1" si="0"/>
        <v/>
      </c>
      <c r="L5" s="216" t="s">
        <v>269</v>
      </c>
      <c r="M5" s="216" t="s">
        <v>288</v>
      </c>
      <c r="N5" s="216" t="s">
        <v>289</v>
      </c>
      <c r="O5" s="9">
        <v>5524.3</v>
      </c>
      <c r="P5" s="9">
        <v>4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58400000</v>
      </c>
      <c r="U5" s="15"/>
      <c r="V5" s="16">
        <f t="shared" si="1"/>
        <v>0</v>
      </c>
      <c r="W5" s="12">
        <f t="shared" si="2"/>
        <v>4</v>
      </c>
      <c r="X5" s="14">
        <f t="shared" si="3"/>
        <v>233600000</v>
      </c>
      <c r="Y5" s="17"/>
      <c r="Z5" s="14">
        <f t="shared" si="4"/>
        <v>233600000</v>
      </c>
      <c r="AA5" s="232" t="s">
        <v>76</v>
      </c>
      <c r="AB5" s="230" t="s">
        <v>70</v>
      </c>
      <c r="AC5" s="228" t="s">
        <v>290</v>
      </c>
      <c r="AD5" s="226"/>
      <c r="AE5" s="19"/>
      <c r="AF5" s="21"/>
      <c r="AG5" s="22" t="str">
        <f t="shared" si="5"/>
        <v>TRUE</v>
      </c>
      <c r="AH5" s="23" t="str">
        <f t="shared" si="6"/>
        <v>تهران - کافه بیکری رولن - علیرضا خسروی 09371333263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45"/>
      <c r="H6" s="243"/>
      <c r="I6" s="245"/>
      <c r="J6" s="219"/>
      <c r="K6" s="11" t="str">
        <f t="shared" ca="1" si="0"/>
        <v/>
      </c>
      <c r="L6" s="217"/>
      <c r="M6" s="217"/>
      <c r="N6" s="217"/>
      <c r="O6" s="9">
        <v>3328.1</v>
      </c>
      <c r="P6" s="9">
        <v>1</v>
      </c>
      <c r="Q6" s="13" t="str">
        <f>VLOOKUP(O6, '[1]لیست محصولات شهریور ۱۴۰۳'!B:C,2,0)</f>
        <v>اینماکولادا مزارع فلو | Inmaculada Fellows Farms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7900000</v>
      </c>
      <c r="U6" s="15"/>
      <c r="V6" s="16">
        <f t="shared" si="1"/>
        <v>0</v>
      </c>
      <c r="W6" s="12">
        <f t="shared" si="2"/>
        <v>1</v>
      </c>
      <c r="X6" s="14">
        <f t="shared" si="3"/>
        <v>7900000</v>
      </c>
      <c r="Y6" s="17"/>
      <c r="Z6" s="14">
        <f t="shared" si="4"/>
        <v>7900000</v>
      </c>
      <c r="AA6" s="233"/>
      <c r="AB6" s="231"/>
      <c r="AC6" s="229"/>
      <c r="AD6" s="22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8">
        <v>5</v>
      </c>
      <c r="H7" s="220">
        <v>289825175467</v>
      </c>
      <c r="I7" s="218" t="s">
        <v>1143</v>
      </c>
      <c r="J7" s="218" t="s">
        <v>74</v>
      </c>
      <c r="K7" s="11" t="str">
        <f t="shared" ca="1" si="0"/>
        <v/>
      </c>
      <c r="L7" s="216" t="s">
        <v>1199</v>
      </c>
      <c r="M7" s="216" t="s">
        <v>1200</v>
      </c>
      <c r="N7" s="216"/>
      <c r="O7" s="9">
        <v>5501.1</v>
      </c>
      <c r="P7" s="9">
        <v>1</v>
      </c>
      <c r="Q7" s="13" t="str">
        <f>VLOOKUP(O7, '[1]لیست محصولات شهریور ۱۴۰۳'!B:C,2,0)</f>
        <v>ورتکس | Vortex</v>
      </c>
      <c r="R7" s="9" t="s">
        <v>130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2300000</v>
      </c>
      <c r="U7" s="26"/>
      <c r="V7" s="16">
        <f t="shared" si="1"/>
        <v>0</v>
      </c>
      <c r="W7" s="12">
        <f t="shared" si="2"/>
        <v>1</v>
      </c>
      <c r="X7" s="14">
        <f t="shared" si="3"/>
        <v>2300000</v>
      </c>
      <c r="Y7" s="17"/>
      <c r="Z7" s="14">
        <f t="shared" si="4"/>
        <v>2300000</v>
      </c>
      <c r="AA7" s="232" t="s">
        <v>76</v>
      </c>
      <c r="AB7" s="230" t="s">
        <v>1201</v>
      </c>
      <c r="AC7" s="228" t="s">
        <v>1202</v>
      </c>
      <c r="AD7" s="226" t="s">
        <v>95</v>
      </c>
      <c r="AE7" s="19"/>
      <c r="AF7" s="21"/>
      <c r="AG7" s="22" t="str">
        <f t="shared" si="5"/>
        <v>TRUE</v>
      </c>
      <c r="AH7" s="23" t="str">
        <f t="shared" si="6"/>
        <v>تهران نظام آباد_مدنی شمالی_کوچه رمضانی_کوچه واشقانی_کوچه بابایی_پلاک ۱۵_واحد۵ ۵  - شایان شمس 09120755393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9"/>
      <c r="H8" s="221"/>
      <c r="I8" s="219"/>
      <c r="J8" s="219"/>
      <c r="K8" s="11" t="str">
        <f t="shared" ca="1" si="0"/>
        <v/>
      </c>
      <c r="L8" s="217"/>
      <c r="M8" s="217"/>
      <c r="N8" s="217"/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 t="s">
        <v>261</v>
      </c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1</v>
      </c>
      <c r="X8" s="14">
        <f t="shared" si="3"/>
        <v>2750000</v>
      </c>
      <c r="Y8" s="17"/>
      <c r="Z8" s="14">
        <f t="shared" si="4"/>
        <v>2750000</v>
      </c>
      <c r="AA8" s="233"/>
      <c r="AB8" s="231"/>
      <c r="AC8" s="229"/>
      <c r="AD8" s="22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652881</v>
      </c>
      <c r="I9" s="25" t="s">
        <v>1194</v>
      </c>
      <c r="J9" s="9"/>
      <c r="K9" s="11" t="str">
        <f t="shared" ca="1" si="0"/>
        <v/>
      </c>
      <c r="L9" s="27" t="s">
        <v>232</v>
      </c>
      <c r="M9" s="12" t="s">
        <v>1203</v>
      </c>
      <c r="N9" s="12"/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18" t="s">
        <v>76</v>
      </c>
      <c r="AB9" s="13" t="s">
        <v>1204</v>
      </c>
      <c r="AC9" s="19" t="s">
        <v>1205</v>
      </c>
      <c r="AD9" s="20" t="s">
        <v>95</v>
      </c>
      <c r="AE9" s="19"/>
      <c r="AF9" s="21"/>
      <c r="AG9" s="22" t="str">
        <f t="shared" si="5"/>
        <v>TRUE</v>
      </c>
      <c r="AH9" s="23" t="str">
        <f t="shared" si="6"/>
        <v>تهران پاسداران، بوستان دوم (اخوان) پلاک ۹ شهرکتاب پاسداران  - محمد نایب آقا 09364861742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289872949133</v>
      </c>
      <c r="I10" s="25" t="s">
        <v>1194</v>
      </c>
      <c r="J10" s="9" t="s">
        <v>74</v>
      </c>
      <c r="K10" s="11" t="str">
        <f t="shared" ca="1" si="0"/>
        <v/>
      </c>
      <c r="L10" s="27" t="s">
        <v>1206</v>
      </c>
      <c r="M10" s="27" t="s">
        <v>1207</v>
      </c>
      <c r="N10" s="12" t="s">
        <v>1208</v>
      </c>
      <c r="O10" s="9">
        <v>5501.2</v>
      </c>
      <c r="P10" s="9">
        <v>1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11100000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11100000</v>
      </c>
      <c r="Y10" s="17"/>
      <c r="Z10" s="14">
        <f t="shared" si="4"/>
        <v>11100000</v>
      </c>
      <c r="AA10" s="18" t="s">
        <v>235</v>
      </c>
      <c r="AB10" s="13" t="s">
        <v>1209</v>
      </c>
      <c r="AC10" s="19" t="s">
        <v>1210</v>
      </c>
      <c r="AD10" s="20"/>
      <c r="AE10" s="19"/>
      <c r="AF10" s="21"/>
      <c r="AG10" s="22" t="str">
        <f t="shared" si="5"/>
        <v>TRUE</v>
      </c>
      <c r="AH10" s="23" t="str">
        <f t="shared" si="6"/>
        <v>تبریز خیابان ازادی_خیابان گلباد کافه هی - مهریار یکوریان وحید 09336640370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8">
        <v>8</v>
      </c>
      <c r="H11" s="220">
        <v>289873548478</v>
      </c>
      <c r="I11" s="218" t="s">
        <v>1194</v>
      </c>
      <c r="J11" s="218"/>
      <c r="K11" s="11" t="str">
        <f t="shared" ca="1" si="0"/>
        <v/>
      </c>
      <c r="L11" s="216" t="s">
        <v>78</v>
      </c>
      <c r="M11" s="216" t="s">
        <v>810</v>
      </c>
      <c r="N11" s="216"/>
      <c r="O11" s="9">
        <v>3327.1</v>
      </c>
      <c r="P11" s="9">
        <v>2</v>
      </c>
      <c r="Q11" s="13" t="str">
        <f>VLOOKUP(O11, '[1]لیست محصولات شهریور ۱۴۰۳'!B:C,2,0)</f>
        <v>پامپوجیلا | pampojila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5950000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11900000</v>
      </c>
      <c r="Y11" s="17"/>
      <c r="Z11" s="14">
        <f t="shared" si="4"/>
        <v>11900000</v>
      </c>
      <c r="AA11" s="232" t="s">
        <v>190</v>
      </c>
      <c r="AB11" s="230" t="s">
        <v>1211</v>
      </c>
      <c r="AC11" s="228" t="s">
        <v>1212</v>
      </c>
      <c r="AD11" s="226"/>
      <c r="AE11" s="19"/>
      <c r="AF11" s="21"/>
      <c r="AG11" s="22" t="str">
        <f t="shared" si="5"/>
        <v>TRUE</v>
      </c>
      <c r="AH11" s="23" t="str">
        <f t="shared" si="6"/>
        <v>شیراز شهرک گلستان،بلوار جهاد،کوچه۱۵،پلاک۳۷  - حسین محمدی 09330457511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9"/>
      <c r="H12" s="221"/>
      <c r="I12" s="219"/>
      <c r="J12" s="219"/>
      <c r="K12" s="11" t="str">
        <f t="shared" ca="1" si="0"/>
        <v/>
      </c>
      <c r="L12" s="217"/>
      <c r="M12" s="217"/>
      <c r="N12" s="217"/>
      <c r="O12" s="9">
        <v>5525.1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2750000</v>
      </c>
      <c r="Y12" s="17"/>
      <c r="Z12" s="14">
        <f t="shared" si="4"/>
        <v>2750000</v>
      </c>
      <c r="AA12" s="233"/>
      <c r="AB12" s="231"/>
      <c r="AC12" s="229"/>
      <c r="AD12" s="22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8">
        <v>9</v>
      </c>
      <c r="H13" s="220">
        <v>289878308660</v>
      </c>
      <c r="I13" s="218" t="s">
        <v>1194</v>
      </c>
      <c r="J13" s="218"/>
      <c r="K13" s="11" t="str">
        <f t="shared" ca="1" si="0"/>
        <v/>
      </c>
      <c r="L13" s="216" t="s">
        <v>150</v>
      </c>
      <c r="M13" s="216" t="s">
        <v>1213</v>
      </c>
      <c r="N13" s="216"/>
      <c r="O13" s="9">
        <v>3329.1</v>
      </c>
      <c r="P13" s="9">
        <v>1</v>
      </c>
      <c r="Q13" s="13" t="str">
        <f>VLOOKUP(O13, '[1]لیست محصولات شهریور ۱۴۰۳'!B:C,2,0)</f>
        <v>بنتی ننکا | Benti Nenka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9850000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9850000</v>
      </c>
      <c r="Y13" s="17"/>
      <c r="Z13" s="14">
        <f t="shared" si="4"/>
        <v>9850000</v>
      </c>
      <c r="AA13" s="232" t="s">
        <v>76</v>
      </c>
      <c r="AB13" s="230" t="s">
        <v>1214</v>
      </c>
      <c r="AC13" s="228" t="s">
        <v>1215</v>
      </c>
      <c r="AD13" s="226" t="s">
        <v>109</v>
      </c>
      <c r="AE13" s="19"/>
      <c r="AF13" s="21"/>
      <c r="AG13" s="22" t="str">
        <f t="shared" si="5"/>
        <v>TRUE</v>
      </c>
      <c r="AH13" s="23" t="str">
        <f t="shared" si="6"/>
        <v>تهران میدان المپیک،خیابان بیست و پنجم(جنب پمپ بنزین) نبش کوچه حسینی پلاک ۸ ساختمان امپریال طبقه ۲ واحد ۵  - محسن دادگر 09120344066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19"/>
      <c r="H14" s="221"/>
      <c r="I14" s="219"/>
      <c r="J14" s="219"/>
      <c r="K14" s="11" t="str">
        <f t="shared" ca="1" si="0"/>
        <v/>
      </c>
      <c r="L14" s="217"/>
      <c r="M14" s="217"/>
      <c r="N14" s="217"/>
      <c r="O14" s="9">
        <v>5501.1</v>
      </c>
      <c r="P14" s="9">
        <v>1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2300000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2300000</v>
      </c>
      <c r="Y14" s="17"/>
      <c r="Z14" s="14">
        <f t="shared" si="4"/>
        <v>2300000</v>
      </c>
      <c r="AA14" s="233"/>
      <c r="AB14" s="231"/>
      <c r="AC14" s="229"/>
      <c r="AD14" s="227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10</v>
      </c>
      <c r="H15" s="10">
        <v>290032824997</v>
      </c>
      <c r="I15" s="9" t="s">
        <v>1234</v>
      </c>
      <c r="J15" s="9"/>
      <c r="K15" s="11" t="str">
        <f t="shared" ca="1" si="0"/>
        <v/>
      </c>
      <c r="L15" s="12" t="s">
        <v>1263</v>
      </c>
      <c r="M15" s="12" t="s">
        <v>1264</v>
      </c>
      <c r="N15" s="12" t="s">
        <v>1265</v>
      </c>
      <c r="O15" s="9">
        <v>5501.1</v>
      </c>
      <c r="P15" s="9">
        <v>6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2300000</v>
      </c>
      <c r="U15" s="15"/>
      <c r="V15" s="16">
        <f t="shared" si="1"/>
        <v>0</v>
      </c>
      <c r="W15" s="12">
        <f t="shared" si="2"/>
        <v>6</v>
      </c>
      <c r="X15" s="14">
        <f t="shared" si="3"/>
        <v>13800000</v>
      </c>
      <c r="Y15" s="17"/>
      <c r="Z15" s="14">
        <f t="shared" si="4"/>
        <v>13800000</v>
      </c>
      <c r="AA15" s="18" t="s">
        <v>567</v>
      </c>
      <c r="AB15" s="13" t="s">
        <v>1266</v>
      </c>
      <c r="AC15" s="19" t="s">
        <v>1267</v>
      </c>
      <c r="AD15" s="20"/>
      <c r="AE15" s="77" t="s">
        <v>1268</v>
      </c>
      <c r="AF15" s="21"/>
      <c r="AG15" s="22" t="str">
        <f t="shared" si="5"/>
        <v>TRUE</v>
      </c>
      <c r="AH15" s="23" t="str">
        <f t="shared" si="6"/>
        <v>مازندران سلمانشهر (متلقو) - انتهای خیابان ۱۰دریاگوشه کافه پرند - حمید پرند 09020130819</v>
      </c>
    </row>
    <row r="16" spans="1:34" ht="22.35" customHeight="1">
      <c r="A16" s="7"/>
      <c r="B16" s="7"/>
      <c r="C16" s="7"/>
      <c r="D16" s="7"/>
      <c r="E16" s="7"/>
      <c r="F16" s="8"/>
      <c r="G16" s="244">
        <v>11</v>
      </c>
      <c r="H16" s="242" t="s">
        <v>504</v>
      </c>
      <c r="I16" s="244" t="s">
        <v>1234</v>
      </c>
      <c r="J16" s="218" t="s">
        <v>74</v>
      </c>
      <c r="K16" s="11" t="str">
        <f t="shared" ca="1" si="0"/>
        <v/>
      </c>
      <c r="L16" s="216" t="s">
        <v>373</v>
      </c>
      <c r="M16" s="216" t="s">
        <v>374</v>
      </c>
      <c r="N16" s="216" t="s">
        <v>375</v>
      </c>
      <c r="O16" s="9">
        <v>5525.1</v>
      </c>
      <c r="P16" s="9">
        <v>8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1"/>
        <v>0</v>
      </c>
      <c r="W16" s="12">
        <f t="shared" si="2"/>
        <v>8</v>
      </c>
      <c r="X16" s="14">
        <f t="shared" si="3"/>
        <v>22000000</v>
      </c>
      <c r="Y16" s="17"/>
      <c r="Z16" s="14">
        <f t="shared" si="4"/>
        <v>22000000</v>
      </c>
      <c r="AA16" s="232" t="s">
        <v>157</v>
      </c>
      <c r="AB16" s="230" t="s">
        <v>376</v>
      </c>
      <c r="AC16" s="228" t="s">
        <v>377</v>
      </c>
      <c r="AD16" s="226"/>
      <c r="AE16" s="19"/>
      <c r="AF16" s="21"/>
      <c r="AG16" s="22" t="str">
        <f t="shared" si="5"/>
        <v>TRUE</v>
      </c>
      <c r="AH16" s="23" t="str">
        <f t="shared" si="6"/>
        <v>ارومیه بلوار نبوت،انتهاي كوچه 18،مغازه نبش فروشگاه پینچ - ساسان حامدی 09370999001</v>
      </c>
    </row>
    <row r="17" spans="1:34" ht="22.35" customHeight="1">
      <c r="A17" s="7"/>
      <c r="B17" s="7"/>
      <c r="C17" s="7"/>
      <c r="D17" s="7"/>
      <c r="E17" s="7"/>
      <c r="F17" s="8"/>
      <c r="G17" s="296"/>
      <c r="H17" s="297"/>
      <c r="I17" s="296"/>
      <c r="J17" s="236"/>
      <c r="K17" s="11" t="str">
        <f t="shared" ca="1" si="0"/>
        <v/>
      </c>
      <c r="L17" s="222"/>
      <c r="M17" s="222"/>
      <c r="N17" s="222"/>
      <c r="O17" s="9">
        <v>5524.1</v>
      </c>
      <c r="P17" s="9">
        <v>4</v>
      </c>
      <c r="Q17" s="13" t="str">
        <f>VLOOKUP(O17, '[1]لیست محصولات شهریور ۱۴۰۳'!B:C,2,0)</f>
        <v>برزیل کوکاپیل کاناریو | Brazil Cocapil Canario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2550000</v>
      </c>
      <c r="U17" s="15"/>
      <c r="V17" s="16">
        <f t="shared" si="1"/>
        <v>0</v>
      </c>
      <c r="W17" s="12">
        <f t="shared" si="2"/>
        <v>4</v>
      </c>
      <c r="X17" s="14">
        <f t="shared" si="3"/>
        <v>10200000</v>
      </c>
      <c r="Y17" s="17"/>
      <c r="Z17" s="14">
        <f t="shared" si="4"/>
        <v>10200000</v>
      </c>
      <c r="AA17" s="241"/>
      <c r="AB17" s="240"/>
      <c r="AC17" s="239"/>
      <c r="AD17" s="238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296"/>
      <c r="H18" s="297"/>
      <c r="I18" s="296"/>
      <c r="J18" s="236"/>
      <c r="K18" s="11" t="str">
        <f t="shared" ca="1" si="0"/>
        <v/>
      </c>
      <c r="L18" s="222"/>
      <c r="M18" s="222"/>
      <c r="N18" s="222"/>
      <c r="O18" s="9">
        <v>5501.1</v>
      </c>
      <c r="P18" s="9">
        <v>2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2300000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4600000</v>
      </c>
      <c r="Y18" s="17"/>
      <c r="Z18" s="14">
        <f t="shared" si="4"/>
        <v>4600000</v>
      </c>
      <c r="AA18" s="241"/>
      <c r="AB18" s="240"/>
      <c r="AC18" s="239"/>
      <c r="AD18" s="238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296"/>
      <c r="H19" s="297"/>
      <c r="I19" s="296"/>
      <c r="J19" s="236"/>
      <c r="K19" s="11" t="str">
        <f t="shared" ca="1" si="0"/>
        <v/>
      </c>
      <c r="L19" s="222"/>
      <c r="M19" s="222"/>
      <c r="N19" s="222"/>
      <c r="O19" s="9">
        <v>3328.1</v>
      </c>
      <c r="P19" s="9">
        <v>1</v>
      </c>
      <c r="Q19" s="13" t="str">
        <f>VLOOKUP(O19, '[1]لیست محصولات شهریور ۱۴۰۳'!B:C,2,0)</f>
        <v>اینماکولادا مزارع فلو | Inmaculada Fellows Farms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7900000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7900000</v>
      </c>
      <c r="Y19" s="17"/>
      <c r="Z19" s="14">
        <f t="shared" si="4"/>
        <v>7900000</v>
      </c>
      <c r="AA19" s="241"/>
      <c r="AB19" s="240"/>
      <c r="AC19" s="239"/>
      <c r="AD19" s="238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96"/>
      <c r="H20" s="297"/>
      <c r="I20" s="296"/>
      <c r="J20" s="236"/>
      <c r="K20" s="11" t="str">
        <f t="shared" ca="1" si="0"/>
        <v/>
      </c>
      <c r="L20" s="222"/>
      <c r="M20" s="222"/>
      <c r="N20" s="222"/>
      <c r="O20" s="9">
        <v>3329.1</v>
      </c>
      <c r="P20" s="9">
        <v>1</v>
      </c>
      <c r="Q20" s="13" t="str">
        <f>VLOOKUP(O20, '[1]لیست محصولات شهریور ۱۴۰۳'!B:C,2,0)</f>
        <v>بنتی ننکا | Benti Nenka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9850000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9850000</v>
      </c>
      <c r="Y20" s="17"/>
      <c r="Z20" s="14">
        <f t="shared" si="4"/>
        <v>9850000</v>
      </c>
      <c r="AA20" s="241"/>
      <c r="AB20" s="240"/>
      <c r="AC20" s="239"/>
      <c r="AD20" s="238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45"/>
      <c r="H21" s="243"/>
      <c r="I21" s="245"/>
      <c r="J21" s="219"/>
      <c r="K21" s="11" t="str">
        <f t="shared" ca="1" si="0"/>
        <v/>
      </c>
      <c r="L21" s="217"/>
      <c r="M21" s="217"/>
      <c r="N21" s="217"/>
      <c r="O21" s="9">
        <v>5501.2</v>
      </c>
      <c r="P21" s="9">
        <v>3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11100000</v>
      </c>
      <c r="U21" s="15"/>
      <c r="V21" s="16">
        <f t="shared" si="1"/>
        <v>0</v>
      </c>
      <c r="W21" s="12">
        <f t="shared" si="2"/>
        <v>3</v>
      </c>
      <c r="X21" s="14">
        <f t="shared" si="3"/>
        <v>33300000</v>
      </c>
      <c r="Y21" s="17"/>
      <c r="Z21" s="14">
        <f t="shared" si="4"/>
        <v>33300000</v>
      </c>
      <c r="AA21" s="233"/>
      <c r="AB21" s="231"/>
      <c r="AC21" s="229"/>
      <c r="AD21" s="22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12</v>
      </c>
      <c r="H22" s="10">
        <v>640607</v>
      </c>
      <c r="I22" s="9" t="s">
        <v>1234</v>
      </c>
      <c r="J22" s="9" t="s">
        <v>74</v>
      </c>
      <c r="K22" s="11" t="str">
        <f t="shared" ca="1" si="0"/>
        <v/>
      </c>
      <c r="L22" s="12" t="s">
        <v>1277</v>
      </c>
      <c r="M22" s="12" t="s">
        <v>1278</v>
      </c>
      <c r="N22" s="12"/>
      <c r="O22" s="9">
        <v>5524.1</v>
      </c>
      <c r="P22" s="9">
        <v>1</v>
      </c>
      <c r="Q22" s="13" t="str">
        <f>VLOOKUP(O22, '[1]لیست محصولات شهریور ۱۴۰۳'!B:C,2,0)</f>
        <v>برزیل کوکاپیل کاناریو | Brazil Cocapil Canario</v>
      </c>
      <c r="R22" s="9" t="s">
        <v>112</v>
      </c>
      <c r="S22" s="12">
        <f>VLOOKUP(O22, '[1]لیست محصولات شهریور ۱۴۰۳'!B:F,5,0)</f>
        <v>150</v>
      </c>
      <c r="T22" s="14">
        <f>VLOOKUP(O22, '[1]لیست محصولات شهریور ۱۴۰۳'!B:G,6,0)</f>
        <v>2550000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2550000</v>
      </c>
      <c r="Y22" s="17"/>
      <c r="Z22" s="14">
        <f t="shared" si="4"/>
        <v>2550000</v>
      </c>
      <c r="AA22" s="18" t="s">
        <v>76</v>
      </c>
      <c r="AB22" s="13" t="s">
        <v>1279</v>
      </c>
      <c r="AC22" s="19" t="s">
        <v>1280</v>
      </c>
      <c r="AD22" s="20" t="s">
        <v>109</v>
      </c>
      <c r="AE22" s="77" t="s">
        <v>1281</v>
      </c>
      <c r="AF22" s="21"/>
      <c r="AG22" s="22" t="str">
        <f t="shared" si="5"/>
        <v>TRUE</v>
      </c>
      <c r="AH22" s="23" t="str">
        <f t="shared" si="6"/>
        <v>تهران بالاتر از میدان پونک، بعد از خروجی نیایش، کوچه هفتم (کوچه معاینه فنی)، انتهای کوچه سمت چپ برج رانا، واحد ۲۶۶ طبقه ۶  - مانا یونسی نیک 09123095320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365">
        <v>13</v>
      </c>
      <c r="H23" s="366" t="s">
        <v>921</v>
      </c>
      <c r="I23" s="365" t="s">
        <v>1234</v>
      </c>
      <c r="J23" s="365"/>
      <c r="K23" s="100" t="str">
        <f t="shared" ca="1" si="0"/>
        <v/>
      </c>
      <c r="L23" s="367" t="s">
        <v>201</v>
      </c>
      <c r="M23" s="367" t="s">
        <v>1259</v>
      </c>
      <c r="N23" s="367" t="s">
        <v>1260</v>
      </c>
      <c r="O23" s="101">
        <v>5525.1</v>
      </c>
      <c r="P23" s="101">
        <v>1</v>
      </c>
      <c r="Q23" s="102" t="str">
        <f>VLOOKUP(O23, '[1]لیست محصولات شهریور ۱۴۰۳'!B:C,2,0)</f>
        <v>اتیوپی آناسورا | Ethiopia Anasora</v>
      </c>
      <c r="R23" s="101"/>
      <c r="S23" s="103">
        <f>VLOOKUP(O23, '[1]لیست محصولات شهریور ۱۴۰۳'!B:F,5,0)</f>
        <v>150</v>
      </c>
      <c r="T23" s="104">
        <f>VLOOKUP(O23, '[1]لیست محصولات شهریور ۱۴۰۳'!B:G,6,0)</f>
        <v>2750000</v>
      </c>
      <c r="U23" s="105"/>
      <c r="V23" s="106">
        <f t="shared" si="1"/>
        <v>0</v>
      </c>
      <c r="W23" s="103">
        <f t="shared" si="2"/>
        <v>1</v>
      </c>
      <c r="X23" s="104">
        <f t="shared" si="3"/>
        <v>2750000</v>
      </c>
      <c r="Y23" s="107"/>
      <c r="Z23" s="104">
        <f t="shared" si="4"/>
        <v>2750000</v>
      </c>
      <c r="AA23" s="370" t="s">
        <v>235</v>
      </c>
      <c r="AB23" s="369" t="s">
        <v>1261</v>
      </c>
      <c r="AC23" s="368" t="s">
        <v>1262</v>
      </c>
      <c r="AD23" s="365"/>
      <c r="AE23" s="363" t="s">
        <v>1290</v>
      </c>
      <c r="AF23" s="108"/>
      <c r="AG23" s="22" t="str">
        <f t="shared" si="5"/>
        <v>TRUE</v>
      </c>
      <c r="AH23" s="23" t="str">
        <f t="shared" si="6"/>
        <v>تبریز گلشهر - بالاتر از بیمارستان شهدا - نرسیده به رو به روی کوی بهارستان - جنب دهکده  کافه کاوا - سینا گردش خواه 09030702500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365"/>
      <c r="H24" s="366"/>
      <c r="I24" s="365"/>
      <c r="J24" s="365"/>
      <c r="K24" s="100" t="str">
        <f t="shared" ca="1" si="0"/>
        <v/>
      </c>
      <c r="L24" s="367"/>
      <c r="M24" s="367"/>
      <c r="N24" s="367"/>
      <c r="O24" s="101">
        <v>5501.1</v>
      </c>
      <c r="P24" s="101">
        <v>1</v>
      </c>
      <c r="Q24" s="102" t="str">
        <f>VLOOKUP(O24, '[1]لیست محصولات شهریور ۱۴۰۳'!B:C,2,0)</f>
        <v>ورتکس | Vortex</v>
      </c>
      <c r="R24" s="101"/>
      <c r="S24" s="103">
        <f>VLOOKUP(O24, '[1]لیست محصولات شهریور ۱۴۰۳'!B:F,5,0)</f>
        <v>150</v>
      </c>
      <c r="T24" s="104">
        <f>VLOOKUP(O24, '[1]لیست محصولات شهریور ۱۴۰۳'!B:G,6,0)</f>
        <v>2300000</v>
      </c>
      <c r="U24" s="105"/>
      <c r="V24" s="106">
        <f t="shared" si="1"/>
        <v>0</v>
      </c>
      <c r="W24" s="103">
        <f t="shared" si="2"/>
        <v>1</v>
      </c>
      <c r="X24" s="104">
        <f t="shared" si="3"/>
        <v>2300000</v>
      </c>
      <c r="Y24" s="107"/>
      <c r="Z24" s="104">
        <f t="shared" si="4"/>
        <v>2300000</v>
      </c>
      <c r="AA24" s="370"/>
      <c r="AB24" s="369"/>
      <c r="AC24" s="368"/>
      <c r="AD24" s="365"/>
      <c r="AE24" s="364"/>
      <c r="AF24" s="108"/>
      <c r="AG24" s="22" t="str">
        <f t="shared" si="5"/>
        <v>TRUE</v>
      </c>
      <c r="AH24" s="23" t="str">
        <f t="shared" si="6"/>
        <v xml:space="preserve">   -   </v>
      </c>
    </row>
    <row r="25" spans="1:34" s="197" customFormat="1" ht="22.35" customHeight="1">
      <c r="A25" s="195"/>
      <c r="B25" s="195"/>
      <c r="C25" s="195" t="b">
        <v>0</v>
      </c>
      <c r="D25" s="195"/>
      <c r="E25" s="195"/>
      <c r="F25" s="195"/>
      <c r="G25" s="244">
        <v>14</v>
      </c>
      <c r="H25" s="242"/>
      <c r="I25" s="244" t="s">
        <v>1234</v>
      </c>
      <c r="J25" s="218" t="s">
        <v>74</v>
      </c>
      <c r="K25" s="11" t="str">
        <f t="shared" ca="1" si="0"/>
        <v/>
      </c>
      <c r="L25" s="216" t="s">
        <v>96</v>
      </c>
      <c r="M25" s="216" t="s">
        <v>1291</v>
      </c>
      <c r="N25" s="216" t="s">
        <v>1292</v>
      </c>
      <c r="O25" s="9">
        <v>5525.2</v>
      </c>
      <c r="P25" s="9">
        <v>20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13350000</v>
      </c>
      <c r="U25" s="196"/>
      <c r="V25" s="16">
        <f t="shared" si="1"/>
        <v>0</v>
      </c>
      <c r="W25" s="12">
        <f t="shared" si="2"/>
        <v>20</v>
      </c>
      <c r="X25" s="14">
        <f t="shared" si="3"/>
        <v>267000000</v>
      </c>
      <c r="Y25" s="17"/>
      <c r="Z25" s="14">
        <f t="shared" si="4"/>
        <v>267000000</v>
      </c>
      <c r="AA25" s="232" t="s">
        <v>235</v>
      </c>
      <c r="AB25" s="230" t="s">
        <v>1293</v>
      </c>
      <c r="AC25" s="228" t="s">
        <v>1294</v>
      </c>
      <c r="AD25" s="218"/>
      <c r="AE25" s="19"/>
      <c r="AF25" s="21"/>
      <c r="AG25" s="197" t="str">
        <f t="shared" si="5"/>
        <v>TRUE</v>
      </c>
      <c r="AH25" s="198" t="str">
        <f t="shared" si="6"/>
        <v>تبریز بارون آواك روبه روي درب پشتي پاساژ ضرغامي دکان قهوه نوزده دو صفر - رضا ظریف 09142155595</v>
      </c>
    </row>
    <row r="26" spans="1:34" ht="22.35" customHeight="1">
      <c r="A26" s="7"/>
      <c r="B26" s="7"/>
      <c r="C26" s="7"/>
      <c r="D26" s="7"/>
      <c r="E26" s="7"/>
      <c r="F26" s="8"/>
      <c r="G26" s="296"/>
      <c r="H26" s="297"/>
      <c r="I26" s="296"/>
      <c r="J26" s="236"/>
      <c r="K26" s="11" t="str">
        <f t="shared" ca="1" si="0"/>
        <v/>
      </c>
      <c r="L26" s="222"/>
      <c r="M26" s="222"/>
      <c r="N26" s="222"/>
      <c r="O26" s="9">
        <v>5501.2</v>
      </c>
      <c r="P26" s="9">
        <v>10</v>
      </c>
      <c r="Q26" s="13" t="str">
        <f>VLOOKUP(O26, '[1]لیست محصولات شهریور ۱۴۰۳'!B:C,2,0)</f>
        <v>ورتکس | Vortex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11100000</v>
      </c>
      <c r="U26" s="15"/>
      <c r="V26" s="16">
        <f t="shared" si="1"/>
        <v>0</v>
      </c>
      <c r="W26" s="12">
        <f t="shared" si="2"/>
        <v>10</v>
      </c>
      <c r="X26" s="14">
        <f t="shared" si="3"/>
        <v>111000000</v>
      </c>
      <c r="Y26" s="17"/>
      <c r="Z26" s="14">
        <f t="shared" si="4"/>
        <v>111000000</v>
      </c>
      <c r="AA26" s="241"/>
      <c r="AB26" s="240"/>
      <c r="AC26" s="239"/>
      <c r="AD26" s="236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96"/>
      <c r="H27" s="297"/>
      <c r="I27" s="296"/>
      <c r="J27" s="236"/>
      <c r="K27" s="11" t="str">
        <f t="shared" ca="1" si="0"/>
        <v/>
      </c>
      <c r="L27" s="222"/>
      <c r="M27" s="222"/>
      <c r="N27" s="222"/>
      <c r="O27" s="9">
        <v>5525.1</v>
      </c>
      <c r="P27" s="9">
        <v>20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1"/>
        <v>0</v>
      </c>
      <c r="W27" s="12">
        <f t="shared" si="2"/>
        <v>20</v>
      </c>
      <c r="X27" s="14">
        <f t="shared" si="3"/>
        <v>55000000</v>
      </c>
      <c r="Y27" s="17"/>
      <c r="Z27" s="14">
        <f t="shared" si="4"/>
        <v>55000000</v>
      </c>
      <c r="AA27" s="241"/>
      <c r="AB27" s="240"/>
      <c r="AC27" s="239"/>
      <c r="AD27" s="236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96"/>
      <c r="H28" s="297"/>
      <c r="I28" s="296"/>
      <c r="J28" s="236"/>
      <c r="K28" s="11" t="str">
        <f t="shared" ca="1" si="0"/>
        <v/>
      </c>
      <c r="L28" s="222"/>
      <c r="M28" s="222"/>
      <c r="N28" s="222"/>
      <c r="O28" s="9">
        <v>3329.1</v>
      </c>
      <c r="P28" s="9">
        <v>5</v>
      </c>
      <c r="Q28" s="13" t="str">
        <f>VLOOKUP(O28, '[1]لیست محصولات شهریور ۱۴۰۳'!B:C,2,0)</f>
        <v>بنتی ننکا | Benti Nenka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9850000</v>
      </c>
      <c r="U28" s="15"/>
      <c r="V28" s="16">
        <f t="shared" si="1"/>
        <v>0</v>
      </c>
      <c r="W28" s="12">
        <f t="shared" si="2"/>
        <v>5</v>
      </c>
      <c r="X28" s="14">
        <f t="shared" si="3"/>
        <v>49250000</v>
      </c>
      <c r="Y28" s="17"/>
      <c r="Z28" s="14">
        <f t="shared" si="4"/>
        <v>49250000</v>
      </c>
      <c r="AA28" s="241"/>
      <c r="AB28" s="240"/>
      <c r="AC28" s="239"/>
      <c r="AD28" s="236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296"/>
      <c r="H29" s="297"/>
      <c r="I29" s="296"/>
      <c r="J29" s="236"/>
      <c r="K29" s="11" t="str">
        <f t="shared" ca="1" si="0"/>
        <v/>
      </c>
      <c r="L29" s="222"/>
      <c r="M29" s="222"/>
      <c r="N29" s="222"/>
      <c r="O29" s="9">
        <v>3327.2</v>
      </c>
      <c r="P29" s="9">
        <v>2</v>
      </c>
      <c r="Q29" s="13" t="str">
        <f>VLOOKUP(O29, '[1]لیست محصولات شهریور ۱۴۰۳'!B:C,2,0)</f>
        <v>پامپوجیلا | pampojila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29250000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58500000</v>
      </c>
      <c r="Y29" s="17"/>
      <c r="Z29" s="14">
        <f t="shared" si="4"/>
        <v>58500000</v>
      </c>
      <c r="AA29" s="241"/>
      <c r="AB29" s="240"/>
      <c r="AC29" s="239"/>
      <c r="AD29" s="236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96"/>
      <c r="H30" s="297"/>
      <c r="I30" s="296"/>
      <c r="J30" s="236"/>
      <c r="K30" s="11" t="str">
        <f t="shared" ca="1" si="0"/>
        <v/>
      </c>
      <c r="L30" s="222"/>
      <c r="M30" s="222"/>
      <c r="N30" s="222"/>
      <c r="O30" s="9">
        <v>3327.1</v>
      </c>
      <c r="P30" s="9">
        <v>5</v>
      </c>
      <c r="Q30" s="13" t="str">
        <f>VLOOKUP(O30, '[1]لیست محصولات شهریور ۱۴۰۳'!B:C,2,0)</f>
        <v>پامپوجیلا | pampojila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5950000</v>
      </c>
      <c r="U30" s="15"/>
      <c r="V30" s="16">
        <f t="shared" si="1"/>
        <v>0</v>
      </c>
      <c r="W30" s="12">
        <f t="shared" si="2"/>
        <v>5</v>
      </c>
      <c r="X30" s="14">
        <f t="shared" si="3"/>
        <v>29750000</v>
      </c>
      <c r="Y30" s="17"/>
      <c r="Z30" s="14">
        <f t="shared" si="4"/>
        <v>29750000</v>
      </c>
      <c r="AA30" s="241"/>
      <c r="AB30" s="240"/>
      <c r="AC30" s="239"/>
      <c r="AD30" s="236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45"/>
      <c r="H31" s="243"/>
      <c r="I31" s="245"/>
      <c r="J31" s="219"/>
      <c r="K31" s="11" t="str">
        <f t="shared" ca="1" si="0"/>
        <v/>
      </c>
      <c r="L31" s="217"/>
      <c r="M31" s="217"/>
      <c r="N31" s="217"/>
      <c r="O31" s="9">
        <v>3328.1</v>
      </c>
      <c r="P31" s="9">
        <v>5</v>
      </c>
      <c r="Q31" s="13" t="str">
        <f>VLOOKUP(O31, '[1]لیست محصولات شهریور ۱۴۰۳'!B:C,2,0)</f>
        <v>اینماکولادا مزارع فلو | Inmaculada Fellows Farms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7900000</v>
      </c>
      <c r="U31" s="15"/>
      <c r="V31" s="16">
        <f t="shared" si="1"/>
        <v>0</v>
      </c>
      <c r="W31" s="12">
        <f t="shared" si="2"/>
        <v>5</v>
      </c>
      <c r="X31" s="14">
        <f t="shared" si="3"/>
        <v>39500000</v>
      </c>
      <c r="Y31" s="17"/>
      <c r="Z31" s="14">
        <f t="shared" si="4"/>
        <v>39500000</v>
      </c>
      <c r="AA31" s="233"/>
      <c r="AB31" s="231"/>
      <c r="AC31" s="229"/>
      <c r="AD31" s="219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11</v>
      </c>
      <c r="AI240" s="56">
        <f t="shared" si="19"/>
        <v>0</v>
      </c>
      <c r="AJ240" s="57">
        <f>AH240-AI240</f>
        <v>11</v>
      </c>
      <c r="AK240" s="58">
        <f t="shared" si="23"/>
        <v>1.65</v>
      </c>
      <c r="AL240" s="59">
        <f>AO240+AQ240-[2]Sheet1!$AH241</f>
        <v>0</v>
      </c>
      <c r="AM240" s="59">
        <f t="shared" si="25"/>
        <v>-11</v>
      </c>
      <c r="AN240" s="58">
        <f t="shared" si="21"/>
        <v>0</v>
      </c>
      <c r="AO240" s="59"/>
      <c r="AP240" s="58">
        <f t="shared" si="22"/>
        <v>-1.65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14</v>
      </c>
      <c r="AI241" s="56">
        <f t="shared" si="19"/>
        <v>0</v>
      </c>
      <c r="AJ241" s="57">
        <f t="shared" ref="AJ241:AJ264" si="27">AH241-AI241</f>
        <v>14</v>
      </c>
      <c r="AK241" s="58">
        <f>AH241*AG241/1000</f>
        <v>10.5</v>
      </c>
      <c r="AL241" s="59">
        <f>AO241+AQ241-[2]Sheet1!$AH242</f>
        <v>0</v>
      </c>
      <c r="AM241" s="59">
        <f t="shared" si="25"/>
        <v>-14</v>
      </c>
      <c r="AN241" s="58">
        <f t="shared" si="21"/>
        <v>0</v>
      </c>
      <c r="AO241" s="59"/>
      <c r="AP241" s="58">
        <f t="shared" si="22"/>
        <v>-10.5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10</v>
      </c>
      <c r="AI242" s="56">
        <f t="shared" si="19"/>
        <v>0</v>
      </c>
      <c r="AJ242" s="57">
        <f t="shared" si="27"/>
        <v>10</v>
      </c>
      <c r="AK242" s="58">
        <f t="shared" ref="AK242:AK267" si="28">AH242*AG242/1000</f>
        <v>40</v>
      </c>
      <c r="AL242" s="59">
        <f>AO242+AQ242-[2]Sheet1!$AH243</f>
        <v>0</v>
      </c>
      <c r="AM242" s="59">
        <f t="shared" si="25"/>
        <v>-10</v>
      </c>
      <c r="AN242" s="58">
        <f t="shared" si="21"/>
        <v>0</v>
      </c>
      <c r="AO242" s="59"/>
      <c r="AP242" s="58">
        <f t="shared" si="22"/>
        <v>-40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2 W25:W200" name="باقیمانده_5"/>
    <protectedRange algorithmName="SHA-512" hashValue="f5WsBkExWTs/LKakVBbNBXjGjwaAPcOxHhJFt4MnEAAY0TgGUtLBwc6BQDnps5THm9Gccqda3SWXIrg2Z9o+GA==" saltValue="9EXh0tvvNrwpkDbSuYJ+Uw==" spinCount="100000" sqref="V2:V22 V25:V200" name="تعداد ارسال شده_4"/>
    <protectedRange algorithmName="SHA-512" hashValue="jjrV5Hy6JwvVqOO7tKoZVoRg7rpBcjqvT96GSIFiDncBaImziwFUF2JC6d0rT0SfgZv+eJ/5g2VdqSB7bdW0mg==" saltValue="0Igh3j97EZBwjtfDd8U1wg==" spinCount="100000" sqref="W23:W24" name="باقیمانده_5_1"/>
    <protectedRange algorithmName="SHA-512" hashValue="f5WsBkExWTs/LKakVBbNBXjGjwaAPcOxHhJFt4MnEAAY0TgGUtLBwc6BQDnps5THm9Gccqda3SWXIrg2Z9o+GA==" saltValue="9EXh0tvvNrwpkDbSuYJ+Uw==" spinCount="100000" sqref="V23:V24" name="تعداد ارسال شده_4_1"/>
  </protectedRanges>
  <mergeCells count="82">
    <mergeCell ref="G13:G14"/>
    <mergeCell ref="M13:M14"/>
    <mergeCell ref="L13:L14"/>
    <mergeCell ref="J13:J14"/>
    <mergeCell ref="I13:I14"/>
    <mergeCell ref="H13:H14"/>
    <mergeCell ref="AD13:AD14"/>
    <mergeCell ref="AC13:AC14"/>
    <mergeCell ref="AB13:AB14"/>
    <mergeCell ref="AA13:AA14"/>
    <mergeCell ref="N13:N14"/>
    <mergeCell ref="G7:G8"/>
    <mergeCell ref="AD11:AD12"/>
    <mergeCell ref="AC11:AC12"/>
    <mergeCell ref="AB11:AB12"/>
    <mergeCell ref="AA11:AA12"/>
    <mergeCell ref="N11:N12"/>
    <mergeCell ref="M11:M12"/>
    <mergeCell ref="L11:L12"/>
    <mergeCell ref="J11:J12"/>
    <mergeCell ref="I11:I12"/>
    <mergeCell ref="H11:H12"/>
    <mergeCell ref="G11:G12"/>
    <mergeCell ref="M7:M8"/>
    <mergeCell ref="L7:L8"/>
    <mergeCell ref="J7:J8"/>
    <mergeCell ref="I7:I8"/>
    <mergeCell ref="H7:H8"/>
    <mergeCell ref="AD7:AD8"/>
    <mergeCell ref="AC7:AC8"/>
    <mergeCell ref="AB7:AB8"/>
    <mergeCell ref="AA7:AA8"/>
    <mergeCell ref="N7:N8"/>
    <mergeCell ref="A1:B1"/>
    <mergeCell ref="C1:D1"/>
    <mergeCell ref="E1:F1"/>
    <mergeCell ref="U1:V1"/>
    <mergeCell ref="AD5:AD6"/>
    <mergeCell ref="AC5:AC6"/>
    <mergeCell ref="AB5:AB6"/>
    <mergeCell ref="AA5:AA6"/>
    <mergeCell ref="N5:N6"/>
    <mergeCell ref="M5:M6"/>
    <mergeCell ref="L5:L6"/>
    <mergeCell ref="J5:J6"/>
    <mergeCell ref="I5:I6"/>
    <mergeCell ref="H5:H6"/>
    <mergeCell ref="G5:G6"/>
    <mergeCell ref="G16:G21"/>
    <mergeCell ref="H16:H21"/>
    <mergeCell ref="I16:I21"/>
    <mergeCell ref="J16:J21"/>
    <mergeCell ref="L16:L21"/>
    <mergeCell ref="N25:N31"/>
    <mergeCell ref="L25:L31"/>
    <mergeCell ref="AD16:AD21"/>
    <mergeCell ref="AC16:AC21"/>
    <mergeCell ref="AB16:AB21"/>
    <mergeCell ref="AA16:AA21"/>
    <mergeCell ref="M16:M21"/>
    <mergeCell ref="N16:N21"/>
    <mergeCell ref="M23:M24"/>
    <mergeCell ref="N23:N24"/>
    <mergeCell ref="AD23:AD24"/>
    <mergeCell ref="AC23:AC24"/>
    <mergeCell ref="AB23:AB24"/>
    <mergeCell ref="AA23:AA24"/>
    <mergeCell ref="G25:G31"/>
    <mergeCell ref="H25:H31"/>
    <mergeCell ref="I25:I31"/>
    <mergeCell ref="J25:J31"/>
    <mergeCell ref="M25:M31"/>
    <mergeCell ref="G23:G24"/>
    <mergeCell ref="H23:H24"/>
    <mergeCell ref="I23:I24"/>
    <mergeCell ref="J23:J24"/>
    <mergeCell ref="L23:L24"/>
    <mergeCell ref="AE23:AE24"/>
    <mergeCell ref="AC25:AC31"/>
    <mergeCell ref="AD25:AD31"/>
    <mergeCell ref="AB25:AB31"/>
    <mergeCell ref="AA25:AA31"/>
  </mergeCells>
  <conditionalFormatting sqref="G2:J3 AA2:AF5 J4:J5 J7 AA7:AF7 J9:J11 AA9:AF11 G11:I11 G13:P13 AA13:AF13 AA15:AF16 G32:AF200 G16:P16 K2:Z2 O26:Z31 K3:P3 H4:H5 K4:K10 O4:P10 AE6:AF6 H7 AE8:AF8 H9:H10 K11:P11 K12 O12:P12 AE12:AF12 K14 AE14:AF14 O14:P15 K17:K21 O17:P21 AE17:AF21">
    <cfRule type="expression" dxfId="75" priority="71">
      <formula>$C2</formula>
    </cfRule>
  </conditionalFormatting>
  <conditionalFormatting sqref="G2:J3 AD2:AD5 J4:J5 J7 AD7 J9:J11 AD9:AD11 G11:I11 G13:J13 AD13 AD15:AD16 G32:J200 AD32:AD200">
    <cfRule type="expression" dxfId="74" priority="70">
      <formula>$A2</formula>
    </cfRule>
  </conditionalFormatting>
  <conditionalFormatting sqref="G2:J3 AD2:AD5 Z2:Z22 J4:J5 J7 AD7 J9:J11 AD9:AD11 G11:I11 G13:J13 AD13 AD15:AD16 G16:J16 Z25:Z200 G32:J200 AD32:AD200">
    <cfRule type="expression" dxfId="73" priority="72">
      <formula>$E2</formula>
    </cfRule>
  </conditionalFormatting>
  <conditionalFormatting sqref="G15:J15">
    <cfRule type="expression" dxfId="72" priority="7">
      <formula>$E15</formula>
    </cfRule>
  </conditionalFormatting>
  <conditionalFormatting sqref="G15:J16">
    <cfRule type="expression" dxfId="71" priority="5">
      <formula>$A15</formula>
    </cfRule>
  </conditionalFormatting>
  <conditionalFormatting sqref="G22:J23 AD22:AD23 Z23:Z24">
    <cfRule type="expression" dxfId="70" priority="4">
      <formula>$E22</formula>
    </cfRule>
  </conditionalFormatting>
  <conditionalFormatting sqref="G15:N15">
    <cfRule type="expression" dxfId="69" priority="6">
      <formula>$C15</formula>
    </cfRule>
  </conditionalFormatting>
  <conditionalFormatting sqref="Q3:Z25 G22:P23 AA22:AF23 AF24 O24:P25 K24:K31 AE25:AF31">
    <cfRule type="expression" dxfId="68" priority="3">
      <formula>$C3</formula>
    </cfRule>
  </conditionalFormatting>
  <conditionalFormatting sqref="W2:W200">
    <cfRule type="expression" dxfId="67" priority="1">
      <formula>$AG2</formula>
    </cfRule>
  </conditionalFormatting>
  <conditionalFormatting sqref="Z2:Z200 G22:J23 AD22:AD23">
    <cfRule type="expression" dxfId="66" priority="2">
      <formula>$A2</formula>
    </cfRule>
  </conditionalFormatting>
  <conditionalFormatting sqref="AL203:AM203">
    <cfRule type="dataBar" priority="34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{F2570B34-B433-4F0A-B721-6B44C1CC2D52}</x14:id>
        </ext>
      </extLst>
    </cfRule>
  </conditionalFormatting>
  <conditionalFormatting sqref="AL204:AM204">
    <cfRule type="dataBar" priority="33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{FBC76761-7FFE-4D39-9B63-BF0765C05F7C}</x14:id>
        </ext>
      </extLst>
    </cfRule>
  </conditionalFormatting>
  <conditionalFormatting sqref="AL205:AM205">
    <cfRule type="dataBar" priority="32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{5E75AB8F-2246-471C-B93B-BA5A2FB42CC5}</x14:id>
        </ext>
      </extLst>
    </cfRule>
  </conditionalFormatting>
  <conditionalFormatting sqref="AL206:AM206">
    <cfRule type="dataBar" priority="31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{D05BB1E8-3B77-49A5-8FEE-BD7EA3B064D6}</x14:id>
        </ext>
      </extLst>
    </cfRule>
  </conditionalFormatting>
  <conditionalFormatting sqref="AL207:AM207">
    <cfRule type="dataBar" priority="30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{33B1975C-3AEB-471D-9128-BC2925D99D0C}</x14:id>
        </ext>
      </extLst>
    </cfRule>
  </conditionalFormatting>
  <conditionalFormatting sqref="AL208:AM208">
    <cfRule type="dataBar" priority="29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{5F43B7C4-37AD-429A-9CFA-DC3E6CE79C9F}</x14:id>
        </ext>
      </extLst>
    </cfRule>
  </conditionalFormatting>
  <conditionalFormatting sqref="AL209:AM209">
    <cfRule type="dataBar" priority="28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{862A68CE-B4B7-4285-918E-924E293E12D1}</x14:id>
        </ext>
      </extLst>
    </cfRule>
  </conditionalFormatting>
  <conditionalFormatting sqref="AL210:AM210">
    <cfRule type="dataBar" priority="27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{C9A9E91D-E381-44E7-B136-A71D26E5B759}</x14:id>
        </ext>
      </extLst>
    </cfRule>
  </conditionalFormatting>
  <conditionalFormatting sqref="AL211:AM211">
    <cfRule type="dataBar" priority="26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{8C98EFA3-D248-4A00-A51E-427660B7FA95}</x14:id>
        </ext>
      </extLst>
    </cfRule>
  </conditionalFormatting>
  <conditionalFormatting sqref="AL212:AM212">
    <cfRule type="dataBar" priority="25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{2287F3F7-17B4-4470-9F7E-905771D40E7E}</x14:id>
        </ext>
      </extLst>
    </cfRule>
  </conditionalFormatting>
  <conditionalFormatting sqref="AL213:AM213">
    <cfRule type="dataBar" priority="24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{2ADBEDAD-F826-4899-9743-5290726AB994}</x14:id>
        </ext>
      </extLst>
    </cfRule>
  </conditionalFormatting>
  <conditionalFormatting sqref="AL214:AM214">
    <cfRule type="dataBar" priority="23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{CF4019DF-0DFC-4CB8-A76B-400D1CFF44C4}</x14:id>
        </ext>
      </extLst>
    </cfRule>
  </conditionalFormatting>
  <conditionalFormatting sqref="AL215:AM215">
    <cfRule type="dataBar" priority="22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{02FE652B-52B6-4DF0-9BB1-986242CB0A9F}</x14:id>
        </ext>
      </extLst>
    </cfRule>
  </conditionalFormatting>
  <conditionalFormatting sqref="AL216:AM216">
    <cfRule type="dataBar" priority="21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{AAC24829-D5AE-4107-AD72-7670CD2289ED}</x14:id>
        </ext>
      </extLst>
    </cfRule>
  </conditionalFormatting>
  <conditionalFormatting sqref="AL217:AM217">
    <cfRule type="dataBar" priority="20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{A9D54CFC-8B26-4033-ADB1-2AF95321E8FD}</x14:id>
        </ext>
      </extLst>
    </cfRule>
  </conditionalFormatting>
  <conditionalFormatting sqref="AL218:AM218">
    <cfRule type="dataBar" priority="19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{05CFAFF6-26E8-42E9-9B9E-E04B9F0BDF47}</x14:id>
        </ext>
      </extLst>
    </cfRule>
  </conditionalFormatting>
  <conditionalFormatting sqref="AL219:AM219">
    <cfRule type="dataBar" priority="18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{60456B76-6F31-4338-9653-5E766BBB7636}</x14:id>
        </ext>
      </extLst>
    </cfRule>
  </conditionalFormatting>
  <conditionalFormatting sqref="AL220:AM220">
    <cfRule type="dataBar" priority="17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{0B555F70-600A-4DE1-9F24-E1EC015196A0}</x14:id>
        </ext>
      </extLst>
    </cfRule>
  </conditionalFormatting>
  <conditionalFormatting sqref="AL221:AM221">
    <cfRule type="dataBar" priority="35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{47888DBA-B606-4A03-B9A2-F25A45E5936C}</x14:id>
        </ext>
      </extLst>
    </cfRule>
  </conditionalFormatting>
  <conditionalFormatting sqref="AL223:AM223">
    <cfRule type="dataBar" priority="36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{5DBEF9EA-0BB0-45CB-ACA8-A2B5A88DD72B}</x14:id>
        </ext>
      </extLst>
    </cfRule>
  </conditionalFormatting>
  <conditionalFormatting sqref="AL224:AM224">
    <cfRule type="dataBar" priority="37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{13F82E37-FBF7-4C89-AB7D-60A8F9261ECF}</x14:id>
        </ext>
      </extLst>
    </cfRule>
  </conditionalFormatting>
  <conditionalFormatting sqref="AL225:AM225">
    <cfRule type="dataBar" priority="38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{D19FB36D-202A-41EC-BEAA-4BBA85F3FFA4}</x14:id>
        </ext>
      </extLst>
    </cfRule>
  </conditionalFormatting>
  <conditionalFormatting sqref="AL226:AM226">
    <cfRule type="dataBar" priority="39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{91CE7710-B110-4058-A1BB-4CF63A494CB6}</x14:id>
        </ext>
      </extLst>
    </cfRule>
  </conditionalFormatting>
  <conditionalFormatting sqref="AL227:AM227">
    <cfRule type="dataBar" priority="40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{5D2013DE-29A7-4F8F-B03F-5837241B7266}</x14:id>
        </ext>
      </extLst>
    </cfRule>
  </conditionalFormatting>
  <conditionalFormatting sqref="AL228:AM228">
    <cfRule type="dataBar" priority="41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{2A1889B9-4AC1-4D15-9A0F-9179542B10B6}</x14:id>
        </ext>
      </extLst>
    </cfRule>
  </conditionalFormatting>
  <conditionalFormatting sqref="AL229:AM229">
    <cfRule type="dataBar" priority="16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{F6DF3A84-BA95-466A-BA33-7AE9E00A4139}</x14:id>
        </ext>
      </extLst>
    </cfRule>
  </conditionalFormatting>
  <conditionalFormatting sqref="AL230:AM230">
    <cfRule type="dataBar" priority="15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{250A7EEF-0A0B-4FDC-AAFB-FA6D456CC0D8}</x14:id>
        </ext>
      </extLst>
    </cfRule>
  </conditionalFormatting>
  <conditionalFormatting sqref="AL231:AM231">
    <cfRule type="dataBar" priority="14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{889A3FE7-2B3F-4CAF-9056-F2DB0C3B6671}</x14:id>
        </ext>
      </extLst>
    </cfRule>
  </conditionalFormatting>
  <conditionalFormatting sqref="AL232:AM232">
    <cfRule type="dataBar" priority="13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{B8C3F81A-BA8F-41F7-8C9A-1A5500AA1B31}</x14:id>
        </ext>
      </extLst>
    </cfRule>
  </conditionalFormatting>
  <conditionalFormatting sqref="AL233:AM233">
    <cfRule type="dataBar" priority="12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{94472628-021C-4A46-8509-1041465830F1}</x14:id>
        </ext>
      </extLst>
    </cfRule>
  </conditionalFormatting>
  <conditionalFormatting sqref="AL234:AM234">
    <cfRule type="dataBar" priority="11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{8D6F99F9-AF33-4159-879B-619DF474176F}</x14:id>
        </ext>
      </extLst>
    </cfRule>
  </conditionalFormatting>
  <conditionalFormatting sqref="AL235:AM235">
    <cfRule type="dataBar" priority="42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{C3DF779E-6E05-4602-B96F-2B8B76D8B179}</x14:id>
        </ext>
      </extLst>
    </cfRule>
  </conditionalFormatting>
  <conditionalFormatting sqref="AL236:AM236">
    <cfRule type="dataBar" priority="43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{650D83AD-B3A0-4702-9510-02437315F711}</x14:id>
        </ext>
      </extLst>
    </cfRule>
  </conditionalFormatting>
  <conditionalFormatting sqref="AL237:AM237">
    <cfRule type="dataBar" priority="44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{997A5F81-9F11-4CAD-BCBE-39284F29C94D}</x14:id>
        </ext>
      </extLst>
    </cfRule>
  </conditionalFormatting>
  <conditionalFormatting sqref="AL238:AM238">
    <cfRule type="dataBar" priority="45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{DAFAB74B-99B5-4F76-8921-23939FCB901A}</x14:id>
        </ext>
      </extLst>
    </cfRule>
  </conditionalFormatting>
  <conditionalFormatting sqref="AL239:AM239">
    <cfRule type="dataBar" priority="46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{30259B98-CA95-481F-AD88-80B9E43491DB}</x14:id>
        </ext>
      </extLst>
    </cfRule>
  </conditionalFormatting>
  <conditionalFormatting sqref="AL240:AM240">
    <cfRule type="dataBar" priority="47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{623DA58F-D6E9-48CB-8183-1BF2A0D80BB8}</x14:id>
        </ext>
      </extLst>
    </cfRule>
  </conditionalFormatting>
  <conditionalFormatting sqref="AL241:AM241">
    <cfRule type="dataBar" priority="48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{0D05B748-48B8-4FAF-97DE-68AED7477888}</x14:id>
        </ext>
      </extLst>
    </cfRule>
  </conditionalFormatting>
  <conditionalFormatting sqref="AL242:AM242">
    <cfRule type="dataBar" priority="49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{256503E6-9B11-43C4-914F-53711A08E6BA}</x14:id>
        </ext>
      </extLst>
    </cfRule>
  </conditionalFormatting>
  <conditionalFormatting sqref="AL243:AM243">
    <cfRule type="dataBar" priority="50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{E7EF7373-EDA7-447B-B636-F51AFFBFAC38}</x14:id>
        </ext>
      </extLst>
    </cfRule>
  </conditionalFormatting>
  <conditionalFormatting sqref="AL244:AM244">
    <cfRule type="dataBar" priority="51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{5FF7333A-1D77-4704-A7F2-CA14A2551263}</x14:id>
        </ext>
      </extLst>
    </cfRule>
  </conditionalFormatting>
  <conditionalFormatting sqref="AL245:AM245">
    <cfRule type="dataBar" priority="52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{074EE3A1-C562-4FAE-8DA9-AD5844AD6BAC}</x14:id>
        </ext>
      </extLst>
    </cfRule>
  </conditionalFormatting>
  <conditionalFormatting sqref="AL246:AM246">
    <cfRule type="dataBar" priority="53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{FE1ABADE-1869-4BFA-806B-EE9FF3506AC6}</x14:id>
        </ext>
      </extLst>
    </cfRule>
  </conditionalFormatting>
  <conditionalFormatting sqref="AL247:AM247">
    <cfRule type="dataBar" priority="54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{D8CB680A-07FB-4E0B-8FE3-A3B2CA28FAB9}</x14:id>
        </ext>
      </extLst>
    </cfRule>
  </conditionalFormatting>
  <conditionalFormatting sqref="AL248:AM248">
    <cfRule type="dataBar" priority="10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{75A5BA06-6F94-4B45-A698-C894C6F746B6}</x14:id>
        </ext>
      </extLst>
    </cfRule>
  </conditionalFormatting>
  <conditionalFormatting sqref="AL249:AM249">
    <cfRule type="dataBar" priority="55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{94A4DAA1-4959-4A85-930B-31C9AFA492E8}</x14:id>
        </ext>
      </extLst>
    </cfRule>
  </conditionalFormatting>
  <conditionalFormatting sqref="AL250:AM250">
    <cfRule type="dataBar" priority="56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{40106694-18FE-43A4-A6DC-8742832B7D42}</x14:id>
        </ext>
      </extLst>
    </cfRule>
  </conditionalFormatting>
  <conditionalFormatting sqref="AL251:AM251">
    <cfRule type="dataBar" priority="57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{13923F31-D99D-417B-8FD4-75C3B053A7A6}</x14:id>
        </ext>
      </extLst>
    </cfRule>
  </conditionalFormatting>
  <conditionalFormatting sqref="AL252:AM252">
    <cfRule type="dataBar" priority="58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{7D1F2A1B-E9F5-4B72-BAB8-1C0841568439}</x14:id>
        </ext>
      </extLst>
    </cfRule>
  </conditionalFormatting>
  <conditionalFormatting sqref="AL253:AM253">
    <cfRule type="dataBar" priority="59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{D63DF0C7-9956-4990-A68A-17CFB0EB814A}</x14:id>
        </ext>
      </extLst>
    </cfRule>
  </conditionalFormatting>
  <conditionalFormatting sqref="AL254:AM254">
    <cfRule type="dataBar" priority="60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{E8BDD22C-54BA-412D-8448-1AEFA325B9AD}</x14:id>
        </ext>
      </extLst>
    </cfRule>
  </conditionalFormatting>
  <conditionalFormatting sqref="AL255:AM255">
    <cfRule type="dataBar" priority="61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{3FE64F87-DAE7-4C4A-B233-57C3DF7DE294}</x14:id>
        </ext>
      </extLst>
    </cfRule>
  </conditionalFormatting>
  <conditionalFormatting sqref="AL256:AM256">
    <cfRule type="dataBar" priority="62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{E76DDDF7-66EF-4E05-B983-09A4F83BAD33}</x14:id>
        </ext>
      </extLst>
    </cfRule>
  </conditionalFormatting>
  <conditionalFormatting sqref="AL257:AM257">
    <cfRule type="dataBar" priority="63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{EE645D56-E81A-45A5-BC38-C53F5E06400A}</x14:id>
        </ext>
      </extLst>
    </cfRule>
  </conditionalFormatting>
  <conditionalFormatting sqref="AL258:AM258">
    <cfRule type="dataBar" priority="9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{CEB6867A-C7EC-44A4-B034-45EB621803B3}</x14:id>
        </ext>
      </extLst>
    </cfRule>
  </conditionalFormatting>
  <conditionalFormatting sqref="AL259:AM259">
    <cfRule type="dataBar" priority="8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{42DE1788-0D0A-44F7-8730-D784F41B5683}</x14:id>
        </ext>
      </extLst>
    </cfRule>
  </conditionalFormatting>
  <conditionalFormatting sqref="AL260:AM260">
    <cfRule type="dataBar" priority="64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{F4A9A353-8F54-4700-82B5-3EEAB455FED0}</x14:id>
        </ext>
      </extLst>
    </cfRule>
  </conditionalFormatting>
  <conditionalFormatting sqref="AL261:AM261">
    <cfRule type="dataBar" priority="65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{02362AEE-3943-484C-8F10-A8AC430EB4E5}</x14:id>
        </ext>
      </extLst>
    </cfRule>
  </conditionalFormatting>
  <conditionalFormatting sqref="AL262:AM262">
    <cfRule type="dataBar" priority="66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{A6BB05C5-0CA6-421F-BFFF-2982831CE47A}</x14:id>
        </ext>
      </extLst>
    </cfRule>
  </conditionalFormatting>
  <conditionalFormatting sqref="AL263:AM263">
    <cfRule type="dataBar" priority="67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{CE05FE99-0852-4068-8688-C6C3BFCEE606}</x14:id>
        </ext>
      </extLst>
    </cfRule>
  </conditionalFormatting>
  <conditionalFormatting sqref="AL264:AM264">
    <cfRule type="dataBar" priority="68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{8FE5EA3C-65A3-4CBE-B326-48AEF682CE25}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570B34-B433-4F0A-B721-6B44C1CC2D52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BC76761-7FFE-4D39-9B63-BF0765C05F7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E75AB8F-2246-471C-B93B-BA5A2FB42CC5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D05BB1E8-3B77-49A5-8FEE-BD7EA3B064D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3B1975C-3AEB-471D-9128-BC2925D99D0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F43B7C4-37AD-429A-9CFA-DC3E6CE79C9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62A68CE-B4B7-4285-918E-924E293E12D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9A9E91D-E381-44E7-B136-A71D26E5B75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C98EFA3-D248-4A00-A51E-427660B7FA9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2287F3F7-17B4-4470-9F7E-905771D40E7E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ADBEDAD-F826-4899-9743-5290726AB99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F4019DF-0DFC-4CB8-A76B-400D1CFF44C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2FE652B-52B6-4DF0-9BB1-986242CB0A9F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AC24829-D5AE-4107-AD72-7670CD2289E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9D54CFC-8B26-4033-ADB1-2AF95321E8F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05CFAFF6-26E8-42E9-9B9E-E04B9F0BDF4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0456B76-6F31-4338-9653-5E766BBB7636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B555F70-600A-4DE1-9F24-E1EC015196A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7888DBA-B606-4A03-B9A2-F25A45E5936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DBEF9EA-0BB0-45CB-ACA8-A2B5A88DD72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13F82E37-FBF7-4C89-AB7D-60A8F9261EC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19FB36D-202A-41EC-BEAA-4BBA85F3FFA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91CE7710-B110-4058-A1BB-4CF63A494CB6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5D2013DE-29A7-4F8F-B03F-5837241B726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A1889B9-4AC1-4D15-9A0F-9179542B10B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6DF3A84-BA95-466A-BA33-7AE9E00A413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50A7EEF-0A0B-4FDC-AAFB-FA6D456CC0D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89A3FE7-2B3F-4CAF-9056-F2DB0C3B667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B8C3F81A-BA8F-41F7-8C9A-1A5500AA1B3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4472628-021C-4A46-8509-1041465830F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D6F99F9-AF33-4159-879B-619DF474176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C3DF779E-6E05-4602-B96F-2B8B76D8B17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50D83AD-B3A0-4702-9510-02437315F71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97A5F81-9F11-4CAD-BCBE-39284F29C94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DAFAB74B-99B5-4F76-8921-23939FCB901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0259B98-CA95-481F-AD88-80B9E43491D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23DA58F-D6E9-48CB-8183-1BF2A0D80BB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D05B748-48B8-4FAF-97DE-68AED747788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256503E6-9B11-43C4-914F-53711A08E6B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7EF7373-EDA7-447B-B636-F51AFFBFAC38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FF7333A-1D77-4704-A7F2-CA14A255126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74EE3A1-C562-4FAE-8DA9-AD5844AD6BA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E1ABADE-1869-4BFA-806B-EE9FF3506AC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8CB680A-07FB-4E0B-8FE3-A3B2CA28FAB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75A5BA06-6F94-4B45-A698-C894C6F746B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4A4DAA1-4959-4A85-930B-31C9AFA492E8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0106694-18FE-43A4-A6DC-8742832B7D4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3923F31-D99D-417B-8FD4-75C3B053A7A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D1F2A1B-E9F5-4B72-BAB8-1C084156843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63DF0C7-9956-4990-A68A-17CFB0EB814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8BDD22C-54BA-412D-8448-1AEFA325B9A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FE64F87-DAE7-4C4A-B233-57C3DF7DE29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76DDDF7-66EF-4E05-B983-09A4F83BAD33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EE645D56-E81A-45A5-BC38-C53F5E06400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EB6867A-C7EC-44A4-B034-45EB621803B3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2DE1788-0D0A-44F7-8730-D784F41B568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F4A9A353-8F54-4700-82B5-3EEAB455FED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2362AEE-3943-484C-8F10-A8AC430EB4E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6BB05C5-0CA6-421F-BFFF-2982831CE47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E05FE99-0852-4068-8688-C6C3BFCEE60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FE5EA3C-65A3-4CBE-B326-48AEF682CE2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267"/>
  <sheetViews>
    <sheetView rightToLeft="1" topLeftCell="X16" zoomScale="70" zoomScaleNormal="70" workbookViewId="0">
      <selection activeCell="M6" sqref="M6:M7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3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23.88671875" style="24" hidden="1" customWidth="1"/>
    <col min="32" max="32" width="28.33203125" style="24" hidden="1" customWidth="1"/>
    <col min="33" max="33" width="13.5546875" style="24" bestFit="1" customWidth="1"/>
    <col min="34" max="34" width="132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78"/>
      <c r="I2" s="67" t="s">
        <v>1143</v>
      </c>
      <c r="J2" s="9" t="s">
        <v>74</v>
      </c>
      <c r="K2" s="11" t="str">
        <f t="shared" ref="K2:K65" ca="1" si="0">IF(C2, TODAY(), "" )</f>
        <v/>
      </c>
      <c r="L2" s="12"/>
      <c r="M2" s="12" t="s">
        <v>464</v>
      </c>
      <c r="N2" s="12" t="s">
        <v>275</v>
      </c>
      <c r="O2" s="9">
        <v>5525.3</v>
      </c>
      <c r="P2" s="9">
        <v>3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189600000</v>
      </c>
      <c r="Y2" s="17"/>
      <c r="Z2" s="14">
        <f t="shared" ref="Z2:Z65" si="4">X2-Y2</f>
        <v>189600000</v>
      </c>
      <c r="AA2" s="18" t="s">
        <v>76</v>
      </c>
      <c r="AB2" s="13" t="s">
        <v>70</v>
      </c>
      <c r="AC2" s="19" t="s">
        <v>466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8">
        <v>2</v>
      </c>
      <c r="H3" s="220">
        <v>289922280262</v>
      </c>
      <c r="I3" s="218" t="s">
        <v>1194</v>
      </c>
      <c r="J3" s="218"/>
      <c r="K3" s="11" t="str">
        <f t="shared" ca="1" si="0"/>
        <v/>
      </c>
      <c r="L3" s="216" t="s">
        <v>1216</v>
      </c>
      <c r="M3" s="216" t="s">
        <v>1217</v>
      </c>
      <c r="N3" s="216" t="s">
        <v>1218</v>
      </c>
      <c r="O3" s="9">
        <v>5524.2</v>
      </c>
      <c r="P3" s="9">
        <v>1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12450000</v>
      </c>
      <c r="U3" s="15"/>
      <c r="V3" s="16">
        <f t="shared" si="1"/>
        <v>0</v>
      </c>
      <c r="W3" s="12">
        <f t="shared" si="2"/>
        <v>1</v>
      </c>
      <c r="X3" s="14">
        <f t="shared" si="3"/>
        <v>12450000</v>
      </c>
      <c r="Y3" s="17"/>
      <c r="Z3" s="14">
        <f t="shared" si="4"/>
        <v>12450000</v>
      </c>
      <c r="AA3" s="232" t="s">
        <v>174</v>
      </c>
      <c r="AB3" s="230" t="s">
        <v>1219</v>
      </c>
      <c r="AC3" s="228" t="s">
        <v>1220</v>
      </c>
      <c r="AD3" s="226"/>
      <c r="AE3" s="19"/>
      <c r="AF3" s="21"/>
      <c r="AG3" s="22" t="str">
        <f t="shared" si="5"/>
        <v>TRUE</v>
      </c>
      <c r="AH3" s="23" t="str">
        <f t="shared" ref="AH3:AH17" si="6">AA3&amp;" "&amp;AB3&amp;" "&amp;N3&amp;" - "&amp;L3&amp;" "&amp;M3&amp;" "&amp;AC3</f>
        <v>اردبیل پارس آباد - فلکه آب و فاضلاب کمپ کشت صنعت مغان پلاک ۲۴ کافه آدرنالین - شهریار آزاد حیدری 09333263820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19"/>
      <c r="H4" s="221"/>
      <c r="I4" s="219"/>
      <c r="J4" s="219"/>
      <c r="K4" s="11" t="str">
        <f t="shared" ca="1" si="0"/>
        <v/>
      </c>
      <c r="L4" s="217"/>
      <c r="M4" s="217"/>
      <c r="N4" s="217"/>
      <c r="O4" s="9">
        <v>5525.2</v>
      </c>
      <c r="P4" s="9">
        <v>1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13350000</v>
      </c>
      <c r="U4" s="15"/>
      <c r="V4" s="16">
        <f t="shared" si="1"/>
        <v>0</v>
      </c>
      <c r="W4" s="12">
        <f t="shared" si="2"/>
        <v>1</v>
      </c>
      <c r="X4" s="14">
        <f t="shared" si="3"/>
        <v>13350000</v>
      </c>
      <c r="Y4" s="17"/>
      <c r="Z4" s="14">
        <f t="shared" si="4"/>
        <v>13350000</v>
      </c>
      <c r="AA4" s="233"/>
      <c r="AB4" s="231"/>
      <c r="AC4" s="229"/>
      <c r="AD4" s="22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289922872411</v>
      </c>
      <c r="I5" s="25" t="s">
        <v>1194</v>
      </c>
      <c r="J5" s="9" t="s">
        <v>74</v>
      </c>
      <c r="K5" s="11" t="str">
        <f t="shared" ca="1" si="0"/>
        <v/>
      </c>
      <c r="L5" s="12" t="s">
        <v>1023</v>
      </c>
      <c r="M5" s="12" t="s">
        <v>1221</v>
      </c>
      <c r="N5" s="12" t="s">
        <v>1222</v>
      </c>
      <c r="O5" s="9">
        <v>5525.2</v>
      </c>
      <c r="P5" s="9">
        <v>5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13350000</v>
      </c>
      <c r="U5" s="15"/>
      <c r="V5" s="16">
        <f t="shared" si="1"/>
        <v>0</v>
      </c>
      <c r="W5" s="12">
        <f t="shared" si="2"/>
        <v>5</v>
      </c>
      <c r="X5" s="14">
        <f t="shared" si="3"/>
        <v>66750000</v>
      </c>
      <c r="Y5" s="17"/>
      <c r="Z5" s="14">
        <f t="shared" si="4"/>
        <v>66750000</v>
      </c>
      <c r="AA5" s="18" t="s">
        <v>235</v>
      </c>
      <c r="AB5" s="13" t="s">
        <v>1223</v>
      </c>
      <c r="AC5" s="19" t="s">
        <v>1224</v>
      </c>
      <c r="AD5" s="20"/>
      <c r="AE5" s="19"/>
      <c r="AF5" s="21"/>
      <c r="AG5" s="22" t="str">
        <f t="shared" si="5"/>
        <v>TRUE</v>
      </c>
      <c r="AH5" s="23" t="str">
        <f t="shared" si="6"/>
        <v>تبریز جاده برگشت ائل گولی ،نرسیده به فلکه گلشهر ،هتل رویال پالاس،طبقه هشتم (لطفا تماس گرفته شو۰۹۱۴۳۰۶۰۷۳۶) لتکافه - حامد حسن پور اقدم 09027052882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8">
        <v>4</v>
      </c>
      <c r="H6" s="220">
        <v>289964433562</v>
      </c>
      <c r="I6" s="218" t="s">
        <v>1225</v>
      </c>
      <c r="J6" s="218"/>
      <c r="K6" s="11" t="str">
        <f t="shared" ca="1" si="0"/>
        <v/>
      </c>
      <c r="L6" s="216" t="s">
        <v>478</v>
      </c>
      <c r="M6" s="216" t="s">
        <v>1226</v>
      </c>
      <c r="N6" s="216"/>
      <c r="O6" s="9">
        <v>5524.1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1"/>
        <v>0</v>
      </c>
      <c r="W6" s="12">
        <f t="shared" si="2"/>
        <v>1</v>
      </c>
      <c r="X6" s="14">
        <f t="shared" si="3"/>
        <v>2550000</v>
      </c>
      <c r="Y6" s="17"/>
      <c r="Z6" s="14">
        <f t="shared" si="4"/>
        <v>2550000</v>
      </c>
      <c r="AA6" s="232" t="s">
        <v>220</v>
      </c>
      <c r="AB6" s="230" t="s">
        <v>1227</v>
      </c>
      <c r="AC6" s="228" t="s">
        <v>1228</v>
      </c>
      <c r="AD6" s="226"/>
      <c r="AE6" s="19"/>
      <c r="AF6" s="21"/>
      <c r="AG6" s="22" t="str">
        <f t="shared" si="5"/>
        <v>TRUE</v>
      </c>
      <c r="AH6" s="23" t="str">
        <f t="shared" si="6"/>
        <v>کرج جهانشهر بلوار مولانا کنار پل گذر روحانی قبل از بوستان یکم فروشگاه کوچه عطر  - امیر بخشی زاده 09385388669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9"/>
      <c r="H7" s="221"/>
      <c r="I7" s="219"/>
      <c r="J7" s="219"/>
      <c r="K7" s="11" t="str">
        <f t="shared" ca="1" si="0"/>
        <v/>
      </c>
      <c r="L7" s="217"/>
      <c r="M7" s="217"/>
      <c r="N7" s="217"/>
      <c r="O7" s="9">
        <v>5501.1</v>
      </c>
      <c r="P7" s="9">
        <v>1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2300000</v>
      </c>
      <c r="U7" s="26"/>
      <c r="V7" s="16">
        <f t="shared" si="1"/>
        <v>0</v>
      </c>
      <c r="W7" s="12">
        <f t="shared" si="2"/>
        <v>1</v>
      </c>
      <c r="X7" s="14">
        <f t="shared" si="3"/>
        <v>2300000</v>
      </c>
      <c r="Y7" s="17"/>
      <c r="Z7" s="14">
        <f t="shared" si="4"/>
        <v>2300000</v>
      </c>
      <c r="AA7" s="233"/>
      <c r="AB7" s="231"/>
      <c r="AC7" s="229"/>
      <c r="AD7" s="22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290002171283</v>
      </c>
      <c r="I8" s="9" t="s">
        <v>1225</v>
      </c>
      <c r="J8" s="9"/>
      <c r="K8" s="11" t="str">
        <f t="shared" ca="1" si="0"/>
        <v/>
      </c>
      <c r="L8" s="12" t="s">
        <v>597</v>
      </c>
      <c r="M8" s="12" t="s">
        <v>598</v>
      </c>
      <c r="N8" s="12" t="s">
        <v>599</v>
      </c>
      <c r="O8" s="9">
        <v>5501.3</v>
      </c>
      <c r="P8" s="9">
        <v>2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4000</v>
      </c>
      <c r="T8" s="14">
        <f>VLOOKUP(O8, '[1]لیست محصولات شهریور ۱۴۰۳'!B:G,6,0)</f>
        <v>51200000</v>
      </c>
      <c r="U8" s="15"/>
      <c r="V8" s="16">
        <f t="shared" si="1"/>
        <v>0</v>
      </c>
      <c r="W8" s="12">
        <f t="shared" si="2"/>
        <v>2</v>
      </c>
      <c r="X8" s="14">
        <f t="shared" si="3"/>
        <v>102400000</v>
      </c>
      <c r="Y8" s="17"/>
      <c r="Z8" s="14">
        <f t="shared" si="4"/>
        <v>102400000</v>
      </c>
      <c r="AA8" s="18" t="s">
        <v>220</v>
      </c>
      <c r="AB8" s="13" t="s">
        <v>1229</v>
      </c>
      <c r="AC8" s="19" t="s">
        <v>601</v>
      </c>
      <c r="AD8" s="20"/>
      <c r="AE8" s="19"/>
      <c r="AF8" s="21"/>
      <c r="AG8" s="22" t="str">
        <f t="shared" si="5"/>
        <v>TRUE</v>
      </c>
      <c r="AH8" s="23" t="str">
        <f t="shared" si="6"/>
        <v>کرج جهانشهر - بلوار ماهان شرقی - نبش کوچه افشین - پلاک 45 کافه کوپیدو - صابر کیماز 09125615277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863773</v>
      </c>
      <c r="I9" s="25" t="s">
        <v>1225</v>
      </c>
      <c r="J9" s="9"/>
      <c r="K9" s="11" t="str">
        <f t="shared" ca="1" si="0"/>
        <v/>
      </c>
      <c r="L9" s="27" t="s">
        <v>75</v>
      </c>
      <c r="M9" s="12" t="s">
        <v>1230</v>
      </c>
      <c r="N9" s="12" t="s">
        <v>231</v>
      </c>
      <c r="O9" s="9">
        <v>5501.2</v>
      </c>
      <c r="P9" s="9">
        <v>2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11100000</v>
      </c>
      <c r="U9" s="15"/>
      <c r="V9" s="16">
        <f t="shared" si="1"/>
        <v>0</v>
      </c>
      <c r="W9" s="12">
        <f t="shared" si="2"/>
        <v>2</v>
      </c>
      <c r="X9" s="14">
        <f t="shared" si="3"/>
        <v>22200000</v>
      </c>
      <c r="Y9" s="17"/>
      <c r="Z9" s="14">
        <f t="shared" si="4"/>
        <v>22200000</v>
      </c>
      <c r="AA9" s="18" t="s">
        <v>228</v>
      </c>
      <c r="AB9" s="13" t="s">
        <v>570</v>
      </c>
      <c r="AC9" s="19" t="s">
        <v>230</v>
      </c>
      <c r="AD9" s="20"/>
      <c r="AE9" s="19"/>
      <c r="AF9" s="21"/>
      <c r="AG9" s="22" t="str">
        <f t="shared" si="5"/>
        <v>TRUE</v>
      </c>
      <c r="AH9" s="23" t="str">
        <f t="shared" si="6"/>
        <v>بندرعباس چهارراه پردیس ، خیابان سدید ، به سمت طلوع ، رو به روی شهرام بانک شهر کافه بغداد - مهدی شهدوستی 09120803610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290004259299</v>
      </c>
      <c r="I10" s="25" t="s">
        <v>1225</v>
      </c>
      <c r="J10" s="9"/>
      <c r="K10" s="11" t="str">
        <f t="shared" ca="1" si="0"/>
        <v/>
      </c>
      <c r="L10" s="27" t="s">
        <v>315</v>
      </c>
      <c r="M10" s="27" t="s">
        <v>316</v>
      </c>
      <c r="N10" s="12" t="s">
        <v>317</v>
      </c>
      <c r="O10" s="9">
        <v>5525.3</v>
      </c>
      <c r="P10" s="9">
        <v>1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63200000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63200000</v>
      </c>
      <c r="Y10" s="17"/>
      <c r="Z10" s="14">
        <f t="shared" si="4"/>
        <v>63200000</v>
      </c>
      <c r="AA10" s="18" t="s">
        <v>318</v>
      </c>
      <c r="AB10" s="13" t="s">
        <v>319</v>
      </c>
      <c r="AC10" s="19" t="s">
        <v>320</v>
      </c>
      <c r="AD10" s="20"/>
      <c r="AE10" s="77" t="s">
        <v>1231</v>
      </c>
      <c r="AF10" s="21"/>
      <c r="AG10" s="22" t="str">
        <f t="shared" si="5"/>
        <v>TRUE</v>
      </c>
      <c r="AH10" s="23" t="str">
        <f t="shared" si="6"/>
        <v>بابل خیابان جانبازان_بین توحید 50 و 48 کافه درخت - فربد سعیدی 09113151484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290004494203</v>
      </c>
      <c r="I11" s="9" t="s">
        <v>1225</v>
      </c>
      <c r="J11" s="9"/>
      <c r="K11" s="11" t="str">
        <f t="shared" ca="1" si="0"/>
        <v/>
      </c>
      <c r="L11" s="12" t="s">
        <v>223</v>
      </c>
      <c r="M11" s="12" t="s">
        <v>500</v>
      </c>
      <c r="N11" s="12"/>
      <c r="O11" s="9">
        <v>5525.2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13350000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13350000</v>
      </c>
      <c r="Y11" s="17"/>
      <c r="Z11" s="14">
        <f t="shared" si="4"/>
        <v>13350000</v>
      </c>
      <c r="AA11" s="18" t="s">
        <v>140</v>
      </c>
      <c r="AB11" s="13" t="s">
        <v>1232</v>
      </c>
      <c r="AC11" s="19" t="s">
        <v>1233</v>
      </c>
      <c r="AD11" s="20"/>
      <c r="AE11" s="19"/>
      <c r="AF11" s="21"/>
      <c r="AG11" s="22" t="str">
        <f t="shared" si="5"/>
        <v>TRUE</v>
      </c>
      <c r="AH11" s="23" t="str">
        <f t="shared" si="6"/>
        <v>اصفهان خیابان آپادانا دوم، کوچه مجلسی، مجتمع باران، زنگ سمت چپ، واحد یک  - پرهام فاطمی 09139027966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9</v>
      </c>
      <c r="H12" s="10">
        <v>290007411828</v>
      </c>
      <c r="I12" s="9" t="s">
        <v>1234</v>
      </c>
      <c r="J12" s="9" t="s">
        <v>74</v>
      </c>
      <c r="K12" s="11" t="str">
        <f t="shared" ca="1" si="0"/>
        <v/>
      </c>
      <c r="L12" s="12" t="s">
        <v>388</v>
      </c>
      <c r="M12" s="12" t="s">
        <v>1235</v>
      </c>
      <c r="N12" s="12" t="s">
        <v>1236</v>
      </c>
      <c r="O12" s="9">
        <v>5501.3</v>
      </c>
      <c r="P12" s="9">
        <v>2</v>
      </c>
      <c r="Q12" s="13" t="str">
        <f>VLOOKUP(O12, '[1]لیست محصولات شهریور ۱۴۰۳'!B:C,2,0)</f>
        <v>ورتکس | Vortex</v>
      </c>
      <c r="R12" s="9"/>
      <c r="S12" s="12">
        <f>VLOOKUP(O12, '[1]لیست محصولات شهریور ۱۴۰۳'!B:F,5,0)</f>
        <v>4000</v>
      </c>
      <c r="T12" s="14">
        <f>VLOOKUP(O12, '[1]لیست محصولات شهریور ۱۴۰۳'!B:G,6,0)</f>
        <v>51200000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102400000</v>
      </c>
      <c r="Y12" s="17"/>
      <c r="Z12" s="14">
        <f t="shared" si="4"/>
        <v>102400000</v>
      </c>
      <c r="AA12" s="18" t="s">
        <v>80</v>
      </c>
      <c r="AB12" s="13" t="s">
        <v>1237</v>
      </c>
      <c r="AC12" s="19" t="s">
        <v>1238</v>
      </c>
      <c r="AD12" s="20"/>
      <c r="AE12" s="19"/>
      <c r="AF12" s="21"/>
      <c r="AG12" s="22" t="str">
        <f t="shared" si="5"/>
        <v>TRUE</v>
      </c>
      <c r="AH12" s="23" t="str">
        <f t="shared" si="6"/>
        <v>کرمان شهربابک، خیابان حقانی روبروی مدرسه عدالت کافه برزیل - سعید عباسی نسب 09198157580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67">
        <v>10</v>
      </c>
      <c r="H13" s="78"/>
      <c r="I13" s="67" t="s">
        <v>1234</v>
      </c>
      <c r="J13" s="9" t="s">
        <v>74</v>
      </c>
      <c r="K13" s="11" t="str">
        <f t="shared" ca="1" si="0"/>
        <v/>
      </c>
      <c r="L13" s="12" t="s">
        <v>1240</v>
      </c>
      <c r="M13" s="12" t="s">
        <v>1241</v>
      </c>
      <c r="N13" s="12" t="s">
        <v>1239</v>
      </c>
      <c r="O13" s="9">
        <v>5501.3</v>
      </c>
      <c r="P13" s="9">
        <v>4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4000</v>
      </c>
      <c r="T13" s="14">
        <f>VLOOKUP(O13, '[1]لیست محصولات شهریور ۱۴۰۳'!B:G,6,0)</f>
        <v>51200000</v>
      </c>
      <c r="U13" s="26"/>
      <c r="V13" s="16">
        <f t="shared" si="1"/>
        <v>0</v>
      </c>
      <c r="W13" s="12">
        <f t="shared" si="2"/>
        <v>4</v>
      </c>
      <c r="X13" s="14">
        <f t="shared" si="3"/>
        <v>204800000</v>
      </c>
      <c r="Y13" s="17"/>
      <c r="Z13" s="14">
        <f t="shared" si="4"/>
        <v>204800000</v>
      </c>
      <c r="AA13" s="18" t="s">
        <v>293</v>
      </c>
      <c r="AB13" s="13" t="s">
        <v>1242</v>
      </c>
      <c r="AC13" s="19" t="s">
        <v>1243</v>
      </c>
      <c r="AD13" s="20"/>
      <c r="AE13" s="19"/>
      <c r="AF13" s="21"/>
      <c r="AG13" s="22" t="str">
        <f t="shared" si="5"/>
        <v>TRUE</v>
      </c>
      <c r="AH13" s="23" t="str">
        <f t="shared" si="6"/>
        <v>ساری خيابان پيوندي-چهارراه فدك به پيوندي رستوران مارشو-طبقه 3 کافه رستوران مارشو - نسا میرشجاعی 09112561453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11</v>
      </c>
      <c r="H14" s="10">
        <v>202224</v>
      </c>
      <c r="I14" s="9" t="s">
        <v>1234</v>
      </c>
      <c r="J14" s="9" t="s">
        <v>74</v>
      </c>
      <c r="K14" s="11" t="str">
        <f t="shared" ca="1" si="0"/>
        <v/>
      </c>
      <c r="L14" s="12" t="s">
        <v>536</v>
      </c>
      <c r="M14" s="12" t="s">
        <v>1244</v>
      </c>
      <c r="N14" s="12" t="s">
        <v>1245</v>
      </c>
      <c r="O14" s="9">
        <v>5525.2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13350000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13350000</v>
      </c>
      <c r="Y14" s="17"/>
      <c r="Z14" s="14">
        <f t="shared" si="4"/>
        <v>13350000</v>
      </c>
      <c r="AA14" s="18" t="s">
        <v>220</v>
      </c>
      <c r="AB14" s="13" t="s">
        <v>1246</v>
      </c>
      <c r="AC14" s="19" t="s">
        <v>1247</v>
      </c>
      <c r="AD14" s="20"/>
      <c r="AE14" s="19"/>
      <c r="AF14" s="21"/>
      <c r="AG14" s="22" t="str">
        <f t="shared" si="5"/>
        <v>TRUE</v>
      </c>
      <c r="AH14" s="23" t="str">
        <f t="shared" si="6"/>
        <v>کرج جهانشهر - میدان هلال احمر - نبش سوپر لادن کافه بخارا - اشکان هاشم نیا 09128601438</v>
      </c>
    </row>
    <row r="15" spans="1:34" ht="22.35" customHeight="1">
      <c r="A15" s="7"/>
      <c r="B15" s="7"/>
      <c r="C15" s="7"/>
      <c r="D15" s="7"/>
      <c r="E15" s="7"/>
      <c r="F15" s="8"/>
      <c r="G15" s="9">
        <v>12</v>
      </c>
      <c r="H15" s="10">
        <v>290025325014</v>
      </c>
      <c r="I15" s="9" t="s">
        <v>1234</v>
      </c>
      <c r="J15" s="9"/>
      <c r="K15" s="11" t="str">
        <f t="shared" ca="1" si="0"/>
        <v/>
      </c>
      <c r="L15" s="12" t="s">
        <v>1248</v>
      </c>
      <c r="M15" s="12" t="s">
        <v>1249</v>
      </c>
      <c r="N15" s="12" t="s">
        <v>1250</v>
      </c>
      <c r="O15" s="9">
        <v>5501.3</v>
      </c>
      <c r="P15" s="9">
        <v>1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51200000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51200000</v>
      </c>
      <c r="Y15" s="17"/>
      <c r="Z15" s="14">
        <f t="shared" si="4"/>
        <v>51200000</v>
      </c>
      <c r="AA15" s="18" t="s">
        <v>1251</v>
      </c>
      <c r="AB15" s="13" t="s">
        <v>1252</v>
      </c>
      <c r="AC15" s="19" t="s">
        <v>1253</v>
      </c>
      <c r="AD15" s="20"/>
      <c r="AE15" s="19"/>
      <c r="AF15" s="21"/>
      <c r="AG15" s="22" t="str">
        <f t="shared" si="5"/>
        <v>TRUE</v>
      </c>
      <c r="AH15" s="23" t="str">
        <f t="shared" si="6"/>
        <v>بابلسر دریاکنار خیابان ششم سر کوچه یکم کافه زین - زینب دولتی 09123513718</v>
      </c>
    </row>
    <row r="16" spans="1:34" ht="22.35" customHeight="1">
      <c r="A16" s="7"/>
      <c r="B16" s="7"/>
      <c r="C16" s="7"/>
      <c r="D16" s="7"/>
      <c r="E16" s="7"/>
      <c r="F16" s="8"/>
      <c r="G16" s="67">
        <v>13</v>
      </c>
      <c r="H16" s="78"/>
      <c r="I16" s="67" t="s">
        <v>1234</v>
      </c>
      <c r="J16" s="9" t="s">
        <v>74</v>
      </c>
      <c r="K16" s="11" t="str">
        <f t="shared" ca="1" si="0"/>
        <v/>
      </c>
      <c r="L16" s="12" t="s">
        <v>1254</v>
      </c>
      <c r="M16" s="12" t="s">
        <v>1255</v>
      </c>
      <c r="N16" s="12" t="s">
        <v>1256</v>
      </c>
      <c r="O16" s="9">
        <v>5501.3</v>
      </c>
      <c r="P16" s="9">
        <v>2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51200000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102400000</v>
      </c>
      <c r="Y16" s="17"/>
      <c r="Z16" s="14">
        <f t="shared" si="4"/>
        <v>102400000</v>
      </c>
      <c r="AA16" s="18" t="s">
        <v>235</v>
      </c>
      <c r="AB16" s="13" t="s">
        <v>1257</v>
      </c>
      <c r="AC16" s="19" t="s">
        <v>1258</v>
      </c>
      <c r="AD16" s="20"/>
      <c r="AE16" s="19"/>
      <c r="AF16" s="21"/>
      <c r="AG16" s="22" t="str">
        <f t="shared" si="5"/>
        <v>TRUE</v>
      </c>
      <c r="AH16" s="23" t="str">
        <f t="shared" si="6"/>
        <v>تبریز تبريز - وليعصر ،چهارراه شريعتي به سمت رازي کافه پرکو - سالار درنگ 09125006328</v>
      </c>
    </row>
    <row r="17" spans="1:34" ht="22.35" customHeight="1">
      <c r="A17" s="7"/>
      <c r="B17" s="7"/>
      <c r="C17" s="7"/>
      <c r="D17" s="7"/>
      <c r="E17" s="7"/>
      <c r="F17" s="8"/>
      <c r="G17" s="9">
        <v>14</v>
      </c>
      <c r="H17" s="10">
        <v>350533</v>
      </c>
      <c r="I17" s="9" t="s">
        <v>1234</v>
      </c>
      <c r="J17" s="9" t="s">
        <v>74</v>
      </c>
      <c r="K17" s="11" t="str">
        <f t="shared" ca="1" si="0"/>
        <v/>
      </c>
      <c r="L17" s="12" t="s">
        <v>269</v>
      </c>
      <c r="M17" s="12" t="s">
        <v>270</v>
      </c>
      <c r="N17" s="12" t="s">
        <v>271</v>
      </c>
      <c r="O17" s="9">
        <v>5501.3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51200000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51200000</v>
      </c>
      <c r="Y17" s="17"/>
      <c r="Z17" s="14">
        <f t="shared" si="4"/>
        <v>51200000</v>
      </c>
      <c r="AA17" s="18" t="s">
        <v>76</v>
      </c>
      <c r="AB17" s="13" t="s">
        <v>272</v>
      </c>
      <c r="AC17" s="19" t="s">
        <v>273</v>
      </c>
      <c r="AD17" s="20" t="s">
        <v>109</v>
      </c>
      <c r="AE17" s="19"/>
      <c r="AF17" s="21"/>
      <c r="AG17" s="22" t="str">
        <f t="shared" si="5"/>
        <v>TRUE</v>
      </c>
      <c r="AH17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18" spans="1:34" s="183" customFormat="1" ht="22.35" hidden="1" customHeight="1">
      <c r="G18" s="371"/>
      <c r="H18" s="381"/>
      <c r="I18" s="371"/>
      <c r="J18" s="371"/>
      <c r="K18" s="184"/>
      <c r="L18" s="379"/>
      <c r="M18" s="379"/>
      <c r="N18" s="379"/>
      <c r="O18" s="185"/>
      <c r="P18" s="185"/>
      <c r="Q18" s="186"/>
      <c r="R18" s="185"/>
      <c r="S18" s="187"/>
      <c r="T18" s="188"/>
      <c r="U18" s="189"/>
      <c r="V18" s="190"/>
      <c r="W18" s="187"/>
      <c r="X18" s="188"/>
      <c r="Y18" s="191"/>
      <c r="Z18" s="188"/>
      <c r="AA18" s="377"/>
      <c r="AB18" s="375"/>
      <c r="AC18" s="373"/>
      <c r="AD18" s="371"/>
      <c r="AE18" s="192"/>
      <c r="AF18" s="193"/>
      <c r="AH18" s="194"/>
    </row>
    <row r="19" spans="1:34" s="183" customFormat="1" ht="22.35" hidden="1" customHeight="1">
      <c r="G19" s="372"/>
      <c r="H19" s="382"/>
      <c r="I19" s="372"/>
      <c r="J19" s="372"/>
      <c r="K19" s="184"/>
      <c r="L19" s="380"/>
      <c r="M19" s="380"/>
      <c r="N19" s="380"/>
      <c r="O19" s="185"/>
      <c r="P19" s="185"/>
      <c r="Q19" s="186"/>
      <c r="R19" s="185"/>
      <c r="S19" s="187"/>
      <c r="T19" s="188"/>
      <c r="U19" s="189"/>
      <c r="V19" s="190"/>
      <c r="W19" s="187"/>
      <c r="X19" s="188"/>
      <c r="Y19" s="191"/>
      <c r="Z19" s="188"/>
      <c r="AA19" s="378"/>
      <c r="AB19" s="376"/>
      <c r="AC19" s="374"/>
      <c r="AD19" s="372"/>
      <c r="AE19" s="192"/>
      <c r="AF19" s="193"/>
      <c r="AH19" s="194"/>
    </row>
    <row r="20" spans="1:34" ht="22.35" customHeight="1">
      <c r="A20" s="7"/>
      <c r="B20" s="7"/>
      <c r="C20" s="7" t="b">
        <v>0</v>
      </c>
      <c r="D20" s="7"/>
      <c r="E20" s="7"/>
      <c r="F20" s="8"/>
      <c r="G20" s="218">
        <v>15</v>
      </c>
      <c r="H20" s="220">
        <v>488978</v>
      </c>
      <c r="I20" s="218" t="s">
        <v>1234</v>
      </c>
      <c r="J20" s="218" t="s">
        <v>74</v>
      </c>
      <c r="K20" s="11" t="str">
        <f t="shared" ca="1" si="0"/>
        <v/>
      </c>
      <c r="L20" s="216" t="s">
        <v>1051</v>
      </c>
      <c r="M20" s="216" t="s">
        <v>1052</v>
      </c>
      <c r="N20" s="216" t="s">
        <v>1269</v>
      </c>
      <c r="O20" s="9">
        <v>3328.1</v>
      </c>
      <c r="P20" s="9">
        <v>1</v>
      </c>
      <c r="Q20" s="13" t="str">
        <f>VLOOKUP(O20, '[1]لیست محصولات شهریور ۱۴۰۳'!B:C,2,0)</f>
        <v>اینماکولادا مزارع فلو | Inmaculada Fellows Farms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7900000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7900000</v>
      </c>
      <c r="Y20" s="17"/>
      <c r="Z20" s="14">
        <f t="shared" si="4"/>
        <v>7900000</v>
      </c>
      <c r="AA20" s="232" t="s">
        <v>86</v>
      </c>
      <c r="AB20" s="230" t="s">
        <v>1053</v>
      </c>
      <c r="AC20" s="228" t="s">
        <v>1054</v>
      </c>
      <c r="AD20" s="226"/>
      <c r="AE20" s="19"/>
      <c r="AF20" s="21"/>
      <c r="AG20" s="22" t="str">
        <f t="shared" si="5"/>
        <v>TRUE</v>
      </c>
      <c r="AH20" s="23" t="str">
        <f t="shared" ref="AH20:AH67" si="7">AA20&amp;" "&amp;AB20&amp;" "&amp;N20&amp;" - "&amp;L20&amp;" "&amp;M20&amp;" "&amp;AC20</f>
        <v>گرگان میدان گلشهر پایین تر از عدالت 56/1 کافه کیک استودیو - الهام مهری 09369919394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36"/>
      <c r="H21" s="237"/>
      <c r="I21" s="236"/>
      <c r="J21" s="236"/>
      <c r="K21" s="11" t="str">
        <f t="shared" ca="1" si="0"/>
        <v/>
      </c>
      <c r="L21" s="222"/>
      <c r="M21" s="222"/>
      <c r="N21" s="222"/>
      <c r="O21" s="9">
        <v>3329.1</v>
      </c>
      <c r="P21" s="9">
        <v>1</v>
      </c>
      <c r="Q21" s="13" t="str">
        <f>VLOOKUP(O21, '[1]لیست محصولات شهریور ۱۴۰۳'!B:C,2,0)</f>
        <v>بنتی ننکا | Benti Nenka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9850000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9850000</v>
      </c>
      <c r="Y21" s="17"/>
      <c r="Z21" s="14">
        <f t="shared" si="4"/>
        <v>9850000</v>
      </c>
      <c r="AA21" s="241"/>
      <c r="AB21" s="240"/>
      <c r="AC21" s="239"/>
      <c r="AD21" s="238"/>
      <c r="AE21" s="19"/>
      <c r="AF21" s="21"/>
      <c r="AG21" s="22" t="str">
        <f t="shared" si="5"/>
        <v>TRUE</v>
      </c>
      <c r="AH21" s="23" t="str">
        <f t="shared" si="7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9"/>
      <c r="H22" s="221"/>
      <c r="I22" s="219"/>
      <c r="J22" s="219"/>
      <c r="K22" s="11" t="str">
        <f t="shared" ca="1" si="0"/>
        <v/>
      </c>
      <c r="L22" s="217"/>
      <c r="M22" s="217"/>
      <c r="N22" s="217"/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233"/>
      <c r="AB22" s="231"/>
      <c r="AC22" s="229"/>
      <c r="AD22" s="227"/>
      <c r="AE22" s="19"/>
      <c r="AF22" s="21"/>
      <c r="AG22" s="22" t="str">
        <f t="shared" si="5"/>
        <v>TRUE</v>
      </c>
      <c r="AH22" s="23" t="str">
        <f t="shared" si="7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44">
        <v>16</v>
      </c>
      <c r="H23" s="242"/>
      <c r="I23" s="244" t="s">
        <v>1234</v>
      </c>
      <c r="J23" s="218" t="s">
        <v>74</v>
      </c>
      <c r="K23" s="11" t="str">
        <f t="shared" ca="1" si="0"/>
        <v/>
      </c>
      <c r="L23" s="216" t="s">
        <v>75</v>
      </c>
      <c r="M23" s="216" t="s">
        <v>194</v>
      </c>
      <c r="N23" s="216" t="s">
        <v>1270</v>
      </c>
      <c r="O23" s="9">
        <v>5501.3</v>
      </c>
      <c r="P23" s="9">
        <v>1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51200000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51200000</v>
      </c>
      <c r="Y23" s="17"/>
      <c r="Z23" s="14">
        <f t="shared" si="4"/>
        <v>51200000</v>
      </c>
      <c r="AA23" s="232" t="s">
        <v>76</v>
      </c>
      <c r="AB23" s="230" t="s">
        <v>70</v>
      </c>
      <c r="AC23" s="228" t="s">
        <v>196</v>
      </c>
      <c r="AD23" s="226"/>
      <c r="AE23" s="19"/>
      <c r="AF23" s="21"/>
      <c r="AG23" s="22" t="str">
        <f t="shared" si="5"/>
        <v>TRUE</v>
      </c>
      <c r="AH23" s="23" t="str">
        <f t="shared" si="7"/>
        <v>تهران - کافه ویوولاتژ - مهدی مولایی 09197844409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45"/>
      <c r="H24" s="243"/>
      <c r="I24" s="245"/>
      <c r="J24" s="219"/>
      <c r="K24" s="11" t="str">
        <f t="shared" ca="1" si="0"/>
        <v/>
      </c>
      <c r="L24" s="217"/>
      <c r="M24" s="217"/>
      <c r="N24" s="217"/>
      <c r="O24" s="9">
        <v>5525.3</v>
      </c>
      <c r="P24" s="9">
        <v>1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63200000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63200000</v>
      </c>
      <c r="Y24" s="17"/>
      <c r="Z24" s="14">
        <f t="shared" si="4"/>
        <v>63200000</v>
      </c>
      <c r="AA24" s="233"/>
      <c r="AB24" s="231"/>
      <c r="AC24" s="229"/>
      <c r="AD24" s="227"/>
      <c r="AE24" s="19"/>
      <c r="AF24" s="21"/>
      <c r="AG24" s="22" t="str">
        <f t="shared" si="5"/>
        <v>TRUE</v>
      </c>
      <c r="AH24" s="23" t="str">
        <f t="shared" si="7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18">
        <v>17</v>
      </c>
      <c r="H25" s="220">
        <v>540629</v>
      </c>
      <c r="I25" s="218" t="s">
        <v>1234</v>
      </c>
      <c r="J25" s="218"/>
      <c r="K25" s="11" t="str">
        <f t="shared" ca="1" si="0"/>
        <v/>
      </c>
      <c r="L25" s="216" t="s">
        <v>269</v>
      </c>
      <c r="M25" s="216" t="s">
        <v>425</v>
      </c>
      <c r="N25" s="216"/>
      <c r="O25" s="9">
        <v>3328.1</v>
      </c>
      <c r="P25" s="9">
        <v>1</v>
      </c>
      <c r="Q25" s="13" t="str">
        <f>VLOOKUP(O25, '[1]لیست محصولات شهریور ۱۴۰۳'!B:C,2,0)</f>
        <v>اینماکولادا مزارع فلو | Inmaculada Fellows Farms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7900000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7900000</v>
      </c>
      <c r="Y25" s="17"/>
      <c r="Z25" s="14">
        <f t="shared" si="4"/>
        <v>7900000</v>
      </c>
      <c r="AA25" s="232" t="s">
        <v>207</v>
      </c>
      <c r="AB25" s="230" t="s">
        <v>426</v>
      </c>
      <c r="AC25" s="228" t="s">
        <v>427</v>
      </c>
      <c r="AD25" s="226"/>
      <c r="AE25" s="19"/>
      <c r="AF25" s="21"/>
      <c r="AG25" s="22" t="str">
        <f t="shared" si="5"/>
        <v>TRUE</v>
      </c>
      <c r="AH25" s="23" t="str">
        <f t="shared" si="7"/>
        <v>قم بلوار عطاران،بلوار مفتح غربی،بین کوچه۱۱و۱۳،ساختمان حکمی(پلاک۱۹۵)،واحد۴  - علیرضا راستی 09056667277</v>
      </c>
    </row>
    <row r="26" spans="1:34" ht="22.35" customHeight="1">
      <c r="A26" s="7"/>
      <c r="B26" s="7"/>
      <c r="C26" s="7"/>
      <c r="D26" s="7"/>
      <c r="E26" s="7"/>
      <c r="F26" s="8"/>
      <c r="G26" s="236"/>
      <c r="H26" s="237"/>
      <c r="I26" s="236"/>
      <c r="J26" s="236"/>
      <c r="K26" s="11" t="str">
        <f t="shared" ca="1" si="0"/>
        <v/>
      </c>
      <c r="L26" s="222"/>
      <c r="M26" s="222"/>
      <c r="N26" s="222"/>
      <c r="O26" s="9">
        <v>3329.1</v>
      </c>
      <c r="P26" s="9">
        <v>2</v>
      </c>
      <c r="Q26" s="13" t="str">
        <f>VLOOKUP(O26, '[1]لیست محصولات شهریور ۱۴۰۳'!B:C,2,0)</f>
        <v>بنتی ننکا | Benti Nenka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9850000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19700000</v>
      </c>
      <c r="Y26" s="17"/>
      <c r="Z26" s="14">
        <f t="shared" si="4"/>
        <v>19700000</v>
      </c>
      <c r="AA26" s="241"/>
      <c r="AB26" s="240"/>
      <c r="AC26" s="239"/>
      <c r="AD26" s="238"/>
      <c r="AE26" s="19"/>
      <c r="AF26" s="21"/>
      <c r="AG26" s="22" t="str">
        <f t="shared" si="5"/>
        <v>TRUE</v>
      </c>
      <c r="AH26" s="23" t="str">
        <f t="shared" si="7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19"/>
      <c r="H27" s="221"/>
      <c r="I27" s="219"/>
      <c r="J27" s="219"/>
      <c r="K27" s="11" t="str">
        <f t="shared" ca="1" si="0"/>
        <v/>
      </c>
      <c r="L27" s="217"/>
      <c r="M27" s="217"/>
      <c r="N27" s="217"/>
      <c r="O27" s="9">
        <v>3327.1</v>
      </c>
      <c r="P27" s="9">
        <v>1</v>
      </c>
      <c r="Q27" s="13" t="str">
        <f>VLOOKUP(O27, '[1]لیست محصولات شهریور ۱۴۰۳'!B:C,2,0)</f>
        <v>پامپوجیلا | pampojila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5950000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5950000</v>
      </c>
      <c r="Y27" s="17"/>
      <c r="Z27" s="14">
        <f t="shared" si="4"/>
        <v>5950000</v>
      </c>
      <c r="AA27" s="233"/>
      <c r="AB27" s="231"/>
      <c r="AC27" s="229"/>
      <c r="AD27" s="227"/>
      <c r="AE27" s="19"/>
      <c r="AF27" s="21"/>
      <c r="AG27" s="22" t="str">
        <f t="shared" si="5"/>
        <v>TRUE</v>
      </c>
      <c r="AH27" s="23" t="str">
        <f t="shared" si="7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67">
        <v>18</v>
      </c>
      <c r="H28" s="78" t="s">
        <v>449</v>
      </c>
      <c r="I28" s="67" t="s">
        <v>1234</v>
      </c>
      <c r="J28" s="9" t="s">
        <v>74</v>
      </c>
      <c r="K28" s="11" t="str">
        <f t="shared" ca="1" si="0"/>
        <v/>
      </c>
      <c r="L28" s="12" t="s">
        <v>450</v>
      </c>
      <c r="M28" s="12" t="s">
        <v>91</v>
      </c>
      <c r="N28" s="12" t="s">
        <v>451</v>
      </c>
      <c r="O28" s="9">
        <v>5525.2</v>
      </c>
      <c r="P28" s="9">
        <v>10</v>
      </c>
      <c r="Q28" s="13" t="str">
        <f>VLOOKUP(O28, '[1]لیست محصولات شهریور ۱۴۰۳'!B:C,2,0)</f>
        <v>اتیوپی آناسورا | Ethiopia Anasora</v>
      </c>
      <c r="R28" s="9"/>
      <c r="S28" s="12">
        <f>VLOOKUP(O28, '[1]لیست محصولات شهریور ۱۴۰۳'!B:F,5,0)</f>
        <v>750</v>
      </c>
      <c r="T28" s="14">
        <f>VLOOKUP(O28, '[1]لیست محصولات شهریور ۱۴۰۳'!B:G,6,0)</f>
        <v>13350000</v>
      </c>
      <c r="U28" s="15"/>
      <c r="V28" s="16">
        <f t="shared" si="1"/>
        <v>0</v>
      </c>
      <c r="W28" s="12">
        <f t="shared" si="2"/>
        <v>10</v>
      </c>
      <c r="X28" s="14">
        <f t="shared" si="3"/>
        <v>133500000</v>
      </c>
      <c r="Y28" s="17"/>
      <c r="Z28" s="14">
        <f t="shared" si="4"/>
        <v>133500000</v>
      </c>
      <c r="AA28" s="18" t="s">
        <v>76</v>
      </c>
      <c r="AB28" s="13" t="s">
        <v>70</v>
      </c>
      <c r="AC28" s="19" t="s">
        <v>452</v>
      </c>
      <c r="AD28" s="20"/>
      <c r="AE28" s="77" t="s">
        <v>1271</v>
      </c>
      <c r="AF28" s="21"/>
      <c r="AG28" s="22" t="str">
        <f t="shared" si="5"/>
        <v>TRUE</v>
      </c>
      <c r="AH28" s="23" t="str">
        <f t="shared" si="7"/>
        <v>تهران - کافه پرا - افشین امیری 09123060890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67">
        <v>19</v>
      </c>
      <c r="H29" s="78"/>
      <c r="I29" s="67" t="s">
        <v>1234</v>
      </c>
      <c r="J29" s="9" t="s">
        <v>74</v>
      </c>
      <c r="K29" s="11" t="str">
        <f t="shared" ca="1" si="0"/>
        <v/>
      </c>
      <c r="L29" s="12" t="s">
        <v>406</v>
      </c>
      <c r="M29" s="12" t="s">
        <v>643</v>
      </c>
      <c r="N29" s="12" t="s">
        <v>644</v>
      </c>
      <c r="O29" s="9">
        <v>5501.3</v>
      </c>
      <c r="P29" s="9">
        <v>4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51200000</v>
      </c>
      <c r="U29" s="15"/>
      <c r="V29" s="16">
        <f t="shared" si="1"/>
        <v>0</v>
      </c>
      <c r="W29" s="12">
        <f t="shared" si="2"/>
        <v>4</v>
      </c>
      <c r="X29" s="14">
        <f t="shared" si="3"/>
        <v>204800000</v>
      </c>
      <c r="Y29" s="17"/>
      <c r="Z29" s="14">
        <f t="shared" si="4"/>
        <v>204800000</v>
      </c>
      <c r="AA29" s="18" t="s">
        <v>207</v>
      </c>
      <c r="AB29" s="13" t="s">
        <v>645</v>
      </c>
      <c r="AC29" s="19" t="s">
        <v>646</v>
      </c>
      <c r="AD29" s="20"/>
      <c r="AE29" s="19"/>
      <c r="AF29" s="21"/>
      <c r="AG29" s="22" t="str">
        <f t="shared" si="5"/>
        <v>TRUE</v>
      </c>
      <c r="AH29" s="23" t="str">
        <f t="shared" si="7"/>
        <v>قم خيابان اقاقيا نبش سجاد شرقي  کافه الموت - احسان روح افزا 09124520454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18">
        <v>20</v>
      </c>
      <c r="H30" s="220">
        <v>618900</v>
      </c>
      <c r="I30" s="218" t="s">
        <v>1234</v>
      </c>
      <c r="J30" s="218"/>
      <c r="K30" s="11" t="str">
        <f t="shared" ca="1" si="0"/>
        <v/>
      </c>
      <c r="L30" s="216" t="s">
        <v>78</v>
      </c>
      <c r="M30" s="216" t="s">
        <v>1272</v>
      </c>
      <c r="N30" s="216" t="s">
        <v>1273</v>
      </c>
      <c r="O30" s="9">
        <v>3329.1</v>
      </c>
      <c r="P30" s="9">
        <v>1</v>
      </c>
      <c r="Q30" s="13" t="str">
        <f>VLOOKUP(O30, '[1]لیست محصولات شهریور ۱۴۰۳'!B:C,2,0)</f>
        <v>بنتی ننکا | Benti Nenka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9850000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9850000</v>
      </c>
      <c r="Y30" s="17"/>
      <c r="Z30" s="14">
        <f t="shared" si="4"/>
        <v>9850000</v>
      </c>
      <c r="AA30" s="232" t="s">
        <v>1274</v>
      </c>
      <c r="AB30" s="230" t="s">
        <v>1275</v>
      </c>
      <c r="AC30" s="228" t="s">
        <v>1276</v>
      </c>
      <c r="AD30" s="226"/>
      <c r="AE30" s="19"/>
      <c r="AF30" s="21"/>
      <c r="AG30" s="22" t="str">
        <f t="shared" si="5"/>
        <v>TRUE</v>
      </c>
      <c r="AH30" s="23" t="str">
        <f t="shared" si="7"/>
        <v>بجنورد امیریه شمالی-ابتدای.خیابان نامجو-قبل گل اردیبهشت. پلاک 4. روبروی پارکینگ کافه هوم - حسین رحیمی 09371004799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36"/>
      <c r="H31" s="237"/>
      <c r="I31" s="236"/>
      <c r="J31" s="236"/>
      <c r="K31" s="11" t="str">
        <f t="shared" ca="1" si="0"/>
        <v/>
      </c>
      <c r="L31" s="222"/>
      <c r="M31" s="222"/>
      <c r="N31" s="222"/>
      <c r="O31" s="9">
        <v>5525.1</v>
      </c>
      <c r="P31" s="9">
        <v>2</v>
      </c>
      <c r="Q31" s="13" t="str">
        <f>VLOOKUP(O31, '[1]لیست محصولات شهریور ۱۴۰۳'!B:C,2,0)</f>
        <v>اتیوپی آناسورا | Ethiopia Anasora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2750000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5500000</v>
      </c>
      <c r="Y31" s="17"/>
      <c r="Z31" s="14">
        <f t="shared" si="4"/>
        <v>5500000</v>
      </c>
      <c r="AA31" s="241"/>
      <c r="AB31" s="240"/>
      <c r="AC31" s="239"/>
      <c r="AD31" s="238"/>
      <c r="AE31" s="19"/>
      <c r="AF31" s="21"/>
      <c r="AG31" s="22" t="str">
        <f t="shared" si="5"/>
        <v>TRUE</v>
      </c>
      <c r="AH31" s="23" t="str">
        <f t="shared" si="7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219"/>
      <c r="H32" s="221"/>
      <c r="I32" s="219"/>
      <c r="J32" s="219"/>
      <c r="K32" s="11" t="str">
        <f t="shared" ca="1" si="0"/>
        <v/>
      </c>
      <c r="L32" s="217"/>
      <c r="M32" s="217"/>
      <c r="N32" s="217"/>
      <c r="O32" s="9">
        <v>5501.2</v>
      </c>
      <c r="P32" s="9">
        <v>2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750</v>
      </c>
      <c r="T32" s="14">
        <f>VLOOKUP(O32, '[1]لیست محصولات شهریور ۱۴۰۳'!B:G,6,0)</f>
        <v>11100000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22200000</v>
      </c>
      <c r="Y32" s="17"/>
      <c r="Z32" s="14">
        <f t="shared" si="4"/>
        <v>22200000</v>
      </c>
      <c r="AA32" s="233"/>
      <c r="AB32" s="231"/>
      <c r="AC32" s="229"/>
      <c r="AD32" s="227"/>
      <c r="AE32" s="19"/>
      <c r="AF32" s="21"/>
      <c r="AG32" s="22" t="str">
        <f t="shared" si="5"/>
        <v>TRUE</v>
      </c>
      <c r="AH32" s="23" t="str">
        <f t="shared" si="7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>
        <v>21</v>
      </c>
      <c r="H33" s="10">
        <v>806595</v>
      </c>
      <c r="I33" s="9" t="s">
        <v>1234</v>
      </c>
      <c r="J33" s="9"/>
      <c r="K33" s="11" t="str">
        <f t="shared" ca="1" si="0"/>
        <v/>
      </c>
      <c r="L33" s="12" t="s">
        <v>96</v>
      </c>
      <c r="M33" s="12" t="s">
        <v>166</v>
      </c>
      <c r="N33" s="12" t="s">
        <v>167</v>
      </c>
      <c r="O33" s="9">
        <v>5501.3</v>
      </c>
      <c r="P33" s="9">
        <v>2</v>
      </c>
      <c r="Q33" s="13" t="str">
        <f>VLOOKUP(O33, '[1]لیست محصولات شهریور ۱۴۰۳'!B:C,2,0)</f>
        <v>ورتکس | Vortex</v>
      </c>
      <c r="R33" s="9"/>
      <c r="S33" s="12">
        <f>VLOOKUP(O33, '[1]لیست محصولات شهریور ۱۴۰۳'!B:F,5,0)</f>
        <v>4000</v>
      </c>
      <c r="T33" s="14">
        <f>VLOOKUP(O33, '[1]لیست محصولات شهریور ۱۴۰۳'!B:G,6,0)</f>
        <v>51200000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102400000</v>
      </c>
      <c r="Y33" s="17"/>
      <c r="Z33" s="14">
        <f t="shared" si="4"/>
        <v>102400000</v>
      </c>
      <c r="AA33" s="18" t="s">
        <v>168</v>
      </c>
      <c r="AB33" s="13" t="s">
        <v>169</v>
      </c>
      <c r="AC33" s="19" t="s">
        <v>170</v>
      </c>
      <c r="AD33" s="20"/>
      <c r="AE33" s="77" t="s">
        <v>171</v>
      </c>
      <c r="AF33" s="21"/>
      <c r="AG33" s="22" t="str">
        <f t="shared" si="5"/>
        <v>TRUE</v>
      </c>
      <c r="AH33" s="23" t="str">
        <f t="shared" si="7"/>
        <v>بوشهر خیابان بعثت نبش شقایق ۶ کافه لیکارد - رضا بهروززیارتی 09120213944</v>
      </c>
    </row>
    <row r="34" spans="1:34" ht="22.35" customHeight="1">
      <c r="A34" s="7"/>
      <c r="B34" s="7"/>
      <c r="C34" s="7"/>
      <c r="D34" s="7"/>
      <c r="E34" s="7"/>
      <c r="F34" s="8"/>
      <c r="G34" s="218">
        <v>22</v>
      </c>
      <c r="H34" s="220">
        <v>18811</v>
      </c>
      <c r="I34" s="218" t="s">
        <v>1234</v>
      </c>
      <c r="J34" s="218" t="s">
        <v>74</v>
      </c>
      <c r="K34" s="11" t="str">
        <f t="shared" ca="1" si="0"/>
        <v/>
      </c>
      <c r="L34" s="216" t="s">
        <v>232</v>
      </c>
      <c r="M34" s="216" t="s">
        <v>581</v>
      </c>
      <c r="N34" s="216" t="s">
        <v>582</v>
      </c>
      <c r="O34" s="9">
        <v>5525.3</v>
      </c>
      <c r="P34" s="9">
        <v>2</v>
      </c>
      <c r="Q34" s="13" t="str">
        <f>VLOOKUP(O34, '[1]لیست محصولات شهریور ۱۴۰۳'!B:C,2,0)</f>
        <v>اتیوپی آناسورا | Ethiopia Anasora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63200000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126400000</v>
      </c>
      <c r="Y34" s="17"/>
      <c r="Z34" s="14">
        <f t="shared" si="4"/>
        <v>126400000</v>
      </c>
      <c r="AA34" s="232" t="s">
        <v>190</v>
      </c>
      <c r="AB34" s="230" t="s">
        <v>583</v>
      </c>
      <c r="AC34" s="228" t="s">
        <v>584</v>
      </c>
      <c r="AD34" s="226"/>
      <c r="AE34" s="19"/>
      <c r="AF34" s="21"/>
      <c r="AG34" s="22" t="str">
        <f t="shared" si="5"/>
        <v>TRUE</v>
      </c>
      <c r="AH34" s="23" t="str">
        <f t="shared" si="7"/>
        <v>شیراز قدوسی شرقی-بین کوچه 4و 6 کافه لوسیدا - محمد قاضی 09037620979</v>
      </c>
    </row>
    <row r="35" spans="1:34" ht="22.35" customHeight="1">
      <c r="A35" s="7"/>
      <c r="B35" s="7"/>
      <c r="C35" s="7"/>
      <c r="D35" s="7"/>
      <c r="E35" s="7"/>
      <c r="F35" s="8"/>
      <c r="G35" s="219"/>
      <c r="H35" s="221"/>
      <c r="I35" s="219"/>
      <c r="J35" s="219"/>
      <c r="K35" s="11" t="str">
        <f t="shared" ca="1" si="0"/>
        <v/>
      </c>
      <c r="L35" s="217"/>
      <c r="M35" s="217"/>
      <c r="N35" s="217"/>
      <c r="O35" s="9">
        <v>5524.3</v>
      </c>
      <c r="P35" s="9">
        <v>2</v>
      </c>
      <c r="Q35" s="13" t="str">
        <f>VLOOKUP(O35, '[1]لیست محصولات شهریور ۱۴۰۳'!B:C,2,0)</f>
        <v>برزیل کوکاپیل کاناریو | Brazil Cocapil Canario</v>
      </c>
      <c r="R35" s="9"/>
      <c r="S35" s="12">
        <f>VLOOKUP(O35, '[1]لیست محصولات شهریور ۱۴۰۳'!B:F,5,0)</f>
        <v>4000</v>
      </c>
      <c r="T35" s="14">
        <f>VLOOKUP(O35, '[1]لیست محصولات شهریور ۱۴۰۳'!B:G,6,0)</f>
        <v>58400000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116800000</v>
      </c>
      <c r="Y35" s="17"/>
      <c r="Z35" s="14">
        <f t="shared" si="4"/>
        <v>116800000</v>
      </c>
      <c r="AA35" s="233"/>
      <c r="AB35" s="231"/>
      <c r="AC35" s="229"/>
      <c r="AD35" s="227"/>
      <c r="AE35" s="19"/>
      <c r="AF35" s="21"/>
      <c r="AG35" s="22" t="str">
        <f t="shared" si="5"/>
        <v>TRUE</v>
      </c>
      <c r="AH35" s="23" t="str">
        <f t="shared" si="7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>
        <v>24</v>
      </c>
      <c r="H36" s="10">
        <v>213258</v>
      </c>
      <c r="I36" s="9" t="s">
        <v>1234</v>
      </c>
      <c r="J36" s="9"/>
      <c r="K36" s="11" t="str">
        <f t="shared" ca="1" si="0"/>
        <v/>
      </c>
      <c r="L36" s="12" t="s">
        <v>1282</v>
      </c>
      <c r="M36" s="12" t="s">
        <v>1283</v>
      </c>
      <c r="N36" s="12"/>
      <c r="O36" s="9">
        <v>5525.3</v>
      </c>
      <c r="P36" s="9">
        <v>1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4000</v>
      </c>
      <c r="T36" s="14">
        <f>VLOOKUP(O36, '[1]لیست محصولات شهریور ۱۴۰۳'!B:G,6,0)</f>
        <v>63200000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63200000</v>
      </c>
      <c r="Y36" s="17"/>
      <c r="Z36" s="14">
        <f t="shared" si="4"/>
        <v>63200000</v>
      </c>
      <c r="AA36" s="18" t="s">
        <v>140</v>
      </c>
      <c r="AB36" s="13" t="s">
        <v>1284</v>
      </c>
      <c r="AC36" s="19" t="s">
        <v>1285</v>
      </c>
      <c r="AD36" s="20"/>
      <c r="AE36" s="19"/>
      <c r="AF36" s="21"/>
      <c r="AG36" s="22" t="str">
        <f t="shared" si="5"/>
        <v>TRUE</v>
      </c>
      <c r="AH36" s="23" t="str">
        <f t="shared" si="7"/>
        <v>اصفهان خ استانداری خ حکیم کوچه٧ هتل سنتى اصفهان  - امیرعلی سید حسینی 09133508028</v>
      </c>
    </row>
    <row r="37" spans="1:34" ht="22.35" customHeight="1">
      <c r="A37" s="7"/>
      <c r="B37" s="7"/>
      <c r="C37" s="7"/>
      <c r="D37" s="7"/>
      <c r="E37" s="7"/>
      <c r="F37" s="8"/>
      <c r="G37" s="67">
        <v>25</v>
      </c>
      <c r="H37" s="78" t="s">
        <v>504</v>
      </c>
      <c r="I37" s="67" t="s">
        <v>1234</v>
      </c>
      <c r="J37" s="9"/>
      <c r="K37" s="11" t="str">
        <f t="shared" ca="1" si="0"/>
        <v/>
      </c>
      <c r="L37" s="12" t="s">
        <v>1286</v>
      </c>
      <c r="M37" s="12" t="s">
        <v>1287</v>
      </c>
      <c r="N37" s="12"/>
      <c r="O37" s="9">
        <v>5524.1</v>
      </c>
      <c r="P37" s="9">
        <v>1</v>
      </c>
      <c r="Q37" s="13" t="str">
        <f>VLOOKUP(O37, '[1]لیست محصولات شهریور ۱۴۰۳'!B:C,2,0)</f>
        <v>برزیل کوکاپیل کاناریو | Brazil Cocapil Canario</v>
      </c>
      <c r="R37" s="9" t="s">
        <v>112</v>
      </c>
      <c r="S37" s="12">
        <f>VLOOKUP(O37, '[1]لیست محصولات شهریور ۱۴۰۳'!B:F,5,0)</f>
        <v>150</v>
      </c>
      <c r="T37" s="14">
        <f>VLOOKUP(O37, '[1]لیست محصولات شهریور ۱۴۰۳'!B:G,6,0)</f>
        <v>2550000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2550000</v>
      </c>
      <c r="Y37" s="17"/>
      <c r="Z37" s="14">
        <f t="shared" si="4"/>
        <v>2550000</v>
      </c>
      <c r="AA37" s="18" t="s">
        <v>76</v>
      </c>
      <c r="AB37" s="13" t="s">
        <v>1288</v>
      </c>
      <c r="AC37" s="19" t="s">
        <v>1289</v>
      </c>
      <c r="AD37" s="20" t="s">
        <v>95</v>
      </c>
      <c r="AE37" s="19"/>
      <c r="AF37" s="21"/>
      <c r="AG37" s="22" t="str">
        <f t="shared" si="5"/>
        <v>TRUE</v>
      </c>
      <c r="AH37" s="23" t="str">
        <f t="shared" si="7"/>
        <v>تهران تهرانپارس، بین فلکه دوم و سوم، خ ۱۹۲ شرقی ( حسنلو) ، پلاک ۱۰۷ واحد سوم  - پریا یاراحمدی 09122988568</v>
      </c>
    </row>
    <row r="38" spans="1:34" s="109" customFormat="1" ht="22.35" customHeight="1">
      <c r="A38" s="99"/>
      <c r="B38" s="99"/>
      <c r="C38" s="99"/>
      <c r="D38" s="99"/>
      <c r="E38" s="99"/>
      <c r="F38" s="99"/>
      <c r="G38" s="9"/>
      <c r="H38" s="10"/>
      <c r="I38" s="9"/>
      <c r="J38" s="9"/>
      <c r="K38" s="11"/>
      <c r="L38" s="12"/>
      <c r="M38" s="12"/>
      <c r="N38" s="12"/>
      <c r="O38" s="101"/>
      <c r="P38" s="101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96"/>
      <c r="V38" s="16">
        <f t="shared" ref="V38:V39" si="8">IF(C38, P38, U38 )</f>
        <v>0</v>
      </c>
      <c r="W38" s="12">
        <f t="shared" ref="W38:W39" si="9">P38-V38</f>
        <v>0</v>
      </c>
      <c r="X38" s="14" t="e">
        <f t="shared" ref="X38:X39" si="10">P38*T38</f>
        <v>#N/A</v>
      </c>
      <c r="Y38" s="17"/>
      <c r="Z38" s="14" t="e">
        <f t="shared" ref="Z38:Z39" si="11">X38-Y38</f>
        <v>#N/A</v>
      </c>
      <c r="AA38" s="18"/>
      <c r="AB38" s="13"/>
      <c r="AC38" s="19"/>
      <c r="AD38" s="9"/>
      <c r="AE38" s="19"/>
      <c r="AF38" s="21"/>
      <c r="AH38" s="110" t="str">
        <f t="shared" si="7"/>
        <v xml:space="preserve">   -   </v>
      </c>
    </row>
    <row r="39" spans="1:34" s="109" customFormat="1" ht="22.35" customHeight="1">
      <c r="A39" s="99"/>
      <c r="B39" s="99"/>
      <c r="C39" s="99"/>
      <c r="D39" s="99"/>
      <c r="E39" s="99"/>
      <c r="F39" s="99"/>
      <c r="G39" s="9"/>
      <c r="H39" s="10"/>
      <c r="I39" s="9"/>
      <c r="J39" s="9"/>
      <c r="K39" s="11"/>
      <c r="L39" s="12"/>
      <c r="M39" s="12"/>
      <c r="N39" s="12"/>
      <c r="O39" s="101"/>
      <c r="P39" s="101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96"/>
      <c r="V39" s="16">
        <f t="shared" si="8"/>
        <v>0</v>
      </c>
      <c r="W39" s="12">
        <f t="shared" si="9"/>
        <v>0</v>
      </c>
      <c r="X39" s="14" t="e">
        <f t="shared" si="10"/>
        <v>#N/A</v>
      </c>
      <c r="Y39" s="17"/>
      <c r="Z39" s="14" t="e">
        <f t="shared" si="11"/>
        <v>#N/A</v>
      </c>
      <c r="AA39" s="18"/>
      <c r="AB39" s="13"/>
      <c r="AC39" s="19"/>
      <c r="AD39" s="9"/>
      <c r="AE39" s="19"/>
      <c r="AF39" s="21"/>
      <c r="AH39" s="110" t="str">
        <f t="shared" si="7"/>
        <v xml:space="preserve">   -   </v>
      </c>
    </row>
    <row r="40" spans="1:34" s="109" customFormat="1" ht="22.35" customHeight="1">
      <c r="A40" s="99"/>
      <c r="B40" s="99"/>
      <c r="C40" s="99"/>
      <c r="D40" s="99"/>
      <c r="E40" s="99"/>
      <c r="F40" s="99"/>
      <c r="G40" s="9"/>
      <c r="H40" s="10"/>
      <c r="I40" s="9"/>
      <c r="J40" s="9"/>
      <c r="K40" s="11"/>
      <c r="L40" s="12"/>
      <c r="M40" s="12"/>
      <c r="N40" s="12"/>
      <c r="O40" s="101"/>
      <c r="P40" s="101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96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9"/>
      <c r="AE40" s="19"/>
      <c r="AF40" s="21"/>
      <c r="AH40" s="110" t="str">
        <f t="shared" si="7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/>
      <c r="AH41" s="23" t="str">
        <f t="shared" si="7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7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7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7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7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7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7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7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7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7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7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7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7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7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7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7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7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7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7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7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7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7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7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7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7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7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7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1</v>
      </c>
      <c r="AI240" s="56">
        <f t="shared" si="24"/>
        <v>0</v>
      </c>
      <c r="AJ240" s="57">
        <f>AH240-AI240</f>
        <v>1</v>
      </c>
      <c r="AK240" s="58">
        <f t="shared" si="28"/>
        <v>0.15</v>
      </c>
      <c r="AL240" s="59">
        <f>AO240+AQ240-[2]Sheet1!$AH241</f>
        <v>0</v>
      </c>
      <c r="AM240" s="59">
        <f t="shared" si="30"/>
        <v>-1</v>
      </c>
      <c r="AN240" s="58">
        <f t="shared" si="26"/>
        <v>0</v>
      </c>
      <c r="AO240" s="59"/>
      <c r="AP240" s="58">
        <f t="shared" si="27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4</v>
      </c>
      <c r="AI241" s="56">
        <f t="shared" si="24"/>
        <v>0</v>
      </c>
      <c r="AJ241" s="57">
        <f t="shared" ref="AJ241:AJ264" si="32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30"/>
        <v>-4</v>
      </c>
      <c r="AN241" s="58">
        <f t="shared" si="26"/>
        <v>0</v>
      </c>
      <c r="AO241" s="59"/>
      <c r="AP241" s="58">
        <f t="shared" si="27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19</v>
      </c>
      <c r="AI242" s="56">
        <f t="shared" si="24"/>
        <v>0</v>
      </c>
      <c r="AJ242" s="57">
        <f t="shared" si="32"/>
        <v>19</v>
      </c>
      <c r="AK242" s="58">
        <f t="shared" ref="AK242:AK267" si="33">AH242*AG242/1000</f>
        <v>76</v>
      </c>
      <c r="AL242" s="59">
        <f>AO242+AQ242-[2]Sheet1!$AH243</f>
        <v>0</v>
      </c>
      <c r="AM242" s="59">
        <f t="shared" si="30"/>
        <v>-19</v>
      </c>
      <c r="AN242" s="58">
        <f t="shared" si="26"/>
        <v>0</v>
      </c>
      <c r="AO242" s="59"/>
      <c r="AP242" s="58">
        <f t="shared" si="27"/>
        <v>-76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0</v>
      </c>
      <c r="AI251" s="56">
        <f t="shared" si="24"/>
        <v>0</v>
      </c>
      <c r="AJ251" s="57">
        <f t="shared" si="32"/>
        <v>0</v>
      </c>
      <c r="AK251" s="58">
        <f t="shared" si="33"/>
        <v>0</v>
      </c>
      <c r="AL251" s="59">
        <f>AO251+AQ251-[2]Sheet1!$AH252</f>
        <v>0</v>
      </c>
      <c r="AM251" s="59">
        <f t="shared" si="30"/>
        <v>0</v>
      </c>
      <c r="AN251" s="58">
        <f t="shared" si="26"/>
        <v>0</v>
      </c>
      <c r="AO251" s="59"/>
      <c r="AP251" s="58" t="str">
        <f t="shared" si="27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0</v>
      </c>
      <c r="AI252" s="56">
        <f t="shared" si="24"/>
        <v>0</v>
      </c>
      <c r="AJ252" s="57">
        <f t="shared" si="32"/>
        <v>0</v>
      </c>
      <c r="AK252" s="58">
        <f t="shared" si="33"/>
        <v>0</v>
      </c>
      <c r="AL252" s="59">
        <f>AO252+AQ252-[2]Sheet1!$AH253</f>
        <v>0</v>
      </c>
      <c r="AM252" s="59">
        <f t="shared" si="30"/>
        <v>0</v>
      </c>
      <c r="AN252" s="58">
        <f t="shared" si="26"/>
        <v>0</v>
      </c>
      <c r="AO252" s="59"/>
      <c r="AP252" s="58" t="str">
        <f t="shared" si="27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32 W34:W200" name="باقیمانده_5"/>
    <protectedRange algorithmName="SHA-512" hashValue="f5WsBkExWTs/LKakVBbNBXjGjwaAPcOxHhJFt4MnEAAY0TgGUtLBwc6BQDnps5THm9Gccqda3SWXIrg2Z9o+GA==" saltValue="9EXh0tvvNrwpkDbSuYJ+Uw==" spinCount="100000" sqref="V2:V32 V34:V200" name="تعداد ارسال شده_4"/>
    <protectedRange algorithmName="SHA-512" hashValue="jjrV5Hy6JwvVqOO7tKoZVoRg7rpBcjqvT96GSIFiDncBaImziwFUF2JC6d0rT0SfgZv+eJ/5g2VdqSB7bdW0mg==" saltValue="0Igh3j97EZBwjtfDd8U1wg==" spinCount="100000" sqref="W33" name="باقیمانده_5_1"/>
    <protectedRange algorithmName="SHA-512" hashValue="f5WsBkExWTs/LKakVBbNBXjGjwaAPcOxHhJFt4MnEAAY0TgGUtLBwc6BQDnps5THm9Gccqda3SWXIrg2Z9o+GA==" saltValue="9EXh0tvvNrwpkDbSuYJ+Uw==" spinCount="100000" sqref="V33" name="تعداد ارسال شده_4_1"/>
  </protectedRanges>
  <mergeCells count="92">
    <mergeCell ref="A1:B1"/>
    <mergeCell ref="C1:D1"/>
    <mergeCell ref="E1:F1"/>
    <mergeCell ref="U1:V1"/>
    <mergeCell ref="AD3:AD4"/>
    <mergeCell ref="AC3:AC4"/>
    <mergeCell ref="AB3:AB4"/>
    <mergeCell ref="AA3:AA4"/>
    <mergeCell ref="G3:G4"/>
    <mergeCell ref="H3:H4"/>
    <mergeCell ref="I3:I4"/>
    <mergeCell ref="J3:J4"/>
    <mergeCell ref="L3:L4"/>
    <mergeCell ref="M3:M4"/>
    <mergeCell ref="N3:N4"/>
    <mergeCell ref="AD6:AD7"/>
    <mergeCell ref="AC6:AC7"/>
    <mergeCell ref="AB6:AB7"/>
    <mergeCell ref="AA6:AA7"/>
    <mergeCell ref="N6:N7"/>
    <mergeCell ref="G6:G7"/>
    <mergeCell ref="N18:N19"/>
    <mergeCell ref="M18:M19"/>
    <mergeCell ref="L18:L19"/>
    <mergeCell ref="J18:J19"/>
    <mergeCell ref="I18:I19"/>
    <mergeCell ref="H18:H19"/>
    <mergeCell ref="G18:G19"/>
    <mergeCell ref="M6:M7"/>
    <mergeCell ref="L6:L7"/>
    <mergeCell ref="J6:J7"/>
    <mergeCell ref="I6:I7"/>
    <mergeCell ref="H6:H7"/>
    <mergeCell ref="AD18:AD19"/>
    <mergeCell ref="AC18:AC19"/>
    <mergeCell ref="AB18:AB19"/>
    <mergeCell ref="AA18:AA19"/>
    <mergeCell ref="AA20:AA22"/>
    <mergeCell ref="AD20:AD22"/>
    <mergeCell ref="AC20:AC22"/>
    <mergeCell ref="AB20:AB22"/>
    <mergeCell ref="G20:G22"/>
    <mergeCell ref="H20:H22"/>
    <mergeCell ref="I20:I22"/>
    <mergeCell ref="J20:J22"/>
    <mergeCell ref="L20:L22"/>
    <mergeCell ref="M20:M22"/>
    <mergeCell ref="N20:N22"/>
    <mergeCell ref="AD23:AD24"/>
    <mergeCell ref="AC23:AC24"/>
    <mergeCell ref="AB23:AB24"/>
    <mergeCell ref="AA23:AA24"/>
    <mergeCell ref="N23:N24"/>
    <mergeCell ref="M23:M24"/>
    <mergeCell ref="L23:L24"/>
    <mergeCell ref="J23:J24"/>
    <mergeCell ref="I23:I24"/>
    <mergeCell ref="H23:H24"/>
    <mergeCell ref="G23:G24"/>
    <mergeCell ref="AA25:AA27"/>
    <mergeCell ref="AD25:AD27"/>
    <mergeCell ref="AC25:AC27"/>
    <mergeCell ref="AB25:AB27"/>
    <mergeCell ref="G25:G27"/>
    <mergeCell ref="H25:H27"/>
    <mergeCell ref="I25:I27"/>
    <mergeCell ref="J25:J27"/>
    <mergeCell ref="L25:L27"/>
    <mergeCell ref="M25:M27"/>
    <mergeCell ref="N25:N27"/>
    <mergeCell ref="AA30:AA32"/>
    <mergeCell ref="AD30:AD32"/>
    <mergeCell ref="AC30:AC32"/>
    <mergeCell ref="AB30:AB32"/>
    <mergeCell ref="G30:G32"/>
    <mergeCell ref="H30:H32"/>
    <mergeCell ref="I30:I32"/>
    <mergeCell ref="J30:J32"/>
    <mergeCell ref="L30:L32"/>
    <mergeCell ref="M30:M32"/>
    <mergeCell ref="N30:N32"/>
    <mergeCell ref="AA34:AA35"/>
    <mergeCell ref="AD34:AD35"/>
    <mergeCell ref="AC34:AC35"/>
    <mergeCell ref="AB34:AB35"/>
    <mergeCell ref="N34:N35"/>
    <mergeCell ref="G34:G35"/>
    <mergeCell ref="M34:M35"/>
    <mergeCell ref="L34:L35"/>
    <mergeCell ref="J34:J35"/>
    <mergeCell ref="I34:I35"/>
    <mergeCell ref="H34:H35"/>
  </mergeCells>
  <conditionalFormatting sqref="G2:J3 AA2:AF3 J5:J6 AA5:AF6 J8:J18 AA8:AF18 G11:I18 G20:P20 AA20:AF20 G23:P23 AA23:AF23 G25:P25 AA25:AF25 G28:P30 AA28:AF30 G36:AF37 G38:P38 AA38:AF38 G41:AF200 K2:Z2 Q3:Z32 O35:Z35 Q38:Z39 O40:Z40 K3:P3 AE4:AF4 K4:K10 O4:P10 H5:H6 AE7:AF7 H8:H10 K11:P18 K19 O19:P19 AE19:AF19 K21:K22 O21:P22 AE21:AF22 K24 O24:P24 AE24:AF24 K26:K27 O26:P27 AE26:AF27 K31:K32 O31:P32 AE31:AF32 K35 AE35:AF35 O39:P39 K39:K40 AE39:AF40">
    <cfRule type="expression" dxfId="65" priority="68">
      <formula>$C2</formula>
    </cfRule>
  </conditionalFormatting>
  <conditionalFormatting sqref="G2:J3 AD2:AD3 J5:J6 AD5:AD6 J8:J18 AD8:AD18 G11:I18 G20:J20 AD20 G23:J23 AD23 G25:J25 AD25 G28:J30 AD28:AD30 G36:J38 AD36:AD38 G41:J200 AD41:AD200">
    <cfRule type="expression" dxfId="64" priority="67">
      <formula>$A2</formula>
    </cfRule>
  </conditionalFormatting>
  <conditionalFormatting sqref="G2:J3 AD2:AD3 Z2:Z32 J5:J6 AD5:AD6 J8:J18 AD8:AD18 G11:I18 G20:J20 AD20 G23:J23 AD23 G25:J25 AD25 G28:J30 AD28:AD30 Z34:Z200 G36:J38 AD36:AD38 G41:J200 AD41:AD200">
    <cfRule type="expression" dxfId="63" priority="69">
      <formula>$E2</formula>
    </cfRule>
  </conditionalFormatting>
  <conditionalFormatting sqref="G33:AF34">
    <cfRule type="expression" dxfId="62" priority="3">
      <formula>$C33</formula>
    </cfRule>
  </conditionalFormatting>
  <conditionalFormatting sqref="W2:W200">
    <cfRule type="expression" dxfId="61" priority="1">
      <formula>$AG2</formula>
    </cfRule>
  </conditionalFormatting>
  <conditionalFormatting sqref="Z2:Z200 G33:J34 AD33:AD34">
    <cfRule type="expression" dxfId="60" priority="2">
      <formula>$A2</formula>
    </cfRule>
  </conditionalFormatting>
  <conditionalFormatting sqref="Z33 G33:J34 AD33:AD34">
    <cfRule type="expression" dxfId="59" priority="4">
      <formula>$E33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{1580E5E0-DB86-4C3F-B254-94C10CB75575}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{9E0FEEAA-B264-4A98-AD00-39AE4B3730DA}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{45D50925-3BC8-497A-9E90-80461A083D76}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{A6F284DE-24EB-4907-88A2-836D81E02701}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{ED0219F5-F3DA-4FDD-B097-26E5B71E78F7}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{98785DC2-158B-4DBB-BEAA-EDBAB5EE41C0}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{006677C4-EDE9-4D09-B8A3-ED5A41237228}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{363C36DA-D085-4491-A53F-30B3981358E0}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{3C105A8A-FD08-4484-8BD1-E16FEEE7D4D4}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{EF4698CB-684C-4C07-BB9B-CE94E68BC046}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{3F0B95CE-4063-435E-B2F9-B174D74825D3}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{9D83A429-6EE8-4161-A1CE-BCF4E2967795}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{DDC3A90B-4FA7-472E-BA8B-F5A59B05F997}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{52A08C69-294A-4086-8878-1AD1E304C285}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{624ACA92-D2F2-4841-B301-E0A5FA881B79}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{B490B7B8-A2D6-4223-A6A4-3CA18356D7CF}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{163659CD-69EB-474D-8748-00E38360B8CD}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{FC015604-F5ED-453F-BDBA-B51C5120D988}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{128B5ED2-A12C-4EE0-86B1-8C611EE9517B}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{DED4D8E2-5399-4B40-BFF7-0C696398C45C}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{A1463896-6583-4E40-959C-FCEB1102EC3A}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{8F8261CD-5653-4FFC-92DC-7D00B6121135}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{FC293CEC-033C-4AE0-A319-D9CD48E888DF}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{9201C622-B496-42A6-8C58-1CCCB8A6B53D}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{EA13521F-83A6-4A11-8BED-A24F233270AF}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{B8DFB697-3F72-494D-AA75-AB89514B636C}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{B3170140-9EAB-40DF-9407-136739561B92}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{1702AE2F-B854-4A5F-AC56-29F893236A40}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{DFB8580B-A7DD-4024-94F9-1CBDEE99CEEB}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{E6EB6FFD-D29B-4575-80E8-4B169D0C9FAC}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{286DDD28-89BE-47E8-891D-82E2E280D384}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{E7BC80C1-21FD-42E1-99F6-7024DA4DD978}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{9E082F6D-6D89-44B3-84FB-DC77B3796AC4}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{38A0A0BC-44A1-4D55-90F8-2F5A02FBFFDB}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{830B63DC-F086-46BD-B115-E1A5AA99ED77}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{5D16E211-CE8D-4588-A779-3D1909411BAA}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{D6D416D9-7FC1-4758-B902-53FEB49B7864}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{7A7C4990-E2C5-4D05-9A16-B27D5867A8FF}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{DDA38B5C-59BE-43E5-8E90-9314FBD66852}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{2353652A-D5B3-40D1-8865-F0E4DD542390}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{3E7D0DDD-EAE7-4637-B7A5-61FE824B47C5}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{56415657-44CE-416F-B8B2-2909973C6004}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{4D8261D7-3FF3-4630-984F-4417A36E29CB}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{AF55E2E3-5EE2-4458-B6C9-6EA140CAE0F3}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{D98813C3-E26D-41A0-A930-3FFBDC673E5A}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{9EEFD863-193B-4291-AD88-AF81C484BEDB}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{76A7B6A7-F4DA-4C43-B9F2-4531B89E3B2A}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{19F71671-7DC1-4AAE-8467-21F62C45D49D}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{E7108985-C1A6-4771-9B6A-260658BB1C01}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{6C63A2A0-A15E-488D-94D2-E88FE78377A5}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{17093AC4-CF0F-498F-8A94-C8B8DB1A6AEF}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{17D19269-66D8-4FB2-BC1A-1FFC226F9923}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{18100702-FADD-4A51-8E14-B2FD71C5022D}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{FBA69FF7-31D1-48A4-B76D-BC04DA759733}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{02960B8A-E75B-46CA-9DD5-E94C6D94E251}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{F0DAFAB5-A33D-49F9-A9C9-7334DEECB044}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{D2B5E426-86A3-4B1F-95BD-F356DA0049ED}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{B92BA88B-1E3C-49B2-9481-1A122E9762E0}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{8E32DF26-C124-48C6-85B6-0A9519A398C2}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{7E5DB3DF-79AC-4270-AD68-2A35830A0012}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{3A6644ED-A3D0-4B9D-85EA-E970A2A4AD3E}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80E5E0-DB86-4C3F-B254-94C10CB7557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E0FEEAA-B264-4A98-AD00-39AE4B3730DA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5D50925-3BC8-497A-9E90-80461A083D7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6F284DE-24EB-4907-88A2-836D81E0270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D0219F5-F3DA-4FDD-B097-26E5B71E78F7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8785DC2-158B-4DBB-BEAA-EDBAB5EE41C0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06677C4-EDE9-4D09-B8A3-ED5A4123722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63C36DA-D085-4491-A53F-30B3981358E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C105A8A-FD08-4484-8BD1-E16FEEE7D4D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F4698CB-684C-4C07-BB9B-CE94E68BC046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F0B95CE-4063-435E-B2F9-B174D74825D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9D83A429-6EE8-4161-A1CE-BCF4E296779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DDC3A90B-4FA7-472E-BA8B-F5A59B05F99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2A08C69-294A-4086-8878-1AD1E304C28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624ACA92-D2F2-4841-B301-E0A5FA881B7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B490B7B8-A2D6-4223-A6A4-3CA18356D7C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63659CD-69EB-474D-8748-00E38360B8C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C015604-F5ED-453F-BDBA-B51C5120D988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28B5ED2-A12C-4EE0-86B1-8C611EE9517B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ED4D8E2-5399-4B40-BFF7-0C696398C45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1463896-6583-4E40-959C-FCEB1102EC3A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F8261CD-5653-4FFC-92DC-7D00B612113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C293CEC-033C-4AE0-A319-D9CD48E888D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9201C622-B496-42A6-8C58-1CCCB8A6B53D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EA13521F-83A6-4A11-8BED-A24F233270AF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8DFB697-3F72-494D-AA75-AB89514B636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3170140-9EAB-40DF-9407-136739561B9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702AE2F-B854-4A5F-AC56-29F893236A4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FB8580B-A7DD-4024-94F9-1CBDEE99CEE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6EB6FFD-D29B-4575-80E8-4B169D0C9FA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86DDD28-89BE-47E8-891D-82E2E280D38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7BC80C1-21FD-42E1-99F6-7024DA4DD978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E082F6D-6D89-44B3-84FB-DC77B3796AC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8A0A0BC-44A1-4D55-90F8-2F5A02FBFFDB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30B63DC-F086-46BD-B115-E1A5AA99ED7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D16E211-CE8D-4588-A779-3D1909411BA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6D416D9-7FC1-4758-B902-53FEB49B786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A7C4990-E2C5-4D05-9A16-B27D5867A8F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DA38B5C-59BE-43E5-8E90-9314FBD66852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353652A-D5B3-40D1-8865-F0E4DD54239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E7D0DDD-EAE7-4637-B7A5-61FE824B47C5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6415657-44CE-416F-B8B2-2909973C6004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D8261D7-3FF3-4630-984F-4417A36E29C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F55E2E3-5EE2-4458-B6C9-6EA140CAE0F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98813C3-E26D-41A0-A930-3FFBDC673E5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EEFD863-193B-4291-AD88-AF81C484BED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6A7B6A7-F4DA-4C43-B9F2-4531B89E3B2A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9F71671-7DC1-4AAE-8467-21F62C45D49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7108985-C1A6-4771-9B6A-260658BB1C0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C63A2A0-A15E-488D-94D2-E88FE78377A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7093AC4-CF0F-498F-8A94-C8B8DB1A6AE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7D19269-66D8-4FB2-BC1A-1FFC226F992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8100702-FADD-4A51-8E14-B2FD71C5022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BA69FF7-31D1-48A4-B76D-BC04DA75973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2960B8A-E75B-46CA-9DD5-E94C6D94E251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F0DAFAB5-A33D-49F9-A9C9-7334DEECB04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2B5E426-86A3-4B1F-95BD-F356DA0049E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92BA88B-1E3C-49B2-9481-1A122E9762E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E32DF26-C124-48C6-85B6-0A9519A398C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E5DB3DF-79AC-4270-AD68-2A35830A001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A6644ED-A3D0-4B9D-85EA-E970A2A4AD3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R267"/>
  <sheetViews>
    <sheetView rightToLeft="1" topLeftCell="G25" zoomScale="70" zoomScaleNormal="70" workbookViewId="0">
      <selection activeCell="I41" sqref="I41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0.77734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69.44140625" style="24" bestFit="1" customWidth="1"/>
    <col min="29" max="29" width="15.77734375" style="31" bestFit="1" customWidth="1"/>
    <col min="30" max="30" width="13.6640625" style="32" bestFit="1" customWidth="1"/>
    <col min="31" max="31" width="22.77734375" style="24" customWidth="1"/>
    <col min="32" max="32" width="28.33203125" style="24" customWidth="1"/>
    <col min="33" max="33" width="13.5546875" style="24" bestFit="1" customWidth="1"/>
    <col min="34" max="34" width="153.441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78"/>
      <c r="I2" s="67" t="s">
        <v>1234</v>
      </c>
      <c r="J2" s="9" t="s">
        <v>74</v>
      </c>
      <c r="K2" s="11" t="str">
        <f t="shared" ref="K2:K65" ca="1" si="0">IF(C2, TODAY(), "" )</f>
        <v/>
      </c>
      <c r="L2" s="12"/>
      <c r="M2" s="12" t="s">
        <v>464</v>
      </c>
      <c r="N2" s="12" t="s">
        <v>465</v>
      </c>
      <c r="O2" s="9">
        <v>5525.3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63200000</v>
      </c>
      <c r="Y2" s="17"/>
      <c r="Z2" s="14">
        <f t="shared" ref="Z2:Z65" si="4">X2-Y2</f>
        <v>63200000</v>
      </c>
      <c r="AA2" s="18" t="s">
        <v>76</v>
      </c>
      <c r="AB2" s="13" t="s">
        <v>70</v>
      </c>
      <c r="AC2" s="19" t="s">
        <v>466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کروسان روشا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8">
        <v>2</v>
      </c>
      <c r="H3" s="220">
        <v>290048810997</v>
      </c>
      <c r="I3" s="218" t="s">
        <v>1234</v>
      </c>
      <c r="J3" s="218" t="s">
        <v>74</v>
      </c>
      <c r="K3" s="11" t="str">
        <f t="shared" ca="1" si="0"/>
        <v/>
      </c>
      <c r="L3" s="216" t="s">
        <v>1295</v>
      </c>
      <c r="M3" s="216" t="s">
        <v>1296</v>
      </c>
      <c r="N3" s="216"/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1</v>
      </c>
      <c r="X3" s="14">
        <f t="shared" si="3"/>
        <v>2750000</v>
      </c>
      <c r="Y3" s="17"/>
      <c r="Z3" s="14">
        <f t="shared" si="4"/>
        <v>2750000</v>
      </c>
      <c r="AA3" s="232" t="s">
        <v>235</v>
      </c>
      <c r="AB3" s="230" t="s">
        <v>1297</v>
      </c>
      <c r="AC3" s="228" t="s">
        <v>1298</v>
      </c>
      <c r="AD3" s="226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تبریز آخونی جنب بانک رفاه کوی ۱۲متری بهارستان نبش کوچه کاج پلاک 3  - عطا حق آخری 09364799613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19"/>
      <c r="H4" s="221"/>
      <c r="I4" s="219"/>
      <c r="J4" s="219"/>
      <c r="K4" s="11" t="str">
        <f t="shared" ca="1" si="0"/>
        <v/>
      </c>
      <c r="L4" s="217"/>
      <c r="M4" s="217"/>
      <c r="N4" s="217"/>
      <c r="O4" s="9">
        <v>5524.1</v>
      </c>
      <c r="P4" s="9">
        <v>1</v>
      </c>
      <c r="Q4" s="13" t="str">
        <f>VLOOKUP(O4, '[1]لیست محصولات شهریور ۱۴۰۳'!B:C,2,0)</f>
        <v>برزیل کوکاپیل کاناریو | Brazil Cocapil Canario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2550000</v>
      </c>
      <c r="U4" s="15"/>
      <c r="V4" s="16">
        <f t="shared" si="1"/>
        <v>0</v>
      </c>
      <c r="W4" s="12">
        <f t="shared" si="2"/>
        <v>1</v>
      </c>
      <c r="X4" s="14">
        <f t="shared" si="3"/>
        <v>2550000</v>
      </c>
      <c r="Y4" s="17"/>
      <c r="Z4" s="14">
        <f t="shared" si="4"/>
        <v>2550000</v>
      </c>
      <c r="AA4" s="233"/>
      <c r="AB4" s="231"/>
      <c r="AC4" s="229"/>
      <c r="AD4" s="22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881544</v>
      </c>
      <c r="I5" s="25" t="s">
        <v>1234</v>
      </c>
      <c r="J5" s="9" t="s">
        <v>74</v>
      </c>
      <c r="K5" s="11" t="str">
        <f t="shared" ca="1" si="0"/>
        <v/>
      </c>
      <c r="L5" s="12" t="s">
        <v>128</v>
      </c>
      <c r="M5" s="12" t="s">
        <v>593</v>
      </c>
      <c r="N5" s="12" t="s">
        <v>594</v>
      </c>
      <c r="O5" s="9">
        <v>5501.3</v>
      </c>
      <c r="P5" s="9">
        <v>1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1</v>
      </c>
      <c r="X5" s="14">
        <f t="shared" si="3"/>
        <v>51200000</v>
      </c>
      <c r="Y5" s="17"/>
      <c r="Z5" s="14">
        <f t="shared" si="4"/>
        <v>51200000</v>
      </c>
      <c r="AA5" s="18" t="s">
        <v>207</v>
      </c>
      <c r="AB5" s="13" t="s">
        <v>595</v>
      </c>
      <c r="AC5" s="19" t="s">
        <v>596</v>
      </c>
      <c r="AD5" s="20"/>
      <c r="AE5" s="19"/>
      <c r="AF5" s="21"/>
      <c r="AG5" s="22" t="str">
        <f t="shared" si="5"/>
        <v>TRUE</v>
      </c>
      <c r="AH5" s="23" t="str">
        <f t="shared" si="6"/>
        <v>قم بلوار الغدیر . کوی 23 . پلاک 6 . فضای معماری محیط کافه کارگاه محیط - علی مددی الموسوی 09120399364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8">
        <v>4</v>
      </c>
      <c r="H6" s="220">
        <v>290071749247</v>
      </c>
      <c r="I6" s="218" t="s">
        <v>1234</v>
      </c>
      <c r="J6" s="218"/>
      <c r="K6" s="11" t="str">
        <f t="shared" ca="1" si="0"/>
        <v/>
      </c>
      <c r="L6" s="216" t="s">
        <v>1299</v>
      </c>
      <c r="M6" s="216" t="s">
        <v>1300</v>
      </c>
      <c r="N6" s="216" t="s">
        <v>307</v>
      </c>
      <c r="O6" s="9">
        <v>3327.1</v>
      </c>
      <c r="P6" s="9">
        <v>1</v>
      </c>
      <c r="Q6" s="13" t="str">
        <f>VLOOKUP(O6, '[1]لیست محصولات شهریور ۱۴۰۳'!B:C,2,0)</f>
        <v>پامپوجیلا | pampojila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5950000</v>
      </c>
      <c r="U6" s="15"/>
      <c r="V6" s="16">
        <f t="shared" si="1"/>
        <v>0</v>
      </c>
      <c r="W6" s="12">
        <f t="shared" si="2"/>
        <v>1</v>
      </c>
      <c r="X6" s="14">
        <f t="shared" si="3"/>
        <v>5950000</v>
      </c>
      <c r="Y6" s="17"/>
      <c r="Z6" s="14">
        <f t="shared" si="4"/>
        <v>5950000</v>
      </c>
      <c r="AA6" s="232" t="s">
        <v>76</v>
      </c>
      <c r="AB6" s="230" t="s">
        <v>1301</v>
      </c>
      <c r="AC6" s="228" t="s">
        <v>1302</v>
      </c>
      <c r="AD6" s="226" t="s">
        <v>109</v>
      </c>
      <c r="AE6" s="19"/>
      <c r="AF6" s="21"/>
      <c r="AG6" s="22" t="str">
        <f t="shared" si="5"/>
        <v>TRUE</v>
      </c>
      <c r="AH6" s="23" t="str">
        <f t="shared" si="6"/>
        <v>تهران بلوار ستاری شمال، خ پیامبرمرکزی، خ صبح دوست، کوچه کاملیا، کنار برج کاملیا کافه کلبه فندق - بهرام شفیعی 09223702232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9"/>
      <c r="H7" s="221"/>
      <c r="I7" s="219"/>
      <c r="J7" s="219"/>
      <c r="K7" s="11" t="str">
        <f t="shared" ca="1" si="0"/>
        <v/>
      </c>
      <c r="L7" s="217"/>
      <c r="M7" s="217"/>
      <c r="N7" s="217"/>
      <c r="O7" s="9">
        <v>5525.1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2750000</v>
      </c>
      <c r="U7" s="26"/>
      <c r="V7" s="16">
        <f t="shared" si="1"/>
        <v>0</v>
      </c>
      <c r="W7" s="12">
        <f t="shared" si="2"/>
        <v>1</v>
      </c>
      <c r="X7" s="14">
        <f t="shared" si="3"/>
        <v>2750000</v>
      </c>
      <c r="Y7" s="17"/>
      <c r="Z7" s="14">
        <f t="shared" si="4"/>
        <v>2750000</v>
      </c>
      <c r="AA7" s="233"/>
      <c r="AB7" s="231"/>
      <c r="AC7" s="229"/>
      <c r="AD7" s="22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918215</v>
      </c>
      <c r="I8" s="9" t="s">
        <v>1234</v>
      </c>
      <c r="J8" s="9"/>
      <c r="K8" s="11" t="str">
        <f t="shared" ca="1" si="0"/>
        <v/>
      </c>
      <c r="L8" s="12" t="s">
        <v>1303</v>
      </c>
      <c r="M8" s="12" t="s">
        <v>1304</v>
      </c>
      <c r="N8" s="12"/>
      <c r="O8" s="9">
        <v>5501.1</v>
      </c>
      <c r="P8" s="9">
        <v>1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2300000</v>
      </c>
      <c r="U8" s="15"/>
      <c r="V8" s="16">
        <f t="shared" si="1"/>
        <v>0</v>
      </c>
      <c r="W8" s="12">
        <f t="shared" si="2"/>
        <v>1</v>
      </c>
      <c r="X8" s="14">
        <f t="shared" si="3"/>
        <v>2300000</v>
      </c>
      <c r="Y8" s="17"/>
      <c r="Z8" s="14">
        <f t="shared" si="4"/>
        <v>2300000</v>
      </c>
      <c r="AA8" s="18" t="s">
        <v>242</v>
      </c>
      <c r="AB8" s="13" t="s">
        <v>1305</v>
      </c>
      <c r="AC8" s="19" t="s">
        <v>1306</v>
      </c>
      <c r="AD8" s="20"/>
      <c r="AE8" s="19"/>
      <c r="AF8" s="21"/>
      <c r="AG8" s="22" t="str">
        <f t="shared" si="5"/>
        <v>TRUE</v>
      </c>
      <c r="AH8" s="23" t="str">
        <f t="shared" si="6"/>
        <v>یزد ازادشهر خ ولایت شرقی خ کوثر ک شهید رضوی پ ۳  - سروش قانعی 09130025545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88936</v>
      </c>
      <c r="I9" s="25" t="s">
        <v>1234</v>
      </c>
      <c r="J9" s="9" t="s">
        <v>74</v>
      </c>
      <c r="K9" s="11" t="str">
        <f t="shared" ca="1" si="0"/>
        <v/>
      </c>
      <c r="L9" s="27" t="s">
        <v>322</v>
      </c>
      <c r="M9" s="12" t="s">
        <v>323</v>
      </c>
      <c r="N9" s="12" t="s">
        <v>324</v>
      </c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18" t="s">
        <v>220</v>
      </c>
      <c r="AB9" s="13" t="s">
        <v>1307</v>
      </c>
      <c r="AC9" s="19" t="s">
        <v>1308</v>
      </c>
      <c r="AD9" s="20"/>
      <c r="AE9" s="19"/>
      <c r="AF9" s="21"/>
      <c r="AG9" s="22" t="str">
        <f t="shared" si="5"/>
        <v>TRUE</v>
      </c>
      <c r="AH9" s="23" t="str">
        <f t="shared" si="6"/>
        <v>کرج عظیمیه، میدان استقلال (اسبی)، کوچه شهید صفاتی، پارک ایران زمین، ضلع شمالی شرقی پارک، مجتمع پارک سنتر کافه رستوران سوشا - سید شهاب میراسماعیلی 09129738717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223355</v>
      </c>
      <c r="I10" s="25" t="s">
        <v>1234</v>
      </c>
      <c r="J10" s="9"/>
      <c r="K10" s="11" t="str">
        <f t="shared" ca="1" si="0"/>
        <v/>
      </c>
      <c r="L10" s="27" t="s">
        <v>101</v>
      </c>
      <c r="M10" s="27" t="s">
        <v>1309</v>
      </c>
      <c r="N10" s="12"/>
      <c r="O10" s="9">
        <v>5525.2</v>
      </c>
      <c r="P10" s="9">
        <v>1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13350000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13350000</v>
      </c>
      <c r="Y10" s="17"/>
      <c r="Z10" s="14">
        <f t="shared" si="4"/>
        <v>13350000</v>
      </c>
      <c r="AA10" s="18" t="s">
        <v>76</v>
      </c>
      <c r="AB10" s="13" t="s">
        <v>1310</v>
      </c>
      <c r="AC10" s="19" t="s">
        <v>1311</v>
      </c>
      <c r="AD10" s="20" t="s">
        <v>109</v>
      </c>
      <c r="AE10" s="19"/>
      <c r="AF10" s="21"/>
      <c r="AG10" s="22" t="str">
        <f t="shared" si="5"/>
        <v>TRUE</v>
      </c>
      <c r="AH10" s="23" t="str">
        <f t="shared" si="6"/>
        <v>تهران باغ فردوس، خيابان كوهيار، كوچه نمازي، پلاك 4، طبقه 2، واحد شمال شرقي  - محمدرضا سرشوق 09122193424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290088843006</v>
      </c>
      <c r="I11" s="9" t="s">
        <v>1234</v>
      </c>
      <c r="J11" s="9"/>
      <c r="K11" s="11" t="str">
        <f t="shared" ca="1" si="0"/>
        <v/>
      </c>
      <c r="L11" s="12" t="s">
        <v>1312</v>
      </c>
      <c r="M11" s="12" t="s">
        <v>1313</v>
      </c>
      <c r="N11" s="12"/>
      <c r="O11" s="9">
        <v>5501.1</v>
      </c>
      <c r="P11" s="9">
        <v>1</v>
      </c>
      <c r="Q11" s="13" t="str">
        <f>VLOOKUP(O11, '[1]لیست محصولات شهریور ۱۴۰۳'!B:C,2,0)</f>
        <v>ورتکس | Vortex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2300000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2300000</v>
      </c>
      <c r="Y11" s="17"/>
      <c r="Z11" s="14">
        <f t="shared" si="4"/>
        <v>2300000</v>
      </c>
      <c r="AA11" s="18" t="s">
        <v>567</v>
      </c>
      <c r="AB11" s="13" t="s">
        <v>1314</v>
      </c>
      <c r="AC11" s="19" t="s">
        <v>1315</v>
      </c>
      <c r="AD11" s="20"/>
      <c r="AE11" s="19"/>
      <c r="AF11" s="21"/>
      <c r="AG11" s="22" t="str">
        <f t="shared" si="5"/>
        <v>TRUE</v>
      </c>
      <c r="AH11" s="23" t="str">
        <f t="shared" si="6"/>
        <v>مازندران سلمانشهر ، جمشید اباد ، خیابان شهید فرجی ، کوچه زینبیه  - پویا صفری 09118964685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8">
        <v>9</v>
      </c>
      <c r="H12" s="220">
        <v>290090147623</v>
      </c>
      <c r="I12" s="218" t="s">
        <v>1316</v>
      </c>
      <c r="J12" s="218"/>
      <c r="K12" s="11" t="str">
        <f t="shared" ca="1" si="0"/>
        <v/>
      </c>
      <c r="L12" s="216" t="s">
        <v>1317</v>
      </c>
      <c r="M12" s="216" t="s">
        <v>1318</v>
      </c>
      <c r="N12" s="216"/>
      <c r="O12" s="9">
        <v>5524.1</v>
      </c>
      <c r="P12" s="9">
        <v>1</v>
      </c>
      <c r="Q12" s="13" t="str">
        <f>VLOOKUP(O12, '[1]لیست محصولات شهریور ۱۴۰۳'!B:C,2,0)</f>
        <v>برزیل کوکاپیل کاناریو | Brazil Cocapil Canario</v>
      </c>
      <c r="R12" s="9" t="s">
        <v>112</v>
      </c>
      <c r="S12" s="12">
        <f>VLOOKUP(O12, '[1]لیست محصولات شهریور ۱۴۰۳'!B:F,5,0)</f>
        <v>150</v>
      </c>
      <c r="T12" s="14">
        <f>VLOOKUP(O12, '[1]لیست محصولات شهریور ۱۴۰۳'!B:G,6,0)</f>
        <v>2550000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2550000</v>
      </c>
      <c r="Y12" s="17"/>
      <c r="Z12" s="14">
        <f t="shared" si="4"/>
        <v>2550000</v>
      </c>
      <c r="AA12" s="232" t="s">
        <v>76</v>
      </c>
      <c r="AB12" s="230" t="s">
        <v>1320</v>
      </c>
      <c r="AC12" s="228" t="s">
        <v>1319</v>
      </c>
      <c r="AD12" s="226" t="s">
        <v>95</v>
      </c>
      <c r="AE12" s="19"/>
      <c r="AF12" s="21"/>
      <c r="AG12" s="22" t="str">
        <f t="shared" si="5"/>
        <v>TRUE</v>
      </c>
      <c r="AH12" s="23" t="str">
        <f t="shared" si="6"/>
        <v>تهران صیاد شیرازی شمال خیابان مغان میدان حسین آباد خیابان مژده مجتمع رونیکا پالاس بلوک B1طبقه سوم شمالی واحد ۱۰۳۶ *لطفا به لابی تحویل داده شود*  - فیروزه کاظمیان 09128188972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9"/>
      <c r="H13" s="221"/>
      <c r="I13" s="219"/>
      <c r="J13" s="219"/>
      <c r="K13" s="11" t="str">
        <f t="shared" ca="1" si="0"/>
        <v/>
      </c>
      <c r="L13" s="217"/>
      <c r="M13" s="217"/>
      <c r="N13" s="217"/>
      <c r="O13" s="9">
        <v>5501.2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11100000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11100000</v>
      </c>
      <c r="Y13" s="17"/>
      <c r="Z13" s="14">
        <f t="shared" si="4"/>
        <v>11100000</v>
      </c>
      <c r="AA13" s="233"/>
      <c r="AB13" s="231"/>
      <c r="AC13" s="229"/>
      <c r="AD13" s="22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18">
        <v>10</v>
      </c>
      <c r="H14" s="220">
        <v>290094427385</v>
      </c>
      <c r="I14" s="218" t="s">
        <v>1316</v>
      </c>
      <c r="J14" s="218"/>
      <c r="K14" s="11" t="str">
        <f t="shared" ca="1" si="0"/>
        <v/>
      </c>
      <c r="L14" s="216" t="s">
        <v>101</v>
      </c>
      <c r="M14" s="216" t="s">
        <v>1177</v>
      </c>
      <c r="N14" s="216" t="s">
        <v>1178</v>
      </c>
      <c r="O14" s="9">
        <v>5525.3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63200000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63200000</v>
      </c>
      <c r="Y14" s="17"/>
      <c r="Z14" s="14">
        <f t="shared" si="4"/>
        <v>63200000</v>
      </c>
      <c r="AA14" s="232" t="s">
        <v>293</v>
      </c>
      <c r="AB14" s="230" t="s">
        <v>1322</v>
      </c>
      <c r="AC14" s="228" t="s">
        <v>1180</v>
      </c>
      <c r="AD14" s="226"/>
      <c r="AE14" s="19"/>
      <c r="AF14" s="21"/>
      <c r="AG14" s="22" t="str">
        <f t="shared" si="5"/>
        <v>TRUE</v>
      </c>
      <c r="AH14" s="23" t="str">
        <f t="shared" si="6"/>
        <v>ساری میدان امام بلوار آزادی خیابان بعثت بین بعثت ۲ و ۴  کافه قهومون - محمدرضا غلامی شه بندی 09376143341</v>
      </c>
    </row>
    <row r="15" spans="1:34" ht="22.35" customHeight="1">
      <c r="A15" s="7"/>
      <c r="B15" s="7"/>
      <c r="C15" s="7"/>
      <c r="D15" s="7"/>
      <c r="E15" s="7"/>
      <c r="F15" s="8"/>
      <c r="G15" s="219"/>
      <c r="H15" s="221"/>
      <c r="I15" s="219"/>
      <c r="J15" s="219"/>
      <c r="K15" s="11" t="str">
        <f t="shared" ca="1" si="0"/>
        <v/>
      </c>
      <c r="L15" s="217"/>
      <c r="M15" s="217"/>
      <c r="N15" s="217"/>
      <c r="O15" s="9">
        <v>3329.1</v>
      </c>
      <c r="P15" s="9">
        <v>1</v>
      </c>
      <c r="Q15" s="13" t="str">
        <f>VLOOKUP(O15, '[1]لیست محصولات شهریور ۱۴۰۳'!B:C,2,0)</f>
        <v>بنتی ننکا | Benti Nenka</v>
      </c>
      <c r="R15" s="9" t="s">
        <v>1321</v>
      </c>
      <c r="S15" s="12">
        <f>VLOOKUP(O15, '[1]لیست محصولات شهریور ۱۴۰۳'!B:F,5,0)</f>
        <v>150</v>
      </c>
      <c r="T15" s="14">
        <f>VLOOKUP(O15, '[1]لیست محصولات شهریور ۱۴۰۳'!B:G,6,0)</f>
        <v>9850000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9850000</v>
      </c>
      <c r="Y15" s="17"/>
      <c r="Z15" s="14">
        <f t="shared" si="4"/>
        <v>9850000</v>
      </c>
      <c r="AA15" s="233"/>
      <c r="AB15" s="231"/>
      <c r="AC15" s="229"/>
      <c r="AD15" s="22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67">
        <v>11</v>
      </c>
      <c r="H16" s="78"/>
      <c r="I16" s="67" t="s">
        <v>1316</v>
      </c>
      <c r="J16" s="9" t="s">
        <v>74</v>
      </c>
      <c r="K16" s="11" t="str">
        <f t="shared" ca="1" si="0"/>
        <v/>
      </c>
      <c r="L16" s="12"/>
      <c r="M16" s="12" t="s">
        <v>464</v>
      </c>
      <c r="N16" s="12" t="s">
        <v>467</v>
      </c>
      <c r="O16" s="9">
        <v>5525.3</v>
      </c>
      <c r="P16" s="9">
        <v>6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63200000</v>
      </c>
      <c r="U16" s="15"/>
      <c r="V16" s="16">
        <f t="shared" si="1"/>
        <v>0</v>
      </c>
      <c r="W16" s="12">
        <f t="shared" si="2"/>
        <v>6</v>
      </c>
      <c r="X16" s="14">
        <f t="shared" si="3"/>
        <v>379200000</v>
      </c>
      <c r="Y16" s="17"/>
      <c r="Z16" s="14">
        <f t="shared" si="4"/>
        <v>379200000</v>
      </c>
      <c r="AA16" s="18" t="s">
        <v>76</v>
      </c>
      <c r="AB16" s="13" t="s">
        <v>70</v>
      </c>
      <c r="AC16" s="19" t="s">
        <v>466</v>
      </c>
      <c r="AD16" s="20"/>
      <c r="AE16" s="19"/>
      <c r="AF16" s="21"/>
      <c r="AG16" s="22" t="str">
        <f t="shared" si="5"/>
        <v>TRUE</v>
      </c>
      <c r="AH16" s="23" t="str">
        <f t="shared" si="6"/>
        <v>تهران - کافه بیکری روستار سانا سنتر -  حجتی 09373955769</v>
      </c>
    </row>
    <row r="17" spans="1:34" ht="22.35" customHeight="1">
      <c r="A17" s="7"/>
      <c r="B17" s="7"/>
      <c r="C17" s="7"/>
      <c r="D17" s="7"/>
      <c r="E17" s="7"/>
      <c r="F17" s="8"/>
      <c r="G17" s="9">
        <v>12</v>
      </c>
      <c r="H17" s="10">
        <v>290106055054</v>
      </c>
      <c r="I17" s="9" t="s">
        <v>1316</v>
      </c>
      <c r="J17" s="9"/>
      <c r="K17" s="11" t="str">
        <f t="shared" ca="1" si="0"/>
        <v/>
      </c>
      <c r="L17" s="12" t="s">
        <v>1199</v>
      </c>
      <c r="M17" s="12" t="s">
        <v>1323</v>
      </c>
      <c r="N17" s="12"/>
      <c r="O17" s="9">
        <v>3327.1</v>
      </c>
      <c r="P17" s="9">
        <v>1</v>
      </c>
      <c r="Q17" s="13" t="str">
        <f>VLOOKUP(O17, '[1]لیست محصولات شهریور ۱۴۰۳'!B:C,2,0)</f>
        <v>پامپوجیلا | pampojila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5950000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5950000</v>
      </c>
      <c r="Y17" s="17"/>
      <c r="Z17" s="14">
        <f t="shared" si="4"/>
        <v>5950000</v>
      </c>
      <c r="AA17" s="18" t="s">
        <v>1324</v>
      </c>
      <c r="AB17" s="13" t="s">
        <v>1325</v>
      </c>
      <c r="AC17" s="19" t="s">
        <v>1326</v>
      </c>
      <c r="AD17" s="20"/>
      <c r="AE17" s="19"/>
      <c r="AF17" s="21"/>
      <c r="AG17" s="22" t="str">
        <f t="shared" si="5"/>
        <v>TRUE</v>
      </c>
      <c r="AH17" s="23" t="str">
        <f t="shared" si="6"/>
        <v>تربت جام مطهری ۷، پلاک ۴، واحد ۴  - شایان فقیهی 09106761037</v>
      </c>
    </row>
    <row r="18" spans="1:34" ht="22.35" customHeight="1">
      <c r="A18" s="7"/>
      <c r="B18" s="7"/>
      <c r="C18" s="7"/>
      <c r="D18" s="7"/>
      <c r="E18" s="7"/>
      <c r="F18" s="8"/>
      <c r="G18" s="9">
        <v>13</v>
      </c>
      <c r="H18" s="10">
        <v>290106751477</v>
      </c>
      <c r="I18" s="9" t="s">
        <v>1316</v>
      </c>
      <c r="J18" s="9"/>
      <c r="K18" s="11" t="str">
        <f t="shared" ca="1" si="0"/>
        <v/>
      </c>
      <c r="L18" s="12" t="s">
        <v>1327</v>
      </c>
      <c r="M18" s="12" t="s">
        <v>1328</v>
      </c>
      <c r="N18" s="12" t="s">
        <v>754</v>
      </c>
      <c r="O18" s="9">
        <v>5501.3</v>
      </c>
      <c r="P18" s="9">
        <v>1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51200000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51200000</v>
      </c>
      <c r="Y18" s="17"/>
      <c r="Z18" s="14">
        <f t="shared" si="4"/>
        <v>51200000</v>
      </c>
      <c r="AA18" s="18" t="s">
        <v>391</v>
      </c>
      <c r="AB18" s="13" t="s">
        <v>1329</v>
      </c>
      <c r="AC18" s="19" t="s">
        <v>1330</v>
      </c>
      <c r="AD18" s="20"/>
      <c r="AE18" s="19"/>
      <c r="AF18" s="21"/>
      <c r="AG18" s="22" t="str">
        <f t="shared" si="5"/>
        <v>TRUE</v>
      </c>
      <c r="AH18" s="23" t="str">
        <f t="shared" si="6"/>
        <v>رشت منظریه-خیابان ولیعصر-بعد از مسجد امام حسن مجتبی نبش وحدت کافه گرینویچ - پرنیان علیجان زاده 09116131036</v>
      </c>
    </row>
    <row r="19" spans="1:34" ht="22.35" customHeight="1">
      <c r="A19" s="7"/>
      <c r="B19" s="7"/>
      <c r="C19" s="7"/>
      <c r="D19" s="7"/>
      <c r="E19" s="7"/>
      <c r="F19" s="8"/>
      <c r="G19" s="244">
        <v>14</v>
      </c>
      <c r="H19" s="242" t="s">
        <v>504</v>
      </c>
      <c r="I19" s="244" t="s">
        <v>1316</v>
      </c>
      <c r="J19" s="218"/>
      <c r="K19" s="11" t="str">
        <f t="shared" ca="1" si="0"/>
        <v/>
      </c>
      <c r="L19" s="216" t="s">
        <v>269</v>
      </c>
      <c r="M19" s="216" t="s">
        <v>1331</v>
      </c>
      <c r="N19" s="216" t="s">
        <v>470</v>
      </c>
      <c r="O19" s="9">
        <v>5525.3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63200000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63200000</v>
      </c>
      <c r="Y19" s="17"/>
      <c r="Z19" s="14">
        <f t="shared" si="4"/>
        <v>63200000</v>
      </c>
      <c r="AA19" s="232" t="s">
        <v>471</v>
      </c>
      <c r="AB19" s="230" t="s">
        <v>472</v>
      </c>
      <c r="AC19" s="228" t="s">
        <v>473</v>
      </c>
      <c r="AD19" s="226"/>
      <c r="AE19" s="19"/>
      <c r="AF19" s="21"/>
      <c r="AG19" s="22" t="str">
        <f t="shared" si="5"/>
        <v>TRUE</v>
      </c>
      <c r="AH19" s="23" t="str">
        <f t="shared" si="6"/>
        <v>کاشان خیابان جانبازان نرسیده به میدان ۱۲ فروردین کافه ریبار - علیرضا امانتی کاشانی 09386353223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45"/>
      <c r="H20" s="243"/>
      <c r="I20" s="245"/>
      <c r="J20" s="219"/>
      <c r="K20" s="11" t="str">
        <f t="shared" ca="1" si="0"/>
        <v/>
      </c>
      <c r="L20" s="217"/>
      <c r="M20" s="217"/>
      <c r="N20" s="217"/>
      <c r="O20" s="9">
        <v>3329.1</v>
      </c>
      <c r="P20" s="9">
        <v>1</v>
      </c>
      <c r="Q20" s="13" t="str">
        <f>VLOOKUP(O20, '[1]لیست محصولات شهریور ۱۴۰۳'!B:C,2,0)</f>
        <v>بنتی ننکا | Benti Nenka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9850000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9850000</v>
      </c>
      <c r="Y20" s="17"/>
      <c r="Z20" s="14">
        <f t="shared" si="4"/>
        <v>9850000</v>
      </c>
      <c r="AA20" s="233"/>
      <c r="AB20" s="231"/>
      <c r="AC20" s="229"/>
      <c r="AD20" s="227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18">
        <v>15</v>
      </c>
      <c r="H21" s="220">
        <v>290112031467</v>
      </c>
      <c r="I21" s="218" t="s">
        <v>1316</v>
      </c>
      <c r="J21" s="218"/>
      <c r="K21" s="11" t="str">
        <f t="shared" ca="1" si="0"/>
        <v/>
      </c>
      <c r="L21" s="216" t="s">
        <v>128</v>
      </c>
      <c r="M21" s="216" t="s">
        <v>347</v>
      </c>
      <c r="N21" s="216" t="s">
        <v>348</v>
      </c>
      <c r="O21" s="9">
        <v>3328.1</v>
      </c>
      <c r="P21" s="9">
        <v>1</v>
      </c>
      <c r="Q21" s="13" t="str">
        <f>VLOOKUP(O21, '[1]لیست محصولات شهریور ۱۴۰۳'!B:C,2,0)</f>
        <v>اینماکولادا مزارع فلو | Inmaculada Fellows Farms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7900000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7900000</v>
      </c>
      <c r="Y21" s="17"/>
      <c r="Z21" s="14">
        <f t="shared" si="4"/>
        <v>7900000</v>
      </c>
      <c r="AA21" s="232" t="s">
        <v>76</v>
      </c>
      <c r="AB21" s="230" t="s">
        <v>349</v>
      </c>
      <c r="AC21" s="228" t="s">
        <v>1332</v>
      </c>
      <c r="AD21" s="226" t="s">
        <v>109</v>
      </c>
      <c r="AE21" s="19"/>
      <c r="AF21" s="21"/>
      <c r="AG21" s="22" t="str">
        <f t="shared" si="5"/>
        <v>TRUE</v>
      </c>
      <c r="AH21" s="23" t="str">
        <f t="shared" si="6"/>
        <v>تهران شهرک اکباتان فاز یک خیابان علیزاده بازارچه ۱۰ پلاک ۱ کافه پاپیلون - علی سجادی 09192138949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9"/>
      <c r="H22" s="221"/>
      <c r="I22" s="219"/>
      <c r="J22" s="219"/>
      <c r="K22" s="11" t="str">
        <f t="shared" ca="1" si="0"/>
        <v/>
      </c>
      <c r="L22" s="217"/>
      <c r="M22" s="217"/>
      <c r="N22" s="217"/>
      <c r="O22" s="9">
        <v>5525.2</v>
      </c>
      <c r="P22" s="9">
        <v>2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13350000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26700000</v>
      </c>
      <c r="Y22" s="17"/>
      <c r="Z22" s="14">
        <f t="shared" si="4"/>
        <v>26700000</v>
      </c>
      <c r="AA22" s="233"/>
      <c r="AB22" s="231"/>
      <c r="AC22" s="229"/>
      <c r="AD22" s="227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16</v>
      </c>
      <c r="H23" s="10">
        <v>290116114191</v>
      </c>
      <c r="I23" s="9" t="s">
        <v>1316</v>
      </c>
      <c r="J23" s="9"/>
      <c r="K23" s="11" t="str">
        <f t="shared" ca="1" si="0"/>
        <v/>
      </c>
      <c r="L23" s="12" t="s">
        <v>96</v>
      </c>
      <c r="M23" s="12" t="s">
        <v>1333</v>
      </c>
      <c r="N23" s="12"/>
      <c r="O23" s="9">
        <v>5501.1</v>
      </c>
      <c r="P23" s="9">
        <v>5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2300000</v>
      </c>
      <c r="U23" s="15"/>
      <c r="V23" s="16">
        <f t="shared" si="1"/>
        <v>0</v>
      </c>
      <c r="W23" s="12">
        <f t="shared" si="2"/>
        <v>5</v>
      </c>
      <c r="X23" s="14">
        <f t="shared" si="3"/>
        <v>11500000</v>
      </c>
      <c r="Y23" s="17"/>
      <c r="Z23" s="14">
        <f t="shared" si="4"/>
        <v>11500000</v>
      </c>
      <c r="AA23" s="18" t="s">
        <v>76</v>
      </c>
      <c r="AB23" s="13" t="s">
        <v>1334</v>
      </c>
      <c r="AC23" s="19" t="s">
        <v>1335</v>
      </c>
      <c r="AD23" s="20" t="s">
        <v>95</v>
      </c>
      <c r="AE23" s="19"/>
      <c r="AF23" s="21"/>
      <c r="AG23" s="22" t="str">
        <f t="shared" si="5"/>
        <v>TRUE</v>
      </c>
      <c r="AH23" s="23" t="str">
        <f t="shared" si="6"/>
        <v>تهران سعادت آباد میدان فرهنگ بلوار فرهنگ خیابان ۱۶ شرقی پلاک ۱۸ واحد ۳۰۴  - رضا پورسیدی 09121228264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8">
        <v>17</v>
      </c>
      <c r="H24" s="220">
        <v>290119229147</v>
      </c>
      <c r="I24" s="218" t="s">
        <v>1316</v>
      </c>
      <c r="J24" s="218"/>
      <c r="K24" s="11" t="str">
        <f t="shared" ca="1" si="0"/>
        <v/>
      </c>
      <c r="L24" s="216" t="s">
        <v>128</v>
      </c>
      <c r="M24" s="216" t="s">
        <v>1336</v>
      </c>
      <c r="N24" s="216" t="s">
        <v>1337</v>
      </c>
      <c r="O24" s="9">
        <v>5525.1</v>
      </c>
      <c r="P24" s="9">
        <v>1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2750000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2750000</v>
      </c>
      <c r="Y24" s="17"/>
      <c r="Z24" s="14">
        <f t="shared" si="4"/>
        <v>2750000</v>
      </c>
      <c r="AA24" s="232" t="s">
        <v>381</v>
      </c>
      <c r="AB24" s="230" t="s">
        <v>1339</v>
      </c>
      <c r="AC24" s="228" t="s">
        <v>1338</v>
      </c>
      <c r="AD24" s="226"/>
      <c r="AE24" s="19"/>
      <c r="AF24" s="21"/>
      <c r="AG24" s="22" t="str">
        <f t="shared" si="5"/>
        <v>TRUE</v>
      </c>
      <c r="AH24" s="23" t="str">
        <f t="shared" si="6"/>
        <v>مشهد بلوار وکیل آباد، بلوار کوثر، نبش کوثر شمالی پانزده کافه یوو - علی صبوری خراسانی 09156117970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36"/>
      <c r="H25" s="237"/>
      <c r="I25" s="236"/>
      <c r="J25" s="236"/>
      <c r="K25" s="11" t="str">
        <f t="shared" ca="1" si="0"/>
        <v/>
      </c>
      <c r="L25" s="222"/>
      <c r="M25" s="222"/>
      <c r="N25" s="222"/>
      <c r="O25" s="9">
        <v>5501.3</v>
      </c>
      <c r="P25" s="9">
        <v>1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51200000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51200000</v>
      </c>
      <c r="Y25" s="17"/>
      <c r="Z25" s="14">
        <f t="shared" si="4"/>
        <v>51200000</v>
      </c>
      <c r="AA25" s="241"/>
      <c r="AB25" s="240"/>
      <c r="AC25" s="239"/>
      <c r="AD25" s="238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219"/>
      <c r="H26" s="221"/>
      <c r="I26" s="219"/>
      <c r="J26" s="219"/>
      <c r="K26" s="11" t="str">
        <f t="shared" ca="1" si="0"/>
        <v/>
      </c>
      <c r="L26" s="217"/>
      <c r="M26" s="217"/>
      <c r="N26" s="217"/>
      <c r="O26" s="9">
        <v>5524.1</v>
      </c>
      <c r="P26" s="9">
        <v>1</v>
      </c>
      <c r="Q26" s="13" t="str">
        <f>VLOOKUP(O26, '[1]لیست محصولات شهریور ۱۴۰۳'!B:C,2,0)</f>
        <v>برزیل کوکاپیل کاناریو | Brazil Cocapil Canario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2550000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2550000</v>
      </c>
      <c r="Y26" s="17"/>
      <c r="Z26" s="14">
        <f t="shared" si="4"/>
        <v>2550000</v>
      </c>
      <c r="AA26" s="233"/>
      <c r="AB26" s="231"/>
      <c r="AC26" s="229"/>
      <c r="AD26" s="22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18</v>
      </c>
      <c r="H27" s="10">
        <v>930836</v>
      </c>
      <c r="I27" s="9" t="s">
        <v>1316</v>
      </c>
      <c r="J27" s="9" t="s">
        <v>74</v>
      </c>
      <c r="K27" s="11" t="str">
        <f t="shared" ca="1" si="0"/>
        <v/>
      </c>
      <c r="L27" s="12" t="s">
        <v>143</v>
      </c>
      <c r="M27" s="12" t="s">
        <v>537</v>
      </c>
      <c r="N27" s="12" t="s">
        <v>1340</v>
      </c>
      <c r="O27" s="9">
        <v>5501.2</v>
      </c>
      <c r="P27" s="9">
        <v>3</v>
      </c>
      <c r="Q27" s="13" t="str">
        <f>VLOOKUP(O27, '[1]لیست محصولات شهریور ۱۴۰۳'!B:C,2,0)</f>
        <v>ورتکس | Vortex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11100000</v>
      </c>
      <c r="U27" s="15"/>
      <c r="V27" s="16">
        <f t="shared" si="1"/>
        <v>0</v>
      </c>
      <c r="W27" s="12">
        <f t="shared" si="2"/>
        <v>3</v>
      </c>
      <c r="X27" s="14">
        <f t="shared" si="3"/>
        <v>33300000</v>
      </c>
      <c r="Y27" s="17"/>
      <c r="Z27" s="14">
        <f t="shared" si="4"/>
        <v>33300000</v>
      </c>
      <c r="AA27" s="18" t="s">
        <v>235</v>
      </c>
      <c r="AB27" s="13" t="s">
        <v>1341</v>
      </c>
      <c r="AC27" s="19" t="s">
        <v>1342</v>
      </c>
      <c r="AD27" s="20"/>
      <c r="AE27" s="19"/>
      <c r="AF27" s="21"/>
      <c r="AG27" s="22" t="str">
        <f t="shared" si="5"/>
        <v>TRUE</v>
      </c>
      <c r="AH27" s="23" t="str">
        <f t="shared" si="6"/>
        <v>تبریز ولیعصر خیابان رودکی انتهای خیابان خوارزمی بعد از دونر درنا پلاک ۱ کافه پی - امین کیانی 09144146711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67">
        <v>19</v>
      </c>
      <c r="H28" s="78"/>
      <c r="I28" s="67" t="s">
        <v>1316</v>
      </c>
      <c r="J28" s="9"/>
      <c r="K28" s="11" t="str">
        <f t="shared" ca="1" si="0"/>
        <v/>
      </c>
      <c r="L28" s="12" t="s">
        <v>124</v>
      </c>
      <c r="M28" s="12" t="s">
        <v>332</v>
      </c>
      <c r="N28" s="12" t="s">
        <v>910</v>
      </c>
      <c r="O28" s="9">
        <v>5501.3</v>
      </c>
      <c r="P28" s="9">
        <v>5</v>
      </c>
      <c r="Q28" s="13" t="str">
        <f>VLOOKUP(O28, '[1]لیست محصولات شهریور ۱۴۰۳'!B:C,2,0)</f>
        <v>ورتکس | Vortex</v>
      </c>
      <c r="R28" s="9"/>
      <c r="S28" s="12">
        <f>VLOOKUP(O28, '[1]لیست محصولات شهریور ۱۴۰۳'!B:F,5,0)</f>
        <v>4000</v>
      </c>
      <c r="T28" s="14">
        <f>VLOOKUP(O28, '[1]لیست محصولات شهریور ۱۴۰۳'!B:G,6,0)</f>
        <v>51200000</v>
      </c>
      <c r="U28" s="15"/>
      <c r="V28" s="16">
        <f t="shared" si="1"/>
        <v>0</v>
      </c>
      <c r="W28" s="12">
        <f t="shared" si="2"/>
        <v>5</v>
      </c>
      <c r="X28" s="14">
        <f t="shared" si="3"/>
        <v>256000000</v>
      </c>
      <c r="Y28" s="17"/>
      <c r="Z28" s="14">
        <f t="shared" si="4"/>
        <v>256000000</v>
      </c>
      <c r="AA28" s="18" t="s">
        <v>76</v>
      </c>
      <c r="AB28" s="13" t="s">
        <v>70</v>
      </c>
      <c r="AC28" s="19" t="s">
        <v>334</v>
      </c>
      <c r="AD28" s="20"/>
      <c r="AE28" s="19"/>
      <c r="AF28" s="21"/>
      <c r="AG28" s="22" t="str">
        <f t="shared" si="5"/>
        <v>TRUE</v>
      </c>
      <c r="AH28" s="23" t="str">
        <f t="shared" si="6"/>
        <v>تهران - کافه نولان پونک - آرین بیکدلی 09125690775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218">
        <v>20</v>
      </c>
      <c r="H29" s="220">
        <v>290104506110</v>
      </c>
      <c r="I29" s="218" t="s">
        <v>1316</v>
      </c>
      <c r="J29" s="218"/>
      <c r="K29" s="11" t="str">
        <f t="shared" ca="1" si="0"/>
        <v/>
      </c>
      <c r="L29" s="216" t="s">
        <v>101</v>
      </c>
      <c r="M29" s="216" t="s">
        <v>444</v>
      </c>
      <c r="N29" s="216" t="s">
        <v>445</v>
      </c>
      <c r="O29" s="9">
        <v>5525.3</v>
      </c>
      <c r="P29" s="9">
        <v>1</v>
      </c>
      <c r="Q29" s="13" t="str">
        <f>VLOOKUP(O29, '[1]لیست محصولات شهریور ۱۴۰۳'!B:C,2,0)</f>
        <v>اتیوپی آناسورا | Ethiopia Anasora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63200000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63200000</v>
      </c>
      <c r="Y29" s="17"/>
      <c r="Z29" s="14">
        <f t="shared" si="4"/>
        <v>63200000</v>
      </c>
      <c r="AA29" s="232" t="s">
        <v>446</v>
      </c>
      <c r="AB29" s="230" t="s">
        <v>447</v>
      </c>
      <c r="AC29" s="228" t="s">
        <v>448</v>
      </c>
      <c r="AD29" s="226"/>
      <c r="AE29" s="19"/>
      <c r="AF29" s="21"/>
      <c r="AG29" s="22" t="str">
        <f t="shared" si="5"/>
        <v>TRUE</v>
      </c>
      <c r="AH29" s="23" t="str">
        <f t="shared" si="6"/>
        <v>زنجان چهارراه سعدی به سمت دروازه ارک کوچه شادمان قهوه آفریقا - محمدرضا جلدی 09195241245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36"/>
      <c r="H30" s="237"/>
      <c r="I30" s="236"/>
      <c r="J30" s="236"/>
      <c r="K30" s="11" t="str">
        <f t="shared" ca="1" si="0"/>
        <v/>
      </c>
      <c r="L30" s="222"/>
      <c r="M30" s="222"/>
      <c r="N30" s="222"/>
      <c r="O30" s="9">
        <v>3329.2</v>
      </c>
      <c r="P30" s="9">
        <v>1</v>
      </c>
      <c r="Q30" s="13" t="str">
        <f>VLOOKUP(O30, '[1]لیست محصولات شهریور ۱۴۰۳'!B:C,2,0)</f>
        <v>بنتی ننکا | Benti Nenka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48750000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48750000</v>
      </c>
      <c r="Y30" s="17"/>
      <c r="Z30" s="14">
        <f t="shared" si="4"/>
        <v>48750000</v>
      </c>
      <c r="AA30" s="241"/>
      <c r="AB30" s="240"/>
      <c r="AC30" s="239"/>
      <c r="AD30" s="238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9"/>
      <c r="H31" s="221"/>
      <c r="I31" s="219"/>
      <c r="J31" s="219"/>
      <c r="K31" s="11" t="str">
        <f t="shared" ca="1" si="0"/>
        <v/>
      </c>
      <c r="L31" s="217"/>
      <c r="M31" s="217"/>
      <c r="N31" s="217"/>
      <c r="O31" s="9">
        <v>5524.2</v>
      </c>
      <c r="P31" s="9">
        <v>1</v>
      </c>
      <c r="Q31" s="13" t="str">
        <f>VLOOKUP(O31, '[1]لیست محصولات شهریور ۱۴۰۳'!B:C,2,0)</f>
        <v>برزیل کوکاپیل کاناریو | Brazil Cocapil Canario</v>
      </c>
      <c r="R31" s="9"/>
      <c r="S31" s="12">
        <f>VLOOKUP(O31, '[1]لیست محصولات شهریور ۱۴۰۳'!B:F,5,0)</f>
        <v>750</v>
      </c>
      <c r="T31" s="14">
        <f>VLOOKUP(O31, '[1]لیست محصولات شهریور ۱۴۰۳'!B:G,6,0)</f>
        <v>12450000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12450000</v>
      </c>
      <c r="Y31" s="17"/>
      <c r="Z31" s="14">
        <f t="shared" si="4"/>
        <v>12450000</v>
      </c>
      <c r="AA31" s="233"/>
      <c r="AB31" s="231"/>
      <c r="AC31" s="229"/>
      <c r="AD31" s="227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21</v>
      </c>
      <c r="H32" s="10">
        <v>997159</v>
      </c>
      <c r="I32" s="9" t="s">
        <v>1316</v>
      </c>
      <c r="J32" s="9"/>
      <c r="K32" s="11" t="str">
        <f t="shared" ca="1" si="0"/>
        <v/>
      </c>
      <c r="L32" s="12" t="s">
        <v>1343</v>
      </c>
      <c r="M32" s="12" t="s">
        <v>1344</v>
      </c>
      <c r="N32" s="12"/>
      <c r="O32" s="9">
        <v>5501.1</v>
      </c>
      <c r="P32" s="9">
        <v>2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2300000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4600000</v>
      </c>
      <c r="Y32" s="17"/>
      <c r="Z32" s="14">
        <f t="shared" si="4"/>
        <v>4600000</v>
      </c>
      <c r="AA32" s="18" t="s">
        <v>76</v>
      </c>
      <c r="AB32" s="13" t="s">
        <v>1345</v>
      </c>
      <c r="AC32" s="19" t="s">
        <v>1346</v>
      </c>
      <c r="AD32" s="20" t="s">
        <v>95</v>
      </c>
      <c r="AE32" s="19"/>
      <c r="AF32" s="21"/>
      <c r="AG32" s="22" t="str">
        <f t="shared" si="5"/>
        <v>TRUE</v>
      </c>
      <c r="AH32" s="23" t="str">
        <f t="shared" si="6"/>
        <v>تهران هروی، خیابان افتخاریان، کوچه پارک (پارک جنوبی)، پلاک ۱۶، زنگ ۴  - رهان کاشف نیا 09354138767</v>
      </c>
    </row>
    <row r="33" spans="1:34" ht="22.35" customHeight="1">
      <c r="A33" s="7"/>
      <c r="B33" s="7"/>
      <c r="C33" s="7"/>
      <c r="D33" s="7"/>
      <c r="E33" s="7"/>
      <c r="F33" s="8"/>
      <c r="G33" s="67">
        <v>22</v>
      </c>
      <c r="H33" s="78"/>
      <c r="I33" s="67" t="s">
        <v>1316</v>
      </c>
      <c r="J33" s="9" t="s">
        <v>74</v>
      </c>
      <c r="K33" s="11" t="str">
        <f t="shared" ca="1" si="0"/>
        <v/>
      </c>
      <c r="L33" s="12" t="s">
        <v>197</v>
      </c>
      <c r="M33" s="12" t="s">
        <v>198</v>
      </c>
      <c r="N33" s="12" t="s">
        <v>199</v>
      </c>
      <c r="O33" s="9">
        <v>5525.3</v>
      </c>
      <c r="P33" s="9">
        <v>2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4000</v>
      </c>
      <c r="T33" s="14">
        <f>VLOOKUP(O33, '[1]لیست محصولات شهریور ۱۴۰۳'!B:G,6,0)</f>
        <v>63200000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126400000</v>
      </c>
      <c r="Y33" s="17"/>
      <c r="Z33" s="14">
        <f t="shared" si="4"/>
        <v>126400000</v>
      </c>
      <c r="AA33" s="18" t="s">
        <v>76</v>
      </c>
      <c r="AB33" s="13" t="s">
        <v>70</v>
      </c>
      <c r="AC33" s="19" t="s">
        <v>200</v>
      </c>
      <c r="AD33" s="20"/>
      <c r="AE33" s="19"/>
      <c r="AF33" s="21"/>
      <c r="AG33" s="22" t="str">
        <f t="shared" si="5"/>
        <v>TRUE</v>
      </c>
      <c r="AH33" s="23" t="str">
        <f t="shared" si="6"/>
        <v>تهران - کافه آرمه - اردوان یوسفی 09124047817</v>
      </c>
    </row>
    <row r="34" spans="1:34" ht="22.35" customHeight="1">
      <c r="A34" s="7"/>
      <c r="B34" s="7"/>
      <c r="C34" s="7"/>
      <c r="D34" s="7"/>
      <c r="E34" s="7"/>
      <c r="F34" s="8"/>
      <c r="G34" s="9">
        <v>23</v>
      </c>
      <c r="H34" s="10">
        <v>290132687171</v>
      </c>
      <c r="I34" s="9" t="s">
        <v>1316</v>
      </c>
      <c r="J34" s="9" t="s">
        <v>74</v>
      </c>
      <c r="K34" s="11" t="str">
        <f t="shared" ca="1" si="0"/>
        <v/>
      </c>
      <c r="L34" s="12" t="s">
        <v>238</v>
      </c>
      <c r="M34" s="12" t="s">
        <v>1347</v>
      </c>
      <c r="N34" s="12" t="s">
        <v>1348</v>
      </c>
      <c r="O34" s="9">
        <v>5524.2</v>
      </c>
      <c r="P34" s="9">
        <v>1</v>
      </c>
      <c r="Q34" s="13" t="str">
        <f>VLOOKUP(O34, '[1]لیست محصولات شهریور ۱۴۰۳'!B:C,2,0)</f>
        <v>برزیل کوکاپیل کاناریو | Brazil Cocapil Canario</v>
      </c>
      <c r="R34" s="9"/>
      <c r="S34" s="12">
        <f>VLOOKUP(O34, '[1]لیست محصولات شهریور ۱۴۰۳'!B:F,5,0)</f>
        <v>750</v>
      </c>
      <c r="T34" s="14">
        <f>VLOOKUP(O34, '[1]لیست محصولات شهریور ۱۴۰۳'!B:G,6,0)</f>
        <v>12450000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12450000</v>
      </c>
      <c r="Y34" s="17"/>
      <c r="Z34" s="14">
        <f t="shared" si="4"/>
        <v>12450000</v>
      </c>
      <c r="AA34" s="18" t="s">
        <v>235</v>
      </c>
      <c r="AB34" s="13" t="s">
        <v>1349</v>
      </c>
      <c r="AC34" s="19" t="s">
        <v>1350</v>
      </c>
      <c r="AD34" s="20"/>
      <c r="AE34" s="19"/>
      <c r="AF34" s="21"/>
      <c r="AG34" s="22" t="str">
        <f t="shared" si="5"/>
        <v>TRUE</v>
      </c>
      <c r="AH34" s="23" t="str">
        <f t="shared" si="6"/>
        <v>تبریز ولیعصر خیابان اعتصامی جنوبی جنب شهریار۳ کافه رستوران دارکوب - فرزاد کریمی 09021011513</v>
      </c>
    </row>
    <row r="35" spans="1:34" ht="22.35" customHeight="1">
      <c r="A35" s="7"/>
      <c r="B35" s="7"/>
      <c r="C35" s="7"/>
      <c r="D35" s="7"/>
      <c r="E35" s="7"/>
      <c r="F35" s="8"/>
      <c r="G35" s="218">
        <v>24</v>
      </c>
      <c r="H35" s="220">
        <v>341916</v>
      </c>
      <c r="I35" s="218" t="s">
        <v>1316</v>
      </c>
      <c r="J35" s="218" t="s">
        <v>74</v>
      </c>
      <c r="K35" s="11" t="str">
        <f t="shared" ca="1" si="0"/>
        <v/>
      </c>
      <c r="L35" s="216"/>
      <c r="M35" s="216"/>
      <c r="N35" s="216" t="s">
        <v>1352</v>
      </c>
      <c r="O35" s="9">
        <v>3329.1</v>
      </c>
      <c r="P35" s="9">
        <v>1</v>
      </c>
      <c r="Q35" s="13" t="str">
        <f>VLOOKUP(O35, '[1]لیست محصولات شهریور ۱۴۰۳'!B:C,2,0)</f>
        <v>بنتی ننکا | Benti Nenka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9850000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9850000</v>
      </c>
      <c r="Y35" s="17"/>
      <c r="Z35" s="14">
        <f t="shared" si="4"/>
        <v>9850000</v>
      </c>
      <c r="AA35" s="232" t="s">
        <v>76</v>
      </c>
      <c r="AB35" s="230" t="s">
        <v>1351</v>
      </c>
      <c r="AC35" s="228" t="s">
        <v>909</v>
      </c>
      <c r="AD35" s="226"/>
      <c r="AE35" s="19"/>
      <c r="AF35" s="21"/>
      <c r="AG35" s="22" t="str">
        <f t="shared" si="5"/>
        <v>TRUE</v>
      </c>
      <c r="AH35" s="23" t="str">
        <f t="shared" si="6"/>
        <v>تهران خیابان انقلاب روبروی تئاترشهر پلاک 855  کافه رستوران ایستگاه  -   09121504903</v>
      </c>
    </row>
    <row r="36" spans="1:34" ht="22.35" customHeight="1">
      <c r="A36" s="7"/>
      <c r="B36" s="7"/>
      <c r="C36" s="7"/>
      <c r="D36" s="7"/>
      <c r="E36" s="7"/>
      <c r="F36" s="8"/>
      <c r="G36" s="219"/>
      <c r="H36" s="221"/>
      <c r="I36" s="219"/>
      <c r="J36" s="219"/>
      <c r="K36" s="11" t="str">
        <f t="shared" ca="1" si="0"/>
        <v/>
      </c>
      <c r="L36" s="217"/>
      <c r="M36" s="217"/>
      <c r="N36" s="217"/>
      <c r="O36" s="9">
        <v>5525.2</v>
      </c>
      <c r="P36" s="9">
        <v>15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750</v>
      </c>
      <c r="T36" s="14">
        <f>VLOOKUP(O36, '[1]لیست محصولات شهریور ۱۴۰۳'!B:G,6,0)</f>
        <v>13350000</v>
      </c>
      <c r="U36" s="15"/>
      <c r="V36" s="16">
        <f t="shared" si="1"/>
        <v>0</v>
      </c>
      <c r="W36" s="12">
        <f t="shared" si="2"/>
        <v>15</v>
      </c>
      <c r="X36" s="14">
        <f t="shared" si="3"/>
        <v>200250000</v>
      </c>
      <c r="Y36" s="17"/>
      <c r="Z36" s="14">
        <f t="shared" si="4"/>
        <v>200250000</v>
      </c>
      <c r="AA36" s="233"/>
      <c r="AB36" s="231"/>
      <c r="AC36" s="229"/>
      <c r="AD36" s="227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s="90" customFormat="1" ht="22.35" customHeight="1">
      <c r="A37" s="79"/>
      <c r="B37" s="79"/>
      <c r="C37" s="79"/>
      <c r="D37" s="79"/>
      <c r="E37" s="79"/>
      <c r="F37" s="79"/>
      <c r="G37" s="260">
        <v>25</v>
      </c>
      <c r="H37" s="263"/>
      <c r="I37" s="260" t="s">
        <v>1316</v>
      </c>
      <c r="J37" s="260"/>
      <c r="K37" s="80" t="str">
        <f t="shared" ca="1" si="0"/>
        <v/>
      </c>
      <c r="L37" s="287" t="s">
        <v>1353</v>
      </c>
      <c r="M37" s="288"/>
      <c r="N37" s="289"/>
      <c r="O37" s="81">
        <v>5524.1</v>
      </c>
      <c r="P37" s="81">
        <v>1</v>
      </c>
      <c r="Q37" s="82" t="str">
        <f>VLOOKUP(O37, '[1]لیست محصولات شهریور ۱۴۰۳'!B:C,2,0)</f>
        <v>برزیل کوکاپیل کاناریو | Brazil Cocapil Canario</v>
      </c>
      <c r="R37" s="81"/>
      <c r="S37" s="83">
        <f>VLOOKUP(O37, '[1]لیست محصولات شهریور ۱۴۰۳'!B:F,5,0)</f>
        <v>150</v>
      </c>
      <c r="T37" s="84">
        <f>VLOOKUP(O37, '[1]لیست محصولات شهریور ۱۴۰۳'!B:G,6,0)</f>
        <v>2550000</v>
      </c>
      <c r="U37" s="85"/>
      <c r="V37" s="86">
        <f t="shared" si="1"/>
        <v>0</v>
      </c>
      <c r="W37" s="83">
        <f t="shared" si="2"/>
        <v>1</v>
      </c>
      <c r="X37" s="84">
        <f t="shared" si="3"/>
        <v>2550000</v>
      </c>
      <c r="Y37" s="87"/>
      <c r="Z37" s="84">
        <f t="shared" si="4"/>
        <v>2550000</v>
      </c>
      <c r="AA37" s="383" t="s">
        <v>1354</v>
      </c>
      <c r="AB37" s="384"/>
      <c r="AC37" s="384"/>
      <c r="AD37" s="385"/>
      <c r="AE37" s="88"/>
      <c r="AF37" s="89"/>
      <c r="AH37" s="91" t="str">
        <f t="shared" si="6"/>
        <v xml:space="preserve">تحویل به نوشاد   - هدیه کافه لوک‌اِیت  </v>
      </c>
    </row>
    <row r="38" spans="1:34" s="90" customFormat="1" ht="22.35" customHeight="1">
      <c r="A38" s="79"/>
      <c r="B38" s="79"/>
      <c r="C38" s="79"/>
      <c r="D38" s="79"/>
      <c r="E38" s="79"/>
      <c r="F38" s="79"/>
      <c r="G38" s="261"/>
      <c r="H38" s="264"/>
      <c r="I38" s="261"/>
      <c r="J38" s="261"/>
      <c r="K38" s="80" t="str">
        <f t="shared" ca="1" si="0"/>
        <v/>
      </c>
      <c r="L38" s="290"/>
      <c r="M38" s="291"/>
      <c r="N38" s="292"/>
      <c r="O38" s="81">
        <v>5525.1</v>
      </c>
      <c r="P38" s="81">
        <v>1</v>
      </c>
      <c r="Q38" s="82" t="str">
        <f>VLOOKUP(O38, '[1]لیست محصولات شهریور ۱۴۰۳'!B:C,2,0)</f>
        <v>اتیوپی آناسورا | Ethiopia Anasora</v>
      </c>
      <c r="R38" s="81"/>
      <c r="S38" s="83">
        <f>VLOOKUP(O38, '[1]لیست محصولات شهریور ۱۴۰۳'!B:F,5,0)</f>
        <v>150</v>
      </c>
      <c r="T38" s="84">
        <f>VLOOKUP(O38, '[1]لیست محصولات شهریور ۱۴۰۳'!B:G,6,0)</f>
        <v>2750000</v>
      </c>
      <c r="U38" s="85"/>
      <c r="V38" s="86">
        <f t="shared" si="1"/>
        <v>0</v>
      </c>
      <c r="W38" s="83">
        <f t="shared" si="2"/>
        <v>1</v>
      </c>
      <c r="X38" s="84">
        <f t="shared" si="3"/>
        <v>2750000</v>
      </c>
      <c r="Y38" s="87"/>
      <c r="Z38" s="84">
        <f t="shared" si="4"/>
        <v>2750000</v>
      </c>
      <c r="AA38" s="386"/>
      <c r="AB38" s="387"/>
      <c r="AC38" s="387"/>
      <c r="AD38" s="388"/>
      <c r="AE38" s="88"/>
      <c r="AF38" s="89"/>
      <c r="AH38" s="91" t="str">
        <f t="shared" si="6"/>
        <v xml:space="preserve">   -   </v>
      </c>
    </row>
    <row r="39" spans="1:34" s="90" customFormat="1" ht="22.35" customHeight="1">
      <c r="A39" s="79"/>
      <c r="B39" s="79"/>
      <c r="C39" s="79"/>
      <c r="D39" s="79"/>
      <c r="E39" s="79"/>
      <c r="F39" s="79"/>
      <c r="G39" s="262"/>
      <c r="H39" s="265"/>
      <c r="I39" s="262"/>
      <c r="J39" s="262"/>
      <c r="K39" s="80" t="str">
        <f t="shared" ca="1" si="0"/>
        <v/>
      </c>
      <c r="L39" s="293"/>
      <c r="M39" s="294"/>
      <c r="N39" s="295"/>
      <c r="O39" s="81">
        <v>3329.1</v>
      </c>
      <c r="P39" s="81">
        <v>1</v>
      </c>
      <c r="Q39" s="82" t="str">
        <f>VLOOKUP(O39, '[1]لیست محصولات شهریور ۱۴۰۳'!B:C,2,0)</f>
        <v>بنتی ننکا | Benti Nenka</v>
      </c>
      <c r="R39" s="81"/>
      <c r="S39" s="83">
        <f>VLOOKUP(O39, '[1]لیست محصولات شهریور ۱۴۰۳'!B:F,5,0)</f>
        <v>150</v>
      </c>
      <c r="T39" s="84">
        <f>VLOOKUP(O39, '[1]لیست محصولات شهریور ۱۴۰۳'!B:G,6,0)</f>
        <v>9850000</v>
      </c>
      <c r="U39" s="85"/>
      <c r="V39" s="86">
        <f t="shared" si="1"/>
        <v>0</v>
      </c>
      <c r="W39" s="83">
        <f t="shared" si="2"/>
        <v>1</v>
      </c>
      <c r="X39" s="84">
        <f t="shared" si="3"/>
        <v>9850000</v>
      </c>
      <c r="Y39" s="87"/>
      <c r="Z39" s="84">
        <f t="shared" si="4"/>
        <v>9850000</v>
      </c>
      <c r="AA39" s="389"/>
      <c r="AB39" s="390"/>
      <c r="AC39" s="390"/>
      <c r="AD39" s="391"/>
      <c r="AE39" s="88"/>
      <c r="AF39" s="89"/>
      <c r="AH39" s="91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>
        <v>26</v>
      </c>
      <c r="H40" s="10">
        <v>290221491321</v>
      </c>
      <c r="I40" s="9" t="s">
        <v>1370</v>
      </c>
      <c r="J40" s="9"/>
      <c r="K40" s="11" t="str">
        <f t="shared" ca="1" si="0"/>
        <v/>
      </c>
      <c r="L40" s="12" t="s">
        <v>1385</v>
      </c>
      <c r="M40" s="12" t="s">
        <v>1386</v>
      </c>
      <c r="N40" s="12"/>
      <c r="O40" s="9">
        <v>5525.1</v>
      </c>
      <c r="P40" s="9">
        <v>1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2750000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2750000</v>
      </c>
      <c r="Y40" s="17"/>
      <c r="Z40" s="14">
        <f t="shared" si="4"/>
        <v>2750000</v>
      </c>
      <c r="AA40" s="18" t="s">
        <v>76</v>
      </c>
      <c r="AB40" s="13" t="s">
        <v>1388</v>
      </c>
      <c r="AC40" s="19" t="s">
        <v>1387</v>
      </c>
      <c r="AD40" s="20" t="s">
        <v>109</v>
      </c>
      <c r="AE40" s="19"/>
      <c r="AF40" s="21"/>
      <c r="AG40" s="22" t="str">
        <f t="shared" si="5"/>
        <v>TRUE</v>
      </c>
      <c r="AH40" s="23" t="str">
        <f t="shared" si="6"/>
        <v>تهران اشرفی اصفهانی باغ فیض خ خجسته پور(یا باهنر) نبش کاشفی نیک روبروی لوازم یدکی پایتخت سیستم پلاک۵۸ واحد۴ * در صورت عدم حضور لطفا به سوپر زینال جنب منزل تحویل داده شود. *  - لاله زمانی 09123832198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9</v>
      </c>
      <c r="AI240" s="56">
        <f t="shared" si="19"/>
        <v>0</v>
      </c>
      <c r="AJ240" s="57">
        <f>AH240-AI240</f>
        <v>9</v>
      </c>
      <c r="AK240" s="58">
        <f t="shared" si="23"/>
        <v>1.35</v>
      </c>
      <c r="AL240" s="59">
        <f>AO240+AQ240-[2]Sheet1!$AH241</f>
        <v>0</v>
      </c>
      <c r="AM240" s="59">
        <f t="shared" si="25"/>
        <v>-9</v>
      </c>
      <c r="AN240" s="58">
        <f t="shared" si="21"/>
        <v>0</v>
      </c>
      <c r="AO240" s="59"/>
      <c r="AP240" s="58">
        <f t="shared" si="22"/>
        <v>-1.35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8</v>
      </c>
      <c r="AI242" s="56">
        <f t="shared" si="19"/>
        <v>0</v>
      </c>
      <c r="AJ242" s="57">
        <f t="shared" si="27"/>
        <v>8</v>
      </c>
      <c r="AK242" s="58">
        <f t="shared" ref="AK242:AK267" si="28">AH242*AG242/1000</f>
        <v>32</v>
      </c>
      <c r="AL242" s="59">
        <f>AO242+AQ242-[2]Sheet1!$AH243</f>
        <v>0</v>
      </c>
      <c r="AM242" s="59">
        <f t="shared" si="25"/>
        <v>-8</v>
      </c>
      <c r="AN242" s="58">
        <f t="shared" si="21"/>
        <v>0</v>
      </c>
      <c r="AO242" s="59"/>
      <c r="AP242" s="58">
        <f t="shared" si="22"/>
        <v>-32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09">
    <mergeCell ref="AA37:AD39"/>
    <mergeCell ref="H35:H36"/>
    <mergeCell ref="G35:G36"/>
    <mergeCell ref="L37:N39"/>
    <mergeCell ref="G37:G39"/>
    <mergeCell ref="H37:H39"/>
    <mergeCell ref="I37:I39"/>
    <mergeCell ref="J37:J39"/>
    <mergeCell ref="N35:N36"/>
    <mergeCell ref="M35:M36"/>
    <mergeCell ref="L35:L36"/>
    <mergeCell ref="J35:J36"/>
    <mergeCell ref="I35:I36"/>
    <mergeCell ref="AD29:AD31"/>
    <mergeCell ref="AD35:AD36"/>
    <mergeCell ref="AC35:AC36"/>
    <mergeCell ref="AB35:AB36"/>
    <mergeCell ref="AA35:AA36"/>
    <mergeCell ref="M29:M31"/>
    <mergeCell ref="N29:N31"/>
    <mergeCell ref="AA29:AA31"/>
    <mergeCell ref="AB29:AB31"/>
    <mergeCell ref="AC29:AC31"/>
    <mergeCell ref="G29:G31"/>
    <mergeCell ref="H29:H31"/>
    <mergeCell ref="I29:I31"/>
    <mergeCell ref="J29:J31"/>
    <mergeCell ref="L29:L31"/>
    <mergeCell ref="G21:G22"/>
    <mergeCell ref="AA24:AA26"/>
    <mergeCell ref="AB24:AB26"/>
    <mergeCell ref="AC24:AC26"/>
    <mergeCell ref="AD24:AD26"/>
    <mergeCell ref="G24:G26"/>
    <mergeCell ref="H24:H26"/>
    <mergeCell ref="I24:I26"/>
    <mergeCell ref="J24:J26"/>
    <mergeCell ref="L24:L26"/>
    <mergeCell ref="M24:M26"/>
    <mergeCell ref="N24:N26"/>
    <mergeCell ref="M21:M22"/>
    <mergeCell ref="L21:L22"/>
    <mergeCell ref="J21:J22"/>
    <mergeCell ref="I21:I22"/>
    <mergeCell ref="H21:H22"/>
    <mergeCell ref="AA21:AA22"/>
    <mergeCell ref="AB21:AB22"/>
    <mergeCell ref="AC21:AC22"/>
    <mergeCell ref="AD21:AD22"/>
    <mergeCell ref="N21:N22"/>
    <mergeCell ref="I19:I20"/>
    <mergeCell ref="H19:H20"/>
    <mergeCell ref="G19:G20"/>
    <mergeCell ref="AB19:AB20"/>
    <mergeCell ref="AA19:AA20"/>
    <mergeCell ref="AD14:AD15"/>
    <mergeCell ref="N19:N20"/>
    <mergeCell ref="M19:M20"/>
    <mergeCell ref="L19:L20"/>
    <mergeCell ref="J19:J20"/>
    <mergeCell ref="AC19:AC20"/>
    <mergeCell ref="AD19:AD20"/>
    <mergeCell ref="H14:H15"/>
    <mergeCell ref="G14:G15"/>
    <mergeCell ref="AB14:AB15"/>
    <mergeCell ref="AA14:AA15"/>
    <mergeCell ref="AC14:AC15"/>
    <mergeCell ref="N14:N15"/>
    <mergeCell ref="M14:M15"/>
    <mergeCell ref="L14:L15"/>
    <mergeCell ref="J14:J15"/>
    <mergeCell ref="I14:I15"/>
    <mergeCell ref="L12:L13"/>
    <mergeCell ref="M12:M13"/>
    <mergeCell ref="N12:N13"/>
    <mergeCell ref="AC12:AC13"/>
    <mergeCell ref="AD12:AD13"/>
    <mergeCell ref="AB12:AB13"/>
    <mergeCell ref="AA12:AA13"/>
    <mergeCell ref="G6:G7"/>
    <mergeCell ref="G12:G13"/>
    <mergeCell ref="H12:H13"/>
    <mergeCell ref="I12:I13"/>
    <mergeCell ref="J12:J13"/>
    <mergeCell ref="M6:M7"/>
    <mergeCell ref="L6:L7"/>
    <mergeCell ref="J6:J7"/>
    <mergeCell ref="I6:I7"/>
    <mergeCell ref="H6:H7"/>
    <mergeCell ref="AD6:AD7"/>
    <mergeCell ref="AC6:AC7"/>
    <mergeCell ref="AA6:AA7"/>
    <mergeCell ref="AB6:AB7"/>
    <mergeCell ref="N6:N7"/>
    <mergeCell ref="A1:B1"/>
    <mergeCell ref="C1:D1"/>
    <mergeCell ref="E1:F1"/>
    <mergeCell ref="U1:V1"/>
    <mergeCell ref="AD3:AD4"/>
    <mergeCell ref="AC3:AC4"/>
    <mergeCell ref="AB3:AB4"/>
    <mergeCell ref="AA3:AA4"/>
    <mergeCell ref="N3:N4"/>
    <mergeCell ref="M3:M4"/>
    <mergeCell ref="L3:L4"/>
    <mergeCell ref="J3:J4"/>
    <mergeCell ref="I3:I4"/>
    <mergeCell ref="H3:H4"/>
    <mergeCell ref="G3:G4"/>
  </mergeCells>
  <conditionalFormatting sqref="G2:J3 AD2:AD3 Z2:Z200 J5:J6 AD5:AD6 J8:J12 AD8:AD12 G11:I12 G14:J14 AD14 G16:J19 AD16:AD19 G21:J21 AD21 G23:J24 AD23:AD24 G27:J29 AD27:AD29 G32:J35 AD32:AD35 G37:J37 G40:J200 AD40:AD200">
    <cfRule type="expression" dxfId="58" priority="63">
      <formula>$A2</formula>
    </cfRule>
    <cfRule type="expression" dxfId="57" priority="65">
      <formula>$E2</formula>
    </cfRule>
  </conditionalFormatting>
  <conditionalFormatting sqref="K2:Z2 G2:J3 AA2:AF3 Q3:Z200 J5:J6 AA5:AF6 J8:J12 AA8:AF12 G11:I12 G14:P14 AA14:AF14 G16:P19 AA16:AF19 G21:P21 AA21:AF21 G23:P24 AA23:AF24 G27:P29 AA27:AF29 G32:P35 AA32:AF35 G37:L37 G40:P200 AA40:AF200 K3:P3 AE4:AF4 K4:K10 O4:P10 H5:H6 AE7:AF7 H8:H10 K11:P12 K13 O13:P13 AE13:AF13 K15 O15:P15 AE15:AF15 K20 O20:P20 AE20:AF20 K22 O22:P22 AE22:AF22 K25:K26 O25:P26 AE25:AF26 K30:K31 O30:P31 AE30:AF31 K36 O36:P39 AE36:AF39 AA37 K38:K39">
    <cfRule type="expression" dxfId="56" priority="64">
      <formula>$C2</formula>
    </cfRule>
  </conditionalFormatting>
  <conditionalFormatting sqref="W2:W200">
    <cfRule type="expression" dxfId="5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{178C6215-5914-41C0-B8EA-BD1560D29402}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{ACD6F1AB-DFF4-44A5-BE6A-BCA404433BAB}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{C623AB65-01C9-48DD-BED8-F0B1CDF772D9}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{C759A5AD-A413-4844-A346-06B458EE2C35}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{DF46B7E9-8E88-43B8-8789-8B2508C18105}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{1036A10C-D189-4386-BDC9-E084014F085F}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{96DAFA06-7DE6-4075-BEFA-9733ACE16415}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{56230AD4-8BE2-4E58-B79D-41A4B3FD45C3}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{DB286931-0F94-4C52-9DF6-A3C775E27AFB}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{36520EB2-BE8D-44FF-A12F-3716ADECBD9E}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{591F2C03-8E5F-41E7-BFE1-3DC763FF6006}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{6D943A00-4BCA-4D09-A5A7-363E4A470AA1}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{17E2495C-4202-47BF-80B9-1CB1E0A34011}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{3E2074C1-F956-4007-A5F0-F17248348D35}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{519B3B11-1792-4BCD-809C-7BA952B5C67C}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{5C9E4822-C7F5-4356-AA11-ED27450ED6D7}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{E080C202-4C15-4FE5-922E-EA675F491E0D}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{43A1B70B-C8CF-4180-AE94-37B5E5781ED7}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{3077A5DB-6F50-426B-BFD0-7203AA2D8B4A}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{DB6EC420-CD83-4B04-8298-5DF6B8076AB3}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{97FBC61A-10C9-4457-AC0A-79EE23C63911}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{2BF4707B-A7A3-40EE-BDFF-D568392735D4}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{91C7BA05-A2A4-4751-95FF-941509E44F60}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{BB2B995A-0C79-4763-95C3-5BB75464C881}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{F5C7EF0E-149B-46E2-8614-AD188FEE66E5}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{658F6BDD-A4FE-47DD-B2F0-BBE4C7C246EC}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{B0178447-E389-48C0-95F9-BA24659E3C1E}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{D691D2AA-0D5A-4F81-A868-8DBDBA57541B}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{04E95CE3-5407-4EB2-A91C-934C7C9939FE}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{A647F31B-12F2-4DD9-B619-E3B3677280C7}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{0B017D03-3C62-4B2D-9CF7-BDCBB9B47FFA}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{D94610B0-AD2B-417D-9DBC-144FB240B7B4}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{A5874847-DF89-4932-BF75-E3C5750E8419}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{0544C5A8-A26C-419C-96B1-859C567BBC9D}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{CA9FD11D-F308-4659-8A9C-51E4E06D2A88}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{E9DA32F1-C343-4B74-B159-7E55A8C5AE39}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{525564D1-A2D8-424D-89FD-A9895FCAA6BF}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{5734C16A-3CBE-404D-A5B8-50F27257A959}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{BA2CFCA5-08FB-428D-BDEE-82A7A37EEF60}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{C334CD28-07DC-4FE5-B6D2-DBE03BE3DFDF}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{6D2A734C-F4D5-4FEB-BAB8-6822DD6DE6BC}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{F298DC0C-3F20-4FD3-B9DC-1CF64217ED6A}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{E30FD936-593B-4D13-AB00-596610DB1F9C}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{63F55EFD-75DD-4914-A969-1115A09B18F2}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{D5B62839-E86C-49E2-A7C4-526D2FC3FC17}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{DEB7E011-AC9D-4239-ADD7-4A5CA31243A8}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{F72DA0A1-2C53-4451-B2D8-76A9509B78E9}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{CC7299BC-2CAB-464D-873A-2427A6E513F8}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{7B403DF8-637B-4DA6-97AC-7CCEA93B7096}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{9FE4965C-F498-4565-9ED4-462690E29543}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{0F32D910-16C6-4732-BD52-D5A3838E6646}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{38F56C3F-DAC8-41AD-BF88-CB3703FFA85E}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{91CC1815-C2F6-4A45-B18C-4A2494EE1FB9}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{227CB6A6-241D-4CCC-AA66-669430173130}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{6D85FBDF-8134-4CC5-91CB-3B7558FAFEFA}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{BE5E5D9C-7F8B-4ECF-8E50-3705EADEBCCA}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{61F59292-6F26-4313-B2E8-C7C06AE964A6}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{B536E3C1-2697-41AD-A66B-5A2EE04A95E0}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{978BB3A8-E79D-43FC-A528-CD2312C8C787}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{3BDC78F3-E278-495A-8218-A73EED4635BB}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{4B82DBB8-430A-440F-85B3-5960AAF3C823}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C6215-5914-41C0-B8EA-BD1560D29402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ACD6F1AB-DFF4-44A5-BE6A-BCA404433BAB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623AB65-01C9-48DD-BED8-F0B1CDF772D9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759A5AD-A413-4844-A346-06B458EE2C3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F46B7E9-8E88-43B8-8789-8B2508C1810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036A10C-D189-4386-BDC9-E084014F085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6DAFA06-7DE6-4075-BEFA-9733ACE16415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6230AD4-8BE2-4E58-B79D-41A4B3FD45C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B286931-0F94-4C52-9DF6-A3C775E27AF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6520EB2-BE8D-44FF-A12F-3716ADECBD9E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91F2C03-8E5F-41E7-BFE1-3DC763FF600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D943A00-4BCA-4D09-A5A7-363E4A470AA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7E2495C-4202-47BF-80B9-1CB1E0A3401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E2074C1-F956-4007-A5F0-F17248348D3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19B3B11-1792-4BCD-809C-7BA952B5C67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C9E4822-C7F5-4356-AA11-ED27450ED6D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080C202-4C15-4FE5-922E-EA675F491E0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3A1B70B-C8CF-4180-AE94-37B5E5781ED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077A5DB-6F50-426B-BFD0-7203AA2D8B4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B6EC420-CD83-4B04-8298-5DF6B8076AB3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7FBC61A-10C9-4457-AC0A-79EE23C63911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BF4707B-A7A3-40EE-BDFF-D568392735D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91C7BA05-A2A4-4751-95FF-941509E44F6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B2B995A-0C79-4763-95C3-5BB75464C88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5C7EF0E-149B-46E2-8614-AD188FEE66E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58F6BDD-A4FE-47DD-B2F0-BBE4C7C246E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0178447-E389-48C0-95F9-BA24659E3C1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691D2AA-0D5A-4F81-A868-8DBDBA57541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4E95CE3-5407-4EB2-A91C-934C7C9939F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647F31B-12F2-4DD9-B619-E3B3677280C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B017D03-3C62-4B2D-9CF7-BDCBB9B47FF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94610B0-AD2B-417D-9DBC-144FB240B7B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5874847-DF89-4932-BF75-E3C5750E841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544C5A8-A26C-419C-96B1-859C567BBC9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A9FD11D-F308-4659-8A9C-51E4E06D2A8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9DA32F1-C343-4B74-B159-7E55A8C5AE3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25564D1-A2D8-424D-89FD-A9895FCAA6B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5734C16A-3CBE-404D-A5B8-50F27257A959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BA2CFCA5-08FB-428D-BDEE-82A7A37EEF6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334CD28-07DC-4FE5-B6D2-DBE03BE3DFD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D2A734C-F4D5-4FEB-BAB8-6822DD6DE6B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298DC0C-3F20-4FD3-B9DC-1CF64217ED6A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30FD936-593B-4D13-AB00-596610DB1F9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63F55EFD-75DD-4914-A969-1115A09B18F2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5B62839-E86C-49E2-A7C4-526D2FC3FC1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EB7E011-AC9D-4239-ADD7-4A5CA31243A8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72DA0A1-2C53-4451-B2D8-76A9509B78E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CC7299BC-2CAB-464D-873A-2427A6E513F8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B403DF8-637B-4DA6-97AC-7CCEA93B7096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FE4965C-F498-4565-9ED4-462690E2954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F32D910-16C6-4732-BD52-D5A3838E664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8F56C3F-DAC8-41AD-BF88-CB3703FFA85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91CC1815-C2F6-4A45-B18C-4A2494EE1FB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27CB6A6-241D-4CCC-AA66-66943017313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D85FBDF-8134-4CC5-91CB-3B7558FAFEF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BE5E5D9C-7F8B-4ECF-8E50-3705EADEBCC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1F59292-6F26-4313-B2E8-C7C06AE964A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536E3C1-2697-41AD-A66B-5A2EE04A95E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78BB3A8-E79D-43FC-A528-CD2312C8C78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BDC78F3-E278-495A-8218-A73EED4635B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B82DBB8-430A-440F-85B3-5960AAF3C823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R267"/>
  <sheetViews>
    <sheetView rightToLeft="1" topLeftCell="G1" zoomScale="70" zoomScaleNormal="70" workbookViewId="0">
      <selection activeCell="L10" sqref="L1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2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6" style="24" bestFit="1" customWidth="1"/>
    <col min="29" max="29" width="15.77734375" style="31" bestFit="1" customWidth="1"/>
    <col min="30" max="30" width="13.6640625" style="32" bestFit="1" customWidth="1"/>
    <col min="31" max="31" width="61.33203125" style="24" customWidth="1"/>
    <col min="32" max="32" width="28.33203125" style="24" customWidth="1"/>
    <col min="33" max="33" width="13.5546875" style="24" bestFit="1" customWidth="1"/>
    <col min="34" max="34" width="122.8867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290140932418</v>
      </c>
      <c r="I2" s="9" t="s">
        <v>1316</v>
      </c>
      <c r="J2" s="9"/>
      <c r="K2" s="11" t="str">
        <f t="shared" ref="K2:K65" ca="1" si="0">IF(C2, TODAY(), "" )</f>
        <v/>
      </c>
      <c r="L2" s="12" t="s">
        <v>575</v>
      </c>
      <c r="M2" s="12" t="s">
        <v>1355</v>
      </c>
      <c r="N2" s="12" t="s">
        <v>1356</v>
      </c>
      <c r="O2" s="9">
        <v>5525.3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63200000</v>
      </c>
      <c r="Y2" s="17"/>
      <c r="Z2" s="14">
        <f t="shared" ref="Z2:Z65" si="4">X2-Y2</f>
        <v>63200000</v>
      </c>
      <c r="AA2" s="18" t="s">
        <v>446</v>
      </c>
      <c r="AB2" s="13" t="s">
        <v>1357</v>
      </c>
      <c r="AC2" s="19" t="s">
        <v>1358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زنجان بلوار دانشجو _ روبروی آموزشگاه رانندگی فجر _ کانکس سفید کافه لامور - ریحانه پرچگانی 09190595396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290155338580</v>
      </c>
      <c r="I3" s="9" t="s">
        <v>1316</v>
      </c>
      <c r="J3" s="9" t="s">
        <v>74</v>
      </c>
      <c r="K3" s="11" t="str">
        <f t="shared" ca="1" si="0"/>
        <v/>
      </c>
      <c r="L3" s="12" t="s">
        <v>1359</v>
      </c>
      <c r="M3" s="12" t="s">
        <v>1360</v>
      </c>
      <c r="N3" s="12" t="s">
        <v>1361</v>
      </c>
      <c r="O3" s="9">
        <v>5501.3</v>
      </c>
      <c r="P3" s="9">
        <v>2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51200000</v>
      </c>
      <c r="U3" s="15"/>
      <c r="V3" s="16">
        <f t="shared" si="1"/>
        <v>0</v>
      </c>
      <c r="W3" s="12">
        <f t="shared" si="2"/>
        <v>2</v>
      </c>
      <c r="X3" s="14">
        <f t="shared" si="3"/>
        <v>102400000</v>
      </c>
      <c r="Y3" s="17"/>
      <c r="Z3" s="14">
        <f t="shared" si="4"/>
        <v>102400000</v>
      </c>
      <c r="AA3" s="18" t="s">
        <v>76</v>
      </c>
      <c r="AB3" s="13" t="s">
        <v>1362</v>
      </c>
      <c r="AC3" s="19" t="s">
        <v>1363</v>
      </c>
      <c r="AD3" s="20"/>
      <c r="AE3" s="77" t="s">
        <v>1519</v>
      </c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بزرگراه حقانى بلوار کتابخانه ملى ضلع جنوبى پردیس تئاتر موسیقى کافه کُر - فهیمه قدم یاری 09124431359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290159136464</v>
      </c>
      <c r="I4" s="25" t="s">
        <v>1316</v>
      </c>
      <c r="J4" s="9"/>
      <c r="K4" s="11" t="str">
        <f t="shared" ca="1" si="0"/>
        <v/>
      </c>
      <c r="L4" s="12" t="s">
        <v>622</v>
      </c>
      <c r="M4" s="12" t="s">
        <v>1364</v>
      </c>
      <c r="N4" s="12" t="s">
        <v>1365</v>
      </c>
      <c r="O4" s="9">
        <v>5525.2</v>
      </c>
      <c r="P4" s="9">
        <v>1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13350000</v>
      </c>
      <c r="U4" s="15"/>
      <c r="V4" s="16">
        <f t="shared" si="1"/>
        <v>0</v>
      </c>
      <c r="W4" s="12">
        <f t="shared" si="2"/>
        <v>1</v>
      </c>
      <c r="X4" s="14">
        <f t="shared" si="3"/>
        <v>13350000</v>
      </c>
      <c r="Y4" s="17"/>
      <c r="Z4" s="14">
        <f t="shared" si="4"/>
        <v>13350000</v>
      </c>
      <c r="AA4" s="18" t="s">
        <v>76</v>
      </c>
      <c r="AB4" s="13" t="s">
        <v>1366</v>
      </c>
      <c r="AC4" s="19" t="s">
        <v>1367</v>
      </c>
      <c r="AD4" s="20" t="s">
        <v>109</v>
      </c>
      <c r="AE4" s="19"/>
      <c r="AF4" s="21"/>
      <c r="AG4" s="22" t="str">
        <f t="shared" si="5"/>
        <v>TRUE</v>
      </c>
      <c r="AH4" s="23" t="str">
        <f t="shared" si="6"/>
        <v>تهران خیابان طالقانی،خیابان موسوی،کوچه ایرانشهر،پلاک ۱ عمارت جهان کوچک من - امیرحسین ضیائی پور 09366388030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18">
        <v>4</v>
      </c>
      <c r="H5" s="10">
        <v>290166769208</v>
      </c>
      <c r="I5" s="218" t="s">
        <v>1316</v>
      </c>
      <c r="J5" s="218"/>
      <c r="K5" s="11" t="str">
        <f t="shared" ca="1" si="0"/>
        <v/>
      </c>
      <c r="L5" s="216" t="s">
        <v>201</v>
      </c>
      <c r="M5" s="216" t="s">
        <v>202</v>
      </c>
      <c r="N5" s="216" t="s">
        <v>830</v>
      </c>
      <c r="O5" s="9">
        <v>5501.2</v>
      </c>
      <c r="P5" s="9">
        <v>1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11100000</v>
      </c>
      <c r="U5" s="15"/>
      <c r="V5" s="16">
        <f t="shared" si="1"/>
        <v>0</v>
      </c>
      <c r="W5" s="12">
        <f t="shared" si="2"/>
        <v>1</v>
      </c>
      <c r="X5" s="14">
        <f t="shared" si="3"/>
        <v>11100000</v>
      </c>
      <c r="Y5" s="17"/>
      <c r="Z5" s="14">
        <f t="shared" si="4"/>
        <v>11100000</v>
      </c>
      <c r="AA5" s="232" t="s">
        <v>76</v>
      </c>
      <c r="AB5" s="230" t="s">
        <v>1368</v>
      </c>
      <c r="AC5" s="228" t="s">
        <v>203</v>
      </c>
      <c r="AD5" s="226" t="s">
        <v>109</v>
      </c>
      <c r="AE5" s="19"/>
      <c r="AF5" s="21"/>
      <c r="AG5" s="22" t="str">
        <f t="shared" si="5"/>
        <v>TRUE</v>
      </c>
      <c r="AH5" s="23" t="str">
        <f t="shared" si="6"/>
        <v>تهران شهرک غرب،میدان صنعت،خیابان سیمای ایران،جنب پلاتین،روبه روی دانشگاه کافه رستوران بهزاد - سینا علیزاده 09306114439</v>
      </c>
    </row>
    <row r="6" spans="1:34" s="109" customFormat="1" ht="22.35" customHeight="1">
      <c r="A6" s="99"/>
      <c r="B6" s="99"/>
      <c r="C6" s="99" t="b">
        <v>0</v>
      </c>
      <c r="D6" s="99"/>
      <c r="E6" s="99"/>
      <c r="F6" s="99"/>
      <c r="G6" s="236"/>
      <c r="H6" s="392" t="s">
        <v>921</v>
      </c>
      <c r="I6" s="236"/>
      <c r="J6" s="236"/>
      <c r="K6" s="100" t="str">
        <f t="shared" ca="1" si="0"/>
        <v/>
      </c>
      <c r="L6" s="222"/>
      <c r="M6" s="222"/>
      <c r="N6" s="222"/>
      <c r="O6" s="101">
        <v>3327.1</v>
      </c>
      <c r="P6" s="101">
        <v>1</v>
      </c>
      <c r="Q6" s="102" t="str">
        <f>VLOOKUP(O6, '[1]لیست محصولات شهریور ۱۴۰۳'!B:C,2,0)</f>
        <v>پامپوجیلا | pampojila</v>
      </c>
      <c r="R6" s="101"/>
      <c r="S6" s="103">
        <f>VLOOKUP(O6, '[1]لیست محصولات شهریور ۱۴۰۳'!B:F,5,0)</f>
        <v>150</v>
      </c>
      <c r="T6" s="104">
        <f>VLOOKUP(O6, '[1]لیست محصولات شهریور ۱۴۰۳'!B:G,6,0)</f>
        <v>5950000</v>
      </c>
      <c r="U6" s="105"/>
      <c r="V6" s="106">
        <f t="shared" si="1"/>
        <v>0</v>
      </c>
      <c r="W6" s="103">
        <f t="shared" si="2"/>
        <v>1</v>
      </c>
      <c r="X6" s="104">
        <f t="shared" si="3"/>
        <v>5950000</v>
      </c>
      <c r="Y6" s="107"/>
      <c r="Z6" s="104">
        <f t="shared" si="4"/>
        <v>5950000</v>
      </c>
      <c r="AA6" s="241"/>
      <c r="AB6" s="240"/>
      <c r="AC6" s="239"/>
      <c r="AD6" s="238"/>
      <c r="AE6" s="363" t="s">
        <v>1369</v>
      </c>
      <c r="AF6" s="108"/>
      <c r="AH6" s="23" t="str">
        <f t="shared" si="6"/>
        <v xml:space="preserve">   -   </v>
      </c>
    </row>
    <row r="7" spans="1:34" s="109" customFormat="1" ht="22.35" customHeight="1">
      <c r="A7" s="99" t="b">
        <v>0</v>
      </c>
      <c r="B7" s="99"/>
      <c r="C7" s="99" t="b">
        <v>0</v>
      </c>
      <c r="D7" s="99"/>
      <c r="E7" s="99" t="b">
        <v>0</v>
      </c>
      <c r="F7" s="99"/>
      <c r="G7" s="219"/>
      <c r="H7" s="393"/>
      <c r="I7" s="219"/>
      <c r="J7" s="219"/>
      <c r="K7" s="100" t="str">
        <f t="shared" ca="1" si="0"/>
        <v/>
      </c>
      <c r="L7" s="217"/>
      <c r="M7" s="217"/>
      <c r="N7" s="217"/>
      <c r="O7" s="101">
        <v>3329.1</v>
      </c>
      <c r="P7" s="101">
        <v>1</v>
      </c>
      <c r="Q7" s="102" t="str">
        <f>VLOOKUP(O7, '[1]لیست محصولات شهریور ۱۴۰۳'!B:C,2,0)</f>
        <v>بنتی ننکا | Benti Nenka</v>
      </c>
      <c r="R7" s="101"/>
      <c r="S7" s="103">
        <f>VLOOKUP(O7, '[1]لیست محصولات شهریور ۱۴۰۳'!B:F,5,0)</f>
        <v>150</v>
      </c>
      <c r="T7" s="104">
        <f>VLOOKUP(O7, '[1]لیست محصولات شهریور ۱۴۰۳'!B:G,6,0)</f>
        <v>9850000</v>
      </c>
      <c r="U7" s="200"/>
      <c r="V7" s="106">
        <f t="shared" si="1"/>
        <v>0</v>
      </c>
      <c r="W7" s="103">
        <f t="shared" si="2"/>
        <v>1</v>
      </c>
      <c r="X7" s="104">
        <f t="shared" si="3"/>
        <v>9850000</v>
      </c>
      <c r="Y7" s="107"/>
      <c r="Z7" s="104">
        <f t="shared" si="4"/>
        <v>9850000</v>
      </c>
      <c r="AA7" s="233"/>
      <c r="AB7" s="231"/>
      <c r="AC7" s="229"/>
      <c r="AD7" s="227"/>
      <c r="AE7" s="364"/>
      <c r="AF7" s="108"/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290190174982</v>
      </c>
      <c r="I8" s="9" t="s">
        <v>1370</v>
      </c>
      <c r="J8" s="9"/>
      <c r="K8" s="11" t="str">
        <f t="shared" ca="1" si="0"/>
        <v/>
      </c>
      <c r="L8" s="12" t="s">
        <v>622</v>
      </c>
      <c r="M8" s="12" t="s">
        <v>1371</v>
      </c>
      <c r="N8" s="12"/>
      <c r="O8" s="9">
        <v>3327.2</v>
      </c>
      <c r="P8" s="9">
        <v>1</v>
      </c>
      <c r="Q8" s="13" t="str">
        <f>VLOOKUP(O8, '[1]لیست محصولات شهریور ۱۴۰۳'!B:C,2,0)</f>
        <v>پامپوجیلا | pampojila</v>
      </c>
      <c r="R8" s="9" t="s">
        <v>156</v>
      </c>
      <c r="S8" s="12">
        <f>VLOOKUP(O8, '[1]لیست محصولات شهریور ۱۴۰۳'!B:F,5,0)</f>
        <v>750</v>
      </c>
      <c r="T8" s="14">
        <f>VLOOKUP(O8, '[1]لیست محصولات شهریور ۱۴۰۳'!B:G,6,0)</f>
        <v>29250000</v>
      </c>
      <c r="U8" s="15"/>
      <c r="V8" s="16">
        <f t="shared" si="1"/>
        <v>0</v>
      </c>
      <c r="W8" s="12">
        <f t="shared" si="2"/>
        <v>1</v>
      </c>
      <c r="X8" s="14">
        <f t="shared" si="3"/>
        <v>29250000</v>
      </c>
      <c r="Y8" s="17"/>
      <c r="Z8" s="14">
        <f t="shared" si="4"/>
        <v>29250000</v>
      </c>
      <c r="AA8" s="18" t="s">
        <v>76</v>
      </c>
      <c r="AB8" s="13" t="s">
        <v>1372</v>
      </c>
      <c r="AC8" s="19" t="s">
        <v>1373</v>
      </c>
      <c r="AD8" s="20" t="s">
        <v>95</v>
      </c>
      <c r="AE8" s="19"/>
      <c r="AF8" s="21"/>
      <c r="AG8" s="22" t="str">
        <f t="shared" si="5"/>
        <v>TRUE</v>
      </c>
      <c r="AH8" s="23" t="str">
        <f t="shared" si="6"/>
        <v>تهران زعفرانیه، آصف، بلوار بهرادی، ماکویی پور شمالی پلاک ۶۶ برج مروارید طبقه اول  - امیرحسین دولت آبادی 09121014686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290196154570</v>
      </c>
      <c r="I9" s="25" t="s">
        <v>1370</v>
      </c>
      <c r="J9" s="9"/>
      <c r="K9" s="11" t="str">
        <f t="shared" ca="1" si="0"/>
        <v/>
      </c>
      <c r="L9" s="27" t="s">
        <v>232</v>
      </c>
      <c r="M9" s="12" t="s">
        <v>1065</v>
      </c>
      <c r="N9" s="12"/>
      <c r="O9" s="9">
        <v>5525.2</v>
      </c>
      <c r="P9" s="9">
        <v>2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13350000</v>
      </c>
      <c r="U9" s="15"/>
      <c r="V9" s="16">
        <f t="shared" si="1"/>
        <v>0</v>
      </c>
      <c r="W9" s="12">
        <f t="shared" si="2"/>
        <v>2</v>
      </c>
      <c r="X9" s="14">
        <f t="shared" si="3"/>
        <v>26700000</v>
      </c>
      <c r="Y9" s="17"/>
      <c r="Z9" s="14">
        <f t="shared" si="4"/>
        <v>26700000</v>
      </c>
      <c r="AA9" s="18" t="s">
        <v>190</v>
      </c>
      <c r="AB9" s="13" t="s">
        <v>1374</v>
      </c>
      <c r="AC9" s="19" t="s">
        <v>1375</v>
      </c>
      <c r="AD9" s="20"/>
      <c r="AE9" s="19"/>
      <c r="AF9" s="21"/>
      <c r="AG9" s="22" t="str">
        <f t="shared" si="5"/>
        <v>TRUE</v>
      </c>
      <c r="AH9" s="23" t="str">
        <f t="shared" si="6"/>
        <v>شیراز پل معالی آباد به سمت قصردشت-بلوار میرزای شیرازی- کوچه ۲۵- ساختمان ۱۳۴۵ (شیشه ای)- طبقه دوم - زنگ دوم  - محمد ابراهیمی 09021698585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67">
        <v>7</v>
      </c>
      <c r="H10" s="78"/>
      <c r="I10" s="199" t="s">
        <v>1370</v>
      </c>
      <c r="J10" s="9" t="s">
        <v>74</v>
      </c>
      <c r="K10" s="11" t="str">
        <f t="shared" ca="1" si="0"/>
        <v/>
      </c>
      <c r="L10" s="27"/>
      <c r="M10" s="27" t="s">
        <v>105</v>
      </c>
      <c r="N10" s="12" t="s">
        <v>1376</v>
      </c>
      <c r="O10" s="9">
        <v>5501.3</v>
      </c>
      <c r="P10" s="9">
        <v>1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51200000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51200000</v>
      </c>
      <c r="Y10" s="17"/>
      <c r="Z10" s="14">
        <f t="shared" si="4"/>
        <v>51200000</v>
      </c>
      <c r="AA10" s="18" t="s">
        <v>76</v>
      </c>
      <c r="AB10" s="13" t="s">
        <v>647</v>
      </c>
      <c r="AC10" s="19" t="s">
        <v>108</v>
      </c>
      <c r="AD10" s="20" t="s">
        <v>109</v>
      </c>
      <c r="AE10" s="19"/>
      <c r="AF10" s="21"/>
      <c r="AG10" s="22" t="str">
        <f t="shared" si="5"/>
        <v>TRUE</v>
      </c>
      <c r="AH10" s="23" t="str">
        <f t="shared" si="6"/>
        <v>تهران صادقيه اشرفي اصفهاني خيابان عرب حسيني خيابان حائري پلاك ۲۶ کلینیک دامپزشکی دکتر مهرداد کریمی -  اسماعیلی 09380977784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22506</v>
      </c>
      <c r="I11" s="9" t="s">
        <v>1370</v>
      </c>
      <c r="J11" s="9"/>
      <c r="K11" s="11" t="str">
        <f t="shared" ca="1" si="0"/>
        <v/>
      </c>
      <c r="L11" s="12" t="s">
        <v>529</v>
      </c>
      <c r="M11" s="12" t="s">
        <v>903</v>
      </c>
      <c r="N11" s="12" t="s">
        <v>904</v>
      </c>
      <c r="O11" s="9">
        <v>5501.3</v>
      </c>
      <c r="P11" s="9">
        <v>1</v>
      </c>
      <c r="Q11" s="13" t="str">
        <f>VLOOKUP(O11, '[1]لیست محصولات شهریور ۱۴۰۳'!B:C,2,0)</f>
        <v>ورتکس | Vortex</v>
      </c>
      <c r="R11" s="9"/>
      <c r="S11" s="12">
        <f>VLOOKUP(O11, '[1]لیست محصولات شهریور ۱۴۰۳'!B:F,5,0)</f>
        <v>4000</v>
      </c>
      <c r="T11" s="14">
        <f>VLOOKUP(O11, '[1]لیست محصولات شهریور ۱۴۰۳'!B:G,6,0)</f>
        <v>51200000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51200000</v>
      </c>
      <c r="Y11" s="17"/>
      <c r="Z11" s="14">
        <f t="shared" si="4"/>
        <v>51200000</v>
      </c>
      <c r="AA11" s="18" t="s">
        <v>613</v>
      </c>
      <c r="AB11" s="13" t="s">
        <v>905</v>
      </c>
      <c r="AC11" s="19" t="s">
        <v>906</v>
      </c>
      <c r="AD11" s="20"/>
      <c r="AE11" s="19"/>
      <c r="AF11" s="21"/>
      <c r="AG11" s="22" t="str">
        <f t="shared" si="5"/>
        <v>TRUE</v>
      </c>
      <c r="AH11" s="23" t="str">
        <f t="shared" si="6"/>
        <v>آمل میدان قائم - نبش کوچه آموزش و پرورش کافه بلوار - میلاد فروحی 09351251733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9</v>
      </c>
      <c r="H12" s="10">
        <v>130576</v>
      </c>
      <c r="I12" s="9" t="s">
        <v>1370</v>
      </c>
      <c r="J12" s="9"/>
      <c r="K12" s="11" t="str">
        <f t="shared" ca="1" si="0"/>
        <v/>
      </c>
      <c r="L12" s="12" t="s">
        <v>90</v>
      </c>
      <c r="M12" s="12" t="s">
        <v>91</v>
      </c>
      <c r="N12" s="12"/>
      <c r="O12" s="9">
        <v>5525.1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 t="s">
        <v>92</v>
      </c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2750000</v>
      </c>
      <c r="Y12" s="17"/>
      <c r="Z12" s="14">
        <f t="shared" si="4"/>
        <v>2750000</v>
      </c>
      <c r="AA12" s="18" t="s">
        <v>76</v>
      </c>
      <c r="AB12" s="13" t="s">
        <v>93</v>
      </c>
      <c r="AC12" s="19" t="s">
        <v>94</v>
      </c>
      <c r="AD12" s="20" t="s">
        <v>95</v>
      </c>
      <c r="AE12" s="19"/>
      <c r="AF12" s="21"/>
      <c r="AG12" s="22" t="str">
        <f t="shared" si="5"/>
        <v>TRUE</v>
      </c>
      <c r="AH12" s="23" t="str">
        <f t="shared" si="6"/>
        <v>تهران نیاوران خیابان شهید باهنر، خیابان آقاخانی (منظریه۱) بنبست نور پلاک۱ واحد۱  - محمدیوسف امیری 09195923385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44">
        <v>10</v>
      </c>
      <c r="H13" s="242" t="s">
        <v>504</v>
      </c>
      <c r="I13" s="244" t="s">
        <v>1370</v>
      </c>
      <c r="J13" s="218"/>
      <c r="K13" s="11" t="str">
        <f t="shared" ca="1" si="0"/>
        <v/>
      </c>
      <c r="L13" s="216" t="s">
        <v>1377</v>
      </c>
      <c r="M13" s="216" t="s">
        <v>1378</v>
      </c>
      <c r="N13" s="216"/>
      <c r="O13" s="9">
        <v>5501.2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11100000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11100000</v>
      </c>
      <c r="Y13" s="17"/>
      <c r="Z13" s="14">
        <f t="shared" si="4"/>
        <v>11100000</v>
      </c>
      <c r="AA13" s="232" t="s">
        <v>76</v>
      </c>
      <c r="AB13" s="230" t="s">
        <v>1379</v>
      </c>
      <c r="AC13" s="228" t="s">
        <v>1380</v>
      </c>
      <c r="AD13" s="226" t="s">
        <v>109</v>
      </c>
      <c r="AE13" s="19"/>
      <c r="AF13" s="21"/>
      <c r="AG13" s="22" t="str">
        <f t="shared" si="5"/>
        <v>TRUE</v>
      </c>
      <c r="AH13" s="23" t="str">
        <f t="shared" si="6"/>
        <v>تهران بلوار اندرزگو، خ حبيب چيذري، پلاك ۱۵، ساختمان پرستيژ فرمانيه، واحد۱۰۳  - مریم شاه‌حسینی 09016771071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96"/>
      <c r="H14" s="297"/>
      <c r="I14" s="296"/>
      <c r="J14" s="236"/>
      <c r="K14" s="11" t="str">
        <f t="shared" ca="1" si="0"/>
        <v/>
      </c>
      <c r="L14" s="222"/>
      <c r="M14" s="222"/>
      <c r="N14" s="222"/>
      <c r="O14" s="9">
        <v>5525.2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13350000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13350000</v>
      </c>
      <c r="Y14" s="17"/>
      <c r="Z14" s="14">
        <f t="shared" si="4"/>
        <v>13350000</v>
      </c>
      <c r="AA14" s="241"/>
      <c r="AB14" s="240"/>
      <c r="AC14" s="239"/>
      <c r="AD14" s="238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296"/>
      <c r="H15" s="297"/>
      <c r="I15" s="296"/>
      <c r="J15" s="236"/>
      <c r="K15" s="11" t="str">
        <f t="shared" ca="1" si="0"/>
        <v/>
      </c>
      <c r="L15" s="222"/>
      <c r="M15" s="222"/>
      <c r="N15" s="222"/>
      <c r="O15" s="9">
        <v>5524.2</v>
      </c>
      <c r="P15" s="9">
        <v>1</v>
      </c>
      <c r="Q15" s="13" t="str">
        <f>VLOOKUP(O15, '[1]لیست محصولات شهریور ۱۴۰۳'!B:C,2,0)</f>
        <v>برزیل کوکاپیل کاناریو | Brazil Cocapil Canario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12450000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12450000</v>
      </c>
      <c r="Y15" s="17"/>
      <c r="Z15" s="14">
        <f t="shared" si="4"/>
        <v>12450000</v>
      </c>
      <c r="AA15" s="241"/>
      <c r="AB15" s="240"/>
      <c r="AC15" s="239"/>
      <c r="AD15" s="238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245"/>
      <c r="H16" s="243"/>
      <c r="I16" s="245"/>
      <c r="J16" s="219"/>
      <c r="K16" s="11" t="str">
        <f t="shared" ca="1" si="0"/>
        <v/>
      </c>
      <c r="L16" s="217"/>
      <c r="M16" s="217"/>
      <c r="N16" s="217"/>
      <c r="O16" s="9">
        <v>3328.1</v>
      </c>
      <c r="P16" s="9">
        <v>1</v>
      </c>
      <c r="Q16" s="13" t="str">
        <f>VLOOKUP(O16, '[1]لیست محصولات شهریور ۱۴۰۳'!B:C,2,0)</f>
        <v>اینماکولادا مزارع فلو | Inmaculada Fellows Farms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7900000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7900000</v>
      </c>
      <c r="Y16" s="17"/>
      <c r="Z16" s="14">
        <f t="shared" si="4"/>
        <v>7900000</v>
      </c>
      <c r="AA16" s="233"/>
      <c r="AB16" s="231"/>
      <c r="AC16" s="229"/>
      <c r="AD16" s="227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67">
        <v>11</v>
      </c>
      <c r="H17" s="78" t="s">
        <v>504</v>
      </c>
      <c r="I17" s="67" t="s">
        <v>1370</v>
      </c>
      <c r="J17" s="9"/>
      <c r="K17" s="11" t="str">
        <f t="shared" ca="1" si="0"/>
        <v/>
      </c>
      <c r="L17" s="12" t="s">
        <v>1381</v>
      </c>
      <c r="M17" s="12" t="s">
        <v>1382</v>
      </c>
      <c r="N17" s="12"/>
      <c r="O17" s="9">
        <v>5525.2</v>
      </c>
      <c r="P17" s="9">
        <v>2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13350000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26700000</v>
      </c>
      <c r="Y17" s="17"/>
      <c r="Z17" s="14">
        <f t="shared" si="4"/>
        <v>26700000</v>
      </c>
      <c r="AA17" s="18" t="s">
        <v>76</v>
      </c>
      <c r="AB17" s="13" t="s">
        <v>1383</v>
      </c>
      <c r="AC17" s="19" t="s">
        <v>1384</v>
      </c>
      <c r="AD17" s="20" t="s">
        <v>109</v>
      </c>
      <c r="AE17" s="19"/>
      <c r="AF17" s="21"/>
      <c r="AG17" s="22" t="str">
        <f t="shared" si="5"/>
        <v>TRUE</v>
      </c>
      <c r="AH17" s="23" t="str">
        <f t="shared" si="6"/>
        <v>تهران خيابان مقدس اردبيلي، خيابان ب/يامامورا ، نبش كوچه هشتم پلاك۲۳، واحد ۴  - پیت گلادیس لوسانگا 09927188659</v>
      </c>
    </row>
    <row r="18" spans="1:34" ht="22.35" customHeight="1">
      <c r="A18" s="7"/>
      <c r="B18" s="7"/>
      <c r="C18" s="7"/>
      <c r="D18" s="7"/>
      <c r="E18" s="7"/>
      <c r="F18" s="8"/>
      <c r="G18" s="9">
        <v>12</v>
      </c>
      <c r="H18" s="10">
        <v>290222455358</v>
      </c>
      <c r="I18" s="9" t="s">
        <v>1370</v>
      </c>
      <c r="J18" s="9"/>
      <c r="K18" s="11" t="str">
        <f t="shared" ca="1" si="0"/>
        <v/>
      </c>
      <c r="L18" s="12" t="s">
        <v>1389</v>
      </c>
      <c r="M18" s="12" t="s">
        <v>1390</v>
      </c>
      <c r="N18" s="12"/>
      <c r="O18" s="9">
        <v>5525.1</v>
      </c>
      <c r="P18" s="9">
        <v>2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5500000</v>
      </c>
      <c r="Y18" s="17"/>
      <c r="Z18" s="14">
        <f t="shared" si="4"/>
        <v>5500000</v>
      </c>
      <c r="AA18" s="18" t="s">
        <v>76</v>
      </c>
      <c r="AB18" s="13" t="s">
        <v>1391</v>
      </c>
      <c r="AC18" s="19" t="s">
        <v>1392</v>
      </c>
      <c r="AD18" s="20" t="s">
        <v>95</v>
      </c>
      <c r="AE18" s="19"/>
      <c r="AF18" s="21"/>
      <c r="AG18" s="22" t="str">
        <f t="shared" si="5"/>
        <v>TRUE</v>
      </c>
      <c r="AH18" s="23" t="str">
        <f t="shared" si="6"/>
        <v>تهران گیشا، ابتدای خیابان ۳۵، جنب فروشگاه هفت، پلاک ۳۴۶، واحد ۳  - بهراد تقوی 09013335521</v>
      </c>
    </row>
    <row r="19" spans="1:34" ht="22.35" customHeight="1">
      <c r="A19" s="7"/>
      <c r="B19" s="7"/>
      <c r="C19" s="7"/>
      <c r="D19" s="7"/>
      <c r="E19" s="7"/>
      <c r="F19" s="8"/>
      <c r="G19" s="218">
        <v>13</v>
      </c>
      <c r="H19" s="220">
        <v>315851</v>
      </c>
      <c r="I19" s="218" t="s">
        <v>1370</v>
      </c>
      <c r="J19" s="218" t="s">
        <v>74</v>
      </c>
      <c r="K19" s="11" t="str">
        <f t="shared" ca="1" si="0"/>
        <v/>
      </c>
      <c r="L19" s="216" t="s">
        <v>283</v>
      </c>
      <c r="M19" s="216" t="s">
        <v>1393</v>
      </c>
      <c r="N19" s="216"/>
      <c r="O19" s="9">
        <v>5525.1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 t="s">
        <v>1394</v>
      </c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2750000</v>
      </c>
      <c r="Y19" s="17"/>
      <c r="Z19" s="14">
        <f t="shared" si="4"/>
        <v>2750000</v>
      </c>
      <c r="AA19" s="232" t="s">
        <v>76</v>
      </c>
      <c r="AB19" s="230" t="s">
        <v>1395</v>
      </c>
      <c r="AC19" s="228" t="s">
        <v>1396</v>
      </c>
      <c r="AD19" s="226" t="s">
        <v>95</v>
      </c>
      <c r="AE19" s="19"/>
      <c r="AF19" s="21"/>
      <c r="AG19" s="22" t="str">
        <f t="shared" si="5"/>
        <v>TRUE</v>
      </c>
      <c r="AH19" s="23" t="str">
        <f t="shared" si="6"/>
        <v>تهران اندرزگو مرکز خرید سانا طبقه همکف (G1) کافه روستار  - پوریا غریب آزادی 09937694009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19"/>
      <c r="H20" s="221"/>
      <c r="I20" s="219"/>
      <c r="J20" s="219"/>
      <c r="K20" s="11" t="str">
        <f t="shared" ca="1" si="0"/>
        <v/>
      </c>
      <c r="L20" s="217"/>
      <c r="M20" s="217"/>
      <c r="N20" s="217"/>
      <c r="O20" s="9">
        <v>5524.1</v>
      </c>
      <c r="P20" s="9">
        <v>1</v>
      </c>
      <c r="Q20" s="13" t="str">
        <f>VLOOKUP(O20, '[1]لیست محصولات شهریور ۱۴۰۳'!B:C,2,0)</f>
        <v>برزیل کوکاپیل کاناریو | Brazil Cocapil Canario</v>
      </c>
      <c r="R20" s="9" t="s">
        <v>1394</v>
      </c>
      <c r="S20" s="12">
        <f>VLOOKUP(O20, '[1]لیست محصولات شهریور ۱۴۰۳'!B:F,5,0)</f>
        <v>150</v>
      </c>
      <c r="T20" s="14">
        <f>VLOOKUP(O20, '[1]لیست محصولات شهریور ۱۴۰۳'!B:G,6,0)</f>
        <v>2550000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2550000</v>
      </c>
      <c r="Y20" s="17"/>
      <c r="Z20" s="14">
        <f t="shared" si="4"/>
        <v>2550000</v>
      </c>
      <c r="AA20" s="233"/>
      <c r="AB20" s="231"/>
      <c r="AC20" s="229"/>
      <c r="AD20" s="227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44">
        <v>14</v>
      </c>
      <c r="H21" s="242"/>
      <c r="I21" s="244" t="s">
        <v>1370</v>
      </c>
      <c r="J21" s="218" t="s">
        <v>74</v>
      </c>
      <c r="K21" s="11" t="str">
        <f t="shared" ca="1" si="0"/>
        <v/>
      </c>
      <c r="L21" s="216" t="s">
        <v>101</v>
      </c>
      <c r="M21" s="216" t="s">
        <v>210</v>
      </c>
      <c r="N21" s="216" t="s">
        <v>211</v>
      </c>
      <c r="O21" s="9">
        <v>5525.3</v>
      </c>
      <c r="P21" s="9">
        <v>2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4000</v>
      </c>
      <c r="T21" s="14">
        <f>VLOOKUP(O21, '[1]لیست محصولات شهریور ۱۴۰۳'!B:G,6,0)</f>
        <v>63200000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126400000</v>
      </c>
      <c r="Y21" s="17"/>
      <c r="Z21" s="14">
        <f t="shared" si="4"/>
        <v>126400000</v>
      </c>
      <c r="AA21" s="232" t="s">
        <v>76</v>
      </c>
      <c r="AB21" s="230" t="s">
        <v>70</v>
      </c>
      <c r="AC21" s="228" t="s">
        <v>212</v>
      </c>
      <c r="AD21" s="226"/>
      <c r="AE21" s="19"/>
      <c r="AF21" s="21"/>
      <c r="AG21" s="22" t="str">
        <f t="shared" si="5"/>
        <v>TRUE</v>
      </c>
      <c r="AH21" s="23" t="str">
        <f t="shared" si="6"/>
        <v>تهران - ویکافه - محمدرضا دلجو 09051534303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96"/>
      <c r="H22" s="297"/>
      <c r="I22" s="296"/>
      <c r="J22" s="236"/>
      <c r="K22" s="11" t="str">
        <f t="shared" ca="1" si="0"/>
        <v/>
      </c>
      <c r="L22" s="222"/>
      <c r="M22" s="222"/>
      <c r="N22" s="222"/>
      <c r="O22" s="9">
        <v>5525.1</v>
      </c>
      <c r="P22" s="9">
        <v>6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6</v>
      </c>
      <c r="X22" s="14">
        <f t="shared" si="3"/>
        <v>16500000</v>
      </c>
      <c r="Y22" s="17"/>
      <c r="Z22" s="14">
        <f t="shared" si="4"/>
        <v>16500000</v>
      </c>
      <c r="AA22" s="241"/>
      <c r="AB22" s="240"/>
      <c r="AC22" s="239"/>
      <c r="AD22" s="238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96"/>
      <c r="H23" s="297"/>
      <c r="I23" s="296"/>
      <c r="J23" s="236"/>
      <c r="K23" s="11" t="str">
        <f t="shared" ca="1" si="0"/>
        <v/>
      </c>
      <c r="L23" s="222"/>
      <c r="M23" s="222"/>
      <c r="N23" s="222"/>
      <c r="O23" s="9">
        <v>3327.2</v>
      </c>
      <c r="P23" s="9">
        <v>2</v>
      </c>
      <c r="Q23" s="13" t="str">
        <f>VLOOKUP(O23, '[1]لیست محصولات شهریور ۱۴۰۳'!B:C,2,0)</f>
        <v>پامپوجیلا | pampojila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29250000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58500000</v>
      </c>
      <c r="Y23" s="17"/>
      <c r="Z23" s="14">
        <f t="shared" si="4"/>
        <v>58500000</v>
      </c>
      <c r="AA23" s="241"/>
      <c r="AB23" s="240"/>
      <c r="AC23" s="239"/>
      <c r="AD23" s="238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96"/>
      <c r="H24" s="297"/>
      <c r="I24" s="296"/>
      <c r="J24" s="236"/>
      <c r="K24" s="11" t="str">
        <f t="shared" ca="1" si="0"/>
        <v/>
      </c>
      <c r="L24" s="222"/>
      <c r="M24" s="222"/>
      <c r="N24" s="222"/>
      <c r="O24" s="9">
        <v>3327.1</v>
      </c>
      <c r="P24" s="9">
        <v>1</v>
      </c>
      <c r="Q24" s="13" t="str">
        <f>VLOOKUP(O24, '[1]لیست محصولات شهریور ۱۴۰۳'!B:C,2,0)</f>
        <v>پامپوجیلا | pampojila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5950000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5950000</v>
      </c>
      <c r="Y24" s="17"/>
      <c r="Z24" s="14">
        <f t="shared" si="4"/>
        <v>5950000</v>
      </c>
      <c r="AA24" s="241"/>
      <c r="AB24" s="240"/>
      <c r="AC24" s="239"/>
      <c r="AD24" s="238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45"/>
      <c r="H25" s="243"/>
      <c r="I25" s="245"/>
      <c r="J25" s="219"/>
      <c r="K25" s="11" t="str">
        <f t="shared" ca="1" si="0"/>
        <v/>
      </c>
      <c r="L25" s="217"/>
      <c r="M25" s="217"/>
      <c r="N25" s="217"/>
      <c r="O25" s="9">
        <v>3329.1</v>
      </c>
      <c r="P25" s="9">
        <v>1</v>
      </c>
      <c r="Q25" s="13" t="str">
        <f>VLOOKUP(O25, '[1]لیست محصولات شهریور ۱۴۰۳'!B:C,2,0)</f>
        <v>بنتی ننکا | Benti Nenka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9850000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9850000</v>
      </c>
      <c r="Y25" s="17"/>
      <c r="Z25" s="14">
        <f t="shared" si="4"/>
        <v>9850000</v>
      </c>
      <c r="AA25" s="233"/>
      <c r="AB25" s="231"/>
      <c r="AC25" s="229"/>
      <c r="AD25" s="22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218">
        <v>15</v>
      </c>
      <c r="H26" s="220">
        <v>290224499303</v>
      </c>
      <c r="I26" s="218" t="s">
        <v>1370</v>
      </c>
      <c r="J26" s="218"/>
      <c r="K26" s="11" t="str">
        <f t="shared" ca="1" si="0"/>
        <v/>
      </c>
      <c r="L26" s="216" t="s">
        <v>150</v>
      </c>
      <c r="M26" s="216" t="s">
        <v>1397</v>
      </c>
      <c r="N26" s="216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232" t="s">
        <v>76</v>
      </c>
      <c r="AB26" s="230" t="s">
        <v>1398</v>
      </c>
      <c r="AC26" s="228" t="s">
        <v>1399</v>
      </c>
      <c r="AD26" s="226" t="s">
        <v>95</v>
      </c>
      <c r="AE26" s="19"/>
      <c r="AF26" s="21"/>
      <c r="AG26" s="22" t="str">
        <f t="shared" si="5"/>
        <v>TRUE</v>
      </c>
      <c r="AH26" s="23" t="str">
        <f t="shared" si="6"/>
        <v>تهران بهار شیراز، جوادنیا، پلاک ۴۷، واحد ۴  - محسن ملایی 09358393140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36"/>
      <c r="H27" s="237"/>
      <c r="I27" s="236"/>
      <c r="J27" s="236"/>
      <c r="K27" s="11" t="str">
        <f t="shared" ca="1" si="0"/>
        <v/>
      </c>
      <c r="L27" s="222"/>
      <c r="M27" s="222"/>
      <c r="N27" s="222"/>
      <c r="O27" s="9">
        <v>5501.1</v>
      </c>
      <c r="P27" s="9">
        <v>1</v>
      </c>
      <c r="Q27" s="13" t="str">
        <f>VLOOKUP(O27, '[1]لیست محصولات شهریور ۱۴۰۳'!B:C,2,0)</f>
        <v>ورتکس | Vortex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2300000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2300000</v>
      </c>
      <c r="Y27" s="17"/>
      <c r="Z27" s="14">
        <f t="shared" si="4"/>
        <v>2300000</v>
      </c>
      <c r="AA27" s="241"/>
      <c r="AB27" s="240"/>
      <c r="AC27" s="239"/>
      <c r="AD27" s="238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19"/>
      <c r="H28" s="221"/>
      <c r="I28" s="219"/>
      <c r="J28" s="219"/>
      <c r="K28" s="11" t="str">
        <f t="shared" ca="1" si="0"/>
        <v/>
      </c>
      <c r="L28" s="217"/>
      <c r="M28" s="217"/>
      <c r="N28" s="217"/>
      <c r="O28" s="9">
        <v>5524.1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2550000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2550000</v>
      </c>
      <c r="Y28" s="17"/>
      <c r="Z28" s="14">
        <f t="shared" si="4"/>
        <v>2550000</v>
      </c>
      <c r="AA28" s="233"/>
      <c r="AB28" s="231"/>
      <c r="AC28" s="229"/>
      <c r="AD28" s="22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16</v>
      </c>
      <c r="H29" s="10">
        <v>290229001821</v>
      </c>
      <c r="I29" s="9" t="s">
        <v>1370</v>
      </c>
      <c r="J29" s="9"/>
      <c r="K29" s="11" t="str">
        <f t="shared" ca="1" si="0"/>
        <v/>
      </c>
      <c r="L29" s="12" t="s">
        <v>626</v>
      </c>
      <c r="M29" s="12" t="s">
        <v>1400</v>
      </c>
      <c r="N29" s="12"/>
      <c r="O29" s="9">
        <v>5525.1</v>
      </c>
      <c r="P29" s="9">
        <v>3</v>
      </c>
      <c r="Q29" s="13" t="str">
        <f>VLOOKUP(O29, '[1]لیست محصولات شهریور ۱۴۰۳'!B:C,2,0)</f>
        <v>اتیوپی آناسورا | Ethiopia Anasora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2750000</v>
      </c>
      <c r="U29" s="15"/>
      <c r="V29" s="16">
        <f t="shared" si="1"/>
        <v>0</v>
      </c>
      <c r="W29" s="12">
        <f t="shared" si="2"/>
        <v>3</v>
      </c>
      <c r="X29" s="14">
        <f t="shared" si="3"/>
        <v>8250000</v>
      </c>
      <c r="Y29" s="17"/>
      <c r="Z29" s="14">
        <f t="shared" si="4"/>
        <v>8250000</v>
      </c>
      <c r="AA29" s="18" t="s">
        <v>76</v>
      </c>
      <c r="AB29" s="13" t="s">
        <v>1401</v>
      </c>
      <c r="AC29" s="19" t="s">
        <v>1402</v>
      </c>
      <c r="AD29" s="20" t="s">
        <v>109</v>
      </c>
      <c r="AE29" s="19"/>
      <c r="AF29" s="21"/>
      <c r="AG29" s="22" t="str">
        <f t="shared" si="5"/>
        <v>TRUE</v>
      </c>
      <c r="AH29" s="23" t="str">
        <f t="shared" si="6"/>
        <v>تهران غرب به شرق اتوبان صدر - خروجی منظریه جنوبی - بن بست ادیب - پلاک 15 - زنگ 157  - احمد رفعت 09121152024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17</v>
      </c>
      <c r="H30" s="10">
        <v>290229859699</v>
      </c>
      <c r="I30" s="9" t="s">
        <v>1370</v>
      </c>
      <c r="J30" s="9" t="s">
        <v>74</v>
      </c>
      <c r="K30" s="11" t="str">
        <f t="shared" ca="1" si="0"/>
        <v/>
      </c>
      <c r="L30" s="12" t="s">
        <v>1403</v>
      </c>
      <c r="M30" s="12" t="s">
        <v>1404</v>
      </c>
      <c r="N30" s="12" t="s">
        <v>1405</v>
      </c>
      <c r="O30" s="9">
        <v>5501.3</v>
      </c>
      <c r="P30" s="9">
        <v>10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51200000</v>
      </c>
      <c r="U30" s="15"/>
      <c r="V30" s="16">
        <f t="shared" si="1"/>
        <v>0</v>
      </c>
      <c r="W30" s="12">
        <f t="shared" si="2"/>
        <v>10</v>
      </c>
      <c r="X30" s="14">
        <f t="shared" si="3"/>
        <v>512000000</v>
      </c>
      <c r="Y30" s="17"/>
      <c r="Z30" s="14">
        <f t="shared" si="4"/>
        <v>512000000</v>
      </c>
      <c r="AA30" s="18" t="s">
        <v>76</v>
      </c>
      <c r="AB30" s="13" t="s">
        <v>1406</v>
      </c>
      <c r="AC30" s="19" t="s">
        <v>1407</v>
      </c>
      <c r="AD30" s="20"/>
      <c r="AE30" s="19"/>
      <c r="AF30" s="21"/>
      <c r="AG30" s="22" t="str">
        <f t="shared" si="5"/>
        <v>TRUE</v>
      </c>
      <c r="AH30" s="23" t="str">
        <f t="shared" si="6"/>
        <v>تهران شهرک غرب فاز ۴ خیابان شجریان شمالی کوچه هشتم پلاک ۴ زنگ وسط کافه آریلا - ماندانا مشایخی 09129307311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44">
        <v>18</v>
      </c>
      <c r="H31" s="242"/>
      <c r="I31" s="244" t="s">
        <v>1370</v>
      </c>
      <c r="J31" s="218" t="s">
        <v>74</v>
      </c>
      <c r="K31" s="11" t="str">
        <f t="shared" ca="1" si="0"/>
        <v/>
      </c>
      <c r="L31" s="216" t="s">
        <v>622</v>
      </c>
      <c r="M31" s="216" t="s">
        <v>1418</v>
      </c>
      <c r="N31" s="216" t="s">
        <v>1419</v>
      </c>
      <c r="O31" s="9">
        <v>5501.3</v>
      </c>
      <c r="P31" s="9">
        <v>2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51200000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102400000</v>
      </c>
      <c r="Y31" s="17"/>
      <c r="Z31" s="14">
        <f t="shared" si="4"/>
        <v>102400000</v>
      </c>
      <c r="AA31" s="232" t="s">
        <v>76</v>
      </c>
      <c r="AB31" s="230" t="s">
        <v>1420</v>
      </c>
      <c r="AC31" s="228" t="s">
        <v>1421</v>
      </c>
      <c r="AD31" s="226"/>
      <c r="AE31" s="234" t="s">
        <v>1422</v>
      </c>
      <c r="AF31" s="21"/>
      <c r="AG31" s="22" t="str">
        <f t="shared" si="5"/>
        <v>TRUE</v>
      </c>
      <c r="AH31" s="23" t="str">
        <f t="shared" si="6"/>
        <v>تهران نياوران، دزاشيب، خيابان عليرضا افشار، پلاك 10 کافه فوکاچا - امیرحسین قزلباش 09127891169</v>
      </c>
    </row>
    <row r="32" spans="1:34" ht="22.35" customHeight="1">
      <c r="A32" s="7"/>
      <c r="B32" s="7"/>
      <c r="C32" s="7"/>
      <c r="D32" s="7"/>
      <c r="E32" s="7"/>
      <c r="F32" s="8"/>
      <c r="G32" s="296"/>
      <c r="H32" s="297"/>
      <c r="I32" s="296"/>
      <c r="J32" s="236"/>
      <c r="K32" s="11" t="str">
        <f t="shared" ca="1" si="0"/>
        <v/>
      </c>
      <c r="L32" s="222"/>
      <c r="M32" s="222"/>
      <c r="N32" s="222"/>
      <c r="O32" s="9">
        <v>5524.3</v>
      </c>
      <c r="P32" s="9">
        <v>2</v>
      </c>
      <c r="Q32" s="13" t="str">
        <f>VLOOKUP(O32, '[1]لیست محصولات شهریور ۱۴۰۳'!B:C,2,0)</f>
        <v>برزیل کوکاپیل کاناریو | Brazil Cocapil Canario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58400000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116800000</v>
      </c>
      <c r="Y32" s="17"/>
      <c r="Z32" s="14">
        <f t="shared" si="4"/>
        <v>116800000</v>
      </c>
      <c r="AA32" s="241"/>
      <c r="AB32" s="240"/>
      <c r="AC32" s="239"/>
      <c r="AD32" s="238"/>
      <c r="AE32" s="298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296"/>
      <c r="H33" s="297"/>
      <c r="I33" s="296"/>
      <c r="J33" s="236"/>
      <c r="K33" s="11" t="str">
        <f t="shared" ca="1" si="0"/>
        <v/>
      </c>
      <c r="L33" s="222"/>
      <c r="M33" s="222"/>
      <c r="N33" s="222"/>
      <c r="O33" s="9">
        <v>3327.1</v>
      </c>
      <c r="P33" s="9">
        <v>3</v>
      </c>
      <c r="Q33" s="13" t="str">
        <f>VLOOKUP(O33, '[1]لیست محصولات شهریور ۱۴۰۳'!B:C,2,0)</f>
        <v>پامپوجیلا | pampojila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5950000</v>
      </c>
      <c r="U33" s="15"/>
      <c r="V33" s="16">
        <f t="shared" si="1"/>
        <v>0</v>
      </c>
      <c r="W33" s="12">
        <f t="shared" si="2"/>
        <v>3</v>
      </c>
      <c r="X33" s="14">
        <f t="shared" si="3"/>
        <v>17850000</v>
      </c>
      <c r="Y33" s="17"/>
      <c r="Z33" s="14">
        <f t="shared" si="4"/>
        <v>17850000</v>
      </c>
      <c r="AA33" s="241"/>
      <c r="AB33" s="240"/>
      <c r="AC33" s="239"/>
      <c r="AD33" s="238"/>
      <c r="AE33" s="298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245"/>
      <c r="H34" s="243"/>
      <c r="I34" s="245"/>
      <c r="J34" s="219"/>
      <c r="K34" s="11" t="str">
        <f t="shared" ca="1" si="0"/>
        <v/>
      </c>
      <c r="L34" s="217"/>
      <c r="M34" s="217"/>
      <c r="N34" s="217"/>
      <c r="O34" s="9">
        <v>3328.1</v>
      </c>
      <c r="P34" s="9">
        <v>3</v>
      </c>
      <c r="Q34" s="13" t="str">
        <f>VLOOKUP(O34, '[1]لیست محصولات شهریور ۱۴۰۳'!B:C,2,0)</f>
        <v>اینماکولادا مزارع فلو | Inmaculada Fellows Farms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7900000</v>
      </c>
      <c r="U34" s="15"/>
      <c r="V34" s="16">
        <f t="shared" si="1"/>
        <v>0</v>
      </c>
      <c r="W34" s="12">
        <f t="shared" si="2"/>
        <v>3</v>
      </c>
      <c r="X34" s="14">
        <f t="shared" si="3"/>
        <v>23700000</v>
      </c>
      <c r="Y34" s="17"/>
      <c r="Z34" s="14">
        <f t="shared" si="4"/>
        <v>23700000</v>
      </c>
      <c r="AA34" s="233"/>
      <c r="AB34" s="231"/>
      <c r="AC34" s="229"/>
      <c r="AD34" s="227"/>
      <c r="AE34" s="235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19</v>
      </c>
      <c r="H35" s="10"/>
      <c r="I35" s="9" t="s">
        <v>1437</v>
      </c>
      <c r="J35" s="9"/>
      <c r="K35" s="11" t="str">
        <f t="shared" ca="1" si="0"/>
        <v/>
      </c>
      <c r="L35" s="12" t="s">
        <v>1462</v>
      </c>
      <c r="M35" s="12" t="s">
        <v>576</v>
      </c>
      <c r="N35" s="12" t="s">
        <v>577</v>
      </c>
      <c r="O35" s="9">
        <v>3328.1</v>
      </c>
      <c r="P35" s="9">
        <v>1</v>
      </c>
      <c r="Q35" s="13" t="str">
        <f>VLOOKUP(O35, '[1]لیست محصولات شهریور ۱۴۰۳'!B:C,2,0)</f>
        <v>اینماکولادا مزارع فلو | Inmaculada Fellows Farms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7900000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7900000</v>
      </c>
      <c r="Y35" s="17"/>
      <c r="Z35" s="14">
        <f t="shared" si="4"/>
        <v>7900000</v>
      </c>
      <c r="AA35" s="18"/>
      <c r="AB35" s="13"/>
      <c r="AC35" s="19"/>
      <c r="AD35" s="20"/>
      <c r="AE35" s="19"/>
      <c r="AF35" s="21"/>
      <c r="AG35" s="22" t="str">
        <f t="shared" si="5"/>
        <v>TRUE</v>
      </c>
      <c r="AH35" s="23" t="str">
        <f t="shared" si="6"/>
        <v xml:space="preserve">  (پرسنل) - ریحانه  محمدنژاد </v>
      </c>
    </row>
    <row r="36" spans="1:34" ht="22.35" customHeight="1">
      <c r="A36" s="7"/>
      <c r="B36" s="7"/>
      <c r="C36" s="7"/>
      <c r="D36" s="7"/>
      <c r="E36" s="7"/>
      <c r="F36" s="8"/>
      <c r="G36" s="9">
        <v>20</v>
      </c>
      <c r="H36" s="10"/>
      <c r="I36" s="9" t="s">
        <v>1437</v>
      </c>
      <c r="J36" s="9"/>
      <c r="K36" s="11" t="str">
        <f t="shared" ca="1" si="0"/>
        <v/>
      </c>
      <c r="L36" s="12" t="s">
        <v>1463</v>
      </c>
      <c r="M36" s="12" t="s">
        <v>1464</v>
      </c>
      <c r="N36" s="12" t="s">
        <v>577</v>
      </c>
      <c r="O36" s="9">
        <v>5524.1</v>
      </c>
      <c r="P36" s="9">
        <v>1</v>
      </c>
      <c r="Q36" s="13" t="str">
        <f>VLOOKUP(O36, '[1]لیست محصولات شهریور ۱۴۰۳'!B:C,2,0)</f>
        <v>برزیل کوکاپیل کاناریو | Brazil Cocapil Canario</v>
      </c>
      <c r="R36" s="9" t="s">
        <v>112</v>
      </c>
      <c r="S36" s="12">
        <f>VLOOKUP(O36, '[1]لیست محصولات شهریور ۱۴۰۳'!B:F,5,0)</f>
        <v>150</v>
      </c>
      <c r="T36" s="14">
        <f>VLOOKUP(O36, '[1]لیست محصولات شهریور ۱۴۰۳'!B:G,6,0)</f>
        <v>2550000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2550000</v>
      </c>
      <c r="Y36" s="17"/>
      <c r="Z36" s="14">
        <f t="shared" si="4"/>
        <v>2550000</v>
      </c>
      <c r="AA36" s="18"/>
      <c r="AB36" s="13"/>
      <c r="AC36" s="19"/>
      <c r="AD36" s="20"/>
      <c r="AE36" s="19"/>
      <c r="AF36" s="21"/>
      <c r="AG36" s="22" t="str">
        <f t="shared" si="5"/>
        <v>TRUE</v>
      </c>
      <c r="AH36" s="23" t="str">
        <f t="shared" si="6"/>
        <v xml:space="preserve">  (پرسنل) - آریا خاکساری </v>
      </c>
    </row>
    <row r="37" spans="1:34" ht="22.35" customHeight="1">
      <c r="A37" s="7"/>
      <c r="B37" s="7"/>
      <c r="C37" s="7"/>
      <c r="D37" s="7"/>
      <c r="E37" s="7"/>
      <c r="F37" s="8"/>
      <c r="G37" s="201">
        <v>21</v>
      </c>
      <c r="H37" s="212" t="s">
        <v>921</v>
      </c>
      <c r="I37" s="201" t="s">
        <v>1437</v>
      </c>
      <c r="J37" s="201"/>
      <c r="K37" s="202" t="str">
        <f t="shared" ca="1" si="0"/>
        <v/>
      </c>
      <c r="L37" s="204" t="s">
        <v>269</v>
      </c>
      <c r="M37" s="204" t="s">
        <v>288</v>
      </c>
      <c r="N37" s="204" t="s">
        <v>1465</v>
      </c>
      <c r="O37" s="201">
        <v>5501.1</v>
      </c>
      <c r="P37" s="201">
        <v>1</v>
      </c>
      <c r="Q37" s="203" t="str">
        <f>VLOOKUP(O37, '[1]لیست محصولات شهریور ۱۴۰۳'!B:C,2,0)</f>
        <v>ورتکس | Vortex</v>
      </c>
      <c r="R37" s="201"/>
      <c r="S37" s="204">
        <f>VLOOKUP(O37, '[1]لیست محصولات شهریور ۱۴۰۳'!B:F,5,0)</f>
        <v>150</v>
      </c>
      <c r="T37" s="205">
        <f>VLOOKUP(O37, '[1]لیست محصولات شهریور ۱۴۰۳'!B:G,6,0)</f>
        <v>2300000</v>
      </c>
      <c r="U37" s="206"/>
      <c r="V37" s="207">
        <f t="shared" si="1"/>
        <v>0</v>
      </c>
      <c r="W37" s="204">
        <f t="shared" si="2"/>
        <v>1</v>
      </c>
      <c r="X37" s="205">
        <f t="shared" si="3"/>
        <v>2300000</v>
      </c>
      <c r="Y37" s="208"/>
      <c r="Z37" s="205">
        <f t="shared" si="4"/>
        <v>2300000</v>
      </c>
      <c r="AA37" s="213" t="s">
        <v>76</v>
      </c>
      <c r="AB37" s="203" t="s">
        <v>1466</v>
      </c>
      <c r="AC37" s="210"/>
      <c r="AD37" s="209"/>
      <c r="AE37" s="210"/>
      <c r="AF37" s="211"/>
      <c r="AG37" s="22" t="str">
        <f t="shared" si="5"/>
        <v>TRUE</v>
      </c>
      <c r="AH37" s="23" t="str">
        <f t="shared" si="6"/>
        <v xml:space="preserve">تهران تحویل حضوری شد کافه رولن - علیرضا خسروی </v>
      </c>
    </row>
    <row r="38" spans="1:34" ht="22.35" customHeight="1">
      <c r="A38" s="7"/>
      <c r="B38" s="7"/>
      <c r="C38" s="7"/>
      <c r="D38" s="7"/>
      <c r="E38" s="7"/>
      <c r="F38" s="8"/>
      <c r="G38" s="244">
        <v>22</v>
      </c>
      <c r="H38" s="242" t="s">
        <v>504</v>
      </c>
      <c r="I38" s="244" t="s">
        <v>1437</v>
      </c>
      <c r="J38" s="218"/>
      <c r="K38" s="11" t="str">
        <f t="shared" ca="1" si="0"/>
        <v/>
      </c>
      <c r="L38" s="216" t="s">
        <v>399</v>
      </c>
      <c r="M38" s="216" t="s">
        <v>1512</v>
      </c>
      <c r="N38" s="216"/>
      <c r="O38" s="9">
        <v>3328.1</v>
      </c>
      <c r="P38" s="9">
        <v>1</v>
      </c>
      <c r="Q38" s="13" t="str">
        <f>VLOOKUP(O38, '[1]لیست محصولات شهریور ۱۴۰۳'!B:C,2,0)</f>
        <v>اینماکولادا مزارع فلو | Inmaculada Fellows Farms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7900000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7900000</v>
      </c>
      <c r="Y38" s="17"/>
      <c r="Z38" s="14">
        <f t="shared" si="4"/>
        <v>7900000</v>
      </c>
      <c r="AA38" s="232" t="s">
        <v>76</v>
      </c>
      <c r="AB38" s="230" t="s">
        <v>70</v>
      </c>
      <c r="AC38" s="228" t="s">
        <v>1514</v>
      </c>
      <c r="AD38" s="226"/>
      <c r="AE38" s="234" t="s">
        <v>1513</v>
      </c>
      <c r="AF38" s="21"/>
      <c r="AG38" s="22" t="str">
        <f t="shared" si="5"/>
        <v>TRUE</v>
      </c>
      <c r="AH38" s="23" t="str">
        <f t="shared" si="6"/>
        <v>تهران -  - کیارش الهیاری 09193428192</v>
      </c>
    </row>
    <row r="39" spans="1:34" ht="22.35" customHeight="1">
      <c r="A39" s="7"/>
      <c r="B39" s="7"/>
      <c r="C39" s="7"/>
      <c r="D39" s="7"/>
      <c r="E39" s="7"/>
      <c r="F39" s="8"/>
      <c r="G39" s="245"/>
      <c r="H39" s="243"/>
      <c r="I39" s="245"/>
      <c r="J39" s="219"/>
      <c r="K39" s="11" t="str">
        <f t="shared" ca="1" si="0"/>
        <v/>
      </c>
      <c r="L39" s="217"/>
      <c r="M39" s="217"/>
      <c r="N39" s="217"/>
      <c r="O39" s="9">
        <v>3329.1</v>
      </c>
      <c r="P39" s="9">
        <v>2</v>
      </c>
      <c r="Q39" s="13" t="str">
        <f>VLOOKUP(O39, '[1]لیست محصولات شهریور ۱۴۰۳'!B:C,2,0)</f>
        <v>بنتی ننکا | Benti Nenka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9850000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19700000</v>
      </c>
      <c r="Y39" s="17"/>
      <c r="Z39" s="14">
        <f t="shared" si="4"/>
        <v>19700000</v>
      </c>
      <c r="AA39" s="233"/>
      <c r="AB39" s="231"/>
      <c r="AC39" s="229"/>
      <c r="AD39" s="227"/>
      <c r="AE39" s="235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16</v>
      </c>
      <c r="AI242" s="56">
        <f t="shared" si="19"/>
        <v>0</v>
      </c>
      <c r="AJ242" s="57">
        <f t="shared" si="27"/>
        <v>16</v>
      </c>
      <c r="AK242" s="58">
        <f t="shared" ref="AK242:AK267" si="28">AH242*AG242/1000</f>
        <v>64</v>
      </c>
      <c r="AL242" s="59">
        <f>AO242+AQ242-[2]Sheet1!$AH243</f>
        <v>0</v>
      </c>
      <c r="AM242" s="59">
        <f t="shared" si="25"/>
        <v>-16</v>
      </c>
      <c r="AN242" s="58">
        <f t="shared" si="21"/>
        <v>0</v>
      </c>
      <c r="AO242" s="59"/>
      <c r="AP242" s="58">
        <f t="shared" si="22"/>
        <v>-64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34 W37:W200" name="باقیمانده_5"/>
    <protectedRange algorithmName="SHA-512" hashValue="f5WsBkExWTs/LKakVBbNBXjGjwaAPcOxHhJFt4MnEAAY0TgGUtLBwc6BQDnps5THm9Gccqda3SWXIrg2Z9o+GA==" saltValue="9EXh0tvvNrwpkDbSuYJ+Uw==" spinCount="100000" sqref="V2:V34 V37:V200" name="تعداد ارسال شده_4"/>
    <protectedRange algorithmName="SHA-512" hashValue="jjrV5Hy6JwvVqOO7tKoZVoRg7rpBcjqvT96GSIFiDncBaImziwFUF2JC6d0rT0SfgZv+eJ/5g2VdqSB7bdW0mg==" saltValue="0Igh3j97EZBwjtfDd8U1wg==" spinCount="100000" sqref="W35:W36" name="باقیمانده_5_1"/>
    <protectedRange algorithmName="SHA-512" hashValue="f5WsBkExWTs/LKakVBbNBXjGjwaAPcOxHhJFt4MnEAAY0TgGUtLBwc6BQDnps5THm9Gccqda3SWXIrg2Z9o+GA==" saltValue="9EXh0tvvNrwpkDbSuYJ+Uw==" spinCount="100000" sqref="V35:V36" name="تعداد ارسال شده_4_1"/>
  </protectedRanges>
  <mergeCells count="84">
    <mergeCell ref="A1:B1"/>
    <mergeCell ref="C1:D1"/>
    <mergeCell ref="E1:F1"/>
    <mergeCell ref="U1:V1"/>
    <mergeCell ref="N5:N7"/>
    <mergeCell ref="M5:M7"/>
    <mergeCell ref="L5:L7"/>
    <mergeCell ref="J5:J7"/>
    <mergeCell ref="I5:I7"/>
    <mergeCell ref="H6:H7"/>
    <mergeCell ref="G5:G7"/>
    <mergeCell ref="AD5:AD7"/>
    <mergeCell ref="AC5:AC7"/>
    <mergeCell ref="AB5:AB7"/>
    <mergeCell ref="AA5:AA7"/>
    <mergeCell ref="AE6:AE7"/>
    <mergeCell ref="AD13:AD16"/>
    <mergeCell ref="AC13:AC16"/>
    <mergeCell ref="AB13:AB16"/>
    <mergeCell ref="AA13:AA16"/>
    <mergeCell ref="G13:G16"/>
    <mergeCell ref="H13:H16"/>
    <mergeCell ref="I13:I16"/>
    <mergeCell ref="J13:J16"/>
    <mergeCell ref="L13:L16"/>
    <mergeCell ref="M13:M16"/>
    <mergeCell ref="N13:N16"/>
    <mergeCell ref="H19:H20"/>
    <mergeCell ref="AC19:AC20"/>
    <mergeCell ref="AD19:AD20"/>
    <mergeCell ref="AB19:AB20"/>
    <mergeCell ref="AA19:AA20"/>
    <mergeCell ref="N19:N20"/>
    <mergeCell ref="G19:G20"/>
    <mergeCell ref="AC21:AC25"/>
    <mergeCell ref="AD21:AD25"/>
    <mergeCell ref="AB21:AB25"/>
    <mergeCell ref="AA21:AA25"/>
    <mergeCell ref="G21:G25"/>
    <mergeCell ref="H21:H25"/>
    <mergeCell ref="I21:I25"/>
    <mergeCell ref="J21:J25"/>
    <mergeCell ref="L21:L25"/>
    <mergeCell ref="M21:M25"/>
    <mergeCell ref="N21:N25"/>
    <mergeCell ref="M19:M20"/>
    <mergeCell ref="L19:L20"/>
    <mergeCell ref="J19:J20"/>
    <mergeCell ref="I19:I20"/>
    <mergeCell ref="AD26:AD28"/>
    <mergeCell ref="AC26:AC28"/>
    <mergeCell ref="AB26:AB28"/>
    <mergeCell ref="AA26:AA28"/>
    <mergeCell ref="G26:G28"/>
    <mergeCell ref="H26:H28"/>
    <mergeCell ref="I26:I28"/>
    <mergeCell ref="J26:J28"/>
    <mergeCell ref="L26:L28"/>
    <mergeCell ref="M26:M28"/>
    <mergeCell ref="N26:N28"/>
    <mergeCell ref="G31:G34"/>
    <mergeCell ref="H31:H34"/>
    <mergeCell ref="I31:I34"/>
    <mergeCell ref="J31:J34"/>
    <mergeCell ref="L31:L34"/>
    <mergeCell ref="AE31:AE34"/>
    <mergeCell ref="M31:M34"/>
    <mergeCell ref="N31:N34"/>
    <mergeCell ref="AD31:AD34"/>
    <mergeCell ref="AC31:AC34"/>
    <mergeCell ref="AB31:AB34"/>
    <mergeCell ref="AA31:AA34"/>
    <mergeCell ref="AE38:AE39"/>
    <mergeCell ref="H38:H39"/>
    <mergeCell ref="G38:G39"/>
    <mergeCell ref="AD38:AD39"/>
    <mergeCell ref="AC38:AC39"/>
    <mergeCell ref="AB38:AB39"/>
    <mergeCell ref="AA38:AA39"/>
    <mergeCell ref="N38:N39"/>
    <mergeCell ref="M38:M39"/>
    <mergeCell ref="L38:L39"/>
    <mergeCell ref="J38:J39"/>
    <mergeCell ref="I38:I39"/>
  </mergeCells>
  <conditionalFormatting sqref="G2:J3 AA2:AF5 J4:J5 J8:J13 AA8:AF13 G11:I13 G17:P19 AA17:AF19 G21:P21 AA21:AF21 G26:P26 AA26:AF26 G29:P31 AA29:AF31 K2:Z2 Q3:Z34 K3:P3 H4:H6 K4:K10 O4:P10 AE6:AF6 AF7 H8:H10 K11:P13 K14:K16 O14:P16 AE14:AF16 K20 O20:P20 AE20:AF20 K22:K25 O22:P25 AE22:AF25 K27:K28 O27:P28 AE27:AF28 K32:K34 O32:P34 AF32:AF34">
    <cfRule type="expression" dxfId="54" priority="68">
      <formula>$C2</formula>
    </cfRule>
  </conditionalFormatting>
  <conditionalFormatting sqref="G2:J3 AD2:AD5 J4:J5 J8:J13 AD8:AD13 G11:I13 G17:J19 AD17:AD19 G21:J21 AD21 G26:J26 AD26 G29:J31 AD29:AD31">
    <cfRule type="expression" dxfId="53" priority="67">
      <formula>$A2</formula>
    </cfRule>
  </conditionalFormatting>
  <conditionalFormatting sqref="G2:J3 AD2:AD5 Z2:Z34 J4:J5 J8:J13 AD8:AD13 G11:I13 G17:J19 AD17:AD19 G21:J21 AD21 G26:J26 AD26 G29:J31 AD29:AD31">
    <cfRule type="expression" dxfId="52" priority="69">
      <formula>$E2</formula>
    </cfRule>
  </conditionalFormatting>
  <conditionalFormatting sqref="G35:J38 AD35:AD38 Z35:Z200 G40:J200 AD40:AD200">
    <cfRule type="expression" dxfId="51" priority="4">
      <formula>$E35</formula>
    </cfRule>
  </conditionalFormatting>
  <conditionalFormatting sqref="G35:AF38 O39:Z39 G40:AF200 K39 AF39">
    <cfRule type="expression" dxfId="50" priority="3">
      <formula>$C35</formula>
    </cfRule>
  </conditionalFormatting>
  <conditionalFormatting sqref="W2:W200">
    <cfRule type="expression" dxfId="49" priority="1">
      <formula>$AG2</formula>
    </cfRule>
  </conditionalFormatting>
  <conditionalFormatting sqref="Z2:Z200 G35:J38 AD35:AD38 G40:J200 AD40:AD200">
    <cfRule type="expression" dxfId="48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{1C2C654A-843D-407F-A591-6D3ED6D2AC86}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{803D8A8E-6427-42BB-9B70-11B002B0CA46}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{7F804260-387F-4006-9D52-8A60970B2038}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{AC33907E-C2D2-4F32-B201-E949E7C33829}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{FD3F5638-8DCC-4389-BBBE-6C658A9A40C6}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{ECE22F32-1355-48E9-B3CE-0209D6BACA34}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{4567AC73-7CE6-49DD-87D8-2DDDE1AC5A86}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{7C5364AC-16B5-43FF-9EC3-AB82B7100168}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{ECDEADD6-1FCC-484A-9FE6-48792757FDA9}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{91FAFD9F-9BC4-40F5-B5E5-368FF99066EB}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{40358C06-AD63-41B8-B8CC-1776DD9822A5}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{DA1D061D-17E8-4F46-B3A9-4C3B38D2A4FF}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{24494709-1077-4AAE-8C2B-35F1F7AB1D37}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{355625F4-A50C-4E39-A3E5-75E4B966CCB5}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{73ABB6E2-65B8-4D60-A5A4-7D11C455BD6B}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{E8C62CC4-C627-4CD6-A5B9-CAFAF972A66F}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{0E7B71C3-491B-4B65-8BAB-783B930A27DE}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{DC797787-8E0E-4E8A-A232-FC6128D8AEA7}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{8897D413-4473-4F5F-B95A-ED07C2BDB4F9}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{3D11ADE9-2B02-4560-9824-75684D9BC987}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{9D954A1F-36B3-4901-89DC-178D0AD034BB}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{0EFBCDE0-5C86-4B29-8334-33EE1758B5D5}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{E01DC41A-D195-469F-BE63-E138D7FA9DA8}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{01B6C05E-BE8C-4044-B920-03A28C4CC4FB}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{969EA74C-7D52-4668-BD57-080E469D32FA}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{EABE0E8D-CF5A-4D79-828F-6E0D451655C1}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{EFF062C3-DCEB-4083-A653-0757AB71AC0B}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{965CE410-5DDB-4218-A2B8-C9968665416C}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{17341B54-D10E-4D79-B5A6-7EBF0176DD2C}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{39E7F9F2-BA9F-4698-84F5-A183ECC71607}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{6DA8DD1B-46AF-4E86-A449-DA31C4C6B85C}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{FE9856E5-1480-40CF-85AF-777BB599E56D}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{7125D20D-7EA8-439D-8D4B-3ADE87A31A13}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{C84DA553-6CCF-4BF2-A9C8-A89AAFFB28B5}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{3F3B530C-DD39-45B0-BC9C-84392D27ACEE}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{3D41AC3A-CE41-41D5-A9C3-AC5963CBB67C}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{396C4047-25A8-41BD-AFE1-71C874DD9D68}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{E48FE7DF-95D1-4C4E-812D-33DF0C85280D}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{6B3AA666-FE54-457B-B839-099C0DBEF86A}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{C4E3BFD3-60A4-4021-98D5-C2D34E7F6DF3}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{41FDED50-BB0D-4FCC-BC69-EDA4A78068D8}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{27A83FB1-9171-4045-8EED-FBB8DF0927A1}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{18056683-1C4E-4C72-9C8F-592C8848D09E}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{856F91C7-3C6B-4535-B406-92AD0C8174E1}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{AAF692E0-A151-42E5-A5D1-D1AC712BC0ED}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{E13B1BD6-6CD7-4EC2-9DFF-5FFC667771AD}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{12F1D707-9696-449B-BCE4-542A3E01342A}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{53D8EB09-F5E4-4496-BCC6-275EDCC612C0}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{009FC7DC-9F1F-4118-A22D-7B75C947BBFA}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{CD9FBB88-D29D-4895-97BE-F2D7D470F7BC}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{D3ADB1A7-B910-4058-877C-02F68CD6C6C0}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{3B7B9FF9-66E1-4A5C-B0E1-0F9195E5FE4A}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{90318B8A-6E04-437D-B2BB-98E9A13AC60E}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{569E79C3-0038-42FD-BF64-D1D2A2D0D9FE}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{A4AF8C68-87E5-4B49-ADFA-30AF50397830}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{83AF8438-2A6A-41DC-91F8-82570E3BC6C2}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{D2C3AB64-8C2A-41D2-841D-8017A098FE9D}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{46F37751-38B9-4605-BE9F-6E52335C3EBE}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{B1EEE774-1CFA-43FD-B1D3-364D2896343E}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{1FE9DD86-CDB4-4061-954E-44FB90115E99}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{9FCA8411-8378-4F8F-BE40-E7FCA3066172}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2C654A-843D-407F-A591-6D3ED6D2AC8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03D8A8E-6427-42BB-9B70-11B002B0CA4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F804260-387F-4006-9D52-8A60970B203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C33907E-C2D2-4F32-B201-E949E7C3382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D3F5638-8DCC-4389-BBBE-6C658A9A40C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CE22F32-1355-48E9-B3CE-0209D6BACA3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567AC73-7CE6-49DD-87D8-2DDDE1AC5A8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7C5364AC-16B5-43FF-9EC3-AB82B7100168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CDEADD6-1FCC-484A-9FE6-48792757FDA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1FAFD9F-9BC4-40F5-B5E5-368FF99066E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0358C06-AD63-41B8-B8CC-1776DD9822A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A1D061D-17E8-4F46-B3A9-4C3B38D2A4F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4494709-1077-4AAE-8C2B-35F1F7AB1D3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55625F4-A50C-4E39-A3E5-75E4B966CCB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3ABB6E2-65B8-4D60-A5A4-7D11C455BD6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8C62CC4-C627-4CD6-A5B9-CAFAF972A66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E7B71C3-491B-4B65-8BAB-783B930A27D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C797787-8E0E-4E8A-A232-FC6128D8AEA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897D413-4473-4F5F-B95A-ED07C2BDB4F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D11ADE9-2B02-4560-9824-75684D9BC98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D954A1F-36B3-4901-89DC-178D0AD034B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EFBCDE0-5C86-4B29-8334-33EE1758B5D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01DC41A-D195-469F-BE63-E138D7FA9DA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1B6C05E-BE8C-4044-B920-03A28C4CC4FB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69EA74C-7D52-4668-BD57-080E469D32FA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ABE0E8D-CF5A-4D79-828F-6E0D451655C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FF062C3-DCEB-4083-A653-0757AB71AC0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65CE410-5DDB-4218-A2B8-C9968665416C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7341B54-D10E-4D79-B5A6-7EBF0176DD2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9E7F9F2-BA9F-4698-84F5-A183ECC7160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6DA8DD1B-46AF-4E86-A449-DA31C4C6B85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FE9856E5-1480-40CF-85AF-777BB599E56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125D20D-7EA8-439D-8D4B-3ADE87A31A1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C84DA553-6CCF-4BF2-A9C8-A89AAFFB28B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3F3B530C-DD39-45B0-BC9C-84392D27ACE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D41AC3A-CE41-41D5-A9C3-AC5963CBB67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96C4047-25A8-41BD-AFE1-71C874DD9D6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48FE7DF-95D1-4C4E-812D-33DF0C85280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B3AA666-FE54-457B-B839-099C0DBEF86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4E3BFD3-60A4-4021-98D5-C2D34E7F6DF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1FDED50-BB0D-4FCC-BC69-EDA4A78068D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27A83FB1-9171-4045-8EED-FBB8DF0927A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8056683-1C4E-4C72-9C8F-592C8848D09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56F91C7-3C6B-4535-B406-92AD0C8174E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AF692E0-A151-42E5-A5D1-D1AC712BC0ED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13B1BD6-6CD7-4EC2-9DFF-5FFC667771A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2F1D707-9696-449B-BCE4-542A3E01342A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3D8EB09-F5E4-4496-BCC6-275EDCC612C0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09FC7DC-9F1F-4118-A22D-7B75C947BBF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D9FBB88-D29D-4895-97BE-F2D7D470F7B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3ADB1A7-B910-4058-877C-02F68CD6C6C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B7B9FF9-66E1-4A5C-B0E1-0F9195E5FE4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90318B8A-6E04-437D-B2BB-98E9A13AC60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69E79C3-0038-42FD-BF64-D1D2A2D0D9F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4AF8C68-87E5-4B49-ADFA-30AF5039783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3AF8438-2A6A-41DC-91F8-82570E3BC6C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2C3AB64-8C2A-41D2-841D-8017A098FE9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6F37751-38B9-4605-BE9F-6E52335C3EB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1EEE774-1CFA-43FD-B1D3-364D2896343E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FE9DD86-CDB4-4061-954E-44FB90115E9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9FCA8411-8378-4F8F-BE40-E7FCA3066172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R267"/>
  <sheetViews>
    <sheetView rightToLeft="1" topLeftCell="G28" zoomScale="70" zoomScaleNormal="70" workbookViewId="0">
      <selection activeCell="N37" sqref="N37:N39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3.109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78.5546875" style="24" bestFit="1" customWidth="1"/>
    <col min="29" max="29" width="15.77734375" style="31" bestFit="1" customWidth="1"/>
    <col min="30" max="30" width="18" style="32" customWidth="1"/>
    <col min="31" max="31" width="82" style="24" customWidth="1"/>
    <col min="32" max="32" width="28.33203125" style="24" customWidth="1"/>
    <col min="33" max="33" width="13.5546875" style="24" bestFit="1" customWidth="1"/>
    <col min="34" max="34" width="138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44">
        <v>1</v>
      </c>
      <c r="H2" s="242"/>
      <c r="I2" s="244" t="s">
        <v>1370</v>
      </c>
      <c r="J2" s="218" t="s">
        <v>74</v>
      </c>
      <c r="K2" s="11" t="str">
        <f t="shared" ref="K2:K65" ca="1" si="0">IF(C2, TODAY(), "" )</f>
        <v/>
      </c>
      <c r="L2" s="216" t="s">
        <v>366</v>
      </c>
      <c r="M2" s="216" t="s">
        <v>367</v>
      </c>
      <c r="N2" s="216" t="s">
        <v>817</v>
      </c>
      <c r="O2" s="9">
        <v>5501.1</v>
      </c>
      <c r="P2" s="9">
        <v>2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2300000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4600000</v>
      </c>
      <c r="Y2" s="17"/>
      <c r="Z2" s="14">
        <f t="shared" ref="Z2:Z65" si="4">X2-Y2</f>
        <v>4600000</v>
      </c>
      <c r="AA2" s="232" t="s">
        <v>140</v>
      </c>
      <c r="AB2" s="230" t="s">
        <v>1408</v>
      </c>
      <c r="AC2" s="228" t="s">
        <v>187</v>
      </c>
      <c r="AD2" s="226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اصفهان چهارباغ عباسی، کوچه کازرونی، پاساژ امید، طبقه اول فروشگاه کافه دولت - نگار نقیه 09334075144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96"/>
      <c r="H3" s="297"/>
      <c r="I3" s="296"/>
      <c r="J3" s="236"/>
      <c r="K3" s="11" t="str">
        <f t="shared" ca="1" si="0"/>
        <v/>
      </c>
      <c r="L3" s="222"/>
      <c r="M3" s="222"/>
      <c r="N3" s="222"/>
      <c r="O3" s="9">
        <v>3327.1</v>
      </c>
      <c r="P3" s="9">
        <v>2</v>
      </c>
      <c r="Q3" s="13" t="str">
        <f>VLOOKUP(O3, '[1]لیست محصولات شهریور ۱۴۰۳'!B:C,2,0)</f>
        <v>پامپوجیلا | pampojila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5950000</v>
      </c>
      <c r="U3" s="15"/>
      <c r="V3" s="16">
        <f t="shared" si="1"/>
        <v>0</v>
      </c>
      <c r="W3" s="12">
        <f t="shared" si="2"/>
        <v>2</v>
      </c>
      <c r="X3" s="14">
        <f t="shared" si="3"/>
        <v>11900000</v>
      </c>
      <c r="Y3" s="17"/>
      <c r="Z3" s="14">
        <f t="shared" si="4"/>
        <v>11900000</v>
      </c>
      <c r="AA3" s="241"/>
      <c r="AB3" s="240"/>
      <c r="AC3" s="239"/>
      <c r="AD3" s="238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96"/>
      <c r="H4" s="297"/>
      <c r="I4" s="296"/>
      <c r="J4" s="236"/>
      <c r="K4" s="11" t="str">
        <f t="shared" ca="1" si="0"/>
        <v/>
      </c>
      <c r="L4" s="222"/>
      <c r="M4" s="222"/>
      <c r="N4" s="222"/>
      <c r="O4" s="9">
        <v>3329.1</v>
      </c>
      <c r="P4" s="9">
        <v>1</v>
      </c>
      <c r="Q4" s="13" t="str">
        <f>VLOOKUP(O4, '[1]لیست محصولات شهریور ۱۴۰۳'!B:C,2,0)</f>
        <v>بنتی ننکا | Benti Nenka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9850000</v>
      </c>
      <c r="U4" s="15"/>
      <c r="V4" s="16">
        <f t="shared" si="1"/>
        <v>0</v>
      </c>
      <c r="W4" s="12">
        <f t="shared" si="2"/>
        <v>1</v>
      </c>
      <c r="X4" s="14">
        <f t="shared" si="3"/>
        <v>9850000</v>
      </c>
      <c r="Y4" s="17"/>
      <c r="Z4" s="14">
        <f t="shared" si="4"/>
        <v>9850000</v>
      </c>
      <c r="AA4" s="241"/>
      <c r="AB4" s="240"/>
      <c r="AC4" s="239"/>
      <c r="AD4" s="238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45"/>
      <c r="H5" s="243"/>
      <c r="I5" s="245"/>
      <c r="J5" s="219"/>
      <c r="K5" s="11" t="str">
        <f t="shared" ca="1" si="0"/>
        <v/>
      </c>
      <c r="L5" s="217"/>
      <c r="M5" s="217"/>
      <c r="N5" s="217"/>
      <c r="O5" s="9">
        <v>5525.1</v>
      </c>
      <c r="P5" s="9">
        <v>2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2</v>
      </c>
      <c r="X5" s="14">
        <f t="shared" si="3"/>
        <v>5500000</v>
      </c>
      <c r="Y5" s="17"/>
      <c r="Z5" s="14">
        <f t="shared" si="4"/>
        <v>5500000</v>
      </c>
      <c r="AA5" s="233"/>
      <c r="AB5" s="231"/>
      <c r="AC5" s="229"/>
      <c r="AD5" s="227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2</v>
      </c>
      <c r="H6" s="10">
        <v>290231380952</v>
      </c>
      <c r="I6" s="25" t="s">
        <v>1370</v>
      </c>
      <c r="J6" s="9"/>
      <c r="K6" s="11" t="str">
        <f t="shared" ca="1" si="0"/>
        <v/>
      </c>
      <c r="L6" s="12" t="s">
        <v>101</v>
      </c>
      <c r="M6" s="12" t="s">
        <v>1409</v>
      </c>
      <c r="N6" s="12"/>
      <c r="O6" s="9">
        <v>5525.3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4000</v>
      </c>
      <c r="T6" s="14">
        <f>VLOOKUP(O6, '[1]لیست محصولات شهریور ۱۴۰۳'!B:G,6,0)</f>
        <v>63200000</v>
      </c>
      <c r="U6" s="15"/>
      <c r="V6" s="16">
        <f t="shared" si="1"/>
        <v>0</v>
      </c>
      <c r="W6" s="12">
        <f t="shared" si="2"/>
        <v>1</v>
      </c>
      <c r="X6" s="14">
        <f t="shared" si="3"/>
        <v>63200000</v>
      </c>
      <c r="Y6" s="17"/>
      <c r="Z6" s="14">
        <f t="shared" si="4"/>
        <v>63200000</v>
      </c>
      <c r="AA6" s="18" t="s">
        <v>76</v>
      </c>
      <c r="AB6" s="13" t="s">
        <v>1410</v>
      </c>
      <c r="AC6" s="19" t="s">
        <v>1411</v>
      </c>
      <c r="AD6" s="20"/>
      <c r="AE6" s="77" t="s">
        <v>1427</v>
      </c>
      <c r="AF6" s="21"/>
      <c r="AG6" s="22" t="str">
        <f t="shared" si="5"/>
        <v>TRUE</v>
      </c>
      <c r="AH6" s="23" t="str">
        <f t="shared" si="6"/>
        <v>تهران خیابان شیخ بهایی جنوبی، تقاطع اتوبان حکیم، برج بین المللی تهران، بال بی، واحد ۲۴۸۲  - محمدرضا باورصاد 09122478841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3</v>
      </c>
      <c r="H7" s="10">
        <v>290231688096</v>
      </c>
      <c r="I7" s="9" t="s">
        <v>1370</v>
      </c>
      <c r="J7" s="9"/>
      <c r="K7" s="11" t="str">
        <f t="shared" ca="1" si="0"/>
        <v/>
      </c>
      <c r="L7" s="12" t="s">
        <v>143</v>
      </c>
      <c r="M7" s="12" t="s">
        <v>877</v>
      </c>
      <c r="N7" s="12"/>
      <c r="O7" s="9">
        <v>5525.2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13350000</v>
      </c>
      <c r="U7" s="26"/>
      <c r="V7" s="16">
        <f t="shared" si="1"/>
        <v>0</v>
      </c>
      <c r="W7" s="12">
        <f t="shared" si="2"/>
        <v>1</v>
      </c>
      <c r="X7" s="14">
        <f t="shared" si="3"/>
        <v>13350000</v>
      </c>
      <c r="Y7" s="17"/>
      <c r="Z7" s="14">
        <f t="shared" si="4"/>
        <v>13350000</v>
      </c>
      <c r="AA7" s="18" t="s">
        <v>471</v>
      </c>
      <c r="AB7" s="13" t="s">
        <v>1412</v>
      </c>
      <c r="AC7" s="19" t="s">
        <v>1413</v>
      </c>
      <c r="AD7" s="20"/>
      <c r="AE7" s="19"/>
      <c r="AF7" s="21"/>
      <c r="AG7" s="22" t="str">
        <f t="shared" si="5"/>
        <v>TRUE</v>
      </c>
      <c r="AH7" s="23" t="str">
        <f t="shared" si="6"/>
        <v>کاشان خیابان ایت‌الله کاشانی-انتهای کوچه صاحبقدم-کوچه فروردین ۹-پلاک ۸۸  - امین حسنی 09331614004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577711</v>
      </c>
      <c r="I8" s="9" t="s">
        <v>1370</v>
      </c>
      <c r="J8" s="9"/>
      <c r="K8" s="11" t="str">
        <f t="shared" ca="1" si="0"/>
        <v/>
      </c>
      <c r="L8" s="12" t="s">
        <v>366</v>
      </c>
      <c r="M8" s="12" t="s">
        <v>1414</v>
      </c>
      <c r="N8" s="12"/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 t="s">
        <v>112</v>
      </c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1</v>
      </c>
      <c r="X8" s="14">
        <f t="shared" si="3"/>
        <v>2750000</v>
      </c>
      <c r="Y8" s="17"/>
      <c r="Z8" s="14">
        <f t="shared" si="4"/>
        <v>2750000</v>
      </c>
      <c r="AA8" s="18" t="s">
        <v>220</v>
      </c>
      <c r="AB8" s="13" t="s">
        <v>1415</v>
      </c>
      <c r="AC8" s="19" t="s">
        <v>1416</v>
      </c>
      <c r="AD8" s="20"/>
      <c r="AE8" s="77" t="s">
        <v>1417</v>
      </c>
      <c r="AF8" s="21"/>
      <c r="AG8" s="22" t="str">
        <f t="shared" si="5"/>
        <v>TRUE</v>
      </c>
      <c r="AH8" s="23" t="str">
        <f t="shared" si="6"/>
        <v>کرج گلشهر بلوار الغدیر کوکب غربی بن بست لاله ساختمان حنانه واحد 6  - نگار بداقی 09105286382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18">
        <v>5</v>
      </c>
      <c r="H9" s="220">
        <v>672705</v>
      </c>
      <c r="I9" s="218" t="s">
        <v>1370</v>
      </c>
      <c r="J9" s="218" t="s">
        <v>74</v>
      </c>
      <c r="K9" s="11" t="str">
        <f t="shared" ca="1" si="0"/>
        <v/>
      </c>
      <c r="L9" s="216" t="s">
        <v>1282</v>
      </c>
      <c r="M9" s="216" t="s">
        <v>1423</v>
      </c>
      <c r="N9" s="216" t="s">
        <v>1424</v>
      </c>
      <c r="O9" s="9">
        <v>5501.2</v>
      </c>
      <c r="P9" s="9">
        <v>6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11100000</v>
      </c>
      <c r="U9" s="15"/>
      <c r="V9" s="16">
        <f t="shared" si="1"/>
        <v>0</v>
      </c>
      <c r="W9" s="12">
        <f t="shared" si="2"/>
        <v>6</v>
      </c>
      <c r="X9" s="14">
        <f t="shared" si="3"/>
        <v>66600000</v>
      </c>
      <c r="Y9" s="17"/>
      <c r="Z9" s="14">
        <f t="shared" si="4"/>
        <v>66600000</v>
      </c>
      <c r="AA9" s="232" t="s">
        <v>242</v>
      </c>
      <c r="AB9" s="230" t="s">
        <v>1425</v>
      </c>
      <c r="AC9" s="228" t="s">
        <v>1426</v>
      </c>
      <c r="AD9" s="226"/>
      <c r="AE9" s="223" t="s">
        <v>1428</v>
      </c>
      <c r="AF9" s="21"/>
      <c r="AG9" s="22" t="str">
        <f t="shared" si="5"/>
        <v>TRUE</v>
      </c>
      <c r="AH9" s="23" t="str">
        <f t="shared" si="6"/>
        <v>یزد صفاییه-بلوار دانشگاه-مجتمع بهاران جدید کارگاه نور (فروشگاه) - امیرعلی نوری ماجلان 09100871757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236"/>
      <c r="H10" s="237"/>
      <c r="I10" s="236"/>
      <c r="J10" s="236"/>
      <c r="K10" s="11" t="str">
        <f t="shared" ca="1" si="0"/>
        <v/>
      </c>
      <c r="L10" s="222"/>
      <c r="M10" s="222"/>
      <c r="N10" s="222"/>
      <c r="O10" s="9">
        <v>5524.1</v>
      </c>
      <c r="P10" s="9">
        <v>2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5100000</v>
      </c>
      <c r="Y10" s="17"/>
      <c r="Z10" s="14">
        <f t="shared" si="4"/>
        <v>5100000</v>
      </c>
      <c r="AA10" s="241"/>
      <c r="AB10" s="240"/>
      <c r="AC10" s="239"/>
      <c r="AD10" s="238"/>
      <c r="AE10" s="224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9"/>
      <c r="H11" s="221"/>
      <c r="I11" s="219"/>
      <c r="J11" s="219"/>
      <c r="K11" s="11" t="str">
        <f t="shared" ca="1" si="0"/>
        <v/>
      </c>
      <c r="L11" s="217"/>
      <c r="M11" s="217"/>
      <c r="N11" s="217"/>
      <c r="O11" s="9">
        <v>5525.1</v>
      </c>
      <c r="P11" s="9">
        <v>2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5500000</v>
      </c>
      <c r="Y11" s="17"/>
      <c r="Z11" s="14">
        <f t="shared" si="4"/>
        <v>5500000</v>
      </c>
      <c r="AA11" s="233"/>
      <c r="AB11" s="231"/>
      <c r="AC11" s="229"/>
      <c r="AD11" s="227"/>
      <c r="AE11" s="225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6</v>
      </c>
      <c r="H12" s="10">
        <v>290263694621</v>
      </c>
      <c r="I12" s="9" t="s">
        <v>1370</v>
      </c>
      <c r="J12" s="9"/>
      <c r="K12" s="11" t="str">
        <f t="shared" ca="1" si="0"/>
        <v/>
      </c>
      <c r="L12" s="12" t="s">
        <v>1429</v>
      </c>
      <c r="M12" s="12" t="s">
        <v>680</v>
      </c>
      <c r="N12" s="12" t="s">
        <v>1430</v>
      </c>
      <c r="O12" s="9">
        <v>5525.2</v>
      </c>
      <c r="P12" s="9">
        <v>5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750</v>
      </c>
      <c r="T12" s="14">
        <f>VLOOKUP(O12, '[1]لیست محصولات شهریور ۱۴۰۳'!B:G,6,0)</f>
        <v>13350000</v>
      </c>
      <c r="U12" s="15"/>
      <c r="V12" s="16">
        <f t="shared" si="1"/>
        <v>0</v>
      </c>
      <c r="W12" s="12">
        <f t="shared" si="2"/>
        <v>5</v>
      </c>
      <c r="X12" s="14">
        <f t="shared" si="3"/>
        <v>66750000</v>
      </c>
      <c r="Y12" s="17"/>
      <c r="Z12" s="14">
        <f t="shared" si="4"/>
        <v>66750000</v>
      </c>
      <c r="AA12" s="18" t="s">
        <v>168</v>
      </c>
      <c r="AB12" s="13" t="s">
        <v>682</v>
      </c>
      <c r="AC12" s="19" t="s">
        <v>683</v>
      </c>
      <c r="AD12" s="20"/>
      <c r="AE12" s="19"/>
      <c r="AF12" s="21"/>
      <c r="AG12" s="22" t="str">
        <f t="shared" si="5"/>
        <v>TRUE</v>
      </c>
      <c r="AH12" s="23" t="str">
        <f t="shared" si="6"/>
        <v>بوشهر خیابان سنگی خیابان بعثت نبش کوچه عرفان ۱۷ کافه بوتیک شیرینی رلیش - علی  سرروی 09364689687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8">
        <v>7</v>
      </c>
      <c r="H13" s="220">
        <v>290270522795</v>
      </c>
      <c r="I13" s="218" t="s">
        <v>1370</v>
      </c>
      <c r="J13" s="218"/>
      <c r="K13" s="11" t="str">
        <f t="shared" ca="1" si="0"/>
        <v/>
      </c>
      <c r="L13" s="216" t="s">
        <v>1431</v>
      </c>
      <c r="M13" s="216" t="s">
        <v>1432</v>
      </c>
      <c r="N13" s="216"/>
      <c r="O13" s="9">
        <v>5525.2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13350000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13350000</v>
      </c>
      <c r="Y13" s="17"/>
      <c r="Z13" s="14">
        <f t="shared" si="4"/>
        <v>13350000</v>
      </c>
      <c r="AA13" s="232" t="s">
        <v>1433</v>
      </c>
      <c r="AB13" s="230" t="s">
        <v>1434</v>
      </c>
      <c r="AC13" s="228" t="s">
        <v>1435</v>
      </c>
      <c r="AD13" s="226"/>
      <c r="AE13" s="19"/>
      <c r="AF13" s="21"/>
      <c r="AG13" s="22" t="str">
        <f t="shared" si="5"/>
        <v>TRUE</v>
      </c>
      <c r="AH13" s="23" t="str">
        <f t="shared" si="6"/>
        <v>خراسان‌رضوی مشهد.جانباز۱۳بین وصال ۲و۴پلاک۵۲طبقه ۵
زنگ شماره ۵۰۱  - داود کهکشان 09155226026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19"/>
      <c r="H14" s="221"/>
      <c r="I14" s="219"/>
      <c r="J14" s="219"/>
      <c r="K14" s="11" t="str">
        <f t="shared" ca="1" si="0"/>
        <v/>
      </c>
      <c r="L14" s="217"/>
      <c r="M14" s="217"/>
      <c r="N14" s="217"/>
      <c r="O14" s="9">
        <v>5501.2</v>
      </c>
      <c r="P14" s="9">
        <v>1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11100000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11100000</v>
      </c>
      <c r="Y14" s="17"/>
      <c r="Z14" s="14">
        <f t="shared" si="4"/>
        <v>11100000</v>
      </c>
      <c r="AA14" s="233"/>
      <c r="AB14" s="231"/>
      <c r="AC14" s="229"/>
      <c r="AD14" s="227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218">
        <v>8</v>
      </c>
      <c r="H15" s="220">
        <v>290275411586</v>
      </c>
      <c r="I15" s="218" t="s">
        <v>1370</v>
      </c>
      <c r="J15" s="218"/>
      <c r="K15" s="11" t="str">
        <f t="shared" ca="1" si="0"/>
        <v/>
      </c>
      <c r="L15" s="216" t="s">
        <v>75</v>
      </c>
      <c r="M15" s="216" t="s">
        <v>1436</v>
      </c>
      <c r="N15" s="216" t="s">
        <v>960</v>
      </c>
      <c r="O15" s="9">
        <v>5525.2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13350000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13350000</v>
      </c>
      <c r="Y15" s="17"/>
      <c r="Z15" s="14">
        <f t="shared" si="4"/>
        <v>13350000</v>
      </c>
      <c r="AA15" s="232" t="s">
        <v>117</v>
      </c>
      <c r="AB15" s="230" t="s">
        <v>961</v>
      </c>
      <c r="AC15" s="228" t="s">
        <v>962</v>
      </c>
      <c r="AD15" s="226"/>
      <c r="AE15" s="19"/>
      <c r="AF15" s="21"/>
      <c r="AG15" s="22" t="str">
        <f t="shared" si="5"/>
        <v>TRUE</v>
      </c>
      <c r="AH15" s="23" t="str">
        <f t="shared" si="6"/>
        <v>قزوین چهار راه فلسطین کافه ریور - مهدی کاظم‌لو 09376907572</v>
      </c>
    </row>
    <row r="16" spans="1:34" ht="22.35" customHeight="1">
      <c r="A16" s="7"/>
      <c r="B16" s="7"/>
      <c r="C16" s="7"/>
      <c r="D16" s="7"/>
      <c r="E16" s="7"/>
      <c r="F16" s="8"/>
      <c r="G16" s="219"/>
      <c r="H16" s="221"/>
      <c r="I16" s="219"/>
      <c r="J16" s="219"/>
      <c r="K16" s="11" t="str">
        <f t="shared" ca="1" si="0"/>
        <v/>
      </c>
      <c r="L16" s="217"/>
      <c r="M16" s="217"/>
      <c r="N16" s="217"/>
      <c r="O16" s="9">
        <v>3327.2</v>
      </c>
      <c r="P16" s="9">
        <v>1</v>
      </c>
      <c r="Q16" s="13" t="str">
        <f>VLOOKUP(O16, '[1]لیست محصولات شهریور ۱۴۰۳'!B:C,2,0)</f>
        <v>پامپوجیلا | pampojila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29250000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29250000</v>
      </c>
      <c r="Y16" s="17"/>
      <c r="Z16" s="14">
        <f t="shared" si="4"/>
        <v>29250000</v>
      </c>
      <c r="AA16" s="233"/>
      <c r="AB16" s="231"/>
      <c r="AC16" s="229"/>
      <c r="AD16" s="227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9</v>
      </c>
      <c r="H17" s="10">
        <v>385506</v>
      </c>
      <c r="I17" s="9" t="s">
        <v>1437</v>
      </c>
      <c r="J17" s="9"/>
      <c r="K17" s="11" t="str">
        <f t="shared" ca="1" si="0"/>
        <v/>
      </c>
      <c r="L17" s="12" t="s">
        <v>373</v>
      </c>
      <c r="M17" s="12" t="s">
        <v>1438</v>
      </c>
      <c r="N17" s="12" t="s">
        <v>1439</v>
      </c>
      <c r="O17" s="9">
        <v>5525.3</v>
      </c>
      <c r="P17" s="9">
        <v>1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63200000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63200000</v>
      </c>
      <c r="Y17" s="17"/>
      <c r="Z17" s="14">
        <f t="shared" si="4"/>
        <v>63200000</v>
      </c>
      <c r="AA17" s="18" t="s">
        <v>174</v>
      </c>
      <c r="AB17" s="13" t="s">
        <v>1440</v>
      </c>
      <c r="AC17" s="19" t="s">
        <v>1441</v>
      </c>
      <c r="AD17" s="20"/>
      <c r="AE17" s="19"/>
      <c r="AF17" s="21"/>
      <c r="AG17" s="22" t="str">
        <f t="shared" si="5"/>
        <v>TRUE</v>
      </c>
      <c r="AH17" s="23" t="str">
        <f t="shared" si="6"/>
        <v>اردبیل چهارراه حافظ به سمت خیابان دانش/جنب گل آرامیس کافه هما - ساسان صمدی خوشخو 09224986859</v>
      </c>
    </row>
    <row r="18" spans="1:34" ht="22.35" customHeight="1">
      <c r="A18" s="7"/>
      <c r="B18" s="7"/>
      <c r="C18" s="7"/>
      <c r="D18" s="7"/>
      <c r="E18" s="7"/>
      <c r="F18" s="8"/>
      <c r="G18" s="218">
        <v>10</v>
      </c>
      <c r="H18" s="220">
        <v>290290999361</v>
      </c>
      <c r="I18" s="218" t="s">
        <v>1437</v>
      </c>
      <c r="J18" s="218"/>
      <c r="K18" s="11" t="str">
        <f t="shared" ca="1" si="0"/>
        <v/>
      </c>
      <c r="L18" s="216" t="s">
        <v>1196</v>
      </c>
      <c r="M18" s="216" t="s">
        <v>1442</v>
      </c>
      <c r="N18" s="216" t="s">
        <v>1443</v>
      </c>
      <c r="O18" s="9">
        <v>5501.3</v>
      </c>
      <c r="P18" s="9">
        <v>1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51200000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51200000</v>
      </c>
      <c r="Y18" s="17"/>
      <c r="Z18" s="14">
        <f t="shared" si="4"/>
        <v>51200000</v>
      </c>
      <c r="AA18" s="232" t="s">
        <v>446</v>
      </c>
      <c r="AB18" s="230" t="s">
        <v>1445</v>
      </c>
      <c r="AC18" s="228" t="s">
        <v>1444</v>
      </c>
      <c r="AD18" s="226"/>
      <c r="AE18" s="19"/>
      <c r="AF18" s="21"/>
      <c r="AG18" s="22" t="str">
        <f t="shared" si="5"/>
        <v>TRUE</v>
      </c>
      <c r="AH18" s="23" t="str">
        <f t="shared" si="6"/>
        <v>زنجان قیدار،خیابان امام خیابان سرچشمه کافه قهوه دان - علی اصغر شیری 09125410588</v>
      </c>
    </row>
    <row r="19" spans="1:34" ht="22.35" customHeight="1">
      <c r="A19" s="7"/>
      <c r="B19" s="7"/>
      <c r="C19" s="7"/>
      <c r="D19" s="7"/>
      <c r="E19" s="7"/>
      <c r="F19" s="8"/>
      <c r="G19" s="236"/>
      <c r="H19" s="237"/>
      <c r="I19" s="236"/>
      <c r="J19" s="236"/>
      <c r="K19" s="11" t="str">
        <f t="shared" ca="1" si="0"/>
        <v/>
      </c>
      <c r="L19" s="222"/>
      <c r="M19" s="222"/>
      <c r="N19" s="222"/>
      <c r="O19" s="9">
        <v>3327.1</v>
      </c>
      <c r="P19" s="9">
        <v>1</v>
      </c>
      <c r="Q19" s="13" t="str">
        <f>VLOOKUP(O19, '[1]لیست محصولات شهریور ۱۴۰۳'!B:C,2,0)</f>
        <v>پامپوجیلا | pampojila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5950000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5950000</v>
      </c>
      <c r="Y19" s="17"/>
      <c r="Z19" s="14">
        <f t="shared" si="4"/>
        <v>5950000</v>
      </c>
      <c r="AA19" s="241"/>
      <c r="AB19" s="240"/>
      <c r="AC19" s="239"/>
      <c r="AD19" s="238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19"/>
      <c r="H20" s="221"/>
      <c r="I20" s="219"/>
      <c r="J20" s="219"/>
      <c r="K20" s="11" t="str">
        <f t="shared" ca="1" si="0"/>
        <v/>
      </c>
      <c r="L20" s="217"/>
      <c r="M20" s="217"/>
      <c r="N20" s="217"/>
      <c r="O20" s="9">
        <v>3329.1</v>
      </c>
      <c r="P20" s="9">
        <v>1</v>
      </c>
      <c r="Q20" s="13" t="str">
        <f>VLOOKUP(O20, '[1]لیست محصولات شهریور ۱۴۰۳'!B:C,2,0)</f>
        <v>بنتی ننکا | Benti Nenka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9850000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9850000</v>
      </c>
      <c r="Y20" s="17"/>
      <c r="Z20" s="14">
        <f t="shared" si="4"/>
        <v>9850000</v>
      </c>
      <c r="AA20" s="233"/>
      <c r="AB20" s="231"/>
      <c r="AC20" s="229"/>
      <c r="AD20" s="227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11</v>
      </c>
      <c r="H21" s="10">
        <v>290292493135</v>
      </c>
      <c r="I21" s="9" t="s">
        <v>1437</v>
      </c>
      <c r="J21" s="9"/>
      <c r="K21" s="11" t="str">
        <f t="shared" ca="1" si="0"/>
        <v/>
      </c>
      <c r="L21" s="12" t="s">
        <v>1206</v>
      </c>
      <c r="M21" s="12" t="s">
        <v>1207</v>
      </c>
      <c r="N21" s="12" t="s">
        <v>1446</v>
      </c>
      <c r="O21" s="9">
        <v>5501.2</v>
      </c>
      <c r="P21" s="9">
        <v>2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11100000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22200000</v>
      </c>
      <c r="Y21" s="17"/>
      <c r="Z21" s="14">
        <f t="shared" si="4"/>
        <v>22200000</v>
      </c>
      <c r="AA21" s="18" t="s">
        <v>1447</v>
      </c>
      <c r="AB21" s="13" t="s">
        <v>1448</v>
      </c>
      <c r="AC21" s="19" t="s">
        <v>1210</v>
      </c>
      <c r="AD21" s="20"/>
      <c r="AE21" s="19"/>
      <c r="AF21" s="21"/>
      <c r="AG21" s="22" t="str">
        <f t="shared" si="5"/>
        <v>TRUE</v>
      </c>
      <c r="AH21" s="23" t="str">
        <f t="shared" si="6"/>
        <v>آذربایجان شرقی تبریز،خیابان ازادی_خیابان گلباد هی کافه  - مهریار یکوریان وحید 09336640370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12</v>
      </c>
      <c r="H22" s="10">
        <v>911891</v>
      </c>
      <c r="I22" s="9" t="s">
        <v>1437</v>
      </c>
      <c r="J22" s="9"/>
      <c r="K22" s="11" t="str">
        <f t="shared" ca="1" si="0"/>
        <v/>
      </c>
      <c r="L22" s="12" t="s">
        <v>622</v>
      </c>
      <c r="M22" s="12" t="s">
        <v>1449</v>
      </c>
      <c r="N22" s="12"/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 t="s">
        <v>261</v>
      </c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18" t="s">
        <v>1450</v>
      </c>
      <c r="AB22" s="13" t="s">
        <v>1451</v>
      </c>
      <c r="AC22" s="19" t="s">
        <v>1452</v>
      </c>
      <c r="AD22" s="20"/>
      <c r="AE22" s="19"/>
      <c r="AF22" s="21"/>
      <c r="AG22" s="22" t="str">
        <f t="shared" si="5"/>
        <v>TRUE</v>
      </c>
      <c r="AH22" s="23" t="str">
        <f t="shared" si="6"/>
        <v>آذربایجان غربی ارومیه ، خیابان استادان ، انتهای کوی ۹ ، پالادیوم ۳، واحد ۷  - امیرحسین نژادی 09123898422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13</v>
      </c>
      <c r="H23" s="10">
        <v>290313874484</v>
      </c>
      <c r="I23" s="9" t="s">
        <v>1437</v>
      </c>
      <c r="J23" s="9"/>
      <c r="K23" s="11" t="str">
        <f t="shared" ca="1" si="0"/>
        <v/>
      </c>
      <c r="L23" s="12" t="s">
        <v>1453</v>
      </c>
      <c r="M23" s="12" t="s">
        <v>1454</v>
      </c>
      <c r="N23" s="12"/>
      <c r="O23" s="9">
        <v>5525.1</v>
      </c>
      <c r="P23" s="9">
        <v>4</v>
      </c>
      <c r="Q23" s="13" t="str">
        <f>VLOOKUP(O23, '[1]لیست محصولات شهریور ۱۴۰۳'!B:C,2,0)</f>
        <v>اتیوپی آناسورا | Ethiopia Anasora</v>
      </c>
      <c r="R23" s="9" t="s">
        <v>92</v>
      </c>
      <c r="S23" s="12">
        <f>VLOOKUP(O23, '[1]لیست محصولات شهریور ۱۴۰۳'!B:F,5,0)</f>
        <v>150</v>
      </c>
      <c r="T23" s="14">
        <f>VLOOKUP(O23, '[1]لیست محصولات شهریور ۱۴۰۳'!B:G,6,0)</f>
        <v>2750000</v>
      </c>
      <c r="U23" s="15"/>
      <c r="V23" s="16">
        <f t="shared" si="1"/>
        <v>0</v>
      </c>
      <c r="W23" s="12">
        <f t="shared" si="2"/>
        <v>4</v>
      </c>
      <c r="X23" s="14">
        <f t="shared" si="3"/>
        <v>11000000</v>
      </c>
      <c r="Y23" s="17"/>
      <c r="Z23" s="14">
        <f t="shared" si="4"/>
        <v>11000000</v>
      </c>
      <c r="AA23" s="18" t="s">
        <v>76</v>
      </c>
      <c r="AB23" s="13" t="s">
        <v>1455</v>
      </c>
      <c r="AC23" s="19" t="s">
        <v>1456</v>
      </c>
      <c r="AD23" s="20" t="s">
        <v>109</v>
      </c>
      <c r="AE23" s="19"/>
      <c r="AF23" s="21"/>
      <c r="AG23" s="22" t="str">
        <f t="shared" si="5"/>
        <v>TRUE</v>
      </c>
      <c r="AH23" s="23" t="str">
        <f t="shared" si="6"/>
        <v>تهران میدان شیخ بهایی سئول پلاک ۱۹ بانک مشترک ایران و ونزوئلا  - آرزو  قلی زاد 09387342781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14</v>
      </c>
      <c r="H24" s="10">
        <v>290315084232</v>
      </c>
      <c r="I24" s="9" t="s">
        <v>1437</v>
      </c>
      <c r="J24" s="9"/>
      <c r="K24" s="11" t="str">
        <f t="shared" ca="1" si="0"/>
        <v/>
      </c>
      <c r="L24" s="12" t="s">
        <v>128</v>
      </c>
      <c r="M24" s="12" t="s">
        <v>1055</v>
      </c>
      <c r="N24" s="12"/>
      <c r="O24" s="9">
        <v>5525.2</v>
      </c>
      <c r="P24" s="9">
        <v>2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13350000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26700000</v>
      </c>
      <c r="Y24" s="17"/>
      <c r="Z24" s="14">
        <f t="shared" si="4"/>
        <v>26700000</v>
      </c>
      <c r="AA24" s="18" t="s">
        <v>76</v>
      </c>
      <c r="AB24" s="13" t="s">
        <v>1056</v>
      </c>
      <c r="AC24" s="19" t="s">
        <v>1057</v>
      </c>
      <c r="AD24" s="20" t="s">
        <v>95</v>
      </c>
      <c r="AE24" s="19"/>
      <c r="AF24" s="21"/>
      <c r="AG24" s="22" t="str">
        <f t="shared" si="5"/>
        <v>TRUE</v>
      </c>
      <c r="AH24" s="23" t="str">
        <f t="shared" si="6"/>
        <v>تهران شهرک غرب- خیابان درختی- خیابان حافظی- پلاک ۸۸ - واحد ۵  - علی بهاری 09113456916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18">
        <v>15</v>
      </c>
      <c r="H25" s="220">
        <v>290316468049</v>
      </c>
      <c r="I25" s="218" t="s">
        <v>1437</v>
      </c>
      <c r="J25" s="218"/>
      <c r="K25" s="11" t="str">
        <f t="shared" ca="1" si="0"/>
        <v/>
      </c>
      <c r="L25" s="216" t="s">
        <v>1457</v>
      </c>
      <c r="M25" s="216" t="s">
        <v>1458</v>
      </c>
      <c r="N25" s="216"/>
      <c r="O25" s="9">
        <v>5501.1</v>
      </c>
      <c r="P25" s="9">
        <v>1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2300000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2300000</v>
      </c>
      <c r="Y25" s="17"/>
      <c r="Z25" s="14">
        <f t="shared" si="4"/>
        <v>2300000</v>
      </c>
      <c r="AA25" s="232" t="s">
        <v>140</v>
      </c>
      <c r="AB25" s="230" t="s">
        <v>1459</v>
      </c>
      <c r="AC25" s="228" t="s">
        <v>1460</v>
      </c>
      <c r="AD25" s="226"/>
      <c r="AE25" s="19"/>
      <c r="AF25" s="21"/>
      <c r="AG25" s="22" t="str">
        <f t="shared" si="5"/>
        <v>TRUE</v>
      </c>
      <c r="AH25" s="23" t="str">
        <f t="shared" si="6"/>
        <v>اصفهان کاشان ،بلوار دانش-دانش ۲۲- سمت باشگاه بدنسازان_ کوچه افرا (۱۸متری) بعد از مجتمع سارا ۲ ساختمان ۴ طبقه- طبقه ۲  - محمدمهدی ابراهیمی نژاد 09173292879</v>
      </c>
    </row>
    <row r="26" spans="1:34" ht="22.35" customHeight="1">
      <c r="A26" s="7"/>
      <c r="B26" s="7"/>
      <c r="C26" s="7"/>
      <c r="D26" s="7"/>
      <c r="E26" s="7"/>
      <c r="F26" s="8"/>
      <c r="G26" s="236"/>
      <c r="H26" s="237"/>
      <c r="I26" s="236"/>
      <c r="J26" s="236"/>
      <c r="K26" s="11" t="str">
        <f t="shared" ca="1" si="0"/>
        <v/>
      </c>
      <c r="L26" s="222"/>
      <c r="M26" s="222"/>
      <c r="N26" s="222"/>
      <c r="O26" s="9">
        <v>5524.1</v>
      </c>
      <c r="P26" s="9">
        <v>1</v>
      </c>
      <c r="Q26" s="13" t="str">
        <f>VLOOKUP(O26, '[1]لیست محصولات شهریور ۱۴۰۳'!B:C,2,0)</f>
        <v>برزیل کوکاپیل کاناریو | Brazil Cocapil Canario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2550000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2550000</v>
      </c>
      <c r="Y26" s="17"/>
      <c r="Z26" s="14">
        <f t="shared" si="4"/>
        <v>2550000</v>
      </c>
      <c r="AA26" s="241"/>
      <c r="AB26" s="240"/>
      <c r="AC26" s="239"/>
      <c r="AD26" s="238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19"/>
      <c r="H27" s="221"/>
      <c r="I27" s="219"/>
      <c r="J27" s="219"/>
      <c r="K27" s="11" t="str">
        <f t="shared" ca="1" si="0"/>
        <v/>
      </c>
      <c r="L27" s="217"/>
      <c r="M27" s="217"/>
      <c r="N27" s="217"/>
      <c r="O27" s="9">
        <v>5525.1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2750000</v>
      </c>
      <c r="Y27" s="17"/>
      <c r="Z27" s="14">
        <f t="shared" si="4"/>
        <v>2750000</v>
      </c>
      <c r="AA27" s="233"/>
      <c r="AB27" s="231"/>
      <c r="AC27" s="229"/>
      <c r="AD27" s="227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396">
        <v>16</v>
      </c>
      <c r="H28" s="406" t="s">
        <v>921</v>
      </c>
      <c r="I28" s="396" t="s">
        <v>1437</v>
      </c>
      <c r="J28" s="396" t="s">
        <v>921</v>
      </c>
      <c r="K28" s="202" t="str">
        <f t="shared" ca="1" si="0"/>
        <v/>
      </c>
      <c r="L28" s="398" t="s">
        <v>101</v>
      </c>
      <c r="M28" s="398" t="s">
        <v>1461</v>
      </c>
      <c r="N28" s="398" t="s">
        <v>1112</v>
      </c>
      <c r="O28" s="201">
        <v>5524.1</v>
      </c>
      <c r="P28" s="201">
        <v>1</v>
      </c>
      <c r="Q28" s="203" t="str">
        <f>VLOOKUP(O28, '[1]لیست محصولات شهریور ۱۴۰۳'!B:C,2,0)</f>
        <v>برزیل کوکاپیل کاناریو | Brazil Cocapil Canario</v>
      </c>
      <c r="R28" s="201"/>
      <c r="S28" s="204">
        <f>VLOOKUP(O28, '[1]لیست محصولات شهریور ۱۴۰۳'!B:F,5,0)</f>
        <v>150</v>
      </c>
      <c r="T28" s="205">
        <f>VLOOKUP(O28, '[1]لیست محصولات شهریور ۱۴۰۳'!B:G,6,0)</f>
        <v>2550000</v>
      </c>
      <c r="U28" s="206"/>
      <c r="V28" s="207">
        <f t="shared" si="1"/>
        <v>0</v>
      </c>
      <c r="W28" s="204">
        <f t="shared" si="2"/>
        <v>1</v>
      </c>
      <c r="X28" s="205">
        <f t="shared" si="3"/>
        <v>2550000</v>
      </c>
      <c r="Y28" s="208"/>
      <c r="Z28" s="205">
        <f t="shared" si="4"/>
        <v>2550000</v>
      </c>
      <c r="AA28" s="400" t="s">
        <v>76</v>
      </c>
      <c r="AB28" s="402" t="s">
        <v>1113</v>
      </c>
      <c r="AC28" s="404" t="s">
        <v>1114</v>
      </c>
      <c r="AD28" s="394"/>
      <c r="AE28" s="210"/>
      <c r="AF28" s="211"/>
      <c r="AG28" s="22" t="str">
        <f t="shared" si="5"/>
        <v>TRUE</v>
      </c>
      <c r="AH28" s="23" t="str">
        <f t="shared" si="6"/>
        <v>تهران شهرک غرب میدان صنعت پاساژ پلاتین حیاط کافه تنتو - محمدرضا علی‌جمشید 09123449771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397"/>
      <c r="H29" s="407"/>
      <c r="I29" s="397"/>
      <c r="J29" s="397"/>
      <c r="K29" s="202" t="str">
        <f t="shared" ca="1" si="0"/>
        <v/>
      </c>
      <c r="L29" s="399"/>
      <c r="M29" s="399"/>
      <c r="N29" s="399"/>
      <c r="O29" s="201">
        <v>5525.1</v>
      </c>
      <c r="P29" s="201">
        <v>1</v>
      </c>
      <c r="Q29" s="203" t="str">
        <f>VLOOKUP(O29, '[1]لیست محصولات شهریور ۱۴۰۳'!B:C,2,0)</f>
        <v>اتیوپی آناسورا | Ethiopia Anasora</v>
      </c>
      <c r="R29" s="201"/>
      <c r="S29" s="204">
        <f>VLOOKUP(O29, '[1]لیست محصولات شهریور ۱۴۰۳'!B:F,5,0)</f>
        <v>150</v>
      </c>
      <c r="T29" s="205">
        <f>VLOOKUP(O29, '[1]لیست محصولات شهریور ۱۴۰۳'!B:G,6,0)</f>
        <v>2750000</v>
      </c>
      <c r="U29" s="206"/>
      <c r="V29" s="207">
        <f t="shared" si="1"/>
        <v>0</v>
      </c>
      <c r="W29" s="204">
        <f t="shared" si="2"/>
        <v>1</v>
      </c>
      <c r="X29" s="205">
        <f t="shared" si="3"/>
        <v>2750000</v>
      </c>
      <c r="Y29" s="208"/>
      <c r="Z29" s="205">
        <f t="shared" si="4"/>
        <v>2750000</v>
      </c>
      <c r="AA29" s="401"/>
      <c r="AB29" s="403"/>
      <c r="AC29" s="405"/>
      <c r="AD29" s="395"/>
      <c r="AE29" s="210"/>
      <c r="AF29" s="21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17</v>
      </c>
      <c r="H30" s="10">
        <v>290413559756</v>
      </c>
      <c r="I30" s="9" t="s">
        <v>1488</v>
      </c>
      <c r="J30" s="9"/>
      <c r="K30" s="11"/>
      <c r="L30" s="12" t="s">
        <v>667</v>
      </c>
      <c r="M30" s="12" t="s">
        <v>668</v>
      </c>
      <c r="N30" s="12"/>
      <c r="O30" s="9">
        <v>5524.2</v>
      </c>
      <c r="P30" s="9">
        <v>1</v>
      </c>
      <c r="Q30" s="13" t="str">
        <f>VLOOKUP(O30, '[1]لیست محصولات شهریور ۱۴۰۳'!B:C,2,0)</f>
        <v>برزیل کوکاپیل کاناریو | Brazil Cocapil Canario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12450000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12450000</v>
      </c>
      <c r="Y30" s="17">
        <v>1245000</v>
      </c>
      <c r="Z30" s="14">
        <f t="shared" si="4"/>
        <v>11205000</v>
      </c>
      <c r="AA30" s="18" t="s">
        <v>76</v>
      </c>
      <c r="AB30" s="13" t="s">
        <v>669</v>
      </c>
      <c r="AC30" s="19" t="s">
        <v>670</v>
      </c>
      <c r="AD30" s="20"/>
      <c r="AE30" s="77" t="s">
        <v>1515</v>
      </c>
      <c r="AF30" s="21"/>
      <c r="AG30" s="22" t="str">
        <f t="shared" si="5"/>
        <v>TRUE</v>
      </c>
      <c r="AH30" s="23" t="str">
        <f t="shared" si="6"/>
        <v>تهران پاسداران سه راه ضرابخانه ،سروستان ۵، کوچه اول، پلاک ۱ ،واحد ۳  - فرشاد مقدسی 09147894009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8">
        <v>18</v>
      </c>
      <c r="H31" s="220">
        <v>290426245336</v>
      </c>
      <c r="I31" s="218" t="s">
        <v>1488</v>
      </c>
      <c r="J31" s="218"/>
      <c r="K31" s="11"/>
      <c r="L31" s="216" t="s">
        <v>1377</v>
      </c>
      <c r="M31" s="216" t="s">
        <v>284</v>
      </c>
      <c r="N31" s="216"/>
      <c r="O31" s="9">
        <v>5501.2</v>
      </c>
      <c r="P31" s="9">
        <v>1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750</v>
      </c>
      <c r="T31" s="14">
        <f>VLOOKUP(O31, '[1]لیست محصولات شهریور ۱۴۰۳'!B:G,6,0)</f>
        <v>11100000</v>
      </c>
      <c r="U31" s="15"/>
      <c r="V31" s="16">
        <f>IF(C31, P31, U31 )</f>
        <v>0</v>
      </c>
      <c r="W31" s="12">
        <f>P31-V31</f>
        <v>1</v>
      </c>
      <c r="X31" s="14">
        <f t="shared" si="3"/>
        <v>11100000</v>
      </c>
      <c r="Y31" s="17"/>
      <c r="Z31" s="14">
        <f t="shared" si="4"/>
        <v>11100000</v>
      </c>
      <c r="AA31" s="232" t="s">
        <v>76</v>
      </c>
      <c r="AB31" s="230" t="s">
        <v>1520</v>
      </c>
      <c r="AC31" s="228" t="s">
        <v>1521</v>
      </c>
      <c r="AD31" s="226"/>
      <c r="AE31" s="234" t="s">
        <v>1522</v>
      </c>
      <c r="AF31" s="21"/>
      <c r="AG31" s="22" t="str">
        <f>IF(V31=P31, "FALSE", "TRUE" )</f>
        <v>TRUE</v>
      </c>
      <c r="AH31" s="23" t="str">
        <f t="shared" si="6"/>
        <v>تهران خیابان احمد قصیر(بخارست)، انتهای ششم بخارست، پلاک 3، ساختمان ماتریکس  - مریم مقدم 09102101797</v>
      </c>
    </row>
    <row r="32" spans="1:34" ht="22.35" customHeight="1">
      <c r="A32" s="7"/>
      <c r="B32" s="7"/>
      <c r="C32" s="7"/>
      <c r="D32" s="7"/>
      <c r="E32" s="7"/>
      <c r="F32" s="8"/>
      <c r="G32" s="236"/>
      <c r="H32" s="237"/>
      <c r="I32" s="236"/>
      <c r="J32" s="236"/>
      <c r="K32" s="11" t="str">
        <f t="shared" ca="1" si="0"/>
        <v/>
      </c>
      <c r="L32" s="222"/>
      <c r="M32" s="222"/>
      <c r="N32" s="222"/>
      <c r="O32" s="9">
        <v>5524.2</v>
      </c>
      <c r="P32" s="9">
        <v>1</v>
      </c>
      <c r="Q32" s="13" t="str">
        <f>VLOOKUP(O32, '[1]لیست محصولات شهریور ۱۴۰۳'!B:C,2,0)</f>
        <v>برزیل کوکاپیل کاناریو | Brazil Cocapil Canario</v>
      </c>
      <c r="R32" s="9"/>
      <c r="S32" s="12">
        <f>VLOOKUP(O32, '[1]لیست محصولات شهریور ۱۴۰۳'!B:F,5,0)</f>
        <v>750</v>
      </c>
      <c r="T32" s="14">
        <f>VLOOKUP(O32, '[1]لیست محصولات شهریور ۱۴۰۳'!B:G,6,0)</f>
        <v>12450000</v>
      </c>
      <c r="U32" s="15"/>
      <c r="V32" s="16">
        <f>IF(C32, P32, U32 )</f>
        <v>0</v>
      </c>
      <c r="W32" s="12">
        <f>P32-V32</f>
        <v>1</v>
      </c>
      <c r="X32" s="14">
        <f t="shared" si="3"/>
        <v>12450000</v>
      </c>
      <c r="Y32" s="17"/>
      <c r="Z32" s="14">
        <f t="shared" si="4"/>
        <v>12450000</v>
      </c>
      <c r="AA32" s="241"/>
      <c r="AB32" s="240"/>
      <c r="AC32" s="239"/>
      <c r="AD32" s="238"/>
      <c r="AE32" s="298"/>
      <c r="AF32" s="21"/>
      <c r="AG32" s="22" t="str">
        <f>IF(V32=P32, "FALSE", "TRUE" )</f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236"/>
      <c r="H33" s="237"/>
      <c r="I33" s="236"/>
      <c r="J33" s="236"/>
      <c r="K33" s="11" t="str">
        <f t="shared" ca="1" si="0"/>
        <v/>
      </c>
      <c r="L33" s="222"/>
      <c r="M33" s="222"/>
      <c r="N33" s="222"/>
      <c r="O33" s="9">
        <v>5525.2</v>
      </c>
      <c r="P33" s="9">
        <v>1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750</v>
      </c>
      <c r="T33" s="14">
        <f>VLOOKUP(O33, '[1]لیست محصولات شهریور ۱۴۰۳'!B:G,6,0)</f>
        <v>13350000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13350000</v>
      </c>
      <c r="Y33" s="17"/>
      <c r="Z33" s="14">
        <f t="shared" si="4"/>
        <v>13350000</v>
      </c>
      <c r="AA33" s="241"/>
      <c r="AB33" s="240"/>
      <c r="AC33" s="239"/>
      <c r="AD33" s="238"/>
      <c r="AE33" s="298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236"/>
      <c r="H34" s="237"/>
      <c r="I34" s="236"/>
      <c r="J34" s="236"/>
      <c r="K34" s="11" t="str">
        <f t="shared" ca="1" si="0"/>
        <v/>
      </c>
      <c r="L34" s="222"/>
      <c r="M34" s="222"/>
      <c r="N34" s="222"/>
      <c r="O34" s="9">
        <v>3328.2</v>
      </c>
      <c r="P34" s="9">
        <v>1</v>
      </c>
      <c r="Q34" s="13" t="str">
        <f>VLOOKUP(O34, '[1]لیست محصولات شهریور ۱۴۰۳'!B:C,2,0)</f>
        <v>اینماکولادا مزارع فلو | Inmaculada Fellows Farms</v>
      </c>
      <c r="R34" s="9"/>
      <c r="S34" s="12">
        <f>VLOOKUP(O34, '[1]لیست محصولات شهریور ۱۴۰۳'!B:F,5,0)</f>
        <v>750</v>
      </c>
      <c r="T34" s="14">
        <f>VLOOKUP(O34, '[1]لیست محصولات شهریور ۱۴۰۳'!B:G,6,0)</f>
        <v>39000000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39000000</v>
      </c>
      <c r="Y34" s="17"/>
      <c r="Z34" s="14">
        <f t="shared" si="4"/>
        <v>39000000</v>
      </c>
      <c r="AA34" s="241"/>
      <c r="AB34" s="240"/>
      <c r="AC34" s="239"/>
      <c r="AD34" s="238"/>
      <c r="AE34" s="298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236"/>
      <c r="H35" s="237"/>
      <c r="I35" s="236"/>
      <c r="J35" s="236"/>
      <c r="K35" s="11" t="str">
        <f t="shared" ca="1" si="0"/>
        <v/>
      </c>
      <c r="L35" s="222"/>
      <c r="M35" s="222"/>
      <c r="N35" s="222"/>
      <c r="O35" s="9">
        <v>3327.2</v>
      </c>
      <c r="P35" s="9">
        <v>1</v>
      </c>
      <c r="Q35" s="13" t="str">
        <f>VLOOKUP(O35, '[1]لیست محصولات شهریور ۱۴۰۳'!B:C,2,0)</f>
        <v>پامپوجیلا | pampojila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29250000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29250000</v>
      </c>
      <c r="Y35" s="17"/>
      <c r="Z35" s="14">
        <f t="shared" si="4"/>
        <v>29250000</v>
      </c>
      <c r="AA35" s="241"/>
      <c r="AB35" s="240"/>
      <c r="AC35" s="239"/>
      <c r="AD35" s="238"/>
      <c r="AE35" s="298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219"/>
      <c r="H36" s="221"/>
      <c r="I36" s="219"/>
      <c r="J36" s="219"/>
      <c r="K36" s="11" t="str">
        <f t="shared" ca="1" si="0"/>
        <v/>
      </c>
      <c r="L36" s="217"/>
      <c r="M36" s="217"/>
      <c r="N36" s="217"/>
      <c r="O36" s="9">
        <v>3329.1</v>
      </c>
      <c r="P36" s="9">
        <v>1</v>
      </c>
      <c r="Q36" s="13" t="str">
        <f>VLOOKUP(O36, '[1]لیست محصولات شهریور ۱۴۰۳'!B:C,2,0)</f>
        <v>بنتی ننکا | Benti Nenka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9850000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9850000</v>
      </c>
      <c r="Y36" s="17"/>
      <c r="Z36" s="14">
        <f t="shared" si="4"/>
        <v>9850000</v>
      </c>
      <c r="AA36" s="233"/>
      <c r="AB36" s="231"/>
      <c r="AC36" s="229"/>
      <c r="AD36" s="227"/>
      <c r="AE36" s="235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244">
        <v>19</v>
      </c>
      <c r="H37" s="242"/>
      <c r="I37" s="244" t="s">
        <v>1488</v>
      </c>
      <c r="J37" s="218"/>
      <c r="K37" s="11" t="str">
        <f t="shared" ca="1" si="0"/>
        <v/>
      </c>
      <c r="L37" s="216" t="s">
        <v>388</v>
      </c>
      <c r="M37" s="216" t="s">
        <v>1530</v>
      </c>
      <c r="N37" s="216" t="s">
        <v>577</v>
      </c>
      <c r="O37" s="9">
        <v>5501.1</v>
      </c>
      <c r="P37" s="9">
        <v>1</v>
      </c>
      <c r="Q37" s="13" t="str">
        <f>VLOOKUP(O37, '[1]لیست محصولات شهریور ۱۴۰۳'!B:C,2,0)</f>
        <v>ورتکس | Vortex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2300000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2300000</v>
      </c>
      <c r="Y37" s="17"/>
      <c r="Z37" s="14">
        <f t="shared" si="4"/>
        <v>2300000</v>
      </c>
      <c r="AA37" s="232"/>
      <c r="AB37" s="230"/>
      <c r="AC37" s="228"/>
      <c r="AD37" s="226"/>
      <c r="AE37" s="228"/>
      <c r="AF37" s="21"/>
      <c r="AG37" s="22" t="str">
        <f t="shared" si="5"/>
        <v>TRUE</v>
      </c>
      <c r="AH37" s="23" t="str">
        <f t="shared" si="6"/>
        <v xml:space="preserve">  (پرسنل) - سعید شیخ  </v>
      </c>
    </row>
    <row r="38" spans="1:34" ht="22.35" customHeight="1">
      <c r="A38" s="7"/>
      <c r="B38" s="7"/>
      <c r="C38" s="7"/>
      <c r="D38" s="7"/>
      <c r="E38" s="7"/>
      <c r="F38" s="8"/>
      <c r="G38" s="296"/>
      <c r="H38" s="297"/>
      <c r="I38" s="296"/>
      <c r="J38" s="236"/>
      <c r="K38" s="11" t="str">
        <f t="shared" ca="1" si="0"/>
        <v/>
      </c>
      <c r="L38" s="222"/>
      <c r="M38" s="222"/>
      <c r="N38" s="222"/>
      <c r="O38" s="9">
        <v>5525.1</v>
      </c>
      <c r="P38" s="9">
        <v>1</v>
      </c>
      <c r="Q38" s="13" t="str">
        <f>VLOOKUP(O38, '[1]لیست محصولات شهریور ۱۴۰۳'!B:C,2,0)</f>
        <v>اتیوپی آناسورا | Ethiopia Anasora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2750000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2750000</v>
      </c>
      <c r="Y38" s="17"/>
      <c r="Z38" s="14">
        <f t="shared" si="4"/>
        <v>2750000</v>
      </c>
      <c r="AA38" s="241"/>
      <c r="AB38" s="240"/>
      <c r="AC38" s="239"/>
      <c r="AD38" s="238"/>
      <c r="AE38" s="23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245"/>
      <c r="H39" s="243"/>
      <c r="I39" s="245"/>
      <c r="J39" s="219"/>
      <c r="K39" s="11" t="str">
        <f t="shared" ca="1" si="0"/>
        <v/>
      </c>
      <c r="L39" s="217"/>
      <c r="M39" s="217"/>
      <c r="N39" s="217"/>
      <c r="O39" s="9">
        <v>3328.1</v>
      </c>
      <c r="P39" s="9">
        <v>1</v>
      </c>
      <c r="Q39" s="13" t="str">
        <f>VLOOKUP(O39, '[1]لیست محصولات شهریور ۱۴۰۳'!B:C,2,0)</f>
        <v>اینماکولادا مزارع فلو | Inmaculada Fellows Farms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7900000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7900000</v>
      </c>
      <c r="Y39" s="17"/>
      <c r="Z39" s="14">
        <f t="shared" si="4"/>
        <v>7900000</v>
      </c>
      <c r="AA39" s="233"/>
      <c r="AB39" s="231"/>
      <c r="AC39" s="229"/>
      <c r="AD39" s="227"/>
      <c r="AE39" s="22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4</v>
      </c>
      <c r="AI240" s="56">
        <f t="shared" si="19"/>
        <v>0</v>
      </c>
      <c r="AJ240" s="57">
        <f>AH240-AI240</f>
        <v>4</v>
      </c>
      <c r="AK240" s="58">
        <f t="shared" si="23"/>
        <v>0.6</v>
      </c>
      <c r="AL240" s="59">
        <f>AO240+AQ240-[2]Sheet1!$AH241</f>
        <v>0</v>
      </c>
      <c r="AM240" s="59">
        <f t="shared" si="25"/>
        <v>-4</v>
      </c>
      <c r="AN240" s="58">
        <f t="shared" si="21"/>
        <v>0</v>
      </c>
      <c r="AO240" s="59"/>
      <c r="AP240" s="58">
        <f t="shared" si="22"/>
        <v>-0.6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10</v>
      </c>
      <c r="AI241" s="56">
        <f t="shared" si="19"/>
        <v>0</v>
      </c>
      <c r="AJ241" s="57">
        <f t="shared" ref="AJ241:AJ264" si="27">AH241-AI241</f>
        <v>10</v>
      </c>
      <c r="AK241" s="58">
        <f>AH241*AG241/1000</f>
        <v>7.5</v>
      </c>
      <c r="AL241" s="59">
        <f>AO241+AQ241-[2]Sheet1!$AH242</f>
        <v>0</v>
      </c>
      <c r="AM241" s="59">
        <f t="shared" si="25"/>
        <v>-10</v>
      </c>
      <c r="AN241" s="58">
        <f t="shared" si="21"/>
        <v>0</v>
      </c>
      <c r="AO241" s="59"/>
      <c r="AP241" s="58">
        <f t="shared" si="22"/>
        <v>-7.5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</v>
      </c>
      <c r="AI242" s="56">
        <f t="shared" si="19"/>
        <v>0</v>
      </c>
      <c r="AJ242" s="57">
        <f t="shared" si="27"/>
        <v>1</v>
      </c>
      <c r="AK242" s="58">
        <f t="shared" ref="AK242:AK267" si="28">AH242*AG242/1000</f>
        <v>4</v>
      </c>
      <c r="AL242" s="59">
        <f>AO242+AQ242-[2]Sheet1!$AH243</f>
        <v>0</v>
      </c>
      <c r="AM242" s="59">
        <f t="shared" si="25"/>
        <v>-1</v>
      </c>
      <c r="AN242" s="58">
        <f t="shared" si="21"/>
        <v>0</v>
      </c>
      <c r="AO242" s="59"/>
      <c r="AP242" s="58">
        <f t="shared" si="22"/>
        <v>-4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06">
    <mergeCell ref="G13:G14"/>
    <mergeCell ref="H13:H14"/>
    <mergeCell ref="I13:I14"/>
    <mergeCell ref="AE37:AE39"/>
    <mergeCell ref="AD37:AD39"/>
    <mergeCell ref="AC37:AC39"/>
    <mergeCell ref="AB37:AB39"/>
    <mergeCell ref="AA37:AA39"/>
    <mergeCell ref="G25:G27"/>
    <mergeCell ref="H25:H27"/>
    <mergeCell ref="N37:N39"/>
    <mergeCell ref="M37:M39"/>
    <mergeCell ref="L37:L39"/>
    <mergeCell ref="J37:J39"/>
    <mergeCell ref="I37:I39"/>
    <mergeCell ref="H37:H39"/>
    <mergeCell ref="G37:G39"/>
    <mergeCell ref="N28:N29"/>
    <mergeCell ref="AA28:AA29"/>
    <mergeCell ref="AB28:AB29"/>
    <mergeCell ref="AC28:AC29"/>
    <mergeCell ref="J28:J29"/>
    <mergeCell ref="G28:G29"/>
    <mergeCell ref="H28:H29"/>
    <mergeCell ref="G18:G20"/>
    <mergeCell ref="H18:H20"/>
    <mergeCell ref="I18:I20"/>
    <mergeCell ref="L18:L20"/>
    <mergeCell ref="M18:M20"/>
    <mergeCell ref="J18:J20"/>
    <mergeCell ref="G15:G16"/>
    <mergeCell ref="H15:H16"/>
    <mergeCell ref="I15:I16"/>
    <mergeCell ref="L15:L16"/>
    <mergeCell ref="M15:M16"/>
    <mergeCell ref="A1:B1"/>
    <mergeCell ref="C1:D1"/>
    <mergeCell ref="E1:F1"/>
    <mergeCell ref="G2:G5"/>
    <mergeCell ref="H2:H5"/>
    <mergeCell ref="U1:V1"/>
    <mergeCell ref="AD2:AD5"/>
    <mergeCell ref="AC2:AC5"/>
    <mergeCell ref="AB2:AB5"/>
    <mergeCell ref="AA2:AA5"/>
    <mergeCell ref="N2:N5"/>
    <mergeCell ref="G9:G11"/>
    <mergeCell ref="H9:H11"/>
    <mergeCell ref="I9:I11"/>
    <mergeCell ref="J9:J11"/>
    <mergeCell ref="L9:L11"/>
    <mergeCell ref="I2:I5"/>
    <mergeCell ref="J2:J5"/>
    <mergeCell ref="L2:L5"/>
    <mergeCell ref="M2:M5"/>
    <mergeCell ref="AE9:AE11"/>
    <mergeCell ref="M9:M11"/>
    <mergeCell ref="N9:N11"/>
    <mergeCell ref="AD9:AD11"/>
    <mergeCell ref="AA9:AA11"/>
    <mergeCell ref="AC9:AC11"/>
    <mergeCell ref="AB9:AB11"/>
    <mergeCell ref="J15:J16"/>
    <mergeCell ref="J13:J14"/>
    <mergeCell ref="AD13:AD14"/>
    <mergeCell ref="AE31:AE36"/>
    <mergeCell ref="AA31:AA36"/>
    <mergeCell ref="AD18:AD20"/>
    <mergeCell ref="AD15:AD16"/>
    <mergeCell ref="L13:L14"/>
    <mergeCell ref="M13:M14"/>
    <mergeCell ref="N13:N14"/>
    <mergeCell ref="AA13:AA14"/>
    <mergeCell ref="AB13:AB14"/>
    <mergeCell ref="AC13:AC14"/>
    <mergeCell ref="N15:N16"/>
    <mergeCell ref="AA15:AA16"/>
    <mergeCell ref="AB15:AB16"/>
    <mergeCell ref="AC15:AC16"/>
    <mergeCell ref="AB18:AB20"/>
    <mergeCell ref="AC18:AC20"/>
    <mergeCell ref="L25:L27"/>
    <mergeCell ref="M25:M27"/>
    <mergeCell ref="N18:N20"/>
    <mergeCell ref="AA18:AA20"/>
    <mergeCell ref="N25:N27"/>
    <mergeCell ref="AA25:AA27"/>
    <mergeCell ref="L28:L29"/>
    <mergeCell ref="M28:M29"/>
    <mergeCell ref="G31:G36"/>
    <mergeCell ref="H31:H36"/>
    <mergeCell ref="I31:I36"/>
    <mergeCell ref="J31:J36"/>
    <mergeCell ref="L31:L36"/>
    <mergeCell ref="M31:M36"/>
    <mergeCell ref="N31:N36"/>
    <mergeCell ref="AD28:AD29"/>
    <mergeCell ref="AD25:AD27"/>
    <mergeCell ref="AD31:AD36"/>
    <mergeCell ref="AC31:AC36"/>
    <mergeCell ref="AB31:AB36"/>
    <mergeCell ref="AB25:AB27"/>
    <mergeCell ref="AC25:AC27"/>
    <mergeCell ref="I25:I27"/>
    <mergeCell ref="J25:J27"/>
    <mergeCell ref="I28:I29"/>
  </mergeCells>
  <conditionalFormatting sqref="G2:J2 AD2 Z2:Z200 J6:J9 AD6:AD9 G12:J13 AD12:AD13 G15:J15 AD15 G17:J18 AD17:AD18 G21:J25 AD21:AD25 G28:J28 AD28 G30:J31 AD30:AD31 J37 AD37 G40:J200 AD40:AD200">
    <cfRule type="expression" dxfId="47" priority="64">
      <formula>$A2</formula>
    </cfRule>
    <cfRule type="expression" dxfId="46" priority="66">
      <formula>$E2</formula>
    </cfRule>
  </conditionalFormatting>
  <conditionalFormatting sqref="G2:AF2 Q3:Z200 J6:J9 AA6:AF9 G12:P13 AA12:AF13 G15:P15 AA15:AF15 G17:P18 AA17:AF18 G21:P25 AA21:AF25 G28:P28 AA28:AF28 G30:P31 AA30:AF31 J37:P37 AA37:AF37 G40:P200 AA40:AF200 AE3:AF5 K3:K11 O3:P11 H6:H9 AF10:AF11 K14 O14:P14 AE14:AF14 K16 O16:P16 AE16:AF16 K19:K20 O19:P20 AE19:AF20 K26:K27 O26:P27 AE26:AF27 K29 O29:P29 AE29:AF29 K32:K36 O32:P36 AF32:AF36 K38:K39 O38:P39 AF38:AF39">
    <cfRule type="expression" dxfId="45" priority="65">
      <formula>$C2</formula>
    </cfRule>
  </conditionalFormatting>
  <conditionalFormatting sqref="H37">
    <cfRule type="expression" dxfId="44" priority="1">
      <formula>$C37</formula>
    </cfRule>
  </conditionalFormatting>
  <conditionalFormatting sqref="W2:W200">
    <cfRule type="expression" dxfId="43" priority="63">
      <formula>$AG2</formula>
    </cfRule>
  </conditionalFormatting>
  <conditionalFormatting sqref="AL203:AM203">
    <cfRule type="dataBar" priority="28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{5C394272-D9D6-4A44-9A6B-5778C1ABAE6E}</x14:id>
        </ext>
      </extLst>
    </cfRule>
  </conditionalFormatting>
  <conditionalFormatting sqref="AL204:AM204">
    <cfRule type="dataBar" priority="27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{C33D8E3A-B96F-47B6-B4F3-7B7EF128506F}</x14:id>
        </ext>
      </extLst>
    </cfRule>
  </conditionalFormatting>
  <conditionalFormatting sqref="AL205:AM205">
    <cfRule type="dataBar" priority="26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{CCAC7E00-E6CB-4166-984B-A57002BC8226}</x14:id>
        </ext>
      </extLst>
    </cfRule>
  </conditionalFormatting>
  <conditionalFormatting sqref="AL206:AM206">
    <cfRule type="dataBar" priority="25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{C2D95ED0-BF74-4D8C-A2EB-C826B9B1680D}</x14:id>
        </ext>
      </extLst>
    </cfRule>
  </conditionalFormatting>
  <conditionalFormatting sqref="AL207:AM207">
    <cfRule type="dataBar" priority="24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{E89BC5AC-A7FD-4A09-BFED-04F864E0365D}</x14:id>
        </ext>
      </extLst>
    </cfRule>
  </conditionalFormatting>
  <conditionalFormatting sqref="AL208:AM208">
    <cfRule type="dataBar" priority="23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{D6A35AB9-5939-43AE-BD13-1A968FB2034E}</x14:id>
        </ext>
      </extLst>
    </cfRule>
  </conditionalFormatting>
  <conditionalFormatting sqref="AL209:AM209">
    <cfRule type="dataBar" priority="22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{7609139D-18C4-4114-A213-D83113FFE4FE}</x14:id>
        </ext>
      </extLst>
    </cfRule>
  </conditionalFormatting>
  <conditionalFormatting sqref="AL210:AM210">
    <cfRule type="dataBar" priority="21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{176B82E4-CFAD-4C6D-8F62-F51EF03D2DD9}</x14:id>
        </ext>
      </extLst>
    </cfRule>
  </conditionalFormatting>
  <conditionalFormatting sqref="AL211:AM211">
    <cfRule type="dataBar" priority="20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{24F3C0B1-E9DF-449A-AB19-F95B16A1A79F}</x14:id>
        </ext>
      </extLst>
    </cfRule>
  </conditionalFormatting>
  <conditionalFormatting sqref="AL212:AM212">
    <cfRule type="dataBar" priority="19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{64D86763-7C64-4A81-86E6-FFE7B6CBEE31}</x14:id>
        </ext>
      </extLst>
    </cfRule>
  </conditionalFormatting>
  <conditionalFormatting sqref="AL213:AM213">
    <cfRule type="dataBar" priority="18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{AC2F626A-2453-4AEA-BF0D-4FD77A440B25}</x14:id>
        </ext>
      </extLst>
    </cfRule>
  </conditionalFormatting>
  <conditionalFormatting sqref="AL214:AM214">
    <cfRule type="dataBar" priority="17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{DC4C8FEE-F1A2-4A3E-AFCF-2C7B034FCF45}</x14:id>
        </ext>
      </extLst>
    </cfRule>
  </conditionalFormatting>
  <conditionalFormatting sqref="AL215:AM215">
    <cfRule type="dataBar" priority="16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{B9F519A8-D868-4A23-9429-E91B13D3858D}</x14:id>
        </ext>
      </extLst>
    </cfRule>
  </conditionalFormatting>
  <conditionalFormatting sqref="AL216:AM216">
    <cfRule type="dataBar" priority="15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{8075EC47-44A7-453E-B387-56D2D57CB39B}</x14:id>
        </ext>
      </extLst>
    </cfRule>
  </conditionalFormatting>
  <conditionalFormatting sqref="AL217:AM217">
    <cfRule type="dataBar" priority="14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{93721CAF-D439-4A9A-AAE1-7CBF12F49702}</x14:id>
        </ext>
      </extLst>
    </cfRule>
  </conditionalFormatting>
  <conditionalFormatting sqref="AL218:AM218">
    <cfRule type="dataBar" priority="13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{367EA316-0ECA-4D1A-BA7C-53F40DBF8166}</x14:id>
        </ext>
      </extLst>
    </cfRule>
  </conditionalFormatting>
  <conditionalFormatting sqref="AL219:AM219">
    <cfRule type="dataBar" priority="12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{C6537864-2E9B-4E7F-BD71-721C361A32C7}</x14:id>
        </ext>
      </extLst>
    </cfRule>
  </conditionalFormatting>
  <conditionalFormatting sqref="AL220:AM220">
    <cfRule type="dataBar" priority="11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{7CB2B12A-5F6A-42E1-AC41-9AFF67529212}</x14:id>
        </ext>
      </extLst>
    </cfRule>
  </conditionalFormatting>
  <conditionalFormatting sqref="AL221:AM221">
    <cfRule type="dataBar" priority="29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{1D62A973-D441-4AC9-8A36-6B29DCC5320E}</x14:id>
        </ext>
      </extLst>
    </cfRule>
  </conditionalFormatting>
  <conditionalFormatting sqref="AL223:AM223">
    <cfRule type="dataBar" priority="30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{9E40EE22-EF67-49EF-8AC6-DDC8B75FB167}</x14:id>
        </ext>
      </extLst>
    </cfRule>
  </conditionalFormatting>
  <conditionalFormatting sqref="AL224:AM224">
    <cfRule type="dataBar" priority="31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{BB962A1B-D79B-460B-A611-DB658DCB5A12}</x14:id>
        </ext>
      </extLst>
    </cfRule>
  </conditionalFormatting>
  <conditionalFormatting sqref="AL225:AM225">
    <cfRule type="dataBar" priority="32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{5DB70AC4-4D25-4664-98F3-359EB0545F2B}</x14:id>
        </ext>
      </extLst>
    </cfRule>
  </conditionalFormatting>
  <conditionalFormatting sqref="AL226:AM226">
    <cfRule type="dataBar" priority="33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{E59A06F1-8E52-4976-989E-99FEBF8EBC78}</x14:id>
        </ext>
      </extLst>
    </cfRule>
  </conditionalFormatting>
  <conditionalFormatting sqref="AL227:AM227">
    <cfRule type="dataBar" priority="34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{BEE89673-BEF5-49F5-B60C-F75C14BE51E3}</x14:id>
        </ext>
      </extLst>
    </cfRule>
  </conditionalFormatting>
  <conditionalFormatting sqref="AL228:AM228">
    <cfRule type="dataBar" priority="35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{5FA87459-9C6A-4663-AF33-17FF5B5B332E}</x14:id>
        </ext>
      </extLst>
    </cfRule>
  </conditionalFormatting>
  <conditionalFormatting sqref="AL229:AM229">
    <cfRule type="dataBar" priority="10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{C84FF3D0-10CA-457C-A648-8CD44F660C4A}</x14:id>
        </ext>
      </extLst>
    </cfRule>
  </conditionalFormatting>
  <conditionalFormatting sqref="AL230:AM230">
    <cfRule type="dataBar" priority="9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{CB5CACEF-CAC2-4FE3-BAFF-C3D2F6DEE6FC}</x14:id>
        </ext>
      </extLst>
    </cfRule>
  </conditionalFormatting>
  <conditionalFormatting sqref="AL231:AM231">
    <cfRule type="dataBar" priority="8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{862A1D1D-8124-44E2-AD44-49726F7FD48D}</x14:id>
        </ext>
      </extLst>
    </cfRule>
  </conditionalFormatting>
  <conditionalFormatting sqref="AL232:AM232">
    <cfRule type="dataBar" priority="7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{A034AD9A-195C-42C0-B150-F03CD10B9049}</x14:id>
        </ext>
      </extLst>
    </cfRule>
  </conditionalFormatting>
  <conditionalFormatting sqref="AL233:AM233">
    <cfRule type="dataBar" priority="6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{8726C977-39CA-4F25-8143-0EEA03DE105D}</x14:id>
        </ext>
      </extLst>
    </cfRule>
  </conditionalFormatting>
  <conditionalFormatting sqref="AL234:AM234">
    <cfRule type="dataBar" priority="5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{77B40026-5783-413F-9C81-2BE9447D3C2D}</x14:id>
        </ext>
      </extLst>
    </cfRule>
  </conditionalFormatting>
  <conditionalFormatting sqref="AL235:AM235">
    <cfRule type="dataBar" priority="36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{C3F2402C-27AF-4C81-A3D5-908CF6E561A8}</x14:id>
        </ext>
      </extLst>
    </cfRule>
  </conditionalFormatting>
  <conditionalFormatting sqref="AL236:AM236">
    <cfRule type="dataBar" priority="37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{77C72117-98FB-4993-997F-EB36A191DE52}</x14:id>
        </ext>
      </extLst>
    </cfRule>
  </conditionalFormatting>
  <conditionalFormatting sqref="AL237:AM237">
    <cfRule type="dataBar" priority="38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{F494B38D-D3C4-4C07-A8F0-B22D92A8876F}</x14:id>
        </ext>
      </extLst>
    </cfRule>
  </conditionalFormatting>
  <conditionalFormatting sqref="AL238:AM238">
    <cfRule type="dataBar" priority="39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{16A22EC4-FB74-4E7B-A9DA-1FE6EBEC30AB}</x14:id>
        </ext>
      </extLst>
    </cfRule>
  </conditionalFormatting>
  <conditionalFormatting sqref="AL239:AM239">
    <cfRule type="dataBar" priority="40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{42C114C7-4CE5-427E-A4E3-83673666CF59}</x14:id>
        </ext>
      </extLst>
    </cfRule>
  </conditionalFormatting>
  <conditionalFormatting sqref="AL240:AM240">
    <cfRule type="dataBar" priority="41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{CA81599C-85DB-4D68-B89C-8BB05CFB2960}</x14:id>
        </ext>
      </extLst>
    </cfRule>
  </conditionalFormatting>
  <conditionalFormatting sqref="AL241:AM241">
    <cfRule type="dataBar" priority="42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{17CEE230-3BD7-415A-A82B-3E12694771B3}</x14:id>
        </ext>
      </extLst>
    </cfRule>
  </conditionalFormatting>
  <conditionalFormatting sqref="AL242:AM242">
    <cfRule type="dataBar" priority="43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{A8EA4A75-1F46-4234-A3A6-EBFD4BCE9D44}</x14:id>
        </ext>
      </extLst>
    </cfRule>
  </conditionalFormatting>
  <conditionalFormatting sqref="AL243:AM243">
    <cfRule type="dataBar" priority="44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{E26A7689-5D5C-4BD5-80CF-67D6ED6782EB}</x14:id>
        </ext>
      </extLst>
    </cfRule>
  </conditionalFormatting>
  <conditionalFormatting sqref="AL244:AM244">
    <cfRule type="dataBar" priority="45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{D6E88805-A79A-42D8-8BAE-5A089865A2F0}</x14:id>
        </ext>
      </extLst>
    </cfRule>
  </conditionalFormatting>
  <conditionalFormatting sqref="AL245:AM245">
    <cfRule type="dataBar" priority="46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{C434D9A6-8E81-4D32-A2FE-6DC77C66D55E}</x14:id>
        </ext>
      </extLst>
    </cfRule>
  </conditionalFormatting>
  <conditionalFormatting sqref="AL246:AM246">
    <cfRule type="dataBar" priority="47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{3E63539E-8EEF-4011-9C86-D48824A807DB}</x14:id>
        </ext>
      </extLst>
    </cfRule>
  </conditionalFormatting>
  <conditionalFormatting sqref="AL247:AM247">
    <cfRule type="dataBar" priority="48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{A74E2212-EDB2-4DD3-A61F-235FB4E1438A}</x14:id>
        </ext>
      </extLst>
    </cfRule>
  </conditionalFormatting>
  <conditionalFormatting sqref="AL248:AM248">
    <cfRule type="dataBar" priority="4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{8784FED2-B5A7-4FBD-849A-4FE38F3AD38C}</x14:id>
        </ext>
      </extLst>
    </cfRule>
  </conditionalFormatting>
  <conditionalFormatting sqref="AL249:AM249">
    <cfRule type="dataBar" priority="49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{E154E77D-8E40-4B7A-BD48-CEE60F57DAC8}</x14:id>
        </ext>
      </extLst>
    </cfRule>
  </conditionalFormatting>
  <conditionalFormatting sqref="AL250:AM250">
    <cfRule type="dataBar" priority="50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{D07A7768-B288-4557-8E72-4407F4869A84}</x14:id>
        </ext>
      </extLst>
    </cfRule>
  </conditionalFormatting>
  <conditionalFormatting sqref="AL251:AM251">
    <cfRule type="dataBar" priority="51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{F8E29F89-6CC0-4FD4-B3B1-774B90149C8F}</x14:id>
        </ext>
      </extLst>
    </cfRule>
  </conditionalFormatting>
  <conditionalFormatting sqref="AL252:AM252">
    <cfRule type="dataBar" priority="52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{EB65DE4A-D82F-4A2C-AEB1-910A4CA342F3}</x14:id>
        </ext>
      </extLst>
    </cfRule>
  </conditionalFormatting>
  <conditionalFormatting sqref="AL253:AM253">
    <cfRule type="dataBar" priority="53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{2DB4902D-3CCF-4871-805E-4A3A609706EF}</x14:id>
        </ext>
      </extLst>
    </cfRule>
  </conditionalFormatting>
  <conditionalFormatting sqref="AL254:AM254">
    <cfRule type="dataBar" priority="54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{D9DC5888-A3FB-45A8-B7C1-0AD6843A9679}</x14:id>
        </ext>
      </extLst>
    </cfRule>
  </conditionalFormatting>
  <conditionalFormatting sqref="AL255:AM255">
    <cfRule type="dataBar" priority="55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{865A429F-82A0-4043-A4E4-76B1B6B54EF7}</x14:id>
        </ext>
      </extLst>
    </cfRule>
  </conditionalFormatting>
  <conditionalFormatting sqref="AL256:AM256">
    <cfRule type="dataBar" priority="56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{B046F1C1-C2A1-4B61-BABA-8A16229F8690}</x14:id>
        </ext>
      </extLst>
    </cfRule>
  </conditionalFormatting>
  <conditionalFormatting sqref="AL257:AM257">
    <cfRule type="dataBar" priority="57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{C72E559C-B7E2-4EEF-A983-C34C2A540CB9}</x14:id>
        </ext>
      </extLst>
    </cfRule>
  </conditionalFormatting>
  <conditionalFormatting sqref="AL258:AM258">
    <cfRule type="dataBar" priority="3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{7BD78CF8-5CE8-4673-B72B-0AFA104F84A3}</x14:id>
        </ext>
      </extLst>
    </cfRule>
  </conditionalFormatting>
  <conditionalFormatting sqref="AL259:AM259">
    <cfRule type="dataBar" priority="2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{2DD0EAED-6563-4C75-A216-F99B8450C4AC}</x14:id>
        </ext>
      </extLst>
    </cfRule>
  </conditionalFormatting>
  <conditionalFormatting sqref="AL260:AM260">
    <cfRule type="dataBar" priority="58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{AC190D71-D667-4BD6-AAC7-C895985B31E0}</x14:id>
        </ext>
      </extLst>
    </cfRule>
  </conditionalFormatting>
  <conditionalFormatting sqref="AL261:AM261">
    <cfRule type="dataBar" priority="59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{6269EDF9-9BBE-4821-AF24-8A2ADD6E0C3E}</x14:id>
        </ext>
      </extLst>
    </cfRule>
  </conditionalFormatting>
  <conditionalFormatting sqref="AL262:AM262">
    <cfRule type="dataBar" priority="60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{71ED0D34-D309-46A2-A9F1-EB49062B23D6}</x14:id>
        </ext>
      </extLst>
    </cfRule>
  </conditionalFormatting>
  <conditionalFormatting sqref="AL263:AM263">
    <cfRule type="dataBar" priority="61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{E5949E8A-6421-453D-9FD0-12DB3683BA2F}</x14:id>
        </ext>
      </extLst>
    </cfRule>
  </conditionalFormatting>
  <conditionalFormatting sqref="AL264:AM264">
    <cfRule type="dataBar" priority="62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{A978A0F2-AC4D-4841-B9FC-CFCB0697C451}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394272-D9D6-4A44-9A6B-5778C1ABAE6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33D8E3A-B96F-47B6-B4F3-7B7EF128506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CAC7E00-E6CB-4166-984B-A57002BC822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2D95ED0-BF74-4D8C-A2EB-C826B9B1680D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89BC5AC-A7FD-4A09-BFED-04F864E0365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6A35AB9-5939-43AE-BD13-1A968FB2034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609139D-18C4-4114-A213-D83113FFE4F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76B82E4-CFAD-4C6D-8F62-F51EF03D2DD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24F3C0B1-E9DF-449A-AB19-F95B16A1A79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4D86763-7C64-4A81-86E6-FFE7B6CBEE31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AC2F626A-2453-4AEA-BF0D-4FD77A440B2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C4C8FEE-F1A2-4A3E-AFCF-2C7B034FCF4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9F519A8-D868-4A23-9429-E91B13D3858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075EC47-44A7-453E-B387-56D2D57CB39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3721CAF-D439-4A9A-AAE1-7CBF12F4970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67EA316-0ECA-4D1A-BA7C-53F40DBF8166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6537864-2E9B-4E7F-BD71-721C361A32C7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7CB2B12A-5F6A-42E1-AC41-9AFF6752921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D62A973-D441-4AC9-8A36-6B29DCC5320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E40EE22-EF67-49EF-8AC6-DDC8B75FB16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BB962A1B-D79B-460B-A611-DB658DCB5A12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DB70AC4-4D25-4664-98F3-359EB0545F2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59A06F1-8E52-4976-989E-99FEBF8EBC7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EE89673-BEF5-49F5-B60C-F75C14BE51E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FA87459-9C6A-4663-AF33-17FF5B5B332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84FF3D0-10CA-457C-A648-8CD44F660C4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CB5CACEF-CAC2-4FE3-BAFF-C3D2F6DEE6F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62A1D1D-8124-44E2-AD44-49726F7FD48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034AD9A-195C-42C0-B150-F03CD10B904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726C977-39CA-4F25-8143-0EEA03DE105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7B40026-5783-413F-9C81-2BE9447D3C2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C3F2402C-27AF-4C81-A3D5-908CF6E561A8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7C72117-98FB-4993-997F-EB36A191DE5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494B38D-D3C4-4C07-A8F0-B22D92A8876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16A22EC4-FB74-4E7B-A9DA-1FE6EBEC30A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2C114C7-4CE5-427E-A4E3-83673666CF5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CA81599C-85DB-4D68-B89C-8BB05CFB296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7CEE230-3BD7-415A-A82B-3E12694771B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8EA4A75-1F46-4234-A3A6-EBFD4BCE9D44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26A7689-5D5C-4BD5-80CF-67D6ED6782E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6E88805-A79A-42D8-8BAE-5A089865A2F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434D9A6-8E81-4D32-A2FE-6DC77C66D55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3E63539E-8EEF-4011-9C86-D48824A807D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74E2212-EDB2-4DD3-A61F-235FB4E1438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784FED2-B5A7-4FBD-849A-4FE38F3AD38C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154E77D-8E40-4B7A-BD48-CEE60F57DAC8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07A7768-B288-4557-8E72-4407F4869A8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8E29F89-6CC0-4FD4-B3B1-774B90149C8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B65DE4A-D82F-4A2C-AEB1-910A4CA342F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DB4902D-3CCF-4871-805E-4A3A609706E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9DC5888-A3FB-45A8-B7C1-0AD6843A967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65A429F-82A0-4043-A4E4-76B1B6B54EF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B046F1C1-C2A1-4B61-BABA-8A16229F869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72E559C-B7E2-4EEF-A983-C34C2A540CB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BD78CF8-5CE8-4673-B72B-0AFA104F84A3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DD0EAED-6563-4C75-A216-F99B8450C4AC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C190D71-D667-4BD6-AAC7-C895985B31E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269EDF9-9BBE-4821-AF24-8A2ADD6E0C3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71ED0D34-D309-46A2-A9F1-EB49062B23D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5949E8A-6421-453D-9FD0-12DB3683BA2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978A0F2-AC4D-4841-B9FC-CFCB0697C451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R267"/>
  <sheetViews>
    <sheetView rightToLeft="1" topLeftCell="G19" zoomScale="70" zoomScaleNormal="70" workbookViewId="0">
      <selection activeCell="G40" sqref="A40:XFD4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9.5546875" style="28" bestFit="1" customWidth="1"/>
    <col min="9" max="9" width="22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2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48.6640625" style="24" bestFit="1" customWidth="1"/>
    <col min="32" max="32" width="28.33203125" style="24" bestFit="1" customWidth="1"/>
    <col min="33" max="33" width="13.5546875" style="24" bestFit="1" customWidth="1"/>
    <col min="34" max="34" width="56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78"/>
      <c r="I2" s="67" t="s">
        <v>1467</v>
      </c>
      <c r="J2" s="9" t="s">
        <v>74</v>
      </c>
      <c r="K2" s="11" t="str">
        <f t="shared" ref="K2:K65" ca="1" si="0">IF(C2, TODAY(), "" )</f>
        <v/>
      </c>
      <c r="L2" s="12"/>
      <c r="M2" s="12" t="s">
        <v>771</v>
      </c>
      <c r="N2" s="12" t="s">
        <v>772</v>
      </c>
      <c r="O2" s="9">
        <v>5501.2</v>
      </c>
      <c r="P2" s="9">
        <v>6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11100000</v>
      </c>
      <c r="U2" s="15"/>
      <c r="V2" s="16">
        <f t="shared" ref="V2" si="1">IF(C2, P2, U2 )</f>
        <v>0</v>
      </c>
      <c r="W2" s="12">
        <f t="shared" ref="W2" si="2">P2-V2</f>
        <v>6</v>
      </c>
      <c r="X2" s="14">
        <f t="shared" ref="X2" si="3">P2*T2</f>
        <v>66600000</v>
      </c>
      <c r="Y2" s="17"/>
      <c r="Z2" s="14">
        <f t="shared" ref="Z2" si="4">X2-Y2</f>
        <v>66600000</v>
      </c>
      <c r="AA2" s="18" t="s">
        <v>76</v>
      </c>
      <c r="AB2" s="13" t="s">
        <v>70</v>
      </c>
      <c r="AC2" s="19" t="s">
        <v>773</v>
      </c>
      <c r="AD2" s="20"/>
      <c r="AE2" s="77" t="s">
        <v>774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شرکت سامسونگ گلف الکترونیکس -  قفل گری 09123504435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8">
        <v>2</v>
      </c>
      <c r="H3" s="220">
        <v>290339719786</v>
      </c>
      <c r="I3" s="218" t="s">
        <v>1467</v>
      </c>
      <c r="J3" s="218" t="s">
        <v>74</v>
      </c>
      <c r="K3" s="11" t="str">
        <f t="shared" ca="1" si="0"/>
        <v/>
      </c>
      <c r="L3" s="216" t="s">
        <v>1468</v>
      </c>
      <c r="M3" s="216" t="s">
        <v>1469</v>
      </c>
      <c r="N3" s="216" t="s">
        <v>1470</v>
      </c>
      <c r="O3" s="9">
        <v>5501.2</v>
      </c>
      <c r="P3" s="9">
        <v>1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11100000</v>
      </c>
      <c r="U3" s="15"/>
      <c r="V3" s="16">
        <f t="shared" ref="V3:V65" si="6">IF(C3, P3, U3 )</f>
        <v>0</v>
      </c>
      <c r="W3" s="12">
        <f t="shared" ref="W3:W65" si="7">P3-V3</f>
        <v>1</v>
      </c>
      <c r="X3" s="14">
        <f t="shared" ref="X3:X65" si="8">P3*T3</f>
        <v>11100000</v>
      </c>
      <c r="Y3" s="17"/>
      <c r="Z3" s="14">
        <f t="shared" ref="Z3:Z65" si="9">X3-Y3</f>
        <v>11100000</v>
      </c>
      <c r="AA3" s="232" t="s">
        <v>76</v>
      </c>
      <c r="AB3" s="230" t="s">
        <v>1471</v>
      </c>
      <c r="AC3" s="228" t="s">
        <v>1472</v>
      </c>
      <c r="AD3" s="226" t="s">
        <v>95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شیخ بهایی شمالی/بالاتر از میدان شیخ بهایی/نبش خیابان اوستا/پلاک ۲۱/ رول کافه - مروارید عطارها 09123208339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19"/>
      <c r="H4" s="221"/>
      <c r="I4" s="219"/>
      <c r="J4" s="219"/>
      <c r="K4" s="11" t="str">
        <f t="shared" ca="1" si="0"/>
        <v/>
      </c>
      <c r="L4" s="217"/>
      <c r="M4" s="217"/>
      <c r="N4" s="217"/>
      <c r="O4" s="9">
        <v>5525.2</v>
      </c>
      <c r="P4" s="9">
        <v>1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13350000</v>
      </c>
      <c r="U4" s="15"/>
      <c r="V4" s="16">
        <f t="shared" si="6"/>
        <v>0</v>
      </c>
      <c r="W4" s="12">
        <f t="shared" si="7"/>
        <v>1</v>
      </c>
      <c r="X4" s="14">
        <f t="shared" si="8"/>
        <v>13350000</v>
      </c>
      <c r="Y4" s="17"/>
      <c r="Z4" s="14">
        <f t="shared" si="9"/>
        <v>13350000</v>
      </c>
      <c r="AA4" s="233"/>
      <c r="AB4" s="231"/>
      <c r="AC4" s="229"/>
      <c r="AD4" s="227"/>
      <c r="AE4" s="19"/>
      <c r="AF4" s="21"/>
      <c r="AG4" s="22" t="str">
        <f t="shared" si="5"/>
        <v>TRUE</v>
      </c>
      <c r="AH4" s="23" t="str">
        <f t="shared" ref="AH4:AH67" si="10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18">
        <v>3</v>
      </c>
      <c r="H5" s="220">
        <v>290352792102</v>
      </c>
      <c r="I5" s="218" t="s">
        <v>1467</v>
      </c>
      <c r="J5" s="218"/>
      <c r="K5" s="11" t="str">
        <f t="shared" ca="1" si="0"/>
        <v/>
      </c>
      <c r="L5" s="216" t="s">
        <v>75</v>
      </c>
      <c r="M5" s="216" t="s">
        <v>1473</v>
      </c>
      <c r="N5" s="216"/>
      <c r="O5" s="9">
        <v>5501.2</v>
      </c>
      <c r="P5" s="9">
        <v>1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11100000</v>
      </c>
      <c r="U5" s="15"/>
      <c r="V5" s="16">
        <f t="shared" si="6"/>
        <v>0</v>
      </c>
      <c r="W5" s="12">
        <f t="shared" si="7"/>
        <v>1</v>
      </c>
      <c r="X5" s="14">
        <f t="shared" si="8"/>
        <v>11100000</v>
      </c>
      <c r="Y5" s="17"/>
      <c r="Z5" s="14">
        <f t="shared" si="9"/>
        <v>11100000</v>
      </c>
      <c r="AA5" s="232" t="s">
        <v>220</v>
      </c>
      <c r="AB5" s="230" t="s">
        <v>1474</v>
      </c>
      <c r="AC5" s="228" t="s">
        <v>1475</v>
      </c>
      <c r="AD5" s="226"/>
      <c r="AE5" s="19"/>
      <c r="AF5" s="21"/>
      <c r="AG5" s="22" t="str">
        <f t="shared" si="5"/>
        <v>TRUE</v>
      </c>
      <c r="AH5" s="23" t="str">
        <f t="shared" si="10"/>
        <v>کرج کوچه سرو ناز - سامیدان گلها - خیابان کسری جنوبی -ختمان سرو - طبقه 2  - مهدی قائم مقامی 09221042911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9"/>
      <c r="H6" s="221"/>
      <c r="I6" s="219"/>
      <c r="J6" s="219"/>
      <c r="K6" s="11" t="str">
        <f t="shared" ca="1" si="0"/>
        <v/>
      </c>
      <c r="L6" s="217"/>
      <c r="M6" s="217"/>
      <c r="N6" s="217"/>
      <c r="O6" s="9">
        <v>5524.1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6"/>
        <v>0</v>
      </c>
      <c r="W6" s="12">
        <f t="shared" si="7"/>
        <v>1</v>
      </c>
      <c r="X6" s="14">
        <f t="shared" si="8"/>
        <v>2550000</v>
      </c>
      <c r="Y6" s="17"/>
      <c r="Z6" s="14">
        <f t="shared" si="9"/>
        <v>2550000</v>
      </c>
      <c r="AA6" s="233"/>
      <c r="AB6" s="231"/>
      <c r="AC6" s="229"/>
      <c r="AD6" s="227"/>
      <c r="AE6" s="19"/>
      <c r="AF6" s="21"/>
      <c r="AG6" s="22" t="str">
        <f t="shared" si="5"/>
        <v>TRUE</v>
      </c>
      <c r="AH6" s="23" t="str">
        <f t="shared" si="10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8">
        <v>4</v>
      </c>
      <c r="H7" s="220">
        <v>862323</v>
      </c>
      <c r="I7" s="218" t="s">
        <v>1467</v>
      </c>
      <c r="J7" s="218"/>
      <c r="K7" s="11" t="str">
        <f t="shared" ca="1" si="0"/>
        <v/>
      </c>
      <c r="L7" s="216" t="s">
        <v>1476</v>
      </c>
      <c r="M7" s="216" t="s">
        <v>1477</v>
      </c>
      <c r="N7" s="216"/>
      <c r="O7" s="9">
        <v>5524.2</v>
      </c>
      <c r="P7" s="9">
        <v>1</v>
      </c>
      <c r="Q7" s="13" t="str">
        <f>VLOOKUP(O7, '[1]لیست محصولات شهریور ۱۴۰۳'!B:C,2,0)</f>
        <v>برزیل کوکاپیل کاناریو | Brazil Cocapil Canario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12450000</v>
      </c>
      <c r="U7" s="26"/>
      <c r="V7" s="16">
        <f t="shared" si="6"/>
        <v>0</v>
      </c>
      <c r="W7" s="12">
        <f t="shared" si="7"/>
        <v>1</v>
      </c>
      <c r="X7" s="14">
        <f t="shared" si="8"/>
        <v>12450000</v>
      </c>
      <c r="Y7" s="17"/>
      <c r="Z7" s="14">
        <f t="shared" si="9"/>
        <v>12450000</v>
      </c>
      <c r="AA7" s="232" t="s">
        <v>1478</v>
      </c>
      <c r="AB7" s="230" t="s">
        <v>1479</v>
      </c>
      <c r="AC7" s="228" t="s">
        <v>1480</v>
      </c>
      <c r="AD7" s="226"/>
      <c r="AE7" s="19"/>
      <c r="AF7" s="21"/>
      <c r="AG7" s="22" t="str">
        <f t="shared" si="5"/>
        <v>TRUE</v>
      </c>
      <c r="AH7" s="23" t="str">
        <f t="shared" si="10"/>
        <v>اراک خیابان شهید شیرودی مجتمع برج های مخابرات برج 4 واحد 6  - کیوان عظیمی 09129283398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9"/>
      <c r="H8" s="221"/>
      <c r="I8" s="219"/>
      <c r="J8" s="219"/>
      <c r="K8" s="11" t="str">
        <f t="shared" ca="1" si="0"/>
        <v/>
      </c>
      <c r="L8" s="217"/>
      <c r="M8" s="217"/>
      <c r="N8" s="217"/>
      <c r="O8" s="9">
        <v>5501.1</v>
      </c>
      <c r="P8" s="9">
        <v>1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2300000</v>
      </c>
      <c r="U8" s="15"/>
      <c r="V8" s="16">
        <f t="shared" si="6"/>
        <v>0</v>
      </c>
      <c r="W8" s="12">
        <f t="shared" si="7"/>
        <v>1</v>
      </c>
      <c r="X8" s="14">
        <f t="shared" si="8"/>
        <v>2300000</v>
      </c>
      <c r="Y8" s="17"/>
      <c r="Z8" s="14">
        <f t="shared" si="9"/>
        <v>2300000</v>
      </c>
      <c r="AA8" s="233"/>
      <c r="AB8" s="231"/>
      <c r="AC8" s="229"/>
      <c r="AD8" s="227"/>
      <c r="AE8" s="19"/>
      <c r="AF8" s="21"/>
      <c r="AG8" s="22" t="str">
        <f t="shared" si="5"/>
        <v>TRUE</v>
      </c>
      <c r="AH8" s="23" t="str">
        <f t="shared" si="10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18">
        <v>5</v>
      </c>
      <c r="H9" s="220">
        <v>64540</v>
      </c>
      <c r="I9" s="218" t="s">
        <v>1467</v>
      </c>
      <c r="J9" s="218"/>
      <c r="K9" s="11" t="str">
        <f t="shared" ca="1" si="0"/>
        <v/>
      </c>
      <c r="L9" s="216" t="s">
        <v>1482</v>
      </c>
      <c r="M9" s="216" t="s">
        <v>1481</v>
      </c>
      <c r="N9" s="216"/>
      <c r="O9" s="9">
        <v>5501.2</v>
      </c>
      <c r="P9" s="9">
        <v>2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11100000</v>
      </c>
      <c r="U9" s="15"/>
      <c r="V9" s="16">
        <f t="shared" si="6"/>
        <v>0</v>
      </c>
      <c r="W9" s="12">
        <f t="shared" si="7"/>
        <v>2</v>
      </c>
      <c r="X9" s="14">
        <f t="shared" si="8"/>
        <v>22200000</v>
      </c>
      <c r="Y9" s="17"/>
      <c r="Z9" s="14">
        <f t="shared" si="9"/>
        <v>22200000</v>
      </c>
      <c r="AA9" s="232" t="s">
        <v>190</v>
      </c>
      <c r="AB9" s="230" t="s">
        <v>1483</v>
      </c>
      <c r="AC9" s="228" t="s">
        <v>1484</v>
      </c>
      <c r="AD9" s="226"/>
      <c r="AE9" s="19"/>
      <c r="AF9" s="21"/>
      <c r="AG9" s="22" t="str">
        <f t="shared" si="5"/>
        <v>TRUE</v>
      </c>
      <c r="AH9" s="23" t="str">
        <f t="shared" si="10"/>
        <v>شیراز ساحلی غربی - کوچه ۲۲/۲ - اولین درب سفید سمت راست  - محمد جلیل مکرم 09170256005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219"/>
      <c r="H10" s="221"/>
      <c r="I10" s="219"/>
      <c r="J10" s="219"/>
      <c r="K10" s="11" t="str">
        <f t="shared" ca="1" si="0"/>
        <v/>
      </c>
      <c r="L10" s="217"/>
      <c r="M10" s="217"/>
      <c r="N10" s="217"/>
      <c r="O10" s="9">
        <v>3328.1</v>
      </c>
      <c r="P10" s="9">
        <v>1</v>
      </c>
      <c r="Q10" s="13" t="str">
        <f>VLOOKUP(O10, '[1]لیست محصولات شهریور ۱۴۰۳'!B:C,2,0)</f>
        <v>اینماکولادا مزارع فلو | Inmaculada Fellows Farms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7900000</v>
      </c>
      <c r="U10" s="15"/>
      <c r="V10" s="16">
        <f t="shared" si="6"/>
        <v>0</v>
      </c>
      <c r="W10" s="12">
        <f t="shared" si="7"/>
        <v>1</v>
      </c>
      <c r="X10" s="14">
        <f t="shared" si="8"/>
        <v>7900000</v>
      </c>
      <c r="Y10" s="17"/>
      <c r="Z10" s="14">
        <f t="shared" si="9"/>
        <v>7900000</v>
      </c>
      <c r="AA10" s="233"/>
      <c r="AB10" s="231"/>
      <c r="AC10" s="229"/>
      <c r="AD10" s="227"/>
      <c r="AE10" s="19"/>
      <c r="AF10" s="21"/>
      <c r="AG10" s="22" t="str">
        <f t="shared" si="5"/>
        <v>TRUE</v>
      </c>
      <c r="AH10" s="23" t="str">
        <f t="shared" si="10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8">
        <v>6</v>
      </c>
      <c r="H11" s="220">
        <v>290367411035</v>
      </c>
      <c r="I11" s="218" t="s">
        <v>1467</v>
      </c>
      <c r="J11" s="218"/>
      <c r="K11" s="11" t="str">
        <f t="shared" ca="1" si="0"/>
        <v/>
      </c>
      <c r="L11" s="216" t="s">
        <v>1485</v>
      </c>
      <c r="M11" s="216" t="s">
        <v>510</v>
      </c>
      <c r="N11" s="216"/>
      <c r="O11" s="9">
        <v>3328.1</v>
      </c>
      <c r="P11" s="9">
        <v>1</v>
      </c>
      <c r="Q11" s="13" t="str">
        <f>VLOOKUP(O11, '[1]لیست محصولات شهریور ۱۴۰۳'!B:C,2,0)</f>
        <v>اینماکولادا مزارع فلو | Inmaculada Fellows Farms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7900000</v>
      </c>
      <c r="U11" s="15"/>
      <c r="V11" s="16">
        <f t="shared" si="6"/>
        <v>0</v>
      </c>
      <c r="W11" s="12">
        <f t="shared" si="7"/>
        <v>1</v>
      </c>
      <c r="X11" s="14">
        <f t="shared" si="8"/>
        <v>7900000</v>
      </c>
      <c r="Y11" s="17"/>
      <c r="Z11" s="14">
        <f t="shared" si="9"/>
        <v>7900000</v>
      </c>
      <c r="AA11" s="232" t="s">
        <v>76</v>
      </c>
      <c r="AB11" s="230" t="s">
        <v>1486</v>
      </c>
      <c r="AC11" s="228" t="s">
        <v>1487</v>
      </c>
      <c r="AD11" s="226" t="s">
        <v>109</v>
      </c>
      <c r="AE11" s="19"/>
      <c r="AF11" s="21"/>
      <c r="AG11" s="22" t="str">
        <f t="shared" si="5"/>
        <v>TRUE</v>
      </c>
      <c r="AH11" s="23" t="str">
        <f t="shared" si="10"/>
        <v>تهران آجودانیه، کنارگذر سباری، کوچه سوم شرقی، پلاک ۲۳، واحد ۳  - کامران هدایت 09366099690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36"/>
      <c r="H12" s="237"/>
      <c r="I12" s="236"/>
      <c r="J12" s="236"/>
      <c r="K12" s="11" t="str">
        <f t="shared" ca="1" si="0"/>
        <v/>
      </c>
      <c r="L12" s="222"/>
      <c r="M12" s="222"/>
      <c r="N12" s="222"/>
      <c r="O12" s="9">
        <v>3327.1</v>
      </c>
      <c r="P12" s="9">
        <v>1</v>
      </c>
      <c r="Q12" s="13" t="str">
        <f>VLOOKUP(O12, '[1]لیست محصولات شهریور ۱۴۰۳'!B:C,2,0)</f>
        <v>پامپوجیلا | pampojila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5950000</v>
      </c>
      <c r="U12" s="15"/>
      <c r="V12" s="16">
        <f t="shared" si="6"/>
        <v>0</v>
      </c>
      <c r="W12" s="12">
        <f t="shared" si="7"/>
        <v>1</v>
      </c>
      <c r="X12" s="14">
        <f t="shared" si="8"/>
        <v>5950000</v>
      </c>
      <c r="Y12" s="17"/>
      <c r="Z12" s="14">
        <f t="shared" si="9"/>
        <v>5950000</v>
      </c>
      <c r="AA12" s="241"/>
      <c r="AB12" s="240"/>
      <c r="AC12" s="239"/>
      <c r="AD12" s="238"/>
      <c r="AE12" s="19"/>
      <c r="AF12" s="21"/>
      <c r="AG12" s="22" t="str">
        <f t="shared" si="5"/>
        <v>TRUE</v>
      </c>
      <c r="AH12" s="23" t="str">
        <f t="shared" si="10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9"/>
      <c r="H13" s="221"/>
      <c r="I13" s="219"/>
      <c r="J13" s="219"/>
      <c r="K13" s="11" t="str">
        <f t="shared" ca="1" si="0"/>
        <v/>
      </c>
      <c r="L13" s="217"/>
      <c r="M13" s="217"/>
      <c r="N13" s="217"/>
      <c r="O13" s="9">
        <v>3329.1</v>
      </c>
      <c r="P13" s="9">
        <v>1</v>
      </c>
      <c r="Q13" s="13" t="str">
        <f>VLOOKUP(O13, '[1]لیست محصولات شهریور ۱۴۰۳'!B:C,2,0)</f>
        <v>بنتی ننکا | Benti Nenka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9850000</v>
      </c>
      <c r="U13" s="26"/>
      <c r="V13" s="16">
        <f t="shared" si="6"/>
        <v>0</v>
      </c>
      <c r="W13" s="12">
        <f t="shared" si="7"/>
        <v>1</v>
      </c>
      <c r="X13" s="14">
        <f t="shared" si="8"/>
        <v>9850000</v>
      </c>
      <c r="Y13" s="17"/>
      <c r="Z13" s="14">
        <f t="shared" si="9"/>
        <v>9850000</v>
      </c>
      <c r="AA13" s="233"/>
      <c r="AB13" s="231"/>
      <c r="AC13" s="229"/>
      <c r="AD13" s="227"/>
      <c r="AE13" s="19"/>
      <c r="AF13" s="21"/>
      <c r="AG13" s="22" t="str">
        <f t="shared" si="5"/>
        <v>TRUE</v>
      </c>
      <c r="AH13" s="23" t="str">
        <f t="shared" si="10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7</v>
      </c>
      <c r="H14" s="10">
        <v>288853</v>
      </c>
      <c r="I14" s="9" t="s">
        <v>1488</v>
      </c>
      <c r="J14" s="9"/>
      <c r="K14" s="11" t="str">
        <f t="shared" ca="1" si="0"/>
        <v/>
      </c>
      <c r="L14" s="12" t="s">
        <v>509</v>
      </c>
      <c r="M14" s="12" t="s">
        <v>510</v>
      </c>
      <c r="N14" s="12"/>
      <c r="O14" s="9">
        <v>5525.1</v>
      </c>
      <c r="P14" s="9">
        <v>2</v>
      </c>
      <c r="Q14" s="13" t="str">
        <f>VLOOKUP(O14, '[1]لیست محصولات شهریور ۱۴۰۳'!B:C,2,0)</f>
        <v>اتیوپی آناسورا | Ethiopia Anasora</v>
      </c>
      <c r="R14" s="9" t="s">
        <v>265</v>
      </c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6"/>
        <v>0</v>
      </c>
      <c r="W14" s="12">
        <f t="shared" si="7"/>
        <v>2</v>
      </c>
      <c r="X14" s="14">
        <f t="shared" si="8"/>
        <v>5500000</v>
      </c>
      <c r="Y14" s="17"/>
      <c r="Z14" s="14">
        <f t="shared" si="9"/>
        <v>5500000</v>
      </c>
      <c r="AA14" s="18" t="s">
        <v>76</v>
      </c>
      <c r="AB14" s="13" t="s">
        <v>511</v>
      </c>
      <c r="AC14" s="19" t="s">
        <v>512</v>
      </c>
      <c r="AD14" s="20" t="s">
        <v>95</v>
      </c>
      <c r="AE14" s="19"/>
      <c r="AF14" s="21"/>
      <c r="AG14" s="22" t="str">
        <f t="shared" si="5"/>
        <v>TRUE</v>
      </c>
      <c r="AH14" s="23" t="str">
        <f t="shared" si="10"/>
        <v>تهران گلستان غربی، میدان دریاچه، مجتمع مسکونی عرفان، بلوک A2، واحد 2014  - شایا هدایت 09102549407</v>
      </c>
    </row>
    <row r="15" spans="1:34" ht="22.35" customHeight="1">
      <c r="A15" s="7"/>
      <c r="B15" s="7"/>
      <c r="C15" s="7"/>
      <c r="D15" s="7"/>
      <c r="E15" s="7"/>
      <c r="F15" s="8"/>
      <c r="G15" s="218">
        <v>8</v>
      </c>
      <c r="H15" s="220">
        <v>312362</v>
      </c>
      <c r="I15" s="218" t="s">
        <v>1488</v>
      </c>
      <c r="J15" s="218" t="s">
        <v>74</v>
      </c>
      <c r="K15" s="11" t="str">
        <f t="shared" ca="1" si="0"/>
        <v/>
      </c>
      <c r="L15" s="216" t="s">
        <v>1282</v>
      </c>
      <c r="M15" s="216" t="s">
        <v>1423</v>
      </c>
      <c r="N15" s="216" t="s">
        <v>1424</v>
      </c>
      <c r="O15" s="9">
        <v>5501.3</v>
      </c>
      <c r="P15" s="9">
        <v>2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51200000</v>
      </c>
      <c r="U15" s="15"/>
      <c r="V15" s="16">
        <f t="shared" si="6"/>
        <v>0</v>
      </c>
      <c r="W15" s="12">
        <f t="shared" si="7"/>
        <v>2</v>
      </c>
      <c r="X15" s="14">
        <f t="shared" si="8"/>
        <v>102400000</v>
      </c>
      <c r="Y15" s="17">
        <v>10240000</v>
      </c>
      <c r="Z15" s="14">
        <f t="shared" si="9"/>
        <v>92160000</v>
      </c>
      <c r="AA15" s="232" t="s">
        <v>242</v>
      </c>
      <c r="AB15" s="230" t="s">
        <v>1425</v>
      </c>
      <c r="AC15" s="228" t="s">
        <v>1426</v>
      </c>
      <c r="AD15" s="226"/>
      <c r="AE15" s="234" t="s">
        <v>1489</v>
      </c>
      <c r="AF15" s="21"/>
      <c r="AG15" s="22" t="str">
        <f t="shared" si="5"/>
        <v>TRUE</v>
      </c>
      <c r="AH15" s="23" t="str">
        <f t="shared" si="10"/>
        <v>یزد صفاییه-بلوار دانشگاه-مجتمع بهاران جدید کارگاه نور (فروشگاه) - امیرعلی نوری ماجلان 09100871757</v>
      </c>
    </row>
    <row r="16" spans="1:34" ht="22.35" customHeight="1">
      <c r="A16" s="7"/>
      <c r="B16" s="7"/>
      <c r="C16" s="7"/>
      <c r="D16" s="7"/>
      <c r="E16" s="7"/>
      <c r="F16" s="8"/>
      <c r="G16" s="236"/>
      <c r="H16" s="237"/>
      <c r="I16" s="236"/>
      <c r="J16" s="236"/>
      <c r="K16" s="11" t="str">
        <f t="shared" ca="1" si="0"/>
        <v/>
      </c>
      <c r="L16" s="222"/>
      <c r="M16" s="222"/>
      <c r="N16" s="222"/>
      <c r="O16" s="9">
        <v>5525.2</v>
      </c>
      <c r="P16" s="9">
        <v>2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13350000</v>
      </c>
      <c r="U16" s="15"/>
      <c r="V16" s="16">
        <f t="shared" si="6"/>
        <v>0</v>
      </c>
      <c r="W16" s="12">
        <f t="shared" si="7"/>
        <v>2</v>
      </c>
      <c r="X16" s="14">
        <f t="shared" si="8"/>
        <v>26700000</v>
      </c>
      <c r="Y16" s="17">
        <v>2670000</v>
      </c>
      <c r="Z16" s="14">
        <f t="shared" si="9"/>
        <v>24030000</v>
      </c>
      <c r="AA16" s="241"/>
      <c r="AB16" s="240"/>
      <c r="AC16" s="239"/>
      <c r="AD16" s="238"/>
      <c r="AE16" s="298"/>
      <c r="AF16" s="21"/>
      <c r="AG16" s="22" t="str">
        <f t="shared" si="5"/>
        <v>TRUE</v>
      </c>
      <c r="AH16" s="23" t="str">
        <f t="shared" si="10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219"/>
      <c r="H17" s="221"/>
      <c r="I17" s="219"/>
      <c r="J17" s="219"/>
      <c r="K17" s="11" t="str">
        <f t="shared" ca="1" si="0"/>
        <v/>
      </c>
      <c r="L17" s="217"/>
      <c r="M17" s="217"/>
      <c r="N17" s="217"/>
      <c r="O17" s="9">
        <v>5501.2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11100000</v>
      </c>
      <c r="U17" s="15"/>
      <c r="V17" s="16">
        <f t="shared" si="6"/>
        <v>0</v>
      </c>
      <c r="W17" s="12">
        <f t="shared" si="7"/>
        <v>1</v>
      </c>
      <c r="X17" s="14">
        <f t="shared" si="8"/>
        <v>11100000</v>
      </c>
      <c r="Y17" s="17">
        <v>1110000</v>
      </c>
      <c r="Z17" s="14">
        <f t="shared" si="9"/>
        <v>9990000</v>
      </c>
      <c r="AA17" s="233"/>
      <c r="AB17" s="231"/>
      <c r="AC17" s="229"/>
      <c r="AD17" s="227"/>
      <c r="AE17" s="235"/>
      <c r="AF17" s="21"/>
      <c r="AG17" s="22" t="str">
        <f t="shared" si="5"/>
        <v>TRUE</v>
      </c>
      <c r="AH17" s="23" t="str">
        <f t="shared" si="10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9</v>
      </c>
      <c r="H18" s="10">
        <v>412510</v>
      </c>
      <c r="I18" s="9" t="s">
        <v>1488</v>
      </c>
      <c r="J18" s="9"/>
      <c r="K18" s="11" t="str">
        <f t="shared" ca="1" si="0"/>
        <v/>
      </c>
      <c r="L18" s="12" t="s">
        <v>232</v>
      </c>
      <c r="M18" s="12" t="s">
        <v>264</v>
      </c>
      <c r="N18" s="12"/>
      <c r="O18" s="9">
        <v>5525.1</v>
      </c>
      <c r="P18" s="9">
        <v>1</v>
      </c>
      <c r="Q18" s="13" t="str">
        <f>VLOOKUP(O18, '[1]لیست محصولات شهریور ۱۴۰۳'!B:C,2,0)</f>
        <v>اتیوپی آناسورا | Ethiopia Anasora</v>
      </c>
      <c r="R18" s="9" t="s">
        <v>265</v>
      </c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6"/>
        <v>0</v>
      </c>
      <c r="W18" s="12">
        <f t="shared" si="7"/>
        <v>1</v>
      </c>
      <c r="X18" s="14">
        <f t="shared" si="8"/>
        <v>2750000</v>
      </c>
      <c r="Y18" s="17"/>
      <c r="Z18" s="14">
        <f t="shared" si="9"/>
        <v>2750000</v>
      </c>
      <c r="AA18" s="18" t="s">
        <v>76</v>
      </c>
      <c r="AB18" s="13" t="s">
        <v>266</v>
      </c>
      <c r="AC18" s="19" t="s">
        <v>267</v>
      </c>
      <c r="AD18" s="20" t="s">
        <v>95</v>
      </c>
      <c r="AE18" s="19"/>
      <c r="AF18" s="21"/>
      <c r="AG18" s="22" t="str">
        <f t="shared" si="5"/>
        <v>TRUE</v>
      </c>
      <c r="AH18" s="23" t="str">
        <f t="shared" si="10"/>
        <v>تهران خیابان شیخ بهایی جنوبی - بلوار آزادگان - خیابان بیست و دوم غربی - بعد از تقاطع جانبازان - پلاک 69 - زنگ بالا  - محمد نوربخش 09124237066</v>
      </c>
    </row>
    <row r="19" spans="1:34" ht="22.35" customHeight="1">
      <c r="A19" s="7"/>
      <c r="B19" s="7"/>
      <c r="C19" s="7"/>
      <c r="D19" s="7"/>
      <c r="E19" s="7"/>
      <c r="F19" s="8"/>
      <c r="G19" s="9">
        <v>10</v>
      </c>
      <c r="H19" s="10">
        <v>290380721106</v>
      </c>
      <c r="I19" s="9" t="s">
        <v>1488</v>
      </c>
      <c r="J19" s="9" t="s">
        <v>74</v>
      </c>
      <c r="K19" s="11" t="str">
        <f t="shared" ca="1" si="0"/>
        <v/>
      </c>
      <c r="L19" s="12" t="s">
        <v>269</v>
      </c>
      <c r="M19" s="12" t="s">
        <v>270</v>
      </c>
      <c r="N19" s="12" t="s">
        <v>271</v>
      </c>
      <c r="O19" s="9">
        <v>5501.3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6"/>
        <v>0</v>
      </c>
      <c r="W19" s="12">
        <f t="shared" si="7"/>
        <v>1</v>
      </c>
      <c r="X19" s="14">
        <f t="shared" si="8"/>
        <v>51200000</v>
      </c>
      <c r="Y19" s="17"/>
      <c r="Z19" s="14">
        <f t="shared" si="9"/>
        <v>51200000</v>
      </c>
      <c r="AA19" s="18" t="s">
        <v>76</v>
      </c>
      <c r="AB19" s="13" t="s">
        <v>272</v>
      </c>
      <c r="AC19" s="19" t="s">
        <v>273</v>
      </c>
      <c r="AD19" s="20" t="s">
        <v>109</v>
      </c>
      <c r="AE19" s="19"/>
      <c r="AF19" s="21"/>
      <c r="AG19" s="22" t="str">
        <f t="shared" si="5"/>
        <v>TRUE</v>
      </c>
      <c r="AH19" s="23" t="str">
        <f t="shared" si="10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18">
        <v>11</v>
      </c>
      <c r="H20" s="220">
        <v>290383492331</v>
      </c>
      <c r="I20" s="218" t="s">
        <v>1488</v>
      </c>
      <c r="J20" s="218"/>
      <c r="K20" s="11" t="str">
        <f t="shared" ca="1" si="0"/>
        <v/>
      </c>
      <c r="L20" s="216" t="s">
        <v>101</v>
      </c>
      <c r="M20" s="216" t="s">
        <v>1490</v>
      </c>
      <c r="N20" s="216"/>
      <c r="O20" s="9">
        <v>5525.1</v>
      </c>
      <c r="P20" s="9">
        <v>2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6"/>
        <v>0</v>
      </c>
      <c r="W20" s="12">
        <f t="shared" si="7"/>
        <v>2</v>
      </c>
      <c r="X20" s="14">
        <f t="shared" si="8"/>
        <v>5500000</v>
      </c>
      <c r="Y20" s="17"/>
      <c r="Z20" s="14">
        <f t="shared" si="9"/>
        <v>5500000</v>
      </c>
      <c r="AA20" s="232" t="s">
        <v>76</v>
      </c>
      <c r="AB20" s="230" t="s">
        <v>1491</v>
      </c>
      <c r="AC20" s="228" t="s">
        <v>1492</v>
      </c>
      <c r="AD20" s="226" t="s">
        <v>95</v>
      </c>
      <c r="AE20" s="19"/>
      <c r="AF20" s="21"/>
      <c r="AG20" s="22" t="str">
        <f t="shared" si="5"/>
        <v>TRUE</v>
      </c>
      <c r="AH20" s="23" t="str">
        <f t="shared" si="10"/>
        <v>تهران نیاوران سه راه یاسر خ صادقی قمی خ مرجان خ همایون خ سوری نبش کرمانشاهی پلاک ۱ واحد ۴۰۱ طبقه ۴  - محمدرضا فتح الهی 09121558788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36"/>
      <c r="H21" s="237"/>
      <c r="I21" s="236"/>
      <c r="J21" s="236"/>
      <c r="K21" s="11" t="str">
        <f t="shared" ca="1" si="0"/>
        <v/>
      </c>
      <c r="L21" s="222"/>
      <c r="M21" s="222"/>
      <c r="N21" s="222"/>
      <c r="O21" s="9">
        <v>5524.1</v>
      </c>
      <c r="P21" s="9">
        <v>2</v>
      </c>
      <c r="Q21" s="13" t="str">
        <f>VLOOKUP(O21, '[1]لیست محصولات شهریور ۱۴۰۳'!B:C,2,0)</f>
        <v>برزیل کوکاپیل کاناریو | Brazil Cocapil Canario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2550000</v>
      </c>
      <c r="U21" s="15"/>
      <c r="V21" s="16">
        <f t="shared" si="6"/>
        <v>0</v>
      </c>
      <c r="W21" s="12">
        <f t="shared" si="7"/>
        <v>2</v>
      </c>
      <c r="X21" s="14">
        <f t="shared" si="8"/>
        <v>5100000</v>
      </c>
      <c r="Y21" s="17"/>
      <c r="Z21" s="14">
        <f t="shared" si="9"/>
        <v>5100000</v>
      </c>
      <c r="AA21" s="241"/>
      <c r="AB21" s="240"/>
      <c r="AC21" s="239"/>
      <c r="AD21" s="238"/>
      <c r="AE21" s="19"/>
      <c r="AF21" s="21"/>
      <c r="AG21" s="22" t="str">
        <f t="shared" si="5"/>
        <v>TRUE</v>
      </c>
      <c r="AH21" s="23" t="str">
        <f t="shared" si="10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9"/>
      <c r="H22" s="221"/>
      <c r="I22" s="219"/>
      <c r="J22" s="219"/>
      <c r="K22" s="11" t="str">
        <f t="shared" ca="1" si="0"/>
        <v/>
      </c>
      <c r="L22" s="217"/>
      <c r="M22" s="217"/>
      <c r="N22" s="217"/>
      <c r="O22" s="9">
        <v>5501.1</v>
      </c>
      <c r="P22" s="9">
        <v>2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2300000</v>
      </c>
      <c r="U22" s="15"/>
      <c r="V22" s="16">
        <f t="shared" si="6"/>
        <v>0</v>
      </c>
      <c r="W22" s="12">
        <f t="shared" si="7"/>
        <v>2</v>
      </c>
      <c r="X22" s="14">
        <f t="shared" si="8"/>
        <v>4600000</v>
      </c>
      <c r="Y22" s="17"/>
      <c r="Z22" s="14">
        <f t="shared" si="9"/>
        <v>4600000</v>
      </c>
      <c r="AA22" s="233"/>
      <c r="AB22" s="231"/>
      <c r="AC22" s="229"/>
      <c r="AD22" s="227"/>
      <c r="AE22" s="19"/>
      <c r="AF22" s="21"/>
      <c r="AG22" s="22" t="str">
        <f t="shared" si="5"/>
        <v>TRUE</v>
      </c>
      <c r="AH22" s="23" t="str">
        <f t="shared" si="10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18">
        <v>12</v>
      </c>
      <c r="H23" s="220">
        <v>290385294691</v>
      </c>
      <c r="I23" s="218" t="s">
        <v>1488</v>
      </c>
      <c r="J23" s="218" t="s">
        <v>74</v>
      </c>
      <c r="K23" s="11" t="str">
        <f t="shared" ca="1" si="0"/>
        <v/>
      </c>
      <c r="L23" s="216" t="s">
        <v>269</v>
      </c>
      <c r="M23" s="216" t="s">
        <v>1493</v>
      </c>
      <c r="N23" s="216"/>
      <c r="O23" s="9">
        <v>5501.1</v>
      </c>
      <c r="P23" s="9">
        <v>3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2300000</v>
      </c>
      <c r="U23" s="15"/>
      <c r="V23" s="16">
        <f t="shared" si="6"/>
        <v>0</v>
      </c>
      <c r="W23" s="12">
        <f t="shared" si="7"/>
        <v>3</v>
      </c>
      <c r="X23" s="14">
        <f t="shared" si="8"/>
        <v>6900000</v>
      </c>
      <c r="Y23" s="17"/>
      <c r="Z23" s="14">
        <f t="shared" si="9"/>
        <v>6900000</v>
      </c>
      <c r="AA23" s="232" t="s">
        <v>220</v>
      </c>
      <c r="AB23" s="230" t="s">
        <v>1494</v>
      </c>
      <c r="AC23" s="228" t="s">
        <v>1495</v>
      </c>
      <c r="AD23" s="226"/>
      <c r="AE23" s="19"/>
      <c r="AF23" s="21"/>
      <c r="AG23" s="22" t="str">
        <f t="shared" si="5"/>
        <v>TRUE</v>
      </c>
      <c r="AH23" s="23" t="str">
        <f t="shared" si="10"/>
        <v>کرج مهرشهر، بلوار شهرداری، خیابان ۲۰۴، پلاک ۴۶۱، واحد ۱۱  - علیرضا ابریشمی 09302654090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9"/>
      <c r="H24" s="221"/>
      <c r="I24" s="219"/>
      <c r="J24" s="219"/>
      <c r="K24" s="11" t="str">
        <f t="shared" ca="1" si="0"/>
        <v/>
      </c>
      <c r="L24" s="217"/>
      <c r="M24" s="217"/>
      <c r="N24" s="217"/>
      <c r="O24" s="9">
        <v>5525.1</v>
      </c>
      <c r="P24" s="9">
        <v>1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2750000</v>
      </c>
      <c r="U24" s="15"/>
      <c r="V24" s="16">
        <f t="shared" si="6"/>
        <v>0</v>
      </c>
      <c r="W24" s="12">
        <f t="shared" si="7"/>
        <v>1</v>
      </c>
      <c r="X24" s="14">
        <f t="shared" si="8"/>
        <v>2750000</v>
      </c>
      <c r="Y24" s="17"/>
      <c r="Z24" s="14">
        <f t="shared" si="9"/>
        <v>2750000</v>
      </c>
      <c r="AA24" s="233"/>
      <c r="AB24" s="231"/>
      <c r="AC24" s="229"/>
      <c r="AD24" s="227"/>
      <c r="AE24" s="19"/>
      <c r="AF24" s="21"/>
      <c r="AG24" s="22" t="str">
        <f t="shared" si="5"/>
        <v>TRUE</v>
      </c>
      <c r="AH24" s="23" t="str">
        <f t="shared" si="10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13</v>
      </c>
      <c r="H25" s="10">
        <v>519216</v>
      </c>
      <c r="I25" s="9" t="s">
        <v>1488</v>
      </c>
      <c r="J25" s="9" t="s">
        <v>74</v>
      </c>
      <c r="K25" s="11" t="str">
        <f t="shared" ca="1" si="0"/>
        <v/>
      </c>
      <c r="L25" s="12" t="s">
        <v>143</v>
      </c>
      <c r="M25" s="12" t="s">
        <v>1496</v>
      </c>
      <c r="N25" s="12" t="s">
        <v>1497</v>
      </c>
      <c r="O25" s="9">
        <v>5501.3</v>
      </c>
      <c r="P25" s="9">
        <v>2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51200000</v>
      </c>
      <c r="U25" s="15"/>
      <c r="V25" s="16">
        <f t="shared" si="6"/>
        <v>0</v>
      </c>
      <c r="W25" s="12">
        <f t="shared" si="7"/>
        <v>2</v>
      </c>
      <c r="X25" s="14">
        <f t="shared" si="8"/>
        <v>102400000</v>
      </c>
      <c r="Y25" s="17"/>
      <c r="Z25" s="14">
        <f t="shared" si="9"/>
        <v>102400000</v>
      </c>
      <c r="AA25" s="18" t="s">
        <v>486</v>
      </c>
      <c r="AB25" s="13" t="s">
        <v>1498</v>
      </c>
      <c r="AC25" s="19" t="s">
        <v>1499</v>
      </c>
      <c r="AD25" s="20"/>
      <c r="AE25" s="19"/>
      <c r="AF25" s="21"/>
      <c r="AG25" s="22" t="str">
        <f t="shared" si="5"/>
        <v>TRUE</v>
      </c>
      <c r="AH25" s="23" t="str">
        <f t="shared" si="10"/>
        <v>اهواز کیانپارس - خیابان وهابی - نبش خیابان سروش مجموعه نیوفود - امین چمن پرداز 09168289100</v>
      </c>
    </row>
    <row r="26" spans="1:34" ht="22.35" customHeight="1">
      <c r="A26" s="7"/>
      <c r="B26" s="7"/>
      <c r="C26" s="7"/>
      <c r="D26" s="7"/>
      <c r="E26" s="7"/>
      <c r="F26" s="8"/>
      <c r="G26" s="218">
        <v>14</v>
      </c>
      <c r="H26" s="220">
        <v>290391420919</v>
      </c>
      <c r="I26" s="218" t="s">
        <v>1488</v>
      </c>
      <c r="J26" s="218" t="s">
        <v>74</v>
      </c>
      <c r="K26" s="11" t="str">
        <f t="shared" ca="1" si="0"/>
        <v/>
      </c>
      <c r="L26" s="216" t="s">
        <v>622</v>
      </c>
      <c r="M26" s="216" t="s">
        <v>316</v>
      </c>
      <c r="N26" s="216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6"/>
        <v>0</v>
      </c>
      <c r="W26" s="12">
        <f t="shared" si="7"/>
        <v>1</v>
      </c>
      <c r="X26" s="14">
        <f t="shared" si="8"/>
        <v>2750000</v>
      </c>
      <c r="Y26" s="17"/>
      <c r="Z26" s="14">
        <f t="shared" si="9"/>
        <v>2750000</v>
      </c>
      <c r="AA26" s="232" t="s">
        <v>76</v>
      </c>
      <c r="AB26" s="230" t="s">
        <v>1500</v>
      </c>
      <c r="AC26" s="228" t="s">
        <v>1501</v>
      </c>
      <c r="AD26" s="226" t="s">
        <v>95</v>
      </c>
      <c r="AE26" s="19"/>
      <c r="AF26" s="21"/>
      <c r="AG26" s="22" t="str">
        <f t="shared" si="5"/>
        <v>TRUE</v>
      </c>
      <c r="AH26" s="23" t="str">
        <f t="shared" si="10"/>
        <v>تهران نوبنیاد خ پاسداران خ کوهستان دوم پ6  - امیرحسین سعیدی 09912363297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36"/>
      <c r="H27" s="237"/>
      <c r="I27" s="236"/>
      <c r="J27" s="236"/>
      <c r="K27" s="11" t="str">
        <f t="shared" ca="1" si="0"/>
        <v/>
      </c>
      <c r="L27" s="222"/>
      <c r="M27" s="222"/>
      <c r="N27" s="222"/>
      <c r="O27" s="9">
        <v>5524.1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2550000</v>
      </c>
      <c r="U27" s="15"/>
      <c r="V27" s="16">
        <f t="shared" si="6"/>
        <v>0</v>
      </c>
      <c r="W27" s="12">
        <f t="shared" si="7"/>
        <v>1</v>
      </c>
      <c r="X27" s="14">
        <f t="shared" si="8"/>
        <v>2550000</v>
      </c>
      <c r="Y27" s="17"/>
      <c r="Z27" s="14">
        <f t="shared" si="9"/>
        <v>2550000</v>
      </c>
      <c r="AA27" s="241"/>
      <c r="AB27" s="240"/>
      <c r="AC27" s="239"/>
      <c r="AD27" s="238"/>
      <c r="AE27" s="19"/>
      <c r="AF27" s="21"/>
      <c r="AG27" s="22" t="str">
        <f t="shared" si="5"/>
        <v>TRUE</v>
      </c>
      <c r="AH27" s="23" t="str">
        <f t="shared" si="10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19"/>
      <c r="H28" s="221"/>
      <c r="I28" s="219"/>
      <c r="J28" s="219"/>
      <c r="K28" s="11" t="str">
        <f t="shared" ca="1" si="0"/>
        <v/>
      </c>
      <c r="L28" s="217"/>
      <c r="M28" s="217"/>
      <c r="N28" s="217"/>
      <c r="O28" s="9">
        <v>5501.1</v>
      </c>
      <c r="P28" s="9">
        <v>1</v>
      </c>
      <c r="Q28" s="13" t="str">
        <f>VLOOKUP(O28, '[1]لیست محصولات شهریور ۱۴۰۳'!B:C,2,0)</f>
        <v>ورتکس | Vortex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2300000</v>
      </c>
      <c r="U28" s="15"/>
      <c r="V28" s="16">
        <f t="shared" si="6"/>
        <v>0</v>
      </c>
      <c r="W28" s="12">
        <f t="shared" si="7"/>
        <v>1</v>
      </c>
      <c r="X28" s="14">
        <f t="shared" si="8"/>
        <v>2300000</v>
      </c>
      <c r="Y28" s="17"/>
      <c r="Z28" s="14">
        <f t="shared" si="9"/>
        <v>2300000</v>
      </c>
      <c r="AA28" s="233"/>
      <c r="AB28" s="231"/>
      <c r="AC28" s="229"/>
      <c r="AD28" s="227"/>
      <c r="AE28" s="19"/>
      <c r="AF28" s="21"/>
      <c r="AG28" s="22" t="str">
        <f t="shared" si="5"/>
        <v>TRUE</v>
      </c>
      <c r="AH28" s="23" t="str">
        <f t="shared" si="10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15</v>
      </c>
      <c r="H29" s="10">
        <v>627442</v>
      </c>
      <c r="I29" s="9" t="s">
        <v>1488</v>
      </c>
      <c r="J29" s="9"/>
      <c r="K29" s="11" t="str">
        <f t="shared" ca="1" si="0"/>
        <v/>
      </c>
      <c r="L29" s="12" t="s">
        <v>75</v>
      </c>
      <c r="M29" s="12" t="s">
        <v>460</v>
      </c>
      <c r="N29" s="12" t="s">
        <v>461</v>
      </c>
      <c r="O29" s="9">
        <v>5501.2</v>
      </c>
      <c r="P29" s="9">
        <v>3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11100000</v>
      </c>
      <c r="U29" s="15"/>
      <c r="V29" s="16">
        <f t="shared" si="6"/>
        <v>0</v>
      </c>
      <c r="W29" s="12">
        <f t="shared" si="7"/>
        <v>3</v>
      </c>
      <c r="X29" s="14">
        <f t="shared" si="8"/>
        <v>33300000</v>
      </c>
      <c r="Y29" s="17"/>
      <c r="Z29" s="14">
        <f t="shared" si="9"/>
        <v>33300000</v>
      </c>
      <c r="AA29" s="18" t="s">
        <v>76</v>
      </c>
      <c r="AB29" s="13" t="s">
        <v>462</v>
      </c>
      <c r="AC29" s="19" t="s">
        <v>463</v>
      </c>
      <c r="AD29" s="20" t="s">
        <v>95</v>
      </c>
      <c r="AE29" s="19"/>
      <c r="AF29" s="21"/>
      <c r="AG29" s="22" t="str">
        <f t="shared" si="5"/>
        <v>TRUE</v>
      </c>
      <c r="AH29" s="23" t="str">
        <f t="shared" si="10"/>
        <v>تهران خ جمهوری خ رازی خ پرتوی پلاک 18/1 کافه والهالا - مهدی محمدی فخر 09376116149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67">
        <v>16</v>
      </c>
      <c r="H30" s="78"/>
      <c r="I30" s="67" t="s">
        <v>1488</v>
      </c>
      <c r="J30" s="9" t="s">
        <v>74</v>
      </c>
      <c r="K30" s="11" t="str">
        <f t="shared" ca="1" si="0"/>
        <v/>
      </c>
      <c r="L30" s="12"/>
      <c r="M30" s="12" t="s">
        <v>1504</v>
      </c>
      <c r="N30" s="12" t="s">
        <v>1502</v>
      </c>
      <c r="O30" s="9">
        <v>5525.2</v>
      </c>
      <c r="P30" s="9">
        <v>3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13350000</v>
      </c>
      <c r="U30" s="15"/>
      <c r="V30" s="16">
        <f t="shared" si="6"/>
        <v>0</v>
      </c>
      <c r="W30" s="12">
        <f t="shared" si="7"/>
        <v>3</v>
      </c>
      <c r="X30" s="14">
        <f t="shared" si="8"/>
        <v>40050000</v>
      </c>
      <c r="Y30" s="17"/>
      <c r="Z30" s="14">
        <f t="shared" si="9"/>
        <v>40050000</v>
      </c>
      <c r="AA30" s="18" t="s">
        <v>76</v>
      </c>
      <c r="AB30" s="13" t="s">
        <v>70</v>
      </c>
      <c r="AC30" s="19" t="s">
        <v>1503</v>
      </c>
      <c r="AD30" s="20"/>
      <c r="AE30" s="77" t="s">
        <v>1505</v>
      </c>
      <c r="AF30" s="21"/>
      <c r="AG30" s="22" t="str">
        <f t="shared" si="5"/>
        <v>TRUE</v>
      </c>
      <c r="AH30" s="23" t="str">
        <f t="shared" si="10"/>
        <v>تهران - سفارت نروژ -  فرجی 09123581972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8">
        <v>17</v>
      </c>
      <c r="H31" s="220">
        <v>290411372765</v>
      </c>
      <c r="I31" s="218" t="s">
        <v>1488</v>
      </c>
      <c r="J31" s="218" t="s">
        <v>74</v>
      </c>
      <c r="K31" s="11" t="str">
        <f t="shared" ca="1" si="0"/>
        <v/>
      </c>
      <c r="L31" s="216" t="s">
        <v>1506</v>
      </c>
      <c r="M31" s="216" t="s">
        <v>386</v>
      </c>
      <c r="N31" s="216" t="s">
        <v>1507</v>
      </c>
      <c r="O31" s="9">
        <v>5501.1</v>
      </c>
      <c r="P31" s="9">
        <v>1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2300000</v>
      </c>
      <c r="U31" s="15"/>
      <c r="V31" s="16">
        <f t="shared" si="6"/>
        <v>0</v>
      </c>
      <c r="W31" s="12">
        <f t="shared" si="7"/>
        <v>1</v>
      </c>
      <c r="X31" s="14">
        <f t="shared" si="8"/>
        <v>2300000</v>
      </c>
      <c r="Y31" s="17"/>
      <c r="Z31" s="14">
        <f t="shared" si="9"/>
        <v>2300000</v>
      </c>
      <c r="AA31" s="232" t="s">
        <v>242</v>
      </c>
      <c r="AB31" s="230" t="s">
        <v>1508</v>
      </c>
      <c r="AC31" s="228" t="s">
        <v>1509</v>
      </c>
      <c r="AD31" s="226"/>
      <c r="AE31" s="19"/>
      <c r="AF31" s="21"/>
      <c r="AG31" s="22" t="str">
        <f t="shared" si="5"/>
        <v>TRUE</v>
      </c>
      <c r="AH31" s="23" t="str">
        <f t="shared" si="10"/>
        <v>یزد بلوار شهیدقندی کوچه ۲۰ شهید قندی پلاک ۱ کافه پترا - امیرمحمد دشتی 09123043933</v>
      </c>
    </row>
    <row r="32" spans="1:34" ht="22.35" customHeight="1">
      <c r="A32" s="7"/>
      <c r="B32" s="7"/>
      <c r="C32" s="7"/>
      <c r="D32" s="7"/>
      <c r="E32" s="7"/>
      <c r="F32" s="8"/>
      <c r="G32" s="219"/>
      <c r="H32" s="221"/>
      <c r="I32" s="219"/>
      <c r="J32" s="219"/>
      <c r="K32" s="11" t="str">
        <f t="shared" ca="1" si="0"/>
        <v/>
      </c>
      <c r="L32" s="217"/>
      <c r="M32" s="217"/>
      <c r="N32" s="217"/>
      <c r="O32" s="9">
        <v>5525.1</v>
      </c>
      <c r="P32" s="9">
        <v>1</v>
      </c>
      <c r="Q32" s="13" t="str">
        <f>VLOOKUP(O32, '[1]لیست محصولات شهریور ۱۴۰۳'!B:C,2,0)</f>
        <v>اتیوپی آناسورا | Ethiopia Anasora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2750000</v>
      </c>
      <c r="U32" s="15"/>
      <c r="V32" s="16">
        <f t="shared" si="6"/>
        <v>0</v>
      </c>
      <c r="W32" s="12">
        <f t="shared" si="7"/>
        <v>1</v>
      </c>
      <c r="X32" s="14">
        <f t="shared" si="8"/>
        <v>2750000</v>
      </c>
      <c r="Y32" s="17"/>
      <c r="Z32" s="14">
        <f t="shared" si="9"/>
        <v>2750000</v>
      </c>
      <c r="AA32" s="233"/>
      <c r="AB32" s="231"/>
      <c r="AC32" s="229"/>
      <c r="AD32" s="227"/>
      <c r="AE32" s="19"/>
      <c r="AF32" s="21"/>
      <c r="AG32" s="22" t="str">
        <f t="shared" si="5"/>
        <v>TRUE</v>
      </c>
      <c r="AH32" s="23" t="str">
        <f t="shared" si="10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244">
        <v>18</v>
      </c>
      <c r="H33" s="242"/>
      <c r="I33" s="244" t="s">
        <v>1488</v>
      </c>
      <c r="J33" s="218" t="s">
        <v>74</v>
      </c>
      <c r="K33" s="11" t="str">
        <f t="shared" ca="1" si="0"/>
        <v/>
      </c>
      <c r="L33" s="216" t="s">
        <v>150</v>
      </c>
      <c r="M33" s="216" t="s">
        <v>850</v>
      </c>
      <c r="N33" s="216" t="s">
        <v>851</v>
      </c>
      <c r="O33" s="9">
        <v>5501.3</v>
      </c>
      <c r="P33" s="9">
        <v>4</v>
      </c>
      <c r="Q33" s="13" t="str">
        <f>VLOOKUP(O33, '[1]لیست محصولات شهریور ۱۴۰۳'!B:C,2,0)</f>
        <v>ورتکس | Vortex</v>
      </c>
      <c r="R33" s="9"/>
      <c r="S33" s="12">
        <f>VLOOKUP(O33, '[1]لیست محصولات شهریور ۱۴۰۳'!B:F,5,0)</f>
        <v>4000</v>
      </c>
      <c r="T33" s="14">
        <f>VLOOKUP(O33, '[1]لیست محصولات شهریور ۱۴۰۳'!B:G,6,0)</f>
        <v>51200000</v>
      </c>
      <c r="U33" s="15"/>
      <c r="V33" s="16">
        <f t="shared" si="6"/>
        <v>0</v>
      </c>
      <c r="W33" s="12">
        <f t="shared" si="7"/>
        <v>4</v>
      </c>
      <c r="X33" s="14">
        <f t="shared" si="8"/>
        <v>204800000</v>
      </c>
      <c r="Y33" s="17"/>
      <c r="Z33" s="14">
        <f t="shared" si="9"/>
        <v>204800000</v>
      </c>
      <c r="AA33" s="232" t="s">
        <v>76</v>
      </c>
      <c r="AB33" s="230" t="s">
        <v>70</v>
      </c>
      <c r="AC33" s="228" t="s">
        <v>852</v>
      </c>
      <c r="AD33" s="226"/>
      <c r="AE33" s="234" t="s">
        <v>1510</v>
      </c>
      <c r="AF33" s="21"/>
      <c r="AG33" s="22" t="str">
        <f t="shared" si="5"/>
        <v>TRUE</v>
      </c>
      <c r="AH33" s="23" t="str">
        <f t="shared" si="10"/>
        <v>تهران - کافه بیکری لاویدا - محسن نقی زاده 09352181907</v>
      </c>
    </row>
    <row r="34" spans="1:34" ht="22.35" customHeight="1">
      <c r="A34" s="7"/>
      <c r="B34" s="7"/>
      <c r="C34" s="7"/>
      <c r="D34" s="7"/>
      <c r="E34" s="7"/>
      <c r="F34" s="8"/>
      <c r="G34" s="245"/>
      <c r="H34" s="243"/>
      <c r="I34" s="245"/>
      <c r="J34" s="219"/>
      <c r="K34" s="11" t="str">
        <f t="shared" ca="1" si="0"/>
        <v/>
      </c>
      <c r="L34" s="217"/>
      <c r="M34" s="217"/>
      <c r="N34" s="217"/>
      <c r="O34" s="9">
        <v>5525.3</v>
      </c>
      <c r="P34" s="9">
        <v>1</v>
      </c>
      <c r="Q34" s="13" t="str">
        <f>VLOOKUP(O34, '[1]لیست محصولات شهریور ۱۴۰۳'!B:C,2,0)</f>
        <v>اتیوپی آناسورا | Ethiopia Anasora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63200000</v>
      </c>
      <c r="U34" s="15"/>
      <c r="V34" s="16">
        <f t="shared" si="6"/>
        <v>0</v>
      </c>
      <c r="W34" s="12">
        <f t="shared" si="7"/>
        <v>1</v>
      </c>
      <c r="X34" s="14">
        <f t="shared" si="8"/>
        <v>63200000</v>
      </c>
      <c r="Y34" s="17"/>
      <c r="Z34" s="14">
        <f t="shared" si="9"/>
        <v>63200000</v>
      </c>
      <c r="AA34" s="233"/>
      <c r="AB34" s="231"/>
      <c r="AC34" s="229"/>
      <c r="AD34" s="227"/>
      <c r="AE34" s="235"/>
      <c r="AF34" s="21"/>
      <c r="AG34" s="22" t="str">
        <f t="shared" si="5"/>
        <v>TRUE</v>
      </c>
      <c r="AH34" s="23" t="str">
        <f t="shared" si="10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19</v>
      </c>
      <c r="H35" s="10">
        <v>290411600503</v>
      </c>
      <c r="I35" s="9" t="s">
        <v>1488</v>
      </c>
      <c r="J35" s="9"/>
      <c r="K35" s="11" t="str">
        <f t="shared" ca="1" si="0"/>
        <v/>
      </c>
      <c r="L35" s="12" t="s">
        <v>388</v>
      </c>
      <c r="M35" s="12" t="s">
        <v>389</v>
      </c>
      <c r="N35" s="12" t="s">
        <v>390</v>
      </c>
      <c r="O35" s="9">
        <v>5525.1</v>
      </c>
      <c r="P35" s="9">
        <v>3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2750000</v>
      </c>
      <c r="U35" s="15"/>
      <c r="V35" s="16">
        <f t="shared" si="6"/>
        <v>0</v>
      </c>
      <c r="W35" s="12">
        <f t="shared" si="7"/>
        <v>3</v>
      </c>
      <c r="X35" s="14">
        <f t="shared" si="8"/>
        <v>8250000</v>
      </c>
      <c r="Y35" s="17"/>
      <c r="Z35" s="14">
        <f t="shared" si="9"/>
        <v>8250000</v>
      </c>
      <c r="AA35" s="18" t="s">
        <v>391</v>
      </c>
      <c r="AB35" s="13" t="s">
        <v>1511</v>
      </c>
      <c r="AC35" s="19" t="s">
        <v>393</v>
      </c>
      <c r="AD35" s="20"/>
      <c r="AE35" s="19"/>
      <c r="AF35" s="21"/>
      <c r="AG35" s="22" t="str">
        <f t="shared" si="5"/>
        <v>TRUE</v>
      </c>
      <c r="AH35" s="23" t="str">
        <f t="shared" si="10"/>
        <v>رشت خیابان معلم ، بین میدان مادر و سرگل ، جنب آموزشگاه زبان سفیر  کافه ناج - سعید صیادی 09114361456</v>
      </c>
    </row>
    <row r="36" spans="1:34" ht="22.35" customHeight="1">
      <c r="A36" s="7"/>
      <c r="B36" s="7"/>
      <c r="C36" s="7"/>
      <c r="D36" s="7"/>
      <c r="E36" s="7"/>
      <c r="F36" s="8"/>
      <c r="G36" s="9">
        <v>20</v>
      </c>
      <c r="H36" s="10">
        <v>290416068289</v>
      </c>
      <c r="I36" s="9" t="s">
        <v>1488</v>
      </c>
      <c r="J36" s="9"/>
      <c r="K36" s="11" t="str">
        <f t="shared" ca="1" si="0"/>
        <v/>
      </c>
      <c r="L36" s="12" t="s">
        <v>478</v>
      </c>
      <c r="M36" s="12" t="s">
        <v>1516</v>
      </c>
      <c r="N36" s="12"/>
      <c r="O36" s="9">
        <v>5501.2</v>
      </c>
      <c r="P36" s="9">
        <v>1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750</v>
      </c>
      <c r="T36" s="14">
        <f>VLOOKUP(O36, '[1]لیست محصولات شهریور ۱۴۰۳'!B:G,6,0)</f>
        <v>11100000</v>
      </c>
      <c r="U36" s="15"/>
      <c r="V36" s="16">
        <f t="shared" si="6"/>
        <v>0</v>
      </c>
      <c r="W36" s="12">
        <f t="shared" si="7"/>
        <v>1</v>
      </c>
      <c r="X36" s="14">
        <f t="shared" si="8"/>
        <v>11100000</v>
      </c>
      <c r="Y36" s="17"/>
      <c r="Z36" s="14">
        <f t="shared" si="9"/>
        <v>11100000</v>
      </c>
      <c r="AA36" s="18" t="s">
        <v>220</v>
      </c>
      <c r="AB36" s="13" t="s">
        <v>1517</v>
      </c>
      <c r="AC36" s="19" t="s">
        <v>1518</v>
      </c>
      <c r="AD36" s="20"/>
      <c r="AE36" s="19"/>
      <c r="AF36" s="21"/>
      <c r="AG36" s="22" t="str">
        <f t="shared" si="5"/>
        <v>TRUE</v>
      </c>
      <c r="AH36" s="23" t="str">
        <f t="shared" si="10"/>
        <v>کرج خیابان طالقانی جنوبی، خیابان وحدت، نبش کوچه خان محمدی، پلاک ۵۵، طبقه دوم  - امیر چیتایی 09922980029</v>
      </c>
    </row>
    <row r="37" spans="1:34" ht="22.35" customHeight="1">
      <c r="A37" s="7"/>
      <c r="B37" s="7"/>
      <c r="C37" s="7"/>
      <c r="D37" s="7"/>
      <c r="E37" s="7"/>
      <c r="F37" s="8"/>
      <c r="G37" s="244">
        <v>21</v>
      </c>
      <c r="H37" s="242" t="s">
        <v>504</v>
      </c>
      <c r="I37" s="244" t="s">
        <v>1541</v>
      </c>
      <c r="J37" s="218"/>
      <c r="K37" s="11" t="str">
        <f t="shared" ca="1" si="0"/>
        <v/>
      </c>
      <c r="L37" s="216" t="s">
        <v>341</v>
      </c>
      <c r="M37" s="216" t="s">
        <v>1546</v>
      </c>
      <c r="N37" s="216"/>
      <c r="O37" s="9">
        <v>5525.1</v>
      </c>
      <c r="P37" s="9">
        <v>1</v>
      </c>
      <c r="Q37" s="13" t="str">
        <f>VLOOKUP(O37, '[1]لیست محصولات شهریور ۱۴۰۳'!B:C,2,0)</f>
        <v>اتیوپی آناسورا | Ethiopia Anasora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2750000</v>
      </c>
      <c r="U37" s="15"/>
      <c r="V37" s="16">
        <f t="shared" si="6"/>
        <v>0</v>
      </c>
      <c r="W37" s="12">
        <f t="shared" si="7"/>
        <v>1</v>
      </c>
      <c r="X37" s="14">
        <f t="shared" si="8"/>
        <v>2750000</v>
      </c>
      <c r="Y37" s="17"/>
      <c r="Z37" s="14">
        <f t="shared" si="9"/>
        <v>2750000</v>
      </c>
      <c r="AA37" s="314" t="s">
        <v>364</v>
      </c>
      <c r="AB37" s="315"/>
      <c r="AC37" s="315"/>
      <c r="AD37" s="315"/>
      <c r="AE37" s="316"/>
      <c r="AF37" s="21"/>
      <c r="AG37" s="22" t="str">
        <f t="shared" si="5"/>
        <v>TRUE</v>
      </c>
      <c r="AH37" s="23" t="str">
        <f t="shared" si="10"/>
        <v xml:space="preserve">تحویل حضوری   - سپهر بیگی </v>
      </c>
    </row>
    <row r="38" spans="1:34" ht="22.35" customHeight="1">
      <c r="A38" s="7"/>
      <c r="B38" s="7"/>
      <c r="C38" s="7"/>
      <c r="D38" s="7"/>
      <c r="E38" s="7"/>
      <c r="F38" s="8"/>
      <c r="G38" s="245"/>
      <c r="H38" s="243"/>
      <c r="I38" s="245"/>
      <c r="J38" s="219"/>
      <c r="K38" s="11" t="str">
        <f t="shared" ca="1" si="0"/>
        <v/>
      </c>
      <c r="L38" s="217"/>
      <c r="M38" s="217"/>
      <c r="N38" s="217"/>
      <c r="O38" s="9">
        <v>5524.1</v>
      </c>
      <c r="P38" s="9">
        <v>1</v>
      </c>
      <c r="Q38" s="13" t="str">
        <f>VLOOKUP(O38, '[1]لیست محصولات شهریور ۱۴۰۳'!B:C,2,0)</f>
        <v>برزیل کوکاپیل کاناریو | Brazil Cocapil Canario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2550000</v>
      </c>
      <c r="U38" s="15"/>
      <c r="V38" s="16">
        <f t="shared" si="6"/>
        <v>0</v>
      </c>
      <c r="W38" s="12">
        <f t="shared" si="7"/>
        <v>1</v>
      </c>
      <c r="X38" s="14">
        <f t="shared" si="8"/>
        <v>2550000</v>
      </c>
      <c r="Y38" s="17"/>
      <c r="Z38" s="14">
        <f t="shared" si="9"/>
        <v>2550000</v>
      </c>
      <c r="AA38" s="320"/>
      <c r="AB38" s="321"/>
      <c r="AC38" s="321"/>
      <c r="AD38" s="321"/>
      <c r="AE38" s="322"/>
      <c r="AF38" s="21"/>
      <c r="AG38" s="22" t="str">
        <f t="shared" si="5"/>
        <v>TRUE</v>
      </c>
      <c r="AH38" s="23" t="str">
        <f t="shared" si="10"/>
        <v xml:space="preserve">   -   </v>
      </c>
    </row>
    <row r="39" spans="1:34" s="90" customFormat="1" ht="22.35" customHeight="1">
      <c r="A39" s="79"/>
      <c r="B39" s="79"/>
      <c r="C39" s="79"/>
      <c r="D39" s="79"/>
      <c r="E39" s="79"/>
      <c r="F39" s="79"/>
      <c r="G39" s="81">
        <v>22</v>
      </c>
      <c r="H39" s="96" t="s">
        <v>70</v>
      </c>
      <c r="I39" s="81" t="s">
        <v>1541</v>
      </c>
      <c r="J39" s="81"/>
      <c r="K39" s="80" t="str">
        <f t="shared" ca="1" si="0"/>
        <v/>
      </c>
      <c r="L39" s="83" t="s">
        <v>1547</v>
      </c>
      <c r="M39" s="83" t="s">
        <v>1548</v>
      </c>
      <c r="N39" s="83" t="s">
        <v>577</v>
      </c>
      <c r="O39" s="81">
        <v>5525.1</v>
      </c>
      <c r="P39" s="81">
        <v>1</v>
      </c>
      <c r="Q39" s="82" t="str">
        <f>VLOOKUP(O39, '[1]لیست محصولات شهریور ۱۴۰۳'!B:C,2,0)</f>
        <v>اتیوپی آناسورا | Ethiopia Anasora</v>
      </c>
      <c r="R39" s="81" t="s">
        <v>112</v>
      </c>
      <c r="S39" s="83">
        <f>VLOOKUP(O39, '[1]لیست محصولات شهریور ۱۴۰۳'!B:F,5,0)</f>
        <v>150</v>
      </c>
      <c r="T39" s="84">
        <f>VLOOKUP(O39, '[1]لیست محصولات شهریور ۱۴۰۳'!B:G,6,0)</f>
        <v>2750000</v>
      </c>
      <c r="U39" s="85"/>
      <c r="V39" s="86">
        <f t="shared" si="6"/>
        <v>0</v>
      </c>
      <c r="W39" s="83">
        <f t="shared" si="7"/>
        <v>1</v>
      </c>
      <c r="X39" s="84">
        <f t="shared" si="8"/>
        <v>2750000</v>
      </c>
      <c r="Y39" s="87"/>
      <c r="Z39" s="84">
        <f t="shared" si="9"/>
        <v>2750000</v>
      </c>
      <c r="AA39" s="97"/>
      <c r="AB39" s="82"/>
      <c r="AC39" s="88"/>
      <c r="AD39" s="81"/>
      <c r="AE39" s="88"/>
      <c r="AF39" s="89"/>
      <c r="AG39" s="90" t="str">
        <f t="shared" si="5"/>
        <v>TRUE</v>
      </c>
      <c r="AH39" s="91" t="str">
        <f t="shared" si="10"/>
        <v xml:space="preserve">  (پرسنل) - رامتین حضرتی </v>
      </c>
    </row>
    <row r="40" spans="1:34" s="90" customFormat="1" ht="22.35" customHeight="1">
      <c r="A40" s="79"/>
      <c r="B40" s="79"/>
      <c r="C40" s="79"/>
      <c r="D40" s="79"/>
      <c r="E40" s="79"/>
      <c r="F40" s="79"/>
      <c r="G40" s="81">
        <v>23</v>
      </c>
      <c r="H40" s="96" t="s">
        <v>70</v>
      </c>
      <c r="I40" s="81" t="s">
        <v>1541</v>
      </c>
      <c r="J40" s="81"/>
      <c r="K40" s="80" t="str">
        <f t="shared" ca="1" si="0"/>
        <v/>
      </c>
      <c r="L40" s="83" t="s">
        <v>232</v>
      </c>
      <c r="M40" s="83" t="s">
        <v>1550</v>
      </c>
      <c r="N40" s="83" t="s">
        <v>577</v>
      </c>
      <c r="O40" s="81">
        <v>5501.1</v>
      </c>
      <c r="P40" s="81">
        <v>2</v>
      </c>
      <c r="Q40" s="82" t="str">
        <f>VLOOKUP(O40, '[1]لیست محصولات شهریور ۱۴۰۳'!B:C,2,0)</f>
        <v>ورتکس | Vortex</v>
      </c>
      <c r="R40" s="81"/>
      <c r="S40" s="83">
        <f>VLOOKUP(O40, '[1]لیست محصولات شهریور ۱۴۰۳'!B:F,5,0)</f>
        <v>150</v>
      </c>
      <c r="T40" s="84">
        <f>VLOOKUP(O40, '[1]لیست محصولات شهریور ۱۴۰۳'!B:G,6,0)</f>
        <v>2300000</v>
      </c>
      <c r="U40" s="85"/>
      <c r="V40" s="86">
        <f t="shared" si="6"/>
        <v>0</v>
      </c>
      <c r="W40" s="83">
        <f t="shared" si="7"/>
        <v>2</v>
      </c>
      <c r="X40" s="84">
        <f t="shared" si="8"/>
        <v>4600000</v>
      </c>
      <c r="Y40" s="87"/>
      <c r="Z40" s="84">
        <f t="shared" si="9"/>
        <v>4600000</v>
      </c>
      <c r="AA40" s="97"/>
      <c r="AB40" s="82"/>
      <c r="AC40" s="88"/>
      <c r="AD40" s="81"/>
      <c r="AE40" s="88"/>
      <c r="AF40" s="89"/>
      <c r="AG40" s="90" t="str">
        <f t="shared" si="5"/>
        <v>TRUE</v>
      </c>
      <c r="AH40" s="91" t="str">
        <f t="shared" si="10"/>
        <v xml:space="preserve">  (پرسنل) - محمد خالدی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6"/>
        <v>0</v>
      </c>
      <c r="W41" s="12">
        <f t="shared" si="7"/>
        <v>0</v>
      </c>
      <c r="X41" s="14" t="e">
        <f t="shared" si="8"/>
        <v>#N/A</v>
      </c>
      <c r="Y41" s="17"/>
      <c r="Z41" s="14" t="e">
        <f t="shared" si="9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10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6"/>
        <v>0</v>
      </c>
      <c r="W42" s="12">
        <f t="shared" si="7"/>
        <v>0</v>
      </c>
      <c r="X42" s="14" t="e">
        <f t="shared" si="8"/>
        <v>#N/A</v>
      </c>
      <c r="Y42" s="17"/>
      <c r="Z42" s="14" t="e">
        <f t="shared" si="9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10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6"/>
        <v>0</v>
      </c>
      <c r="W43" s="12">
        <f t="shared" si="7"/>
        <v>0</v>
      </c>
      <c r="X43" s="14" t="e">
        <f t="shared" si="8"/>
        <v>#N/A</v>
      </c>
      <c r="Y43" s="17"/>
      <c r="Z43" s="14" t="e">
        <f t="shared" si="9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10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6"/>
        <v>0</v>
      </c>
      <c r="W44" s="12">
        <f t="shared" si="7"/>
        <v>0</v>
      </c>
      <c r="X44" s="14" t="e">
        <f t="shared" si="8"/>
        <v>#N/A</v>
      </c>
      <c r="Y44" s="17"/>
      <c r="Z44" s="14" t="e">
        <f t="shared" si="9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10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6"/>
        <v>0</v>
      </c>
      <c r="W45" s="12">
        <f t="shared" si="7"/>
        <v>0</v>
      </c>
      <c r="X45" s="14" t="e">
        <f t="shared" si="8"/>
        <v>#N/A</v>
      </c>
      <c r="Y45" s="17"/>
      <c r="Z45" s="14" t="e">
        <f t="shared" si="9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10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6"/>
        <v>0</v>
      </c>
      <c r="W46" s="12">
        <f t="shared" si="7"/>
        <v>0</v>
      </c>
      <c r="X46" s="14" t="e">
        <f t="shared" si="8"/>
        <v>#N/A</v>
      </c>
      <c r="Y46" s="17"/>
      <c r="Z46" s="14" t="e">
        <f t="shared" si="9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10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6"/>
        <v>0</v>
      </c>
      <c r="W47" s="12">
        <f t="shared" si="7"/>
        <v>0</v>
      </c>
      <c r="X47" s="14" t="e">
        <f t="shared" si="8"/>
        <v>#N/A</v>
      </c>
      <c r="Y47" s="17"/>
      <c r="Z47" s="14" t="e">
        <f t="shared" si="9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10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6"/>
        <v>0</v>
      </c>
      <c r="W48" s="12">
        <f t="shared" si="7"/>
        <v>0</v>
      </c>
      <c r="X48" s="14" t="e">
        <f t="shared" si="8"/>
        <v>#N/A</v>
      </c>
      <c r="Y48" s="17"/>
      <c r="Z48" s="14" t="e">
        <f t="shared" si="9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10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6"/>
        <v>0</v>
      </c>
      <c r="W49" s="12">
        <f t="shared" si="7"/>
        <v>0</v>
      </c>
      <c r="X49" s="14" t="e">
        <f t="shared" si="8"/>
        <v>#N/A</v>
      </c>
      <c r="Y49" s="17"/>
      <c r="Z49" s="14" t="e">
        <f t="shared" si="9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10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6"/>
        <v>0</v>
      </c>
      <c r="W50" s="12">
        <f t="shared" si="7"/>
        <v>0</v>
      </c>
      <c r="X50" s="14" t="e">
        <f t="shared" si="8"/>
        <v>#N/A</v>
      </c>
      <c r="Y50" s="17"/>
      <c r="Z50" s="14" t="e">
        <f t="shared" si="9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10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6"/>
        <v>0</v>
      </c>
      <c r="W51" s="12">
        <f t="shared" si="7"/>
        <v>0</v>
      </c>
      <c r="X51" s="14" t="e">
        <f t="shared" si="8"/>
        <v>#N/A</v>
      </c>
      <c r="Y51" s="17"/>
      <c r="Z51" s="14" t="e">
        <f t="shared" si="9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10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6"/>
        <v>0</v>
      </c>
      <c r="W52" s="12">
        <f t="shared" si="7"/>
        <v>0</v>
      </c>
      <c r="X52" s="14" t="e">
        <f t="shared" si="8"/>
        <v>#N/A</v>
      </c>
      <c r="Y52" s="17"/>
      <c r="Z52" s="14" t="e">
        <f t="shared" si="9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10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6"/>
        <v>0</v>
      </c>
      <c r="W53" s="12">
        <f t="shared" si="7"/>
        <v>0</v>
      </c>
      <c r="X53" s="14" t="e">
        <f t="shared" si="8"/>
        <v>#N/A</v>
      </c>
      <c r="Y53" s="17"/>
      <c r="Z53" s="14" t="e">
        <f t="shared" si="9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10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6"/>
        <v>0</v>
      </c>
      <c r="W54" s="12">
        <f t="shared" si="7"/>
        <v>0</v>
      </c>
      <c r="X54" s="14" t="e">
        <f t="shared" si="8"/>
        <v>#N/A</v>
      </c>
      <c r="Y54" s="17"/>
      <c r="Z54" s="14" t="e">
        <f t="shared" si="9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10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6"/>
        <v>0</v>
      </c>
      <c r="W55" s="12">
        <f t="shared" si="7"/>
        <v>0</v>
      </c>
      <c r="X55" s="14" t="e">
        <f t="shared" si="8"/>
        <v>#N/A</v>
      </c>
      <c r="Y55" s="17"/>
      <c r="Z55" s="14" t="e">
        <f t="shared" si="9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10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6"/>
        <v>0</v>
      </c>
      <c r="W56" s="12">
        <f t="shared" si="7"/>
        <v>0</v>
      </c>
      <c r="X56" s="14" t="e">
        <f t="shared" si="8"/>
        <v>#N/A</v>
      </c>
      <c r="Y56" s="17"/>
      <c r="Z56" s="14" t="e">
        <f t="shared" si="9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10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6"/>
        <v>0</v>
      </c>
      <c r="W57" s="12">
        <f t="shared" si="7"/>
        <v>0</v>
      </c>
      <c r="X57" s="14" t="e">
        <f t="shared" si="8"/>
        <v>#N/A</v>
      </c>
      <c r="Y57" s="17"/>
      <c r="Z57" s="14" t="e">
        <f t="shared" si="9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10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6"/>
        <v>0</v>
      </c>
      <c r="W58" s="12">
        <f t="shared" si="7"/>
        <v>0</v>
      </c>
      <c r="X58" s="14" t="e">
        <f t="shared" si="8"/>
        <v>#N/A</v>
      </c>
      <c r="Y58" s="17"/>
      <c r="Z58" s="14" t="e">
        <f t="shared" si="9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10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6"/>
        <v>0</v>
      </c>
      <c r="W59" s="12">
        <f t="shared" si="7"/>
        <v>0</v>
      </c>
      <c r="X59" s="14" t="e">
        <f t="shared" si="8"/>
        <v>#N/A</v>
      </c>
      <c r="Y59" s="17"/>
      <c r="Z59" s="14" t="e">
        <f t="shared" si="9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10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6"/>
        <v>0</v>
      </c>
      <c r="W60" s="12">
        <f t="shared" si="7"/>
        <v>0</v>
      </c>
      <c r="X60" s="14" t="e">
        <f t="shared" si="8"/>
        <v>#N/A</v>
      </c>
      <c r="Y60" s="17"/>
      <c r="Z60" s="14" t="e">
        <f t="shared" si="9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10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6"/>
        <v>0</v>
      </c>
      <c r="W61" s="12">
        <f t="shared" si="7"/>
        <v>0</v>
      </c>
      <c r="X61" s="14" t="e">
        <f t="shared" si="8"/>
        <v>#N/A</v>
      </c>
      <c r="Y61" s="17"/>
      <c r="Z61" s="14" t="e">
        <f t="shared" si="9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10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6"/>
        <v>0</v>
      </c>
      <c r="W62" s="12">
        <f t="shared" si="7"/>
        <v>0</v>
      </c>
      <c r="X62" s="14" t="e">
        <f t="shared" si="8"/>
        <v>#N/A</v>
      </c>
      <c r="Y62" s="17"/>
      <c r="Z62" s="14" t="e">
        <f t="shared" si="9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10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6"/>
        <v>0</v>
      </c>
      <c r="W63" s="12">
        <f t="shared" si="7"/>
        <v>0</v>
      </c>
      <c r="X63" s="14" t="e">
        <f t="shared" si="8"/>
        <v>#N/A</v>
      </c>
      <c r="Y63" s="17"/>
      <c r="Z63" s="14" t="e">
        <f t="shared" si="9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10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6"/>
        <v>0</v>
      </c>
      <c r="W64" s="12">
        <f t="shared" si="7"/>
        <v>0</v>
      </c>
      <c r="X64" s="14" t="e">
        <f t="shared" si="8"/>
        <v>#N/A</v>
      </c>
      <c r="Y64" s="17"/>
      <c r="Z64" s="14" t="e">
        <f t="shared" si="9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10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6"/>
        <v>0</v>
      </c>
      <c r="W65" s="12">
        <f t="shared" si="7"/>
        <v>0</v>
      </c>
      <c r="X65" s="14" t="e">
        <f t="shared" si="8"/>
        <v>#N/A</v>
      </c>
      <c r="Y65" s="17"/>
      <c r="Z65" s="14" t="e">
        <f t="shared" si="9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10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1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2">IF(C66, P66, U66 )</f>
        <v>0</v>
      </c>
      <c r="W66" s="12">
        <f t="shared" ref="W66:W200" si="13">P66-V66</f>
        <v>0</v>
      </c>
      <c r="X66" s="14" t="e">
        <f t="shared" ref="X66:X200" si="14">P66*T66</f>
        <v>#N/A</v>
      </c>
      <c r="Y66" s="17"/>
      <c r="Z66" s="14" t="e">
        <f t="shared" ref="Z66:Z200" si="15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6">IF(V66=P66, "FALSE", "TRUE" )</f>
        <v>FALSE</v>
      </c>
      <c r="AH66" s="23" t="str">
        <f t="shared" si="10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1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2"/>
        <v>0</v>
      </c>
      <c r="W67" s="12">
        <f t="shared" si="13"/>
        <v>0</v>
      </c>
      <c r="X67" s="14" t="e">
        <f t="shared" si="14"/>
        <v>#N/A</v>
      </c>
      <c r="Y67" s="17"/>
      <c r="Z67" s="14" t="e">
        <f t="shared" si="15"/>
        <v>#N/A</v>
      </c>
      <c r="AA67" s="18"/>
      <c r="AB67" s="13"/>
      <c r="AC67" s="19"/>
      <c r="AD67" s="20"/>
      <c r="AE67" s="19"/>
      <c r="AF67" s="21"/>
      <c r="AG67" s="22" t="str">
        <f t="shared" si="16"/>
        <v>FALSE</v>
      </c>
      <c r="AH67" s="23" t="str">
        <f t="shared" si="10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1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2"/>
        <v>0</v>
      </c>
      <c r="W68" s="12">
        <f t="shared" si="13"/>
        <v>0</v>
      </c>
      <c r="X68" s="14" t="e">
        <f t="shared" si="14"/>
        <v>#N/A</v>
      </c>
      <c r="Y68" s="17"/>
      <c r="Z68" s="14" t="e">
        <f t="shared" si="15"/>
        <v>#N/A</v>
      </c>
      <c r="AA68" s="18"/>
      <c r="AB68" s="13"/>
      <c r="AC68" s="19"/>
      <c r="AD68" s="20"/>
      <c r="AE68" s="19"/>
      <c r="AF68" s="21"/>
      <c r="AG68" s="22" t="str">
        <f t="shared" si="16"/>
        <v>FALSE</v>
      </c>
      <c r="AH68" s="23" t="str">
        <f t="shared" ref="AH68:AH131" si="17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1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2"/>
        <v>0</v>
      </c>
      <c r="W69" s="12">
        <f t="shared" si="13"/>
        <v>0</v>
      </c>
      <c r="X69" s="14" t="e">
        <f t="shared" si="14"/>
        <v>#N/A</v>
      </c>
      <c r="Y69" s="17"/>
      <c r="Z69" s="14" t="e">
        <f t="shared" si="15"/>
        <v>#N/A</v>
      </c>
      <c r="AA69" s="18"/>
      <c r="AB69" s="13"/>
      <c r="AC69" s="19"/>
      <c r="AD69" s="20"/>
      <c r="AE69" s="19"/>
      <c r="AF69" s="21"/>
      <c r="AG69" s="22" t="str">
        <f t="shared" si="16"/>
        <v>FALSE</v>
      </c>
      <c r="AH69" s="23" t="str">
        <f t="shared" si="17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1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2"/>
        <v>0</v>
      </c>
      <c r="W70" s="12">
        <f t="shared" si="13"/>
        <v>0</v>
      </c>
      <c r="X70" s="14" t="e">
        <f t="shared" si="14"/>
        <v>#N/A</v>
      </c>
      <c r="Y70" s="17"/>
      <c r="Z70" s="14" t="e">
        <f t="shared" si="15"/>
        <v>#N/A</v>
      </c>
      <c r="AA70" s="18"/>
      <c r="AB70" s="13"/>
      <c r="AC70" s="19"/>
      <c r="AD70" s="20"/>
      <c r="AE70" s="19"/>
      <c r="AF70" s="21"/>
      <c r="AG70" s="22" t="str">
        <f t="shared" si="16"/>
        <v>FALSE</v>
      </c>
      <c r="AH70" s="23" t="str">
        <f t="shared" si="17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1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2"/>
        <v>0</v>
      </c>
      <c r="W71" s="12">
        <f t="shared" si="13"/>
        <v>0</v>
      </c>
      <c r="X71" s="14" t="e">
        <f t="shared" si="14"/>
        <v>#N/A</v>
      </c>
      <c r="Y71" s="17"/>
      <c r="Z71" s="14" t="e">
        <f t="shared" si="15"/>
        <v>#N/A</v>
      </c>
      <c r="AA71" s="18"/>
      <c r="AB71" s="13"/>
      <c r="AC71" s="19"/>
      <c r="AD71" s="20"/>
      <c r="AE71" s="19"/>
      <c r="AF71" s="21"/>
      <c r="AG71" s="22" t="str">
        <f t="shared" si="16"/>
        <v>FALSE</v>
      </c>
      <c r="AH71" s="23" t="str">
        <f t="shared" si="17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1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2"/>
        <v>0</v>
      </c>
      <c r="W72" s="12">
        <f t="shared" si="13"/>
        <v>0</v>
      </c>
      <c r="X72" s="14" t="e">
        <f t="shared" si="14"/>
        <v>#N/A</v>
      </c>
      <c r="Y72" s="17"/>
      <c r="Z72" s="14" t="e">
        <f t="shared" si="15"/>
        <v>#N/A</v>
      </c>
      <c r="AA72" s="18"/>
      <c r="AB72" s="13"/>
      <c r="AC72" s="19"/>
      <c r="AD72" s="20"/>
      <c r="AE72" s="19"/>
      <c r="AF72" s="21"/>
      <c r="AG72" s="22" t="str">
        <f t="shared" si="16"/>
        <v>FALSE</v>
      </c>
      <c r="AH72" s="23" t="str">
        <f t="shared" si="17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1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2"/>
        <v>0</v>
      </c>
      <c r="W73" s="12">
        <f t="shared" si="13"/>
        <v>0</v>
      </c>
      <c r="X73" s="14" t="e">
        <f t="shared" si="14"/>
        <v>#N/A</v>
      </c>
      <c r="Y73" s="17"/>
      <c r="Z73" s="14" t="e">
        <f t="shared" si="15"/>
        <v>#N/A</v>
      </c>
      <c r="AA73" s="18"/>
      <c r="AB73" s="13"/>
      <c r="AC73" s="19"/>
      <c r="AD73" s="20"/>
      <c r="AE73" s="19"/>
      <c r="AF73" s="21"/>
      <c r="AG73" s="22" t="str">
        <f t="shared" si="16"/>
        <v>FALSE</v>
      </c>
      <c r="AH73" s="23" t="str">
        <f t="shared" si="17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1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2"/>
        <v>0</v>
      </c>
      <c r="W74" s="12">
        <f t="shared" si="13"/>
        <v>0</v>
      </c>
      <c r="X74" s="14" t="e">
        <f t="shared" si="14"/>
        <v>#N/A</v>
      </c>
      <c r="Y74" s="17"/>
      <c r="Z74" s="14" t="e">
        <f t="shared" si="15"/>
        <v>#N/A</v>
      </c>
      <c r="AA74" s="18"/>
      <c r="AB74" s="13"/>
      <c r="AC74" s="19"/>
      <c r="AD74" s="20"/>
      <c r="AE74" s="19"/>
      <c r="AF74" s="21"/>
      <c r="AG74" s="22" t="str">
        <f t="shared" si="16"/>
        <v>FALSE</v>
      </c>
      <c r="AH74" s="23" t="str">
        <f t="shared" si="17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1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2"/>
        <v>0</v>
      </c>
      <c r="W75" s="12">
        <f t="shared" si="13"/>
        <v>0</v>
      </c>
      <c r="X75" s="14" t="e">
        <f t="shared" si="14"/>
        <v>#N/A</v>
      </c>
      <c r="Y75" s="17"/>
      <c r="Z75" s="14" t="e">
        <f t="shared" si="15"/>
        <v>#N/A</v>
      </c>
      <c r="AA75" s="18"/>
      <c r="AB75" s="13"/>
      <c r="AC75" s="19"/>
      <c r="AD75" s="20"/>
      <c r="AE75" s="19"/>
      <c r="AF75" s="21"/>
      <c r="AG75" s="22" t="str">
        <f t="shared" si="16"/>
        <v>FALSE</v>
      </c>
      <c r="AH75" s="23" t="str">
        <f t="shared" si="17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1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2"/>
        <v>0</v>
      </c>
      <c r="W76" s="12">
        <f t="shared" si="13"/>
        <v>0</v>
      </c>
      <c r="X76" s="14" t="e">
        <f t="shared" si="14"/>
        <v>#N/A</v>
      </c>
      <c r="Y76" s="17"/>
      <c r="Z76" s="14" t="e">
        <f t="shared" si="15"/>
        <v>#N/A</v>
      </c>
      <c r="AA76" s="18"/>
      <c r="AB76" s="13"/>
      <c r="AC76" s="19"/>
      <c r="AD76" s="20"/>
      <c r="AE76" s="19"/>
      <c r="AF76" s="21"/>
      <c r="AG76" s="22" t="str">
        <f t="shared" si="16"/>
        <v>FALSE</v>
      </c>
      <c r="AH76" s="23" t="str">
        <f t="shared" si="17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1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2"/>
        <v>0</v>
      </c>
      <c r="W77" s="12">
        <f t="shared" si="13"/>
        <v>0</v>
      </c>
      <c r="X77" s="14" t="e">
        <f t="shared" si="14"/>
        <v>#N/A</v>
      </c>
      <c r="Y77" s="17"/>
      <c r="Z77" s="14" t="e">
        <f t="shared" si="15"/>
        <v>#N/A</v>
      </c>
      <c r="AA77" s="18"/>
      <c r="AB77" s="13"/>
      <c r="AC77" s="19"/>
      <c r="AD77" s="20"/>
      <c r="AE77" s="19"/>
      <c r="AF77" s="21"/>
      <c r="AG77" s="22" t="str">
        <f t="shared" si="16"/>
        <v>FALSE</v>
      </c>
      <c r="AH77" s="23" t="str">
        <f t="shared" si="17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1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2"/>
        <v>0</v>
      </c>
      <c r="W78" s="12">
        <f t="shared" si="13"/>
        <v>0</v>
      </c>
      <c r="X78" s="14" t="e">
        <f t="shared" si="14"/>
        <v>#N/A</v>
      </c>
      <c r="Y78" s="17"/>
      <c r="Z78" s="14" t="e">
        <f t="shared" si="15"/>
        <v>#N/A</v>
      </c>
      <c r="AA78" s="18"/>
      <c r="AB78" s="13"/>
      <c r="AC78" s="19"/>
      <c r="AD78" s="20"/>
      <c r="AE78" s="19"/>
      <c r="AF78" s="21"/>
      <c r="AG78" s="22" t="str">
        <f t="shared" si="16"/>
        <v>FALSE</v>
      </c>
      <c r="AH78" s="23" t="str">
        <f t="shared" si="17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1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2"/>
        <v>0</v>
      </c>
      <c r="W79" s="12">
        <f t="shared" si="13"/>
        <v>0</v>
      </c>
      <c r="X79" s="14" t="e">
        <f t="shared" si="14"/>
        <v>#N/A</v>
      </c>
      <c r="Y79" s="17"/>
      <c r="Z79" s="14" t="e">
        <f t="shared" si="15"/>
        <v>#N/A</v>
      </c>
      <c r="AA79" s="18"/>
      <c r="AB79" s="13"/>
      <c r="AC79" s="19"/>
      <c r="AD79" s="20"/>
      <c r="AE79" s="19"/>
      <c r="AF79" s="21"/>
      <c r="AG79" s="22" t="str">
        <f t="shared" si="16"/>
        <v>FALSE</v>
      </c>
      <c r="AH79" s="23" t="str">
        <f t="shared" si="17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1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2"/>
        <v>0</v>
      </c>
      <c r="W80" s="12">
        <f t="shared" si="13"/>
        <v>0</v>
      </c>
      <c r="X80" s="14" t="e">
        <f t="shared" si="14"/>
        <v>#N/A</v>
      </c>
      <c r="Y80" s="17"/>
      <c r="Z80" s="14" t="e">
        <f t="shared" si="15"/>
        <v>#N/A</v>
      </c>
      <c r="AA80" s="18"/>
      <c r="AB80" s="13"/>
      <c r="AC80" s="19"/>
      <c r="AD80" s="20"/>
      <c r="AE80" s="19"/>
      <c r="AF80" s="21"/>
      <c r="AG80" s="22" t="str">
        <f t="shared" si="16"/>
        <v>FALSE</v>
      </c>
      <c r="AH80" s="23" t="str">
        <f t="shared" si="17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1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2"/>
        <v>0</v>
      </c>
      <c r="W81" s="12">
        <f t="shared" si="13"/>
        <v>0</v>
      </c>
      <c r="X81" s="14" t="e">
        <f t="shared" si="14"/>
        <v>#N/A</v>
      </c>
      <c r="Y81" s="17"/>
      <c r="Z81" s="14" t="e">
        <f t="shared" si="15"/>
        <v>#N/A</v>
      </c>
      <c r="AA81" s="18"/>
      <c r="AB81" s="13"/>
      <c r="AC81" s="19"/>
      <c r="AD81" s="20"/>
      <c r="AE81" s="19"/>
      <c r="AF81" s="21"/>
      <c r="AG81" s="22" t="str">
        <f t="shared" si="16"/>
        <v>FALSE</v>
      </c>
      <c r="AH81" s="23" t="str">
        <f t="shared" si="17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1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2"/>
        <v>0</v>
      </c>
      <c r="W82" s="12">
        <f t="shared" si="13"/>
        <v>0</v>
      </c>
      <c r="X82" s="14" t="e">
        <f t="shared" si="14"/>
        <v>#N/A</v>
      </c>
      <c r="Y82" s="17"/>
      <c r="Z82" s="14" t="e">
        <f t="shared" si="15"/>
        <v>#N/A</v>
      </c>
      <c r="AA82" s="18"/>
      <c r="AB82" s="13"/>
      <c r="AC82" s="19"/>
      <c r="AD82" s="20"/>
      <c r="AE82" s="19"/>
      <c r="AF82" s="21"/>
      <c r="AG82" s="22" t="str">
        <f t="shared" si="16"/>
        <v>FALSE</v>
      </c>
      <c r="AH82" s="23" t="str">
        <f t="shared" si="17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1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2"/>
        <v>0</v>
      </c>
      <c r="W83" s="12">
        <f t="shared" si="13"/>
        <v>0</v>
      </c>
      <c r="X83" s="14" t="e">
        <f t="shared" si="14"/>
        <v>#N/A</v>
      </c>
      <c r="Y83" s="17"/>
      <c r="Z83" s="14" t="e">
        <f t="shared" si="15"/>
        <v>#N/A</v>
      </c>
      <c r="AA83" s="18"/>
      <c r="AB83" s="13"/>
      <c r="AC83" s="19"/>
      <c r="AD83" s="20"/>
      <c r="AE83" s="19"/>
      <c r="AF83" s="21"/>
      <c r="AG83" s="22" t="str">
        <f t="shared" si="16"/>
        <v>FALSE</v>
      </c>
      <c r="AH83" s="23" t="str">
        <f t="shared" si="17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1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2"/>
        <v>0</v>
      </c>
      <c r="W84" s="12">
        <f t="shared" si="13"/>
        <v>0</v>
      </c>
      <c r="X84" s="14" t="e">
        <f t="shared" si="14"/>
        <v>#N/A</v>
      </c>
      <c r="Y84" s="17"/>
      <c r="Z84" s="14" t="e">
        <f t="shared" si="15"/>
        <v>#N/A</v>
      </c>
      <c r="AA84" s="18"/>
      <c r="AB84" s="13"/>
      <c r="AC84" s="19"/>
      <c r="AD84" s="20"/>
      <c r="AE84" s="19"/>
      <c r="AF84" s="21"/>
      <c r="AG84" s="22" t="str">
        <f t="shared" si="16"/>
        <v>FALSE</v>
      </c>
      <c r="AH84" s="23" t="str">
        <f t="shared" si="17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1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2"/>
        <v>0</v>
      </c>
      <c r="W85" s="12">
        <f t="shared" si="13"/>
        <v>0</v>
      </c>
      <c r="X85" s="14" t="e">
        <f t="shared" si="14"/>
        <v>#N/A</v>
      </c>
      <c r="Y85" s="17"/>
      <c r="Z85" s="14" t="e">
        <f t="shared" si="15"/>
        <v>#N/A</v>
      </c>
      <c r="AA85" s="18"/>
      <c r="AB85" s="13"/>
      <c r="AC85" s="19"/>
      <c r="AD85" s="20"/>
      <c r="AE85" s="19"/>
      <c r="AF85" s="21"/>
      <c r="AG85" s="22" t="str">
        <f t="shared" si="16"/>
        <v>FALSE</v>
      </c>
      <c r="AH85" s="23" t="str">
        <f t="shared" si="17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1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2"/>
        <v>0</v>
      </c>
      <c r="W86" s="12">
        <f t="shared" si="13"/>
        <v>0</v>
      </c>
      <c r="X86" s="14" t="e">
        <f t="shared" si="14"/>
        <v>#N/A</v>
      </c>
      <c r="Y86" s="17"/>
      <c r="Z86" s="14" t="e">
        <f t="shared" si="15"/>
        <v>#N/A</v>
      </c>
      <c r="AA86" s="18"/>
      <c r="AB86" s="13"/>
      <c r="AC86" s="19"/>
      <c r="AD86" s="20"/>
      <c r="AE86" s="19"/>
      <c r="AF86" s="21"/>
      <c r="AG86" s="22" t="str">
        <f t="shared" si="16"/>
        <v>FALSE</v>
      </c>
      <c r="AH86" s="23" t="str">
        <f t="shared" si="17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1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2"/>
        <v>0</v>
      </c>
      <c r="W87" s="12">
        <f t="shared" si="13"/>
        <v>0</v>
      </c>
      <c r="X87" s="14" t="e">
        <f t="shared" si="14"/>
        <v>#N/A</v>
      </c>
      <c r="Y87" s="17"/>
      <c r="Z87" s="14" t="e">
        <f t="shared" si="15"/>
        <v>#N/A</v>
      </c>
      <c r="AA87" s="18"/>
      <c r="AB87" s="13"/>
      <c r="AC87" s="19"/>
      <c r="AD87" s="20"/>
      <c r="AE87" s="19"/>
      <c r="AF87" s="21"/>
      <c r="AG87" s="22" t="str">
        <f t="shared" si="16"/>
        <v>FALSE</v>
      </c>
      <c r="AH87" s="23" t="str">
        <f t="shared" si="17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2"/>
        <v>0</v>
      </c>
      <c r="W88" s="12">
        <f t="shared" si="13"/>
        <v>0</v>
      </c>
      <c r="X88" s="14" t="e">
        <f t="shared" si="14"/>
        <v>#N/A</v>
      </c>
      <c r="Y88" s="17"/>
      <c r="Z88" s="14" t="e">
        <f t="shared" si="15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7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2"/>
        <v>0</v>
      </c>
      <c r="W89" s="12">
        <f t="shared" si="13"/>
        <v>0</v>
      </c>
      <c r="X89" s="14" t="e">
        <f t="shared" si="14"/>
        <v>#N/A</v>
      </c>
      <c r="Y89" s="17"/>
      <c r="Z89" s="14" t="e">
        <f t="shared" si="15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7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2"/>
        <v>0</v>
      </c>
      <c r="W90" s="12">
        <f t="shared" si="13"/>
        <v>0</v>
      </c>
      <c r="X90" s="14" t="e">
        <f t="shared" si="14"/>
        <v>#N/A</v>
      </c>
      <c r="Y90" s="17"/>
      <c r="Z90" s="14" t="e">
        <f t="shared" si="15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7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2"/>
        <v>0</v>
      </c>
      <c r="W91" s="12">
        <f t="shared" si="13"/>
        <v>0</v>
      </c>
      <c r="X91" s="14" t="e">
        <f t="shared" si="14"/>
        <v>#N/A</v>
      </c>
      <c r="Y91" s="17"/>
      <c r="Z91" s="14" t="e">
        <f t="shared" si="15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7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2"/>
        <v>0</v>
      </c>
      <c r="W92" s="12">
        <f t="shared" si="13"/>
        <v>0</v>
      </c>
      <c r="X92" s="14" t="e">
        <f t="shared" si="14"/>
        <v>#N/A</v>
      </c>
      <c r="Y92" s="17"/>
      <c r="Z92" s="14" t="e">
        <f t="shared" si="15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7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2"/>
        <v>0</v>
      </c>
      <c r="W93" s="12">
        <f t="shared" si="13"/>
        <v>0</v>
      </c>
      <c r="X93" s="14" t="e">
        <f t="shared" si="14"/>
        <v>#N/A</v>
      </c>
      <c r="Y93" s="17"/>
      <c r="Z93" s="14" t="e">
        <f t="shared" si="15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7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2"/>
        <v>0</v>
      </c>
      <c r="W94" s="12">
        <f t="shared" si="13"/>
        <v>0</v>
      </c>
      <c r="X94" s="14" t="e">
        <f t="shared" si="14"/>
        <v>#N/A</v>
      </c>
      <c r="Y94" s="17"/>
      <c r="Z94" s="14" t="e">
        <f t="shared" si="15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7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2"/>
        <v>0</v>
      </c>
      <c r="W95" s="12">
        <f t="shared" si="13"/>
        <v>0</v>
      </c>
      <c r="X95" s="14" t="e">
        <f t="shared" si="14"/>
        <v>#N/A</v>
      </c>
      <c r="Y95" s="17"/>
      <c r="Z95" s="14" t="e">
        <f t="shared" si="15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7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2"/>
        <v>0</v>
      </c>
      <c r="W96" s="12">
        <f t="shared" si="13"/>
        <v>0</v>
      </c>
      <c r="X96" s="14" t="e">
        <f t="shared" si="14"/>
        <v>#N/A</v>
      </c>
      <c r="Y96" s="17"/>
      <c r="Z96" s="14" t="e">
        <f t="shared" si="15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7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2"/>
        <v>0</v>
      </c>
      <c r="W97" s="12">
        <f t="shared" si="13"/>
        <v>0</v>
      </c>
      <c r="X97" s="14" t="e">
        <f t="shared" si="14"/>
        <v>#N/A</v>
      </c>
      <c r="Y97" s="17"/>
      <c r="Z97" s="14" t="e">
        <f t="shared" si="15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7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2"/>
        <v>0</v>
      </c>
      <c r="W98" s="12">
        <f t="shared" si="13"/>
        <v>0</v>
      </c>
      <c r="X98" s="14" t="e">
        <f t="shared" si="14"/>
        <v>#N/A</v>
      </c>
      <c r="Y98" s="17"/>
      <c r="Z98" s="14" t="e">
        <f t="shared" si="15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7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2"/>
        <v>0</v>
      </c>
      <c r="W99" s="12">
        <f t="shared" si="13"/>
        <v>0</v>
      </c>
      <c r="X99" s="14" t="e">
        <f t="shared" si="14"/>
        <v>#N/A</v>
      </c>
      <c r="Y99" s="17"/>
      <c r="Z99" s="14" t="e">
        <f t="shared" si="15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7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2"/>
        <v>0</v>
      </c>
      <c r="W100" s="12">
        <f t="shared" si="13"/>
        <v>0</v>
      </c>
      <c r="X100" s="14" t="e">
        <f t="shared" si="14"/>
        <v>#N/A</v>
      </c>
      <c r="Y100" s="17"/>
      <c r="Z100" s="14" t="e">
        <f t="shared" si="15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7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2"/>
        <v>0</v>
      </c>
      <c r="W101" s="12">
        <f t="shared" si="13"/>
        <v>0</v>
      </c>
      <c r="X101" s="14" t="e">
        <f t="shared" si="14"/>
        <v>#N/A</v>
      </c>
      <c r="Y101" s="17"/>
      <c r="Z101" s="14" t="e">
        <f t="shared" si="15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7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2"/>
        <v>0</v>
      </c>
      <c r="W102" s="12">
        <f t="shared" si="13"/>
        <v>0</v>
      </c>
      <c r="X102" s="14" t="e">
        <f t="shared" si="14"/>
        <v>#N/A</v>
      </c>
      <c r="Y102" s="17"/>
      <c r="Z102" s="14" t="e">
        <f t="shared" si="15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7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2"/>
        <v>0</v>
      </c>
      <c r="W103" s="12">
        <f t="shared" si="13"/>
        <v>0</v>
      </c>
      <c r="X103" s="14" t="e">
        <f t="shared" si="14"/>
        <v>#N/A</v>
      </c>
      <c r="Y103" s="17"/>
      <c r="Z103" s="14" t="e">
        <f t="shared" si="15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7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2"/>
        <v>0</v>
      </c>
      <c r="W104" s="12">
        <f t="shared" si="13"/>
        <v>0</v>
      </c>
      <c r="X104" s="14" t="e">
        <f t="shared" si="14"/>
        <v>#N/A</v>
      </c>
      <c r="Y104" s="17"/>
      <c r="Z104" s="14" t="e">
        <f t="shared" si="15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7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2"/>
        <v>0</v>
      </c>
      <c r="W105" s="12">
        <f t="shared" si="13"/>
        <v>0</v>
      </c>
      <c r="X105" s="14" t="e">
        <f t="shared" si="14"/>
        <v>#N/A</v>
      </c>
      <c r="Y105" s="17"/>
      <c r="Z105" s="14" t="e">
        <f t="shared" si="15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7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2"/>
        <v>0</v>
      </c>
      <c r="W106" s="12">
        <f t="shared" si="13"/>
        <v>0</v>
      </c>
      <c r="X106" s="14" t="e">
        <f t="shared" si="14"/>
        <v>#N/A</v>
      </c>
      <c r="Y106" s="17"/>
      <c r="Z106" s="14" t="e">
        <f t="shared" si="15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7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2"/>
        <v>0</v>
      </c>
      <c r="W107" s="12">
        <f t="shared" si="13"/>
        <v>0</v>
      </c>
      <c r="X107" s="14" t="e">
        <f t="shared" si="14"/>
        <v>#N/A</v>
      </c>
      <c r="Y107" s="17"/>
      <c r="Z107" s="14" t="e">
        <f t="shared" si="15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7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2"/>
        <v>0</v>
      </c>
      <c r="W108" s="12">
        <f t="shared" si="13"/>
        <v>0</v>
      </c>
      <c r="X108" s="14" t="e">
        <f t="shared" si="14"/>
        <v>#N/A</v>
      </c>
      <c r="Y108" s="17"/>
      <c r="Z108" s="14" t="e">
        <f t="shared" si="15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7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2"/>
        <v>0</v>
      </c>
      <c r="W109" s="12">
        <f t="shared" si="13"/>
        <v>0</v>
      </c>
      <c r="X109" s="14" t="e">
        <f t="shared" si="14"/>
        <v>#N/A</v>
      </c>
      <c r="Y109" s="17"/>
      <c r="Z109" s="14" t="e">
        <f t="shared" si="15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7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2"/>
        <v>0</v>
      </c>
      <c r="W110" s="12">
        <f t="shared" si="13"/>
        <v>0</v>
      </c>
      <c r="X110" s="14" t="e">
        <f t="shared" si="14"/>
        <v>#N/A</v>
      </c>
      <c r="Y110" s="17"/>
      <c r="Z110" s="14" t="e">
        <f t="shared" si="15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7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2"/>
        <v>0</v>
      </c>
      <c r="W111" s="12">
        <f t="shared" si="13"/>
        <v>0</v>
      </c>
      <c r="X111" s="14" t="e">
        <f t="shared" si="14"/>
        <v>#N/A</v>
      </c>
      <c r="Y111" s="17"/>
      <c r="Z111" s="14" t="e">
        <f t="shared" si="15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7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2"/>
        <v>0</v>
      </c>
      <c r="W112" s="12">
        <f t="shared" si="13"/>
        <v>0</v>
      </c>
      <c r="X112" s="14" t="e">
        <f t="shared" si="14"/>
        <v>#N/A</v>
      </c>
      <c r="Y112" s="17"/>
      <c r="Z112" s="14" t="e">
        <f t="shared" si="15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7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2"/>
        <v>0</v>
      </c>
      <c r="W113" s="12">
        <f t="shared" si="13"/>
        <v>0</v>
      </c>
      <c r="X113" s="14" t="e">
        <f t="shared" si="14"/>
        <v>#N/A</v>
      </c>
      <c r="Y113" s="17"/>
      <c r="Z113" s="14" t="e">
        <f t="shared" si="15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7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2"/>
        <v>0</v>
      </c>
      <c r="W114" s="12">
        <f t="shared" si="13"/>
        <v>0</v>
      </c>
      <c r="X114" s="14" t="e">
        <f t="shared" si="14"/>
        <v>#N/A</v>
      </c>
      <c r="Y114" s="17"/>
      <c r="Z114" s="14" t="e">
        <f t="shared" si="15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7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2"/>
        <v>0</v>
      </c>
      <c r="W115" s="12">
        <f t="shared" si="13"/>
        <v>0</v>
      </c>
      <c r="X115" s="14" t="e">
        <f t="shared" si="14"/>
        <v>#N/A</v>
      </c>
      <c r="Y115" s="17"/>
      <c r="Z115" s="14" t="e">
        <f t="shared" si="15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7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2"/>
        <v>0</v>
      </c>
      <c r="W116" s="12">
        <f t="shared" si="13"/>
        <v>0</v>
      </c>
      <c r="X116" s="14" t="e">
        <f t="shared" si="14"/>
        <v>#N/A</v>
      </c>
      <c r="Y116" s="17"/>
      <c r="Z116" s="14" t="e">
        <f t="shared" si="15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7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2"/>
        <v>0</v>
      </c>
      <c r="W117" s="12">
        <f t="shared" si="13"/>
        <v>0</v>
      </c>
      <c r="X117" s="14" t="e">
        <f t="shared" si="14"/>
        <v>#N/A</v>
      </c>
      <c r="Y117" s="17"/>
      <c r="Z117" s="14" t="e">
        <f t="shared" si="15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7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2"/>
        <v>0</v>
      </c>
      <c r="W118" s="12">
        <f t="shared" si="13"/>
        <v>0</v>
      </c>
      <c r="X118" s="14" t="e">
        <f t="shared" si="14"/>
        <v>#N/A</v>
      </c>
      <c r="Y118" s="17"/>
      <c r="Z118" s="14" t="e">
        <f t="shared" si="15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7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2"/>
        <v>0</v>
      </c>
      <c r="W119" s="12">
        <f t="shared" si="13"/>
        <v>0</v>
      </c>
      <c r="X119" s="14" t="e">
        <f t="shared" si="14"/>
        <v>#N/A</v>
      </c>
      <c r="Y119" s="17"/>
      <c r="Z119" s="14" t="e">
        <f t="shared" si="15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7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2"/>
        <v>0</v>
      </c>
      <c r="W120" s="12">
        <f t="shared" si="13"/>
        <v>0</v>
      </c>
      <c r="X120" s="14" t="e">
        <f t="shared" si="14"/>
        <v>#N/A</v>
      </c>
      <c r="Y120" s="17"/>
      <c r="Z120" s="14" t="e">
        <f t="shared" si="15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7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2"/>
        <v>0</v>
      </c>
      <c r="W121" s="12">
        <f t="shared" si="13"/>
        <v>0</v>
      </c>
      <c r="X121" s="14" t="e">
        <f t="shared" si="14"/>
        <v>#N/A</v>
      </c>
      <c r="Y121" s="17"/>
      <c r="Z121" s="14" t="e">
        <f t="shared" si="15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7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2"/>
        <v>0</v>
      </c>
      <c r="W122" s="12">
        <f t="shared" si="13"/>
        <v>0</v>
      </c>
      <c r="X122" s="14" t="e">
        <f t="shared" si="14"/>
        <v>#N/A</v>
      </c>
      <c r="Y122" s="17"/>
      <c r="Z122" s="14" t="e">
        <f t="shared" si="15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7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2"/>
        <v>0</v>
      </c>
      <c r="W123" s="12">
        <f t="shared" si="13"/>
        <v>0</v>
      </c>
      <c r="X123" s="14" t="e">
        <f t="shared" si="14"/>
        <v>#N/A</v>
      </c>
      <c r="Y123" s="17"/>
      <c r="Z123" s="14" t="e">
        <f t="shared" si="15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7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2"/>
        <v>0</v>
      </c>
      <c r="W124" s="12">
        <f t="shared" si="13"/>
        <v>0</v>
      </c>
      <c r="X124" s="14" t="e">
        <f t="shared" si="14"/>
        <v>#N/A</v>
      </c>
      <c r="Y124" s="17"/>
      <c r="Z124" s="14" t="e">
        <f t="shared" si="15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7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2"/>
        <v>0</v>
      </c>
      <c r="W125" s="12">
        <f t="shared" si="13"/>
        <v>0</v>
      </c>
      <c r="X125" s="14" t="e">
        <f t="shared" si="14"/>
        <v>#N/A</v>
      </c>
      <c r="Y125" s="17"/>
      <c r="Z125" s="14" t="e">
        <f t="shared" si="15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7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2"/>
        <v>0</v>
      </c>
      <c r="W126" s="12">
        <f t="shared" si="13"/>
        <v>0</v>
      </c>
      <c r="X126" s="14" t="e">
        <f t="shared" si="14"/>
        <v>#N/A</v>
      </c>
      <c r="Y126" s="17"/>
      <c r="Z126" s="14" t="e">
        <f t="shared" si="15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7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2"/>
        <v>0</v>
      </c>
      <c r="W127" s="12">
        <f t="shared" si="13"/>
        <v>0</v>
      </c>
      <c r="X127" s="14" t="e">
        <f t="shared" si="14"/>
        <v>#N/A</v>
      </c>
      <c r="Y127" s="17"/>
      <c r="Z127" s="14" t="e">
        <f t="shared" si="15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7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2"/>
        <v>0</v>
      </c>
      <c r="W128" s="12">
        <f t="shared" si="13"/>
        <v>0</v>
      </c>
      <c r="X128" s="14" t="e">
        <f t="shared" si="14"/>
        <v>#N/A</v>
      </c>
      <c r="Y128" s="17"/>
      <c r="Z128" s="14" t="e">
        <f t="shared" si="15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7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2"/>
        <v>0</v>
      </c>
      <c r="W129" s="12">
        <f t="shared" si="13"/>
        <v>0</v>
      </c>
      <c r="X129" s="14" t="e">
        <f t="shared" si="14"/>
        <v>#N/A</v>
      </c>
      <c r="Y129" s="17"/>
      <c r="Z129" s="14" t="e">
        <f t="shared" si="15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7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8">IF(C130, P130, U130 )</f>
        <v>0</v>
      </c>
      <c r="W130" s="12">
        <f t="shared" si="13"/>
        <v>0</v>
      </c>
      <c r="X130" s="14" t="e">
        <f t="shared" si="14"/>
        <v>#N/A</v>
      </c>
      <c r="Y130" s="17"/>
      <c r="Z130" s="14" t="e">
        <f t="shared" si="15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7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8"/>
        <v>0</v>
      </c>
      <c r="W131" s="12">
        <f t="shared" si="13"/>
        <v>0</v>
      </c>
      <c r="X131" s="14" t="e">
        <f t="shared" si="14"/>
        <v>#N/A</v>
      </c>
      <c r="Y131" s="17"/>
      <c r="Z131" s="14" t="e">
        <f t="shared" si="15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7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8"/>
        <v>0</v>
      </c>
      <c r="W132" s="12">
        <f t="shared" si="13"/>
        <v>0</v>
      </c>
      <c r="X132" s="14" t="e">
        <f t="shared" si="14"/>
        <v>#N/A</v>
      </c>
      <c r="Y132" s="17"/>
      <c r="Z132" s="14" t="e">
        <f t="shared" si="15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9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8"/>
        <v>0</v>
      </c>
      <c r="W133" s="12">
        <f t="shared" si="13"/>
        <v>0</v>
      </c>
      <c r="X133" s="14" t="e">
        <f t="shared" si="14"/>
        <v>#N/A</v>
      </c>
      <c r="Y133" s="17"/>
      <c r="Z133" s="14" t="e">
        <f t="shared" si="15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9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8"/>
        <v>0</v>
      </c>
      <c r="W134" s="12">
        <f t="shared" si="13"/>
        <v>0</v>
      </c>
      <c r="X134" s="14" t="e">
        <f t="shared" si="14"/>
        <v>#N/A</v>
      </c>
      <c r="Y134" s="17"/>
      <c r="Z134" s="14" t="e">
        <f t="shared" si="15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9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8"/>
        <v>0</v>
      </c>
      <c r="W135" s="12">
        <f t="shared" si="13"/>
        <v>0</v>
      </c>
      <c r="X135" s="14" t="e">
        <f t="shared" si="14"/>
        <v>#N/A</v>
      </c>
      <c r="Y135" s="17"/>
      <c r="Z135" s="14" t="e">
        <f t="shared" si="15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9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8"/>
        <v>0</v>
      </c>
      <c r="W136" s="12">
        <f t="shared" si="13"/>
        <v>0</v>
      </c>
      <c r="X136" s="14" t="e">
        <f t="shared" si="14"/>
        <v>#N/A</v>
      </c>
      <c r="Y136" s="17"/>
      <c r="Z136" s="14" t="e">
        <f t="shared" si="15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9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8"/>
        <v>0</v>
      </c>
      <c r="W137" s="12">
        <f t="shared" si="13"/>
        <v>0</v>
      </c>
      <c r="X137" s="14" t="e">
        <f t="shared" si="14"/>
        <v>#N/A</v>
      </c>
      <c r="Y137" s="17"/>
      <c r="Z137" s="14" t="e">
        <f t="shared" si="15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9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8"/>
        <v>0</v>
      </c>
      <c r="W138" s="12">
        <f t="shared" si="13"/>
        <v>0</v>
      </c>
      <c r="X138" s="14" t="e">
        <f t="shared" si="14"/>
        <v>#N/A</v>
      </c>
      <c r="Y138" s="17"/>
      <c r="Z138" s="14" t="e">
        <f t="shared" si="15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9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8"/>
        <v>0</v>
      </c>
      <c r="W139" s="12">
        <f t="shared" si="13"/>
        <v>0</v>
      </c>
      <c r="X139" s="14" t="e">
        <f t="shared" si="14"/>
        <v>#N/A</v>
      </c>
      <c r="Y139" s="17"/>
      <c r="Z139" s="14" t="e">
        <f t="shared" si="15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9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8"/>
        <v>0</v>
      </c>
      <c r="W140" s="12">
        <f t="shared" si="13"/>
        <v>0</v>
      </c>
      <c r="X140" s="14" t="e">
        <f t="shared" si="14"/>
        <v>#N/A</v>
      </c>
      <c r="Y140" s="17"/>
      <c r="Z140" s="14" t="e">
        <f t="shared" si="15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9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8"/>
        <v>0</v>
      </c>
      <c r="W141" s="12">
        <f t="shared" si="13"/>
        <v>0</v>
      </c>
      <c r="X141" s="14" t="e">
        <f t="shared" si="14"/>
        <v>#N/A</v>
      </c>
      <c r="Y141" s="17"/>
      <c r="Z141" s="14" t="e">
        <f t="shared" si="15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9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8"/>
        <v>0</v>
      </c>
      <c r="W142" s="12">
        <f t="shared" si="13"/>
        <v>0</v>
      </c>
      <c r="X142" s="14" t="e">
        <f t="shared" si="14"/>
        <v>#N/A</v>
      </c>
      <c r="Y142" s="17"/>
      <c r="Z142" s="14" t="e">
        <f t="shared" si="15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9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8"/>
        <v>0</v>
      </c>
      <c r="W143" s="12">
        <f t="shared" si="13"/>
        <v>0</v>
      </c>
      <c r="X143" s="14" t="e">
        <f t="shared" si="14"/>
        <v>#N/A</v>
      </c>
      <c r="Y143" s="17"/>
      <c r="Z143" s="14" t="e">
        <f t="shared" si="15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9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8"/>
        <v>0</v>
      </c>
      <c r="W144" s="12">
        <f t="shared" si="13"/>
        <v>0</v>
      </c>
      <c r="X144" s="14" t="e">
        <f t="shared" si="14"/>
        <v>#N/A</v>
      </c>
      <c r="Y144" s="17"/>
      <c r="Z144" s="14" t="e">
        <f t="shared" si="15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9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8"/>
        <v>0</v>
      </c>
      <c r="W145" s="12">
        <f t="shared" si="13"/>
        <v>0</v>
      </c>
      <c r="X145" s="14" t="e">
        <f t="shared" si="14"/>
        <v>#N/A</v>
      </c>
      <c r="Y145" s="17"/>
      <c r="Z145" s="14" t="e">
        <f t="shared" si="15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9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8"/>
        <v>0</v>
      </c>
      <c r="W146" s="12">
        <f t="shared" si="13"/>
        <v>0</v>
      </c>
      <c r="X146" s="14" t="e">
        <f t="shared" si="14"/>
        <v>#N/A</v>
      </c>
      <c r="Y146" s="17"/>
      <c r="Z146" s="14" t="e">
        <f t="shared" si="15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9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8"/>
        <v>0</v>
      </c>
      <c r="W147" s="12">
        <f t="shared" si="13"/>
        <v>0</v>
      </c>
      <c r="X147" s="14" t="e">
        <f t="shared" si="14"/>
        <v>#N/A</v>
      </c>
      <c r="Y147" s="17"/>
      <c r="Z147" s="14" t="e">
        <f t="shared" si="15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9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8"/>
        <v>0</v>
      </c>
      <c r="W148" s="12">
        <f t="shared" si="13"/>
        <v>0</v>
      </c>
      <c r="X148" s="14" t="e">
        <f t="shared" si="14"/>
        <v>#N/A</v>
      </c>
      <c r="Y148" s="17"/>
      <c r="Z148" s="14" t="e">
        <f t="shared" si="15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9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8"/>
        <v>0</v>
      </c>
      <c r="W149" s="12">
        <f t="shared" si="13"/>
        <v>0</v>
      </c>
      <c r="X149" s="14" t="e">
        <f t="shared" si="14"/>
        <v>#N/A</v>
      </c>
      <c r="Y149" s="17"/>
      <c r="Z149" s="14" t="e">
        <f t="shared" si="15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9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8"/>
        <v>0</v>
      </c>
      <c r="W150" s="12">
        <f t="shared" si="13"/>
        <v>0</v>
      </c>
      <c r="X150" s="14" t="e">
        <f t="shared" si="14"/>
        <v>#N/A</v>
      </c>
      <c r="Y150" s="17"/>
      <c r="Z150" s="14" t="e">
        <f t="shared" si="15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9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8"/>
        <v>0</v>
      </c>
      <c r="W151" s="12">
        <f t="shared" si="13"/>
        <v>0</v>
      </c>
      <c r="X151" s="14" t="e">
        <f t="shared" si="14"/>
        <v>#N/A</v>
      </c>
      <c r="Y151" s="17"/>
      <c r="Z151" s="14" t="e">
        <f t="shared" si="15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9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8"/>
        <v>0</v>
      </c>
      <c r="W152" s="12">
        <f t="shared" si="13"/>
        <v>0</v>
      </c>
      <c r="X152" s="14" t="e">
        <f t="shared" si="14"/>
        <v>#N/A</v>
      </c>
      <c r="Y152" s="17"/>
      <c r="Z152" s="14" t="e">
        <f t="shared" si="15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9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8"/>
        <v>0</v>
      </c>
      <c r="W153" s="12">
        <f t="shared" si="13"/>
        <v>0</v>
      </c>
      <c r="X153" s="14" t="e">
        <f t="shared" si="14"/>
        <v>#N/A</v>
      </c>
      <c r="Y153" s="17"/>
      <c r="Z153" s="14" t="e">
        <f t="shared" si="15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9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8"/>
        <v>0</v>
      </c>
      <c r="W154" s="12">
        <f t="shared" si="13"/>
        <v>0</v>
      </c>
      <c r="X154" s="14" t="e">
        <f t="shared" si="14"/>
        <v>#N/A</v>
      </c>
      <c r="Y154" s="17"/>
      <c r="Z154" s="14" t="e">
        <f t="shared" si="15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9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8"/>
        <v>0</v>
      </c>
      <c r="W155" s="12">
        <f t="shared" si="13"/>
        <v>0</v>
      </c>
      <c r="X155" s="14" t="e">
        <f t="shared" si="14"/>
        <v>#N/A</v>
      </c>
      <c r="Y155" s="17"/>
      <c r="Z155" s="14" t="e">
        <f t="shared" si="15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9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8"/>
        <v>0</v>
      </c>
      <c r="W156" s="12">
        <f t="shared" si="13"/>
        <v>0</v>
      </c>
      <c r="X156" s="14" t="e">
        <f t="shared" si="14"/>
        <v>#N/A</v>
      </c>
      <c r="Y156" s="17"/>
      <c r="Z156" s="14" t="e">
        <f t="shared" si="15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9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8"/>
        <v>0</v>
      </c>
      <c r="W157" s="12">
        <f t="shared" si="13"/>
        <v>0</v>
      </c>
      <c r="X157" s="14" t="e">
        <f t="shared" si="14"/>
        <v>#N/A</v>
      </c>
      <c r="Y157" s="17"/>
      <c r="Z157" s="14" t="e">
        <f t="shared" si="15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9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8"/>
        <v>0</v>
      </c>
      <c r="W158" s="12">
        <f t="shared" si="13"/>
        <v>0</v>
      </c>
      <c r="X158" s="14" t="e">
        <f t="shared" si="14"/>
        <v>#N/A</v>
      </c>
      <c r="Y158" s="17"/>
      <c r="Z158" s="14" t="e">
        <f t="shared" si="15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9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8"/>
        <v>0</v>
      </c>
      <c r="W159" s="12">
        <f t="shared" si="13"/>
        <v>0</v>
      </c>
      <c r="X159" s="14" t="e">
        <f t="shared" si="14"/>
        <v>#N/A</v>
      </c>
      <c r="Y159" s="17"/>
      <c r="Z159" s="14" t="e">
        <f t="shared" si="15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9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8"/>
        <v>0</v>
      </c>
      <c r="W160" s="12">
        <f t="shared" si="13"/>
        <v>0</v>
      </c>
      <c r="X160" s="14" t="e">
        <f t="shared" si="14"/>
        <v>#N/A</v>
      </c>
      <c r="Y160" s="17"/>
      <c r="Z160" s="14" t="e">
        <f t="shared" si="15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9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8"/>
        <v>0</v>
      </c>
      <c r="W161" s="12">
        <f t="shared" si="13"/>
        <v>0</v>
      </c>
      <c r="X161" s="14" t="e">
        <f t="shared" si="14"/>
        <v>#N/A</v>
      </c>
      <c r="Y161" s="17"/>
      <c r="Z161" s="14" t="e">
        <f t="shared" si="15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9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8"/>
        <v>0</v>
      </c>
      <c r="W162" s="12">
        <f t="shared" si="13"/>
        <v>0</v>
      </c>
      <c r="X162" s="14" t="e">
        <f t="shared" si="14"/>
        <v>#N/A</v>
      </c>
      <c r="Y162" s="17"/>
      <c r="Z162" s="14" t="e">
        <f t="shared" si="15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9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8"/>
        <v>0</v>
      </c>
      <c r="W163" s="12">
        <f t="shared" si="13"/>
        <v>0</v>
      </c>
      <c r="X163" s="14" t="e">
        <f t="shared" si="14"/>
        <v>#N/A</v>
      </c>
      <c r="Y163" s="17"/>
      <c r="Z163" s="14" t="e">
        <f t="shared" si="15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9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8"/>
        <v>0</v>
      </c>
      <c r="W164" s="12">
        <f t="shared" si="13"/>
        <v>0</v>
      </c>
      <c r="X164" s="14" t="e">
        <f t="shared" si="14"/>
        <v>#N/A</v>
      </c>
      <c r="Y164" s="17"/>
      <c r="Z164" s="14" t="e">
        <f t="shared" si="15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9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8"/>
        <v>0</v>
      </c>
      <c r="W165" s="12">
        <f t="shared" si="13"/>
        <v>0</v>
      </c>
      <c r="X165" s="14" t="e">
        <f t="shared" si="14"/>
        <v>#N/A</v>
      </c>
      <c r="Y165" s="17"/>
      <c r="Z165" s="14" t="e">
        <f t="shared" si="15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9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8"/>
        <v>0</v>
      </c>
      <c r="W166" s="12">
        <f t="shared" si="13"/>
        <v>0</v>
      </c>
      <c r="X166" s="14" t="e">
        <f t="shared" si="14"/>
        <v>#N/A</v>
      </c>
      <c r="Y166" s="17"/>
      <c r="Z166" s="14" t="e">
        <f t="shared" si="15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9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8"/>
        <v>0</v>
      </c>
      <c r="W167" s="12">
        <f t="shared" si="13"/>
        <v>0</v>
      </c>
      <c r="X167" s="14" t="e">
        <f t="shared" si="14"/>
        <v>#N/A</v>
      </c>
      <c r="Y167" s="17"/>
      <c r="Z167" s="14" t="e">
        <f t="shared" si="15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9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8"/>
        <v>0</v>
      </c>
      <c r="W168" s="12">
        <f t="shared" si="13"/>
        <v>0</v>
      </c>
      <c r="X168" s="14" t="e">
        <f t="shared" si="14"/>
        <v>#N/A</v>
      </c>
      <c r="Y168" s="17"/>
      <c r="Z168" s="14" t="e">
        <f t="shared" si="15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9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8"/>
        <v>0</v>
      </c>
      <c r="W169" s="12">
        <f t="shared" si="13"/>
        <v>0</v>
      </c>
      <c r="X169" s="14" t="e">
        <f t="shared" si="14"/>
        <v>#N/A</v>
      </c>
      <c r="Y169" s="17"/>
      <c r="Z169" s="14" t="e">
        <f t="shared" si="15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9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8"/>
        <v>0</v>
      </c>
      <c r="W170" s="12">
        <f t="shared" si="13"/>
        <v>0</v>
      </c>
      <c r="X170" s="14" t="e">
        <f t="shared" si="14"/>
        <v>#N/A</v>
      </c>
      <c r="Y170" s="17"/>
      <c r="Z170" s="14" t="e">
        <f t="shared" si="15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9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8"/>
        <v>0</v>
      </c>
      <c r="W171" s="12">
        <f t="shared" si="13"/>
        <v>0</v>
      </c>
      <c r="X171" s="14" t="e">
        <f t="shared" si="14"/>
        <v>#N/A</v>
      </c>
      <c r="Y171" s="17"/>
      <c r="Z171" s="14" t="e">
        <f t="shared" si="15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9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8"/>
        <v>0</v>
      </c>
      <c r="W172" s="12">
        <f t="shared" si="13"/>
        <v>0</v>
      </c>
      <c r="X172" s="14" t="e">
        <f t="shared" si="14"/>
        <v>#N/A</v>
      </c>
      <c r="Y172" s="17"/>
      <c r="Z172" s="14" t="e">
        <f t="shared" si="15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9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8"/>
        <v>0</v>
      </c>
      <c r="W173" s="12">
        <f t="shared" si="13"/>
        <v>0</v>
      </c>
      <c r="X173" s="14" t="e">
        <f t="shared" si="14"/>
        <v>#N/A</v>
      </c>
      <c r="Y173" s="17"/>
      <c r="Z173" s="14" t="e">
        <f t="shared" si="15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9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8"/>
        <v>0</v>
      </c>
      <c r="W174" s="12">
        <f t="shared" si="13"/>
        <v>0</v>
      </c>
      <c r="X174" s="14" t="e">
        <f t="shared" si="14"/>
        <v>#N/A</v>
      </c>
      <c r="Y174" s="17"/>
      <c r="Z174" s="14" t="e">
        <f t="shared" si="15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9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8"/>
        <v>0</v>
      </c>
      <c r="W175" s="12">
        <f t="shared" si="13"/>
        <v>0</v>
      </c>
      <c r="X175" s="14" t="e">
        <f t="shared" si="14"/>
        <v>#N/A</v>
      </c>
      <c r="Y175" s="17"/>
      <c r="Z175" s="14" t="e">
        <f t="shared" si="15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9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8"/>
        <v>0</v>
      </c>
      <c r="W176" s="12">
        <f t="shared" si="13"/>
        <v>0</v>
      </c>
      <c r="X176" s="14" t="e">
        <f t="shared" si="14"/>
        <v>#N/A</v>
      </c>
      <c r="Y176" s="17"/>
      <c r="Z176" s="14" t="e">
        <f t="shared" si="15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9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8"/>
        <v>0</v>
      </c>
      <c r="W177" s="12">
        <f t="shared" si="13"/>
        <v>0</v>
      </c>
      <c r="X177" s="14" t="e">
        <f t="shared" si="14"/>
        <v>#N/A</v>
      </c>
      <c r="Y177" s="17"/>
      <c r="Z177" s="14" t="e">
        <f t="shared" si="15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9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8"/>
        <v>0</v>
      </c>
      <c r="W178" s="12">
        <f t="shared" si="13"/>
        <v>0</v>
      </c>
      <c r="X178" s="14" t="e">
        <f t="shared" si="14"/>
        <v>#N/A</v>
      </c>
      <c r="Y178" s="17"/>
      <c r="Z178" s="14" t="e">
        <f t="shared" si="15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9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8"/>
        <v>0</v>
      </c>
      <c r="W179" s="12">
        <f t="shared" si="13"/>
        <v>0</v>
      </c>
      <c r="X179" s="14" t="e">
        <f t="shared" si="14"/>
        <v>#N/A</v>
      </c>
      <c r="Y179" s="17"/>
      <c r="Z179" s="14" t="e">
        <f t="shared" si="15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9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8"/>
        <v>0</v>
      </c>
      <c r="W180" s="12">
        <f t="shared" si="13"/>
        <v>0</v>
      </c>
      <c r="X180" s="14" t="e">
        <f t="shared" si="14"/>
        <v>#N/A</v>
      </c>
      <c r="Y180" s="17"/>
      <c r="Z180" s="14" t="e">
        <f t="shared" si="15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9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8"/>
        <v>0</v>
      </c>
      <c r="W181" s="12">
        <f t="shared" si="13"/>
        <v>0</v>
      </c>
      <c r="X181" s="14" t="e">
        <f t="shared" si="14"/>
        <v>#N/A</v>
      </c>
      <c r="Y181" s="17"/>
      <c r="Z181" s="14" t="e">
        <f t="shared" si="15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9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8"/>
        <v>0</v>
      </c>
      <c r="W182" s="12">
        <f t="shared" si="13"/>
        <v>0</v>
      </c>
      <c r="X182" s="14" t="e">
        <f t="shared" si="14"/>
        <v>#N/A</v>
      </c>
      <c r="Y182" s="17"/>
      <c r="Z182" s="14" t="e">
        <f t="shared" si="15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9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8"/>
        <v>0</v>
      </c>
      <c r="W183" s="12">
        <f t="shared" si="13"/>
        <v>0</v>
      </c>
      <c r="X183" s="14" t="e">
        <f t="shared" si="14"/>
        <v>#N/A</v>
      </c>
      <c r="Y183" s="17"/>
      <c r="Z183" s="14" t="e">
        <f t="shared" si="15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9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8"/>
        <v>0</v>
      </c>
      <c r="W184" s="12">
        <f t="shared" si="13"/>
        <v>0</v>
      </c>
      <c r="X184" s="14" t="e">
        <f t="shared" si="14"/>
        <v>#N/A</v>
      </c>
      <c r="Y184" s="17"/>
      <c r="Z184" s="14" t="e">
        <f t="shared" si="15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9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8"/>
        <v>0</v>
      </c>
      <c r="W185" s="12">
        <f t="shared" si="13"/>
        <v>0</v>
      </c>
      <c r="X185" s="14" t="e">
        <f t="shared" si="14"/>
        <v>#N/A</v>
      </c>
      <c r="Y185" s="17"/>
      <c r="Z185" s="14" t="e">
        <f t="shared" si="15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9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8"/>
        <v>0</v>
      </c>
      <c r="W186" s="12">
        <f t="shared" si="13"/>
        <v>0</v>
      </c>
      <c r="X186" s="14" t="e">
        <f t="shared" si="14"/>
        <v>#N/A</v>
      </c>
      <c r="Y186" s="17"/>
      <c r="Z186" s="14" t="e">
        <f t="shared" si="15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9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8"/>
        <v>0</v>
      </c>
      <c r="W187" s="12">
        <f t="shared" si="13"/>
        <v>0</v>
      </c>
      <c r="X187" s="14" t="e">
        <f t="shared" si="14"/>
        <v>#N/A</v>
      </c>
      <c r="Y187" s="17"/>
      <c r="Z187" s="14" t="e">
        <f t="shared" si="15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9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8"/>
        <v>0</v>
      </c>
      <c r="W188" s="12">
        <f t="shared" si="13"/>
        <v>0</v>
      </c>
      <c r="X188" s="14" t="e">
        <f t="shared" si="14"/>
        <v>#N/A</v>
      </c>
      <c r="Y188" s="17"/>
      <c r="Z188" s="14" t="e">
        <f t="shared" si="15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9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8"/>
        <v>0</v>
      </c>
      <c r="W189" s="12">
        <f t="shared" si="13"/>
        <v>0</v>
      </c>
      <c r="X189" s="14" t="e">
        <f t="shared" si="14"/>
        <v>#N/A</v>
      </c>
      <c r="Y189" s="17"/>
      <c r="Z189" s="14" t="e">
        <f t="shared" si="15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9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8"/>
        <v>0</v>
      </c>
      <c r="W190" s="12">
        <f t="shared" si="13"/>
        <v>0</v>
      </c>
      <c r="X190" s="14" t="e">
        <f t="shared" si="14"/>
        <v>#N/A</v>
      </c>
      <c r="Y190" s="17"/>
      <c r="Z190" s="14" t="e">
        <f t="shared" si="15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9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8"/>
        <v>0</v>
      </c>
      <c r="W191" s="12">
        <f t="shared" si="13"/>
        <v>0</v>
      </c>
      <c r="X191" s="14" t="e">
        <f t="shared" si="14"/>
        <v>#N/A</v>
      </c>
      <c r="Y191" s="17"/>
      <c r="Z191" s="14" t="e">
        <f t="shared" si="15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9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8"/>
        <v>0</v>
      </c>
      <c r="W192" s="12">
        <f t="shared" si="13"/>
        <v>0</v>
      </c>
      <c r="X192" s="14" t="e">
        <f t="shared" si="14"/>
        <v>#N/A</v>
      </c>
      <c r="Y192" s="17"/>
      <c r="Z192" s="14" t="e">
        <f t="shared" si="15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9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8"/>
        <v>0</v>
      </c>
      <c r="W193" s="12">
        <f t="shared" si="13"/>
        <v>0</v>
      </c>
      <c r="X193" s="14" t="e">
        <f t="shared" si="14"/>
        <v>#N/A</v>
      </c>
      <c r="Y193" s="17"/>
      <c r="Z193" s="14" t="e">
        <f t="shared" si="15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9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0">IF(C194, P194, U194 )</f>
        <v>0</v>
      </c>
      <c r="W194" s="12">
        <f t="shared" si="13"/>
        <v>0</v>
      </c>
      <c r="X194" s="14" t="e">
        <f t="shared" si="14"/>
        <v>#N/A</v>
      </c>
      <c r="Y194" s="17"/>
      <c r="Z194" s="14" t="e">
        <f t="shared" si="15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9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0"/>
        <v>0</v>
      </c>
      <c r="W195" s="12">
        <f t="shared" si="13"/>
        <v>0</v>
      </c>
      <c r="X195" s="14" t="e">
        <f t="shared" si="14"/>
        <v>#N/A</v>
      </c>
      <c r="Y195" s="17"/>
      <c r="Z195" s="14" t="e">
        <f t="shared" si="15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9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0"/>
        <v>0</v>
      </c>
      <c r="W196" s="12">
        <f t="shared" si="13"/>
        <v>0</v>
      </c>
      <c r="X196" s="14" t="e">
        <f t="shared" si="14"/>
        <v>#N/A</v>
      </c>
      <c r="Y196" s="17"/>
      <c r="Z196" s="14" t="e">
        <f t="shared" si="15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1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0"/>
        <v>0</v>
      </c>
      <c r="W197" s="12">
        <f t="shared" si="13"/>
        <v>0</v>
      </c>
      <c r="X197" s="14" t="e">
        <f t="shared" si="14"/>
        <v>#N/A</v>
      </c>
      <c r="Y197" s="17"/>
      <c r="Z197" s="14" t="e">
        <f t="shared" si="15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1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0"/>
        <v>0</v>
      </c>
      <c r="W198" s="12">
        <f t="shared" si="13"/>
        <v>0</v>
      </c>
      <c r="X198" s="14" t="e">
        <f t="shared" si="14"/>
        <v>#N/A</v>
      </c>
      <c r="Y198" s="17"/>
      <c r="Z198" s="14" t="e">
        <f t="shared" si="15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1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0"/>
        <v>0</v>
      </c>
      <c r="W199" s="12">
        <f t="shared" si="13"/>
        <v>0</v>
      </c>
      <c r="X199" s="14" t="e">
        <f t="shared" si="14"/>
        <v>#N/A</v>
      </c>
      <c r="Y199" s="17"/>
      <c r="Z199" s="14" t="e">
        <f t="shared" si="15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1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0"/>
        <v>0</v>
      </c>
      <c r="W200" s="12">
        <f t="shared" si="13"/>
        <v>0</v>
      </c>
      <c r="X200" s="14" t="e">
        <f t="shared" si="14"/>
        <v>#N/A</v>
      </c>
      <c r="Y200" s="17"/>
      <c r="Z200" s="14" t="e">
        <f t="shared" si="15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1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2">SUMIF(O:O,AA203,P:P)</f>
        <v>0</v>
      </c>
      <c r="AI203" s="42">
        <f t="shared" ref="AI203:AI266" si="23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2"/>
        <v>0</v>
      </c>
      <c r="AI204" s="42">
        <f t="shared" si="23"/>
        <v>0</v>
      </c>
      <c r="AJ204" s="43">
        <f t="shared" ref="AJ204:AJ222" si="24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5">AL204*AG204/1000</f>
        <v>0</v>
      </c>
      <c r="AO204" s="45"/>
      <c r="AP204" s="44" t="str">
        <f t="shared" ref="AP204:AP267" si="26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2"/>
        <v>0</v>
      </c>
      <c r="AI205" s="42">
        <f t="shared" si="23"/>
        <v>0</v>
      </c>
      <c r="AJ205" s="43">
        <f t="shared" si="24"/>
        <v>0</v>
      </c>
      <c r="AK205" s="44">
        <f>AH205*AG205/1000</f>
        <v>0</v>
      </c>
      <c r="AL205" s="45"/>
      <c r="AM205" s="45"/>
      <c r="AN205" s="44">
        <f t="shared" si="25"/>
        <v>0</v>
      </c>
      <c r="AO205" s="44"/>
      <c r="AP205" s="44" t="str">
        <f t="shared" si="26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2"/>
        <v>0</v>
      </c>
      <c r="AI206" s="42">
        <f t="shared" si="23"/>
        <v>0</v>
      </c>
      <c r="AJ206" s="43">
        <f t="shared" si="24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5"/>
        <v>0</v>
      </c>
      <c r="AO206" s="45"/>
      <c r="AP206" s="44" t="str">
        <f t="shared" si="26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2"/>
        <v>0</v>
      </c>
      <c r="AI207" s="42">
        <f t="shared" si="23"/>
        <v>0</v>
      </c>
      <c r="AJ207" s="43">
        <f t="shared" si="24"/>
        <v>0</v>
      </c>
      <c r="AK207" s="44">
        <f t="shared" ref="AK207:AK240" si="27">AH207*AG207/1000</f>
        <v>0</v>
      </c>
      <c r="AL207" s="45">
        <f>AO207+AQ207-[2]Sheet1!$AH208</f>
        <v>0</v>
      </c>
      <c r="AM207" s="45">
        <f t="shared" ref="AM207:AM216" si="28">AL207-AJ207</f>
        <v>0</v>
      </c>
      <c r="AN207" s="44">
        <f t="shared" si="25"/>
        <v>0</v>
      </c>
      <c r="AO207" s="45"/>
      <c r="AP207" s="44" t="str">
        <f t="shared" si="26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2"/>
        <v>0</v>
      </c>
      <c r="AI208" s="42">
        <f t="shared" si="23"/>
        <v>0</v>
      </c>
      <c r="AJ208" s="43">
        <f t="shared" si="24"/>
        <v>0</v>
      </c>
      <c r="AK208" s="44">
        <f t="shared" si="27"/>
        <v>0</v>
      </c>
      <c r="AL208" s="45">
        <f>AO208+AQ208-[2]Sheet1!$AH209</f>
        <v>0</v>
      </c>
      <c r="AM208" s="45">
        <f t="shared" si="28"/>
        <v>0</v>
      </c>
      <c r="AN208" s="44">
        <f t="shared" si="25"/>
        <v>0</v>
      </c>
      <c r="AO208" s="45"/>
      <c r="AP208" s="44" t="str">
        <f t="shared" si="26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2"/>
        <v>0</v>
      </c>
      <c r="AI209" s="42">
        <f t="shared" si="23"/>
        <v>0</v>
      </c>
      <c r="AJ209" s="43">
        <f t="shared" si="24"/>
        <v>0</v>
      </c>
      <c r="AK209" s="44">
        <f t="shared" si="27"/>
        <v>0</v>
      </c>
      <c r="AL209" s="45">
        <f>AO209+AQ209-[2]Sheet1!$AH210</f>
        <v>0</v>
      </c>
      <c r="AM209" s="45">
        <f t="shared" si="28"/>
        <v>0</v>
      </c>
      <c r="AN209" s="44">
        <f t="shared" si="25"/>
        <v>0</v>
      </c>
      <c r="AO209" s="45"/>
      <c r="AP209" s="44" t="str">
        <f t="shared" si="26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2"/>
        <v>0</v>
      </c>
      <c r="AI210" s="42">
        <f t="shared" si="23"/>
        <v>0</v>
      </c>
      <c r="AJ210" s="43">
        <f t="shared" si="24"/>
        <v>0</v>
      </c>
      <c r="AK210" s="44">
        <f t="shared" si="27"/>
        <v>0</v>
      </c>
      <c r="AL210" s="45">
        <f>AO210+AQ210-[2]Sheet1!$AH211</f>
        <v>0</v>
      </c>
      <c r="AM210" s="45">
        <f t="shared" si="28"/>
        <v>0</v>
      </c>
      <c r="AN210" s="44">
        <f t="shared" si="25"/>
        <v>0</v>
      </c>
      <c r="AO210" s="45"/>
      <c r="AP210" s="44" t="str">
        <f t="shared" si="26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2"/>
        <v>0</v>
      </c>
      <c r="AI211" s="42">
        <f t="shared" si="23"/>
        <v>0</v>
      </c>
      <c r="AJ211" s="43">
        <f t="shared" si="24"/>
        <v>0</v>
      </c>
      <c r="AK211" s="44">
        <f t="shared" si="27"/>
        <v>0</v>
      </c>
      <c r="AL211" s="45">
        <f>AO211+AQ211-[2]Sheet1!$AH212</f>
        <v>0</v>
      </c>
      <c r="AM211" s="45">
        <f t="shared" si="28"/>
        <v>0</v>
      </c>
      <c r="AN211" s="44">
        <f t="shared" si="25"/>
        <v>0</v>
      </c>
      <c r="AO211" s="45"/>
      <c r="AP211" s="44" t="str">
        <f t="shared" si="26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2"/>
        <v>0</v>
      </c>
      <c r="AI212" s="42">
        <f t="shared" si="23"/>
        <v>0</v>
      </c>
      <c r="AJ212" s="43">
        <f t="shared" si="24"/>
        <v>0</v>
      </c>
      <c r="AK212" s="44">
        <f t="shared" si="27"/>
        <v>0</v>
      </c>
      <c r="AL212" s="45">
        <f>AO212+AQ212-[2]Sheet1!$AH213</f>
        <v>0</v>
      </c>
      <c r="AM212" s="45">
        <f t="shared" si="28"/>
        <v>0</v>
      </c>
      <c r="AN212" s="44">
        <f t="shared" si="25"/>
        <v>0</v>
      </c>
      <c r="AO212" s="45"/>
      <c r="AP212" s="44" t="str">
        <f t="shared" si="26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2"/>
        <v>0</v>
      </c>
      <c r="AI213" s="42">
        <f t="shared" si="23"/>
        <v>0</v>
      </c>
      <c r="AJ213" s="43">
        <f t="shared" si="24"/>
        <v>0</v>
      </c>
      <c r="AK213" s="44">
        <f t="shared" si="27"/>
        <v>0</v>
      </c>
      <c r="AL213" s="45">
        <f>AO213+AQ213-[2]Sheet1!$AH214</f>
        <v>0</v>
      </c>
      <c r="AM213" s="45">
        <f t="shared" si="28"/>
        <v>0</v>
      </c>
      <c r="AN213" s="44">
        <f t="shared" si="25"/>
        <v>0</v>
      </c>
      <c r="AO213" s="45"/>
      <c r="AP213" s="44" t="str">
        <f t="shared" si="26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2"/>
        <v>0</v>
      </c>
      <c r="AI214" s="42">
        <f t="shared" si="23"/>
        <v>0</v>
      </c>
      <c r="AJ214" s="43">
        <f t="shared" si="24"/>
        <v>0</v>
      </c>
      <c r="AK214" s="44">
        <f t="shared" si="27"/>
        <v>0</v>
      </c>
      <c r="AL214" s="45">
        <f>AO214+AQ214-[2]Sheet1!$AH215</f>
        <v>0</v>
      </c>
      <c r="AM214" s="45">
        <f t="shared" si="28"/>
        <v>0</v>
      </c>
      <c r="AN214" s="44">
        <f t="shared" si="25"/>
        <v>0</v>
      </c>
      <c r="AO214" s="45"/>
      <c r="AP214" s="44" t="str">
        <f t="shared" si="26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2"/>
        <v>0</v>
      </c>
      <c r="AI215" s="42">
        <f t="shared" si="23"/>
        <v>0</v>
      </c>
      <c r="AJ215" s="43">
        <f t="shared" si="24"/>
        <v>0</v>
      </c>
      <c r="AK215" s="44">
        <f t="shared" si="27"/>
        <v>0</v>
      </c>
      <c r="AL215" s="45">
        <f>AO215+AQ215-[2]Sheet1!$AH216</f>
        <v>0</v>
      </c>
      <c r="AM215" s="45">
        <f t="shared" si="28"/>
        <v>0</v>
      </c>
      <c r="AN215" s="44">
        <f t="shared" si="25"/>
        <v>0</v>
      </c>
      <c r="AO215" s="45"/>
      <c r="AP215" s="44" t="str">
        <f t="shared" si="26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2"/>
        <v>0</v>
      </c>
      <c r="AI216" s="42">
        <f t="shared" si="23"/>
        <v>0</v>
      </c>
      <c r="AJ216" s="43">
        <f t="shared" si="24"/>
        <v>0</v>
      </c>
      <c r="AK216" s="44">
        <f t="shared" si="27"/>
        <v>0</v>
      </c>
      <c r="AL216" s="45">
        <f>AO216+AQ216-[2]Sheet1!$AH217</f>
        <v>0</v>
      </c>
      <c r="AM216" s="45">
        <f t="shared" si="28"/>
        <v>0</v>
      </c>
      <c r="AN216" s="44">
        <f t="shared" si="25"/>
        <v>0</v>
      </c>
      <c r="AO216" s="44"/>
      <c r="AP216" s="44" t="str">
        <f t="shared" si="26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2"/>
        <v>0</v>
      </c>
      <c r="AI217" s="42">
        <f t="shared" si="23"/>
        <v>0</v>
      </c>
      <c r="AJ217" s="43">
        <f t="shared" si="24"/>
        <v>0</v>
      </c>
      <c r="AK217" s="44">
        <f t="shared" si="27"/>
        <v>0</v>
      </c>
      <c r="AL217" s="45">
        <f>AO217+AQ217-[2]Sheet1!$AH218</f>
        <v>0</v>
      </c>
      <c r="AM217" s="45">
        <f>AL217-AJ217</f>
        <v>0</v>
      </c>
      <c r="AN217" s="44">
        <f t="shared" si="25"/>
        <v>0</v>
      </c>
      <c r="AO217" s="45"/>
      <c r="AP217" s="44" t="str">
        <f t="shared" si="26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2"/>
        <v>0</v>
      </c>
      <c r="AI218" s="42">
        <f t="shared" si="23"/>
        <v>0</v>
      </c>
      <c r="AJ218" s="43">
        <f t="shared" si="24"/>
        <v>0</v>
      </c>
      <c r="AK218" s="44">
        <f t="shared" si="27"/>
        <v>0</v>
      </c>
      <c r="AL218" s="45">
        <f>AO218+AQ218-[2]Sheet1!$AH219</f>
        <v>0</v>
      </c>
      <c r="AM218" s="45">
        <f t="shared" ref="AM218:AM267" si="29">AL218-AJ218</f>
        <v>0</v>
      </c>
      <c r="AN218" s="44">
        <f t="shared" si="25"/>
        <v>0</v>
      </c>
      <c r="AO218" s="45"/>
      <c r="AP218" s="44" t="str">
        <f t="shared" si="26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2"/>
        <v>0</v>
      </c>
      <c r="AI219" s="42">
        <f t="shared" si="23"/>
        <v>0</v>
      </c>
      <c r="AJ219" s="43">
        <f t="shared" si="24"/>
        <v>0</v>
      </c>
      <c r="AK219" s="44">
        <f t="shared" si="27"/>
        <v>0</v>
      </c>
      <c r="AL219" s="45">
        <f>AO219+AQ219-[2]Sheet1!$AH220</f>
        <v>0</v>
      </c>
      <c r="AM219" s="45">
        <f t="shared" si="29"/>
        <v>0</v>
      </c>
      <c r="AN219" s="44">
        <f t="shared" si="25"/>
        <v>0</v>
      </c>
      <c r="AO219" s="45"/>
      <c r="AP219" s="44" t="str">
        <f t="shared" si="26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2"/>
        <v>0</v>
      </c>
      <c r="AI220" s="42">
        <f t="shared" si="23"/>
        <v>0</v>
      </c>
      <c r="AJ220" s="43">
        <f t="shared" si="24"/>
        <v>0</v>
      </c>
      <c r="AK220" s="44">
        <f t="shared" si="27"/>
        <v>0</v>
      </c>
      <c r="AL220" s="45">
        <f>AO220+AQ220-[2]Sheet1!$AH221</f>
        <v>0</v>
      </c>
      <c r="AM220" s="45">
        <f t="shared" si="29"/>
        <v>0</v>
      </c>
      <c r="AN220" s="44">
        <f t="shared" si="25"/>
        <v>0</v>
      </c>
      <c r="AO220" s="45"/>
      <c r="AP220" s="44" t="str">
        <f t="shared" si="26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2"/>
        <v>0</v>
      </c>
      <c r="AI221" s="42">
        <f t="shared" si="23"/>
        <v>0</v>
      </c>
      <c r="AJ221" s="43">
        <f t="shared" si="24"/>
        <v>0</v>
      </c>
      <c r="AK221" s="44">
        <f t="shared" si="27"/>
        <v>0</v>
      </c>
      <c r="AL221" s="45">
        <f>AO221+AQ221-[2]Sheet1!$AH222</f>
        <v>0</v>
      </c>
      <c r="AM221" s="45">
        <f t="shared" si="29"/>
        <v>0</v>
      </c>
      <c r="AN221" s="44">
        <f t="shared" si="25"/>
        <v>0</v>
      </c>
      <c r="AO221" s="45"/>
      <c r="AP221" s="44" t="str">
        <f t="shared" si="26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2"/>
        <v>0</v>
      </c>
      <c r="AI222" s="42">
        <f t="shared" si="23"/>
        <v>0</v>
      </c>
      <c r="AJ222" s="43">
        <f t="shared" si="24"/>
        <v>0</v>
      </c>
      <c r="AK222" s="44">
        <f t="shared" si="27"/>
        <v>0</v>
      </c>
      <c r="AL222" s="45">
        <f>AO222+AQ222-[2]Sheet1!$AH223</f>
        <v>0</v>
      </c>
      <c r="AM222" s="45">
        <f t="shared" si="29"/>
        <v>0</v>
      </c>
      <c r="AN222" s="44">
        <f t="shared" si="25"/>
        <v>0</v>
      </c>
      <c r="AO222" s="45"/>
      <c r="AP222" s="44" t="str">
        <f t="shared" si="26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2"/>
        <v>0</v>
      </c>
      <c r="AI223" s="49">
        <f t="shared" si="23"/>
        <v>0</v>
      </c>
      <c r="AJ223" s="50">
        <f>AH223-AI223</f>
        <v>0</v>
      </c>
      <c r="AK223" s="51">
        <f t="shared" si="27"/>
        <v>0</v>
      </c>
      <c r="AL223" s="52">
        <f>AO223+AQ223-[2]Sheet1!$AH224</f>
        <v>0</v>
      </c>
      <c r="AM223" s="52">
        <f t="shared" si="29"/>
        <v>0</v>
      </c>
      <c r="AN223" s="51">
        <f t="shared" si="25"/>
        <v>0</v>
      </c>
      <c r="AO223" s="52"/>
      <c r="AP223" s="51" t="str">
        <f t="shared" si="26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2"/>
        <v>0</v>
      </c>
      <c r="AI224" s="49">
        <f t="shared" si="23"/>
        <v>0</v>
      </c>
      <c r="AJ224" s="50">
        <f t="shared" ref="AJ224:AJ239" si="30">AH224-AI224</f>
        <v>0</v>
      </c>
      <c r="AK224" s="51">
        <f t="shared" si="27"/>
        <v>0</v>
      </c>
      <c r="AL224" s="52">
        <f>AO224+AQ224-[2]Sheet1!$AH225</f>
        <v>0</v>
      </c>
      <c r="AM224" s="52">
        <f t="shared" si="29"/>
        <v>0</v>
      </c>
      <c r="AN224" s="51">
        <f t="shared" si="25"/>
        <v>0</v>
      </c>
      <c r="AO224" s="52"/>
      <c r="AP224" s="51" t="str">
        <f t="shared" si="26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2"/>
        <v>0</v>
      </c>
      <c r="AI225" s="49">
        <f t="shared" si="23"/>
        <v>0</v>
      </c>
      <c r="AJ225" s="50">
        <f t="shared" si="30"/>
        <v>0</v>
      </c>
      <c r="AK225" s="51">
        <f t="shared" si="27"/>
        <v>0</v>
      </c>
      <c r="AL225" s="52">
        <f>AO225+AQ225-[2]Sheet1!$AH226</f>
        <v>0</v>
      </c>
      <c r="AM225" s="52">
        <f t="shared" si="29"/>
        <v>0</v>
      </c>
      <c r="AN225" s="51">
        <f t="shared" si="25"/>
        <v>0</v>
      </c>
      <c r="AO225" s="52"/>
      <c r="AP225" s="51" t="str">
        <f t="shared" si="26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2"/>
        <v>0</v>
      </c>
      <c r="AI226" s="49">
        <f t="shared" si="23"/>
        <v>0</v>
      </c>
      <c r="AJ226" s="50">
        <f t="shared" si="30"/>
        <v>0</v>
      </c>
      <c r="AK226" s="51">
        <f t="shared" si="27"/>
        <v>0</v>
      </c>
      <c r="AL226" s="52">
        <f>AO226+AQ226-[2]Sheet1!$AH227</f>
        <v>0</v>
      </c>
      <c r="AM226" s="52">
        <f t="shared" si="29"/>
        <v>0</v>
      </c>
      <c r="AN226" s="51">
        <f t="shared" si="25"/>
        <v>0</v>
      </c>
      <c r="AO226" s="52"/>
      <c r="AP226" s="51" t="str">
        <f t="shared" si="26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2"/>
        <v>0</v>
      </c>
      <c r="AI227" s="49">
        <f t="shared" si="23"/>
        <v>0</v>
      </c>
      <c r="AJ227" s="50">
        <f t="shared" si="30"/>
        <v>0</v>
      </c>
      <c r="AK227" s="51">
        <f t="shared" si="27"/>
        <v>0</v>
      </c>
      <c r="AL227" s="52">
        <f>AO227+AQ227-[2]Sheet1!$AH228</f>
        <v>0</v>
      </c>
      <c r="AM227" s="52">
        <f t="shared" si="29"/>
        <v>0</v>
      </c>
      <c r="AN227" s="51">
        <f t="shared" si="25"/>
        <v>0</v>
      </c>
      <c r="AO227" s="52"/>
      <c r="AP227" s="51" t="str">
        <f t="shared" si="26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2"/>
        <v>0</v>
      </c>
      <c r="AI228" s="49">
        <f t="shared" si="23"/>
        <v>0</v>
      </c>
      <c r="AJ228" s="50">
        <f t="shared" si="30"/>
        <v>0</v>
      </c>
      <c r="AK228" s="51">
        <f t="shared" si="27"/>
        <v>0</v>
      </c>
      <c r="AL228" s="52">
        <f>AO228+AQ228-[2]Sheet1!$AH229</f>
        <v>0</v>
      </c>
      <c r="AM228" s="52">
        <f t="shared" si="29"/>
        <v>0</v>
      </c>
      <c r="AN228" s="51">
        <f t="shared" si="25"/>
        <v>0</v>
      </c>
      <c r="AO228" s="52"/>
      <c r="AP228" s="51" t="str">
        <f t="shared" si="26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2"/>
        <v>0</v>
      </c>
      <c r="AI229" s="49">
        <f t="shared" si="23"/>
        <v>0</v>
      </c>
      <c r="AJ229" s="50">
        <f t="shared" si="30"/>
        <v>0</v>
      </c>
      <c r="AK229" s="51">
        <f t="shared" si="27"/>
        <v>0</v>
      </c>
      <c r="AL229" s="52">
        <f>AO229+AQ229-[2]Sheet1!$AH230</f>
        <v>0</v>
      </c>
      <c r="AM229" s="52">
        <f t="shared" si="29"/>
        <v>0</v>
      </c>
      <c r="AN229" s="51">
        <f t="shared" si="25"/>
        <v>0</v>
      </c>
      <c r="AO229" s="52"/>
      <c r="AP229" s="51" t="str">
        <f t="shared" si="26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2"/>
        <v>0</v>
      </c>
      <c r="AI230" s="49">
        <f t="shared" si="23"/>
        <v>0</v>
      </c>
      <c r="AJ230" s="50">
        <f t="shared" si="30"/>
        <v>0</v>
      </c>
      <c r="AK230" s="51">
        <f t="shared" si="27"/>
        <v>0</v>
      </c>
      <c r="AL230" s="52">
        <f>AO230+AQ230-[2]Sheet1!$AH231</f>
        <v>0</v>
      </c>
      <c r="AM230" s="52">
        <f t="shared" si="29"/>
        <v>0</v>
      </c>
      <c r="AN230" s="51">
        <f t="shared" si="25"/>
        <v>0</v>
      </c>
      <c r="AO230" s="52"/>
      <c r="AP230" s="51" t="str">
        <f t="shared" si="26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2"/>
        <v>0</v>
      </c>
      <c r="AI231" s="49">
        <f t="shared" si="23"/>
        <v>0</v>
      </c>
      <c r="AJ231" s="50">
        <f t="shared" si="30"/>
        <v>0</v>
      </c>
      <c r="AK231" s="51">
        <f t="shared" si="27"/>
        <v>0</v>
      </c>
      <c r="AL231" s="52">
        <f>AO231+AQ231-[2]Sheet1!$AH232</f>
        <v>0</v>
      </c>
      <c r="AM231" s="52">
        <f t="shared" si="29"/>
        <v>0</v>
      </c>
      <c r="AN231" s="51">
        <f t="shared" si="25"/>
        <v>0</v>
      </c>
      <c r="AO231" s="52"/>
      <c r="AP231" s="51" t="str">
        <f t="shared" si="26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2"/>
        <v>0</v>
      </c>
      <c r="AI232" s="49">
        <f t="shared" si="23"/>
        <v>0</v>
      </c>
      <c r="AJ232" s="50">
        <f t="shared" si="30"/>
        <v>0</v>
      </c>
      <c r="AK232" s="51">
        <f t="shared" si="27"/>
        <v>0</v>
      </c>
      <c r="AL232" s="52">
        <f>AO232+AQ232-[2]Sheet1!$AH233</f>
        <v>0</v>
      </c>
      <c r="AM232" s="52">
        <f t="shared" si="29"/>
        <v>0</v>
      </c>
      <c r="AN232" s="51">
        <f t="shared" si="25"/>
        <v>0</v>
      </c>
      <c r="AO232" s="52"/>
      <c r="AP232" s="51" t="str">
        <f t="shared" si="26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2"/>
        <v>0</v>
      </c>
      <c r="AI233" s="49">
        <f t="shared" si="23"/>
        <v>0</v>
      </c>
      <c r="AJ233" s="50">
        <f t="shared" si="30"/>
        <v>0</v>
      </c>
      <c r="AK233" s="51">
        <f t="shared" si="27"/>
        <v>0</v>
      </c>
      <c r="AL233" s="52">
        <f>AO233+AQ233-[2]Sheet1!$AH234</f>
        <v>0</v>
      </c>
      <c r="AM233" s="52">
        <f t="shared" si="29"/>
        <v>0</v>
      </c>
      <c r="AN233" s="51">
        <f t="shared" si="25"/>
        <v>0</v>
      </c>
      <c r="AO233" s="52"/>
      <c r="AP233" s="51" t="str">
        <f t="shared" si="26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2"/>
        <v>0</v>
      </c>
      <c r="AI234" s="49">
        <f t="shared" si="23"/>
        <v>0</v>
      </c>
      <c r="AJ234" s="50">
        <f t="shared" si="30"/>
        <v>0</v>
      </c>
      <c r="AK234" s="51">
        <f t="shared" si="27"/>
        <v>0</v>
      </c>
      <c r="AL234" s="52">
        <f>AO234+AQ234-[2]Sheet1!$AH235</f>
        <v>0</v>
      </c>
      <c r="AM234" s="52">
        <f t="shared" si="29"/>
        <v>0</v>
      </c>
      <c r="AN234" s="51">
        <f t="shared" si="25"/>
        <v>0</v>
      </c>
      <c r="AO234" s="52"/>
      <c r="AP234" s="51" t="str">
        <f t="shared" si="26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2"/>
        <v>0</v>
      </c>
      <c r="AI235" s="49">
        <f t="shared" si="23"/>
        <v>0</v>
      </c>
      <c r="AJ235" s="50">
        <f t="shared" si="30"/>
        <v>0</v>
      </c>
      <c r="AK235" s="51">
        <f t="shared" si="27"/>
        <v>0</v>
      </c>
      <c r="AL235" s="52">
        <f>AO235+AQ235-[2]Sheet1!$AH236</f>
        <v>0</v>
      </c>
      <c r="AM235" s="52">
        <f t="shared" si="29"/>
        <v>0</v>
      </c>
      <c r="AN235" s="51">
        <f t="shared" si="25"/>
        <v>0</v>
      </c>
      <c r="AO235" s="52"/>
      <c r="AP235" s="51" t="str">
        <f t="shared" si="26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2"/>
        <v>0</v>
      </c>
      <c r="AI236" s="49">
        <f t="shared" si="23"/>
        <v>0</v>
      </c>
      <c r="AJ236" s="50">
        <f t="shared" si="30"/>
        <v>0</v>
      </c>
      <c r="AK236" s="51">
        <f t="shared" si="27"/>
        <v>0</v>
      </c>
      <c r="AL236" s="52">
        <f>AO236+AQ236-[2]Sheet1!$AH237</f>
        <v>0</v>
      </c>
      <c r="AM236" s="52">
        <f t="shared" si="29"/>
        <v>0</v>
      </c>
      <c r="AN236" s="51">
        <f t="shared" si="25"/>
        <v>0</v>
      </c>
      <c r="AO236" s="52"/>
      <c r="AP236" s="51" t="str">
        <f t="shared" si="26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2"/>
        <v>0</v>
      </c>
      <c r="AI237" s="49">
        <f t="shared" si="23"/>
        <v>0</v>
      </c>
      <c r="AJ237" s="50">
        <f t="shared" si="30"/>
        <v>0</v>
      </c>
      <c r="AK237" s="51">
        <f t="shared" si="27"/>
        <v>0</v>
      </c>
      <c r="AL237" s="52">
        <f>AO237+AQ237-[2]Sheet1!$AH238</f>
        <v>0</v>
      </c>
      <c r="AM237" s="52">
        <f t="shared" si="29"/>
        <v>0</v>
      </c>
      <c r="AN237" s="51">
        <f t="shared" si="25"/>
        <v>0</v>
      </c>
      <c r="AO237" s="52"/>
      <c r="AP237" s="51" t="str">
        <f t="shared" si="26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2"/>
        <v>0</v>
      </c>
      <c r="AI238" s="49">
        <f t="shared" si="23"/>
        <v>0</v>
      </c>
      <c r="AJ238" s="50">
        <f t="shared" si="30"/>
        <v>0</v>
      </c>
      <c r="AK238" s="51">
        <f t="shared" si="27"/>
        <v>0</v>
      </c>
      <c r="AL238" s="52">
        <f>AO238+AQ238-[2]Sheet1!$AH239</f>
        <v>0</v>
      </c>
      <c r="AM238" s="52">
        <f t="shared" si="29"/>
        <v>0</v>
      </c>
      <c r="AN238" s="51">
        <f t="shared" si="25"/>
        <v>0</v>
      </c>
      <c r="AO238" s="52"/>
      <c r="AP238" s="51" t="str">
        <f t="shared" si="26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2"/>
        <v>0</v>
      </c>
      <c r="AI239" s="49">
        <f t="shared" si="23"/>
        <v>0</v>
      </c>
      <c r="AJ239" s="50">
        <f t="shared" si="30"/>
        <v>0</v>
      </c>
      <c r="AK239" s="51">
        <f t="shared" si="27"/>
        <v>0</v>
      </c>
      <c r="AL239" s="52">
        <f>AO239+AQ239-[2]Sheet1!$AH240</f>
        <v>0</v>
      </c>
      <c r="AM239" s="52">
        <f t="shared" si="29"/>
        <v>0</v>
      </c>
      <c r="AN239" s="51">
        <f t="shared" si="25"/>
        <v>0</v>
      </c>
      <c r="AO239" s="52"/>
      <c r="AP239" s="51" t="str">
        <f t="shared" si="26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2"/>
        <v>10</v>
      </c>
      <c r="AI240" s="56">
        <f t="shared" si="23"/>
        <v>0</v>
      </c>
      <c r="AJ240" s="57">
        <f>AH240-AI240</f>
        <v>10</v>
      </c>
      <c r="AK240" s="58">
        <f t="shared" si="27"/>
        <v>1.5</v>
      </c>
      <c r="AL240" s="59">
        <f>AO240+AQ240-[2]Sheet1!$AH241</f>
        <v>0</v>
      </c>
      <c r="AM240" s="59">
        <f t="shared" si="29"/>
        <v>-10</v>
      </c>
      <c r="AN240" s="58">
        <f t="shared" si="25"/>
        <v>0</v>
      </c>
      <c r="AO240" s="59"/>
      <c r="AP240" s="58">
        <f t="shared" si="26"/>
        <v>-1.5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2"/>
        <v>15</v>
      </c>
      <c r="AI241" s="56">
        <f t="shared" si="23"/>
        <v>0</v>
      </c>
      <c r="AJ241" s="57">
        <f t="shared" ref="AJ241:AJ264" si="31">AH241-AI241</f>
        <v>15</v>
      </c>
      <c r="AK241" s="58">
        <f>AH241*AG241/1000</f>
        <v>11.25</v>
      </c>
      <c r="AL241" s="59">
        <f>AO241+AQ241-[2]Sheet1!$AH242</f>
        <v>0</v>
      </c>
      <c r="AM241" s="59">
        <f t="shared" si="29"/>
        <v>-15</v>
      </c>
      <c r="AN241" s="58">
        <f t="shared" si="25"/>
        <v>0</v>
      </c>
      <c r="AO241" s="59"/>
      <c r="AP241" s="58">
        <f t="shared" si="26"/>
        <v>-11.25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2"/>
        <v>9</v>
      </c>
      <c r="AI242" s="56">
        <f t="shared" si="23"/>
        <v>0</v>
      </c>
      <c r="AJ242" s="57">
        <f t="shared" si="31"/>
        <v>9</v>
      </c>
      <c r="AK242" s="58">
        <f t="shared" ref="AK242:AK267" si="32">AH242*AG242/1000</f>
        <v>36</v>
      </c>
      <c r="AL242" s="59">
        <f>AO242+AQ242-[2]Sheet1!$AH243</f>
        <v>0</v>
      </c>
      <c r="AM242" s="59">
        <f t="shared" si="29"/>
        <v>-9</v>
      </c>
      <c r="AN242" s="58">
        <f t="shared" si="25"/>
        <v>0</v>
      </c>
      <c r="AO242" s="59"/>
      <c r="AP242" s="58">
        <f t="shared" si="26"/>
        <v>-36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2"/>
        <v>0</v>
      </c>
      <c r="AI243" s="56">
        <f t="shared" si="23"/>
        <v>0</v>
      </c>
      <c r="AJ243" s="57">
        <f t="shared" si="31"/>
        <v>0</v>
      </c>
      <c r="AK243" s="58">
        <f t="shared" si="32"/>
        <v>0</v>
      </c>
      <c r="AL243" s="59">
        <f>AO243+AQ243-[2]Sheet1!$AH244</f>
        <v>0</v>
      </c>
      <c r="AM243" s="59">
        <f t="shared" si="29"/>
        <v>0</v>
      </c>
      <c r="AN243" s="58">
        <f t="shared" si="25"/>
        <v>0</v>
      </c>
      <c r="AO243" s="59"/>
      <c r="AP243" s="58" t="str">
        <f t="shared" si="26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2"/>
        <v>0</v>
      </c>
      <c r="AI244" s="56">
        <f t="shared" si="23"/>
        <v>0</v>
      </c>
      <c r="AJ244" s="57">
        <f t="shared" si="31"/>
        <v>0</v>
      </c>
      <c r="AK244" s="58">
        <f t="shared" si="32"/>
        <v>0</v>
      </c>
      <c r="AL244" s="59">
        <f>AO244+AQ244-[2]Sheet1!$AH245</f>
        <v>0</v>
      </c>
      <c r="AM244" s="59">
        <f t="shared" si="29"/>
        <v>0</v>
      </c>
      <c r="AN244" s="58">
        <f t="shared" si="25"/>
        <v>0</v>
      </c>
      <c r="AO244" s="59"/>
      <c r="AP244" s="58" t="str">
        <f t="shared" si="26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2"/>
        <v>0</v>
      </c>
      <c r="AI245" s="56">
        <f t="shared" si="23"/>
        <v>0</v>
      </c>
      <c r="AJ245" s="57">
        <f t="shared" si="31"/>
        <v>0</v>
      </c>
      <c r="AK245" s="58">
        <f t="shared" si="32"/>
        <v>0</v>
      </c>
      <c r="AL245" s="59">
        <f>AO245+AQ245-[2]Sheet1!$AH246</f>
        <v>0</v>
      </c>
      <c r="AM245" s="59">
        <f t="shared" si="29"/>
        <v>0</v>
      </c>
      <c r="AN245" s="58">
        <f t="shared" si="25"/>
        <v>0</v>
      </c>
      <c r="AO245" s="59"/>
      <c r="AP245" s="58" t="str">
        <f t="shared" si="26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2"/>
        <v>0</v>
      </c>
      <c r="AI246" s="56">
        <f t="shared" si="23"/>
        <v>0</v>
      </c>
      <c r="AJ246" s="57">
        <f t="shared" si="31"/>
        <v>0</v>
      </c>
      <c r="AK246" s="58">
        <f t="shared" si="32"/>
        <v>0</v>
      </c>
      <c r="AL246" s="59">
        <f>AO246+AQ246-[2]Sheet1!$AH247</f>
        <v>0</v>
      </c>
      <c r="AM246" s="59">
        <f t="shared" si="29"/>
        <v>0</v>
      </c>
      <c r="AN246" s="58">
        <f t="shared" si="25"/>
        <v>0</v>
      </c>
      <c r="AO246" s="59"/>
      <c r="AP246" s="58" t="str">
        <f t="shared" si="26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2"/>
        <v>0</v>
      </c>
      <c r="AI247" s="56">
        <f t="shared" si="23"/>
        <v>0</v>
      </c>
      <c r="AJ247" s="57">
        <f t="shared" si="31"/>
        <v>0</v>
      </c>
      <c r="AK247" s="58">
        <f t="shared" si="32"/>
        <v>0</v>
      </c>
      <c r="AL247" s="59">
        <f>AO247+AQ247-[2]Sheet1!$AH248</f>
        <v>0</v>
      </c>
      <c r="AM247" s="59">
        <f t="shared" si="29"/>
        <v>0</v>
      </c>
      <c r="AN247" s="58">
        <f t="shared" si="25"/>
        <v>0</v>
      </c>
      <c r="AO247" s="59"/>
      <c r="AP247" s="58" t="str">
        <f t="shared" si="26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2"/>
        <v>0</v>
      </c>
      <c r="AI248" s="56">
        <f t="shared" si="23"/>
        <v>0</v>
      </c>
      <c r="AJ248" s="57">
        <f t="shared" si="31"/>
        <v>0</v>
      </c>
      <c r="AK248" s="58">
        <f t="shared" si="32"/>
        <v>0</v>
      </c>
      <c r="AL248" s="59">
        <f>AO248+AQ248-[2]Sheet1!$AH249</f>
        <v>0</v>
      </c>
      <c r="AM248" s="59">
        <f t="shared" si="29"/>
        <v>0</v>
      </c>
      <c r="AN248" s="58">
        <f t="shared" si="25"/>
        <v>0</v>
      </c>
      <c r="AO248" s="59"/>
      <c r="AP248" s="58" t="str">
        <f t="shared" si="26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2"/>
        <v>0</v>
      </c>
      <c r="AI249" s="56">
        <f t="shared" si="23"/>
        <v>0</v>
      </c>
      <c r="AJ249" s="57">
        <f t="shared" si="31"/>
        <v>0</v>
      </c>
      <c r="AK249" s="58">
        <f t="shared" si="32"/>
        <v>0</v>
      </c>
      <c r="AL249" s="59">
        <f>AO249+AQ249-[2]Sheet1!$AH250</f>
        <v>0</v>
      </c>
      <c r="AM249" s="59">
        <f t="shared" si="29"/>
        <v>0</v>
      </c>
      <c r="AN249" s="58">
        <f t="shared" si="25"/>
        <v>0</v>
      </c>
      <c r="AO249" s="59"/>
      <c r="AP249" s="58" t="str">
        <f t="shared" si="26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2"/>
        <v>0</v>
      </c>
      <c r="AI250" s="56">
        <f t="shared" si="23"/>
        <v>0</v>
      </c>
      <c r="AJ250" s="57">
        <f t="shared" si="31"/>
        <v>0</v>
      </c>
      <c r="AK250" s="58">
        <f t="shared" si="32"/>
        <v>0</v>
      </c>
      <c r="AL250" s="59">
        <f>AO250+AQ250-[2]Sheet1!$AH251</f>
        <v>0</v>
      </c>
      <c r="AM250" s="59">
        <f t="shared" si="29"/>
        <v>0</v>
      </c>
      <c r="AN250" s="58">
        <f t="shared" si="25"/>
        <v>0</v>
      </c>
      <c r="AO250" s="59"/>
      <c r="AP250" s="58" t="str">
        <f t="shared" si="26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2"/>
        <v>0</v>
      </c>
      <c r="AI251" s="56">
        <f t="shared" si="23"/>
        <v>0</v>
      </c>
      <c r="AJ251" s="57">
        <f t="shared" si="31"/>
        <v>0</v>
      </c>
      <c r="AK251" s="58">
        <f t="shared" si="32"/>
        <v>0</v>
      </c>
      <c r="AL251" s="59">
        <f>AO251+AQ251-[2]Sheet1!$AH252</f>
        <v>0</v>
      </c>
      <c r="AM251" s="59">
        <f t="shared" si="29"/>
        <v>0</v>
      </c>
      <c r="AN251" s="58">
        <f t="shared" si="25"/>
        <v>0</v>
      </c>
      <c r="AO251" s="59"/>
      <c r="AP251" s="58" t="str">
        <f t="shared" si="26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2"/>
        <v>0</v>
      </c>
      <c r="AI252" s="56">
        <f t="shared" si="23"/>
        <v>0</v>
      </c>
      <c r="AJ252" s="57">
        <f t="shared" si="31"/>
        <v>0</v>
      </c>
      <c r="AK252" s="58">
        <f t="shared" si="32"/>
        <v>0</v>
      </c>
      <c r="AL252" s="59">
        <f>AO252+AQ252-[2]Sheet1!$AH253</f>
        <v>0</v>
      </c>
      <c r="AM252" s="59">
        <f t="shared" si="29"/>
        <v>0</v>
      </c>
      <c r="AN252" s="58">
        <f t="shared" si="25"/>
        <v>0</v>
      </c>
      <c r="AO252" s="59"/>
      <c r="AP252" s="58" t="str">
        <f t="shared" si="26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2"/>
        <v>0</v>
      </c>
      <c r="AI253" s="56">
        <f t="shared" si="23"/>
        <v>0</v>
      </c>
      <c r="AJ253" s="57">
        <f t="shared" si="31"/>
        <v>0</v>
      </c>
      <c r="AK253" s="58">
        <f t="shared" si="32"/>
        <v>0</v>
      </c>
      <c r="AL253" s="59">
        <f>AO253+AQ253-[2]Sheet1!$AH254</f>
        <v>0</v>
      </c>
      <c r="AM253" s="59">
        <f t="shared" si="29"/>
        <v>0</v>
      </c>
      <c r="AN253" s="58">
        <f t="shared" si="25"/>
        <v>0</v>
      </c>
      <c r="AO253" s="59"/>
      <c r="AP253" s="58" t="str">
        <f t="shared" si="26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2"/>
        <v>0</v>
      </c>
      <c r="AI254" s="56">
        <f t="shared" si="23"/>
        <v>0</v>
      </c>
      <c r="AJ254" s="57">
        <f t="shared" si="31"/>
        <v>0</v>
      </c>
      <c r="AK254" s="58">
        <f t="shared" si="32"/>
        <v>0</v>
      </c>
      <c r="AL254" s="59">
        <f>AO254+AQ254-[2]Sheet1!$AH255</f>
        <v>0</v>
      </c>
      <c r="AM254" s="59">
        <f t="shared" si="29"/>
        <v>0</v>
      </c>
      <c r="AN254" s="58">
        <f t="shared" si="25"/>
        <v>0</v>
      </c>
      <c r="AO254" s="59"/>
      <c r="AP254" s="58" t="str">
        <f t="shared" si="26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2"/>
        <v>0</v>
      </c>
      <c r="AI255" s="56">
        <f t="shared" si="23"/>
        <v>0</v>
      </c>
      <c r="AJ255" s="57">
        <f t="shared" si="31"/>
        <v>0</v>
      </c>
      <c r="AK255" s="58">
        <f t="shared" si="32"/>
        <v>0</v>
      </c>
      <c r="AL255" s="59">
        <f>AO255+AQ255-[2]Sheet1!$AH256</f>
        <v>0</v>
      </c>
      <c r="AM255" s="59">
        <f t="shared" si="29"/>
        <v>0</v>
      </c>
      <c r="AN255" s="58">
        <f t="shared" si="25"/>
        <v>0</v>
      </c>
      <c r="AO255" s="59"/>
      <c r="AP255" s="58" t="str">
        <f t="shared" si="26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2"/>
        <v>0</v>
      </c>
      <c r="AI256" s="56">
        <f t="shared" si="23"/>
        <v>0</v>
      </c>
      <c r="AJ256" s="57">
        <f t="shared" si="31"/>
        <v>0</v>
      </c>
      <c r="AK256" s="58">
        <f t="shared" si="32"/>
        <v>0</v>
      </c>
      <c r="AL256" s="59">
        <f>AO256+AQ256-[2]Sheet1!$AH257</f>
        <v>0</v>
      </c>
      <c r="AM256" s="59">
        <f t="shared" si="29"/>
        <v>0</v>
      </c>
      <c r="AN256" s="58">
        <f t="shared" si="25"/>
        <v>0</v>
      </c>
      <c r="AO256" s="59"/>
      <c r="AP256" s="58" t="str">
        <f t="shared" si="26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2"/>
        <v>0</v>
      </c>
      <c r="AI257" s="56">
        <f t="shared" si="23"/>
        <v>0</v>
      </c>
      <c r="AJ257" s="57">
        <f t="shared" si="31"/>
        <v>0</v>
      </c>
      <c r="AK257" s="58">
        <f t="shared" si="32"/>
        <v>0</v>
      </c>
      <c r="AL257" s="59">
        <f>AO257+AQ257-[2]Sheet1!$AH258</f>
        <v>0</v>
      </c>
      <c r="AM257" s="59">
        <f t="shared" si="29"/>
        <v>0</v>
      </c>
      <c r="AN257" s="58">
        <f t="shared" si="25"/>
        <v>0</v>
      </c>
      <c r="AO257" s="59"/>
      <c r="AP257" s="58" t="str">
        <f t="shared" si="26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2"/>
        <v>0</v>
      </c>
      <c r="AI258" s="56">
        <f t="shared" si="23"/>
        <v>0</v>
      </c>
      <c r="AJ258" s="57">
        <f t="shared" si="31"/>
        <v>0</v>
      </c>
      <c r="AK258" s="58">
        <f t="shared" si="32"/>
        <v>0</v>
      </c>
      <c r="AL258" s="59">
        <f>AO258+AQ258-[2]Sheet1!$AH259</f>
        <v>0</v>
      </c>
      <c r="AM258" s="59">
        <f t="shared" si="29"/>
        <v>0</v>
      </c>
      <c r="AN258" s="58">
        <f t="shared" si="25"/>
        <v>0</v>
      </c>
      <c r="AO258" s="59"/>
      <c r="AP258" s="58" t="str">
        <f t="shared" si="26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2"/>
        <v>0</v>
      </c>
      <c r="AI259" s="56">
        <f t="shared" si="23"/>
        <v>0</v>
      </c>
      <c r="AJ259" s="57">
        <f t="shared" si="31"/>
        <v>0</v>
      </c>
      <c r="AK259" s="58">
        <f t="shared" si="32"/>
        <v>0</v>
      </c>
      <c r="AL259" s="59">
        <f>AO259+AQ259-[2]Sheet1!$AH260</f>
        <v>0</v>
      </c>
      <c r="AM259" s="59">
        <f t="shared" si="29"/>
        <v>0</v>
      </c>
      <c r="AN259" s="58">
        <f t="shared" si="25"/>
        <v>0</v>
      </c>
      <c r="AO259" s="59"/>
      <c r="AP259" s="58" t="str">
        <f t="shared" si="26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2"/>
        <v>0</v>
      </c>
      <c r="AI260" s="56">
        <f t="shared" si="23"/>
        <v>0</v>
      </c>
      <c r="AJ260" s="57">
        <f t="shared" si="31"/>
        <v>0</v>
      </c>
      <c r="AK260" s="58">
        <f t="shared" si="32"/>
        <v>0</v>
      </c>
      <c r="AL260" s="59">
        <f>AO260+AQ260-[2]Sheet1!$AH261</f>
        <v>0</v>
      </c>
      <c r="AM260" s="59">
        <f t="shared" si="29"/>
        <v>0</v>
      </c>
      <c r="AN260" s="58">
        <f t="shared" si="25"/>
        <v>0</v>
      </c>
      <c r="AO260" s="59"/>
      <c r="AP260" s="58" t="str">
        <f t="shared" si="26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2"/>
        <v>0</v>
      </c>
      <c r="AI261" s="56">
        <f t="shared" si="23"/>
        <v>0</v>
      </c>
      <c r="AJ261" s="57">
        <f t="shared" si="31"/>
        <v>0</v>
      </c>
      <c r="AK261" s="58">
        <f t="shared" si="32"/>
        <v>0</v>
      </c>
      <c r="AL261" s="59">
        <f>AO261+AQ261-[2]Sheet1!$AH262</f>
        <v>0</v>
      </c>
      <c r="AM261" s="59">
        <f t="shared" si="29"/>
        <v>0</v>
      </c>
      <c r="AN261" s="58">
        <f t="shared" si="25"/>
        <v>0</v>
      </c>
      <c r="AO261" s="59"/>
      <c r="AP261" s="58" t="str">
        <f t="shared" si="26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2"/>
        <v>0</v>
      </c>
      <c r="AI262" s="56">
        <f t="shared" si="23"/>
        <v>0</v>
      </c>
      <c r="AJ262" s="57">
        <f t="shared" si="31"/>
        <v>0</v>
      </c>
      <c r="AK262" s="58">
        <f t="shared" si="32"/>
        <v>0</v>
      </c>
      <c r="AL262" s="59">
        <f>AO262+AQ262-[2]Sheet1!$AH263</f>
        <v>0</v>
      </c>
      <c r="AM262" s="59">
        <f t="shared" si="29"/>
        <v>0</v>
      </c>
      <c r="AN262" s="58">
        <f t="shared" si="25"/>
        <v>0</v>
      </c>
      <c r="AO262" s="59"/>
      <c r="AP262" s="58" t="str">
        <f t="shared" si="26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2"/>
        <v>0</v>
      </c>
      <c r="AI263" s="56">
        <f t="shared" si="23"/>
        <v>0</v>
      </c>
      <c r="AJ263" s="57">
        <f t="shared" si="31"/>
        <v>0</v>
      </c>
      <c r="AK263" s="58">
        <f t="shared" si="32"/>
        <v>0</v>
      </c>
      <c r="AL263" s="59">
        <f>AO263+AQ263-[2]Sheet1!$AH264</f>
        <v>0</v>
      </c>
      <c r="AM263" s="59">
        <f t="shared" si="29"/>
        <v>0</v>
      </c>
      <c r="AN263" s="58">
        <f t="shared" si="25"/>
        <v>0</v>
      </c>
      <c r="AO263" s="59"/>
      <c r="AP263" s="58" t="str">
        <f t="shared" si="26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2"/>
        <v>0</v>
      </c>
      <c r="AI264" s="56">
        <f t="shared" si="23"/>
        <v>0</v>
      </c>
      <c r="AJ264" s="57">
        <f t="shared" si="31"/>
        <v>0</v>
      </c>
      <c r="AK264" s="58">
        <f t="shared" si="32"/>
        <v>0</v>
      </c>
      <c r="AL264" s="59">
        <f>AO264+AQ264-[2]Sheet1!$AH265</f>
        <v>0</v>
      </c>
      <c r="AM264" s="59">
        <f t="shared" si="29"/>
        <v>0</v>
      </c>
      <c r="AN264" s="58">
        <f t="shared" si="25"/>
        <v>0</v>
      </c>
      <c r="AO264" s="59"/>
      <c r="AP264" s="58" t="str">
        <f t="shared" si="26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2"/>
        <v>0</v>
      </c>
      <c r="AI265" s="61">
        <f t="shared" si="23"/>
        <v>0</v>
      </c>
      <c r="AJ265" s="61"/>
      <c r="AK265" s="64" t="e">
        <f t="shared" si="32"/>
        <v>#VALUE!</v>
      </c>
      <c r="AL265" s="64">
        <f>AO265+AQ265-[2]Sheet1!$AH266</f>
        <v>0</v>
      </c>
      <c r="AM265" s="64">
        <f t="shared" si="29"/>
        <v>0</v>
      </c>
      <c r="AN265" s="64" t="e">
        <f t="shared" si="25"/>
        <v>#VALUE!</v>
      </c>
      <c r="AO265" s="65"/>
      <c r="AP265" s="64" t="str">
        <f t="shared" si="26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2"/>
        <v>0</v>
      </c>
      <c r="AI266" s="61">
        <f t="shared" si="23"/>
        <v>0</v>
      </c>
      <c r="AJ266" s="61"/>
      <c r="AK266" s="64" t="e">
        <f t="shared" si="32"/>
        <v>#VALUE!</v>
      </c>
      <c r="AL266" s="64">
        <f>AO266+AQ266-[2]Sheet1!$AH267</f>
        <v>0</v>
      </c>
      <c r="AM266" s="64">
        <f t="shared" si="29"/>
        <v>0</v>
      </c>
      <c r="AN266" s="64" t="e">
        <f t="shared" si="25"/>
        <v>#VALUE!</v>
      </c>
      <c r="AO266" s="65"/>
      <c r="AP266" s="64" t="str">
        <f t="shared" si="26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3">SUMIF(O:O,AA267,P:P)</f>
        <v>0</v>
      </c>
      <c r="AI267" s="61">
        <f t="shared" ref="AI267" si="34">SUMIF(O:O,AA267,V:V)</f>
        <v>0</v>
      </c>
      <c r="AJ267" s="61"/>
      <c r="AK267" s="64" t="e">
        <f t="shared" si="32"/>
        <v>#VALUE!</v>
      </c>
      <c r="AL267" s="64">
        <f>AO267+AQ267-[2]Sheet1!$AH268</f>
        <v>0</v>
      </c>
      <c r="AM267" s="64">
        <f t="shared" si="29"/>
        <v>0</v>
      </c>
      <c r="AN267" s="64" t="e">
        <f t="shared" si="25"/>
        <v>#VALUE!</v>
      </c>
      <c r="AO267" s="65"/>
      <c r="AP267" s="64" t="str">
        <f t="shared" si="26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3:W200" name="باقیمانده_5"/>
    <protectedRange algorithmName="SHA-512" hashValue="f5WsBkExWTs/LKakVBbNBXjGjwaAPcOxHhJFt4MnEAAY0TgGUtLBwc6BQDnps5THm9Gccqda3SWXIrg2Z9o+GA==" saltValue="9EXh0tvvNrwpkDbSuYJ+Uw==" spinCount="100000" sqref="V3:V200" name="تعداد ارسال شده_4"/>
    <protectedRange algorithmName="SHA-512" hashValue="jjrV5Hy6JwvVqOO7tKoZVoRg7rpBcjqvT96GSIFiDncBaImziwFUF2JC6d0rT0SfgZv+eJ/5g2VdqSB7bdW0mg==" saltValue="0Igh3j97EZBwjtfDd8U1wg==" spinCount="100000" sqref="W2" name="باقیمانده_5_2"/>
    <protectedRange algorithmName="SHA-512" hashValue="f5WsBkExWTs/LKakVBbNBXjGjwaAPcOxHhJFt4MnEAAY0TgGUtLBwc6BQDnps5THm9Gccqda3SWXIrg2Z9o+GA==" saltValue="9EXh0tvvNrwpkDbSuYJ+Uw==" spinCount="100000" sqref="V2" name="تعداد ارسال شده_4_2"/>
  </protectedRanges>
  <mergeCells count="135">
    <mergeCell ref="A1:B1"/>
    <mergeCell ref="C1:D1"/>
    <mergeCell ref="E1:F1"/>
    <mergeCell ref="U1:V1"/>
    <mergeCell ref="AD3:AD4"/>
    <mergeCell ref="AC3:AC4"/>
    <mergeCell ref="AB3:AB4"/>
    <mergeCell ref="AA3:AA4"/>
    <mergeCell ref="N3:N4"/>
    <mergeCell ref="M3:M4"/>
    <mergeCell ref="L3:L4"/>
    <mergeCell ref="J3:J4"/>
    <mergeCell ref="I3:I4"/>
    <mergeCell ref="H3:H4"/>
    <mergeCell ref="G3:G4"/>
    <mergeCell ref="M5:M6"/>
    <mergeCell ref="N5:N6"/>
    <mergeCell ref="AA5:AA6"/>
    <mergeCell ref="AD5:AD6"/>
    <mergeCell ref="AC5:AC6"/>
    <mergeCell ref="AB5:AB6"/>
    <mergeCell ref="G5:G6"/>
    <mergeCell ref="H5:H6"/>
    <mergeCell ref="I5:I6"/>
    <mergeCell ref="J5:J6"/>
    <mergeCell ref="L5:L6"/>
    <mergeCell ref="G7:G8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H9:H10"/>
    <mergeCell ref="G9:G10"/>
    <mergeCell ref="M7:M8"/>
    <mergeCell ref="L7:L8"/>
    <mergeCell ref="J7:J8"/>
    <mergeCell ref="I7:I8"/>
    <mergeCell ref="H7:H8"/>
    <mergeCell ref="AA7:AA8"/>
    <mergeCell ref="AD7:AD8"/>
    <mergeCell ref="AC7:AC8"/>
    <mergeCell ref="AB7:AB8"/>
    <mergeCell ref="N7:N8"/>
    <mergeCell ref="AE15:AE17"/>
    <mergeCell ref="M11:M13"/>
    <mergeCell ref="N11:N13"/>
    <mergeCell ref="AA11:AA13"/>
    <mergeCell ref="AD11:AD13"/>
    <mergeCell ref="AC11:AC13"/>
    <mergeCell ref="AB11:AB13"/>
    <mergeCell ref="G11:G13"/>
    <mergeCell ref="H11:H13"/>
    <mergeCell ref="I11:I13"/>
    <mergeCell ref="J11:J13"/>
    <mergeCell ref="L11:L13"/>
    <mergeCell ref="G20:G22"/>
    <mergeCell ref="H20:H22"/>
    <mergeCell ref="I20:I22"/>
    <mergeCell ref="J20:J22"/>
    <mergeCell ref="L20:L22"/>
    <mergeCell ref="M15:M17"/>
    <mergeCell ref="N15:N17"/>
    <mergeCell ref="AA20:AA22"/>
    <mergeCell ref="AD20:AD22"/>
    <mergeCell ref="AC20:AC22"/>
    <mergeCell ref="AB20:AB22"/>
    <mergeCell ref="M20:M22"/>
    <mergeCell ref="N20:N22"/>
    <mergeCell ref="G15:G17"/>
    <mergeCell ref="H15:H17"/>
    <mergeCell ref="I15:I17"/>
    <mergeCell ref="J15:J17"/>
    <mergeCell ref="L15:L17"/>
    <mergeCell ref="AA15:AA17"/>
    <mergeCell ref="AD15:AD17"/>
    <mergeCell ref="AC15:AC17"/>
    <mergeCell ref="AB15:AB17"/>
    <mergeCell ref="AA23:AA24"/>
    <mergeCell ref="AD23:AD24"/>
    <mergeCell ref="AC23:AC24"/>
    <mergeCell ref="AB23:AB24"/>
    <mergeCell ref="G23:G24"/>
    <mergeCell ref="H23:H24"/>
    <mergeCell ref="I23:I24"/>
    <mergeCell ref="J23:J24"/>
    <mergeCell ref="L23:L24"/>
    <mergeCell ref="M23:M24"/>
    <mergeCell ref="N23:N24"/>
    <mergeCell ref="AA26:AA28"/>
    <mergeCell ref="AD26:AD28"/>
    <mergeCell ref="AC26:AC28"/>
    <mergeCell ref="AB26:AB28"/>
    <mergeCell ref="G26:G28"/>
    <mergeCell ref="H26:H28"/>
    <mergeCell ref="I26:I28"/>
    <mergeCell ref="J26:J28"/>
    <mergeCell ref="L26:L28"/>
    <mergeCell ref="M26:M28"/>
    <mergeCell ref="N26:N28"/>
    <mergeCell ref="H31:H32"/>
    <mergeCell ref="G31:G32"/>
    <mergeCell ref="AC31:AC32"/>
    <mergeCell ref="AD31:AD32"/>
    <mergeCell ref="AB31:AB32"/>
    <mergeCell ref="AA31:AA32"/>
    <mergeCell ref="N31:N32"/>
    <mergeCell ref="M31:M32"/>
    <mergeCell ref="L31:L32"/>
    <mergeCell ref="J31:J32"/>
    <mergeCell ref="I31:I32"/>
    <mergeCell ref="N37:N38"/>
    <mergeCell ref="M37:M38"/>
    <mergeCell ref="L37:L38"/>
    <mergeCell ref="J37:J38"/>
    <mergeCell ref="I37:I38"/>
    <mergeCell ref="H37:H38"/>
    <mergeCell ref="G37:G38"/>
    <mergeCell ref="AA37:AE38"/>
    <mergeCell ref="AE33:AE34"/>
    <mergeCell ref="M33:M34"/>
    <mergeCell ref="N33:N34"/>
    <mergeCell ref="G33:G34"/>
    <mergeCell ref="H33:H34"/>
    <mergeCell ref="I33:I34"/>
    <mergeCell ref="J33:J34"/>
    <mergeCell ref="L33:L34"/>
    <mergeCell ref="AC33:AC34"/>
    <mergeCell ref="AD33:AD34"/>
    <mergeCell ref="AB33:AB34"/>
    <mergeCell ref="AA33:AA34"/>
  </mergeCells>
  <conditionalFormatting sqref="G2:J3 J5 J7 J9 G11:J11 G14:J15 G18:J20 G23:J23 G25:J26 G29:J31 G33:J33 G35:J37 G39:J200">
    <cfRule type="expression" dxfId="42" priority="67">
      <formula>$A2</formula>
    </cfRule>
  </conditionalFormatting>
  <conditionalFormatting sqref="G2:J3 J5 J7 J9 G11:AF11 G14:AF15 G18:AF20 G23:AF23 G25:AF26 G29:AF31 G33:AF33 G35:AF36 G37:AA37 G39:AF200 Q4:Z4 Q5:AF5 Q6:Z6 Q7:AF7 Q8:Z8 Q9:AF9 Q10:Z10 O12:Z13 O16:Z17 O21:Z22 O24:Z24 O27:Z28 O32:Z32 O34:Z34 O38:Z38 AE4:AF4 K4:K10 O4:P10 H5 AE6:AF6 H7 AE8:AF8 H9 AE10:AF10 K12:K13 AE12:AF13 K16:K17 AF16:AF17 K21:K22 AE21:AF22 K24 AE24:AF24 K27:K28 AE27:AF28 K32 AE32:AF32 K34 AF34 AF37:AF38 K38">
    <cfRule type="expression" dxfId="41" priority="68">
      <formula>$C2</formula>
    </cfRule>
  </conditionalFormatting>
  <conditionalFormatting sqref="G2:J3 Z3:Z200 J5 AD5 J7 AD7 J9 AD9 G11:J11 AD11 G14:J15 AD14:AD15 G18:J20 AD18:AD20 G23:J23 AD23 G25:J26 AD25:AD26 G29:J31 AD29:AD31 G33:J33 AD33 AD35:AD36 G35:J37 G39:J200 AD39:AD200">
    <cfRule type="expression" dxfId="40" priority="69">
      <formula>$E2</formula>
    </cfRule>
  </conditionalFormatting>
  <conditionalFormatting sqref="K2:AF3">
    <cfRule type="expression" dxfId="39" priority="3">
      <formula>$C2</formula>
    </cfRule>
  </conditionalFormatting>
  <conditionalFormatting sqref="W2:W200">
    <cfRule type="expression" dxfId="38" priority="1">
      <formula>$AG2</formula>
    </cfRule>
  </conditionalFormatting>
  <conditionalFormatting sqref="Z2 AD2:AD3">
    <cfRule type="expression" dxfId="37" priority="4">
      <formula>$E2</formula>
    </cfRule>
  </conditionalFormatting>
  <conditionalFormatting sqref="AD2:AD3 Z2:Z200 AD5 AD7 AD9 AD11 AD14:AD15 AD18:AD20 AD23 AD25:AD26 AD29:AD31 AD33 AD35:AD36 AD39:AD200">
    <cfRule type="expression" dxfId="36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{376FBC95-2520-4969-B719-60C27C882AC2}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{910FA798-6F33-4377-8A59-38B5C63B398E}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{3BB1AA01-8F02-4710-BDE3-D5626AB7A38F}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{53C8A342-EC40-4A5E-8E59-2238DAE4FBF5}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{0ECA304F-270F-4345-B632-522A2CD2747D}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{E55EE621-CF74-4EE3-A432-F90FF96C3CDE}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{7B5351E3-5111-4D87-8DFF-AEB7344540C2}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{AD56E77B-BF70-429E-84F0-BD0CA0D2F793}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{B1C21069-79B7-4C5E-A4D1-3743BCC1C397}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{95D79E20-5082-4BA3-8966-1137C3182D98}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{79C1FB0A-23AD-4CF6-8EF2-9DC84A84FBEA}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{ADAC9D3A-2D8F-4353-AF54-EFEBB36CA00B}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{7A450F54-0496-41B5-B8B8-2DC4D9A638F1}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{79AD2C96-1154-4D6E-93A1-DA56044DFEDE}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{EA676521-8A6D-477E-BCB1-5F8CD8CBC362}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{4F9104B5-B3C2-4867-B8A7-6F667AFFC7C3}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{98BFB153-BFE4-43D9-80D0-913E08C236DF}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{5BF88B30-1F6A-4814-AA00-E99D23216B67}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{EDA8271C-A5AE-4C95-86EC-2963E5C76D11}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{EBAD1109-D7BB-41E3-82C8-55D4E340DDFD}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{D6C9C955-2E95-4C24-AB92-BF21D1B3FB53}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{17AFDDEE-4168-4A24-9EDA-D57BE762F1EE}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{E01126A0-735E-43E1-865F-EA5F48C28B91}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{F0556193-B7FE-45C3-B2E8-7D565359D222}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{3DA42331-3CBB-4058-B786-D381B357A251}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{E47F15C4-E027-4ADD-87D1-4E6F55A3EDE2}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{1825E50C-CAC9-4634-ADEF-77D60131707C}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{FCC922E2-43ED-40FB-940F-04FDC46A4247}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{8AC57730-47B7-4DC4-A510-8D7EA04A0B25}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{66079045-ABC1-49E6-8088-6B9EE3A02147}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{CB07FD1C-91AC-4C96-AC47-7C5A862928A3}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{957CC092-39D2-47F9-AC58-39DDECA8B669}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{35850A47-B291-4F4A-A27C-E7721F0DE31B}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{9E80EE3C-F747-4ABF-84F2-41A5A3856EFC}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{73E1F1DC-4CF4-4136-A820-C1303398189E}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{BDDD4EF5-0406-4627-BD01-545F0CA02C94}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{1D05DE44-0FB9-4475-83F3-6CEEDB774C30}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{2826410D-74D2-458F-ACA9-0E02129885D8}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{099B6D0A-BACC-422B-B087-A07DF0D8C27C}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{02398944-C2DC-439A-A2DA-09DDC1AEAD62}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{0704746F-0EE4-4E0F-A5DB-551B9284B98E}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{4454636E-6770-41D9-8607-9CBFE4453CBE}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{F7E7450D-9805-4FAE-8C95-CCB9C7686D3F}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{835ADDC5-85F5-4100-9097-C245413ABCDD}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{6AFB3CB2-8B3B-4EDA-9408-23BAD7504EA1}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{D699D1C2-5EBF-4884-9062-1948BF942AC0}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{86F4708F-0CDF-40F6-9A5E-BB4EA236DA27}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{35422BAA-8239-40E4-8AF7-61AB0D1BA0EF}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{5AF0D69B-FD32-475A-8FC6-8C971B0CF080}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{021DB712-6430-4711-8F40-9AB0B5141200}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{338DAE3D-22D6-4C4A-B6BE-A0A49313621C}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{DB0DE13C-957B-4A4E-A194-18789C9EBA60}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{F4F4483D-61BF-45F2-BE51-DDD77C4A0509}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{2EFA39D6-F712-46BC-B5D7-9C8876B817D0}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{816461F2-B86A-45EF-A74B-7B574238F3B2}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{A685B345-8C2C-464C-A888-4D8C3536E76E}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{258B0A55-23FF-4635-BD3A-8A0C1B2C5E39}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{4A9DDAC8-1DBE-4927-8030-B25B64442383}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{FBD0777A-6774-4E90-8093-709655C641FE}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{0B2503F0-0772-44EA-BEB8-2F85BA4BD69D}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{1A55971B-4EE2-4C9D-BF4B-6939D79A863E}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6FBC95-2520-4969-B719-60C27C882AC2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10FA798-6F33-4377-8A59-38B5C63B398E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BB1AA01-8F02-4710-BDE3-D5626AB7A38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3C8A342-EC40-4A5E-8E59-2238DAE4FBF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ECA304F-270F-4345-B632-522A2CD2747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55EE621-CF74-4EE3-A432-F90FF96C3CD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B5351E3-5111-4D87-8DFF-AEB7344540C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D56E77B-BF70-429E-84F0-BD0CA0D2F79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1C21069-79B7-4C5E-A4D1-3743BCC1C39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5D79E20-5082-4BA3-8966-1137C3182D9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9C1FB0A-23AD-4CF6-8EF2-9DC84A84FBE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ADAC9D3A-2D8F-4353-AF54-EFEBB36CA00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7A450F54-0496-41B5-B8B8-2DC4D9A638F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9AD2C96-1154-4D6E-93A1-DA56044DFED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EA676521-8A6D-477E-BCB1-5F8CD8CBC36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F9104B5-B3C2-4867-B8A7-6F667AFFC7C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8BFB153-BFE4-43D9-80D0-913E08C236D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BF88B30-1F6A-4814-AA00-E99D23216B6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DA8271C-A5AE-4C95-86EC-2963E5C76D11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BAD1109-D7BB-41E3-82C8-55D4E340DDFD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6C9C955-2E95-4C24-AB92-BF21D1B3FB5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7AFDDEE-4168-4A24-9EDA-D57BE762F1E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01126A0-735E-43E1-865F-EA5F48C28B9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0556193-B7FE-45C3-B2E8-7D565359D22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DA42331-3CBB-4058-B786-D381B357A25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47F15C4-E027-4ADD-87D1-4E6F55A3EDE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825E50C-CAC9-4634-ADEF-77D60131707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CC922E2-43ED-40FB-940F-04FDC46A424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8AC57730-47B7-4DC4-A510-8D7EA04A0B2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66079045-ABC1-49E6-8088-6B9EE3A0214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B07FD1C-91AC-4C96-AC47-7C5A862928A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57CC092-39D2-47F9-AC58-39DDECA8B66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5850A47-B291-4F4A-A27C-E7721F0DE31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E80EE3C-F747-4ABF-84F2-41A5A3856EF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3E1F1DC-4CF4-4136-A820-C1303398189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DDD4EF5-0406-4627-BD01-545F0CA02C9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D05DE44-0FB9-4475-83F3-6CEEDB774C3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826410D-74D2-458F-ACA9-0E02129885D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99B6D0A-BACC-422B-B087-A07DF0D8C27C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02398944-C2DC-439A-A2DA-09DDC1AEAD6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704746F-0EE4-4E0F-A5DB-551B9284B98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454636E-6770-41D9-8607-9CBFE4453CB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7E7450D-9805-4FAE-8C95-CCB9C7686D3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35ADDC5-85F5-4100-9097-C245413ABCD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AFB3CB2-8B3B-4EDA-9408-23BAD7504EA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699D1C2-5EBF-4884-9062-1948BF942AC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6F4708F-0CDF-40F6-9A5E-BB4EA236DA2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5422BAA-8239-40E4-8AF7-61AB0D1BA0E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AF0D69B-FD32-475A-8FC6-8C971B0CF08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21DB712-6430-4711-8F40-9AB0B514120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38DAE3D-22D6-4C4A-B6BE-A0A49313621C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B0DE13C-957B-4A4E-A194-18789C9EBA6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4F4483D-61BF-45F2-BE51-DDD77C4A050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EFA39D6-F712-46BC-B5D7-9C8876B817D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16461F2-B86A-45EF-A74B-7B574238F3B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685B345-8C2C-464C-A888-4D8C3536E76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58B0A55-23FF-4635-BD3A-8A0C1B2C5E3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A9DDAC8-1DBE-4927-8030-B25B6444238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BD0777A-6774-4E90-8093-709655C641FE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B2503F0-0772-44EA-BEB8-2F85BA4BD69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A55971B-4EE2-4C9D-BF4B-6939D79A863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R267"/>
  <sheetViews>
    <sheetView rightToLeft="1" topLeftCell="Q1" zoomScale="70" zoomScaleNormal="70" workbookViewId="0">
      <selection activeCell="G16" sqref="G1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3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222" style="24" bestFit="1" customWidth="1"/>
    <col min="29" max="29" width="15.77734375" style="31" bestFit="1" customWidth="1"/>
    <col min="30" max="30" width="13.6640625" style="32" bestFit="1" customWidth="1"/>
    <col min="31" max="31" width="59.109375" style="24" bestFit="1" customWidth="1"/>
    <col min="32" max="32" width="28.33203125" style="24" bestFit="1" customWidth="1"/>
    <col min="33" max="33" width="13.5546875" style="24" bestFit="1" customWidth="1"/>
    <col min="34" max="34" width="221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18">
        <v>1</v>
      </c>
      <c r="H2" s="220">
        <v>416680</v>
      </c>
      <c r="I2" s="218" t="s">
        <v>1488</v>
      </c>
      <c r="J2" s="218"/>
      <c r="K2" s="11" t="str">
        <f t="shared" ref="K2:K65" ca="1" si="0">IF(C2, TODAY(), "" )</f>
        <v/>
      </c>
      <c r="L2" s="216" t="s">
        <v>399</v>
      </c>
      <c r="M2" s="216" t="s">
        <v>1523</v>
      </c>
      <c r="N2" s="216"/>
      <c r="O2" s="9">
        <v>5501.1</v>
      </c>
      <c r="P2" s="9">
        <v>1</v>
      </c>
      <c r="Q2" s="13" t="str">
        <f>VLOOKUP(O2, '[1]لیست محصولات شهریور ۱۴۰۳'!B:C,2,0)</f>
        <v>ورتکس | Vortex</v>
      </c>
      <c r="R2" s="9" t="s">
        <v>112</v>
      </c>
      <c r="S2" s="12">
        <f>VLOOKUP(O2, '[1]لیست محصولات شهریور ۱۴۰۳'!B:F,5,0)</f>
        <v>150</v>
      </c>
      <c r="T2" s="14">
        <f>VLOOKUP(O2, '[1]لیست محصولات شهریور ۱۴۰۳'!B:G,6,0)</f>
        <v>2300000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2300000</v>
      </c>
      <c r="Y2" s="17"/>
      <c r="Z2" s="14">
        <f t="shared" ref="Z2:Z65" si="4">X2-Y2</f>
        <v>2300000</v>
      </c>
      <c r="AA2" s="232" t="s">
        <v>235</v>
      </c>
      <c r="AB2" s="230" t="s">
        <v>1524</v>
      </c>
      <c r="AC2" s="228" t="s">
        <v>1525</v>
      </c>
      <c r="AD2" s="226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تبریز ولیعصر - فلکه همافر - خیابان صادقیان - جنب گالری لوکس - پلاک ۴ طبقه ۵  - کیارش شیوا 09146669863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9"/>
      <c r="H3" s="221"/>
      <c r="I3" s="219"/>
      <c r="J3" s="219"/>
      <c r="K3" s="11" t="str">
        <f t="shared" ca="1" si="0"/>
        <v/>
      </c>
      <c r="L3" s="217"/>
      <c r="M3" s="217"/>
      <c r="N3" s="217"/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1</v>
      </c>
      <c r="X3" s="14">
        <f t="shared" si="3"/>
        <v>2750000</v>
      </c>
      <c r="Y3" s="17"/>
      <c r="Z3" s="14">
        <f t="shared" si="4"/>
        <v>2750000</v>
      </c>
      <c r="AA3" s="233"/>
      <c r="AB3" s="231"/>
      <c r="AC3" s="229"/>
      <c r="AD3" s="227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67">
        <v>2</v>
      </c>
      <c r="H4" s="78"/>
      <c r="I4" s="199" t="s">
        <v>1234</v>
      </c>
      <c r="J4" s="9" t="s">
        <v>74</v>
      </c>
      <c r="K4" s="11" t="str">
        <f t="shared" ca="1" si="0"/>
        <v/>
      </c>
      <c r="L4" s="12" t="s">
        <v>1069</v>
      </c>
      <c r="M4" s="12" t="s">
        <v>1070</v>
      </c>
      <c r="N4" s="12" t="s">
        <v>1526</v>
      </c>
      <c r="O4" s="9">
        <v>5501.3</v>
      </c>
      <c r="P4" s="9">
        <v>3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4000</v>
      </c>
      <c r="T4" s="14">
        <f>VLOOKUP(O4, '[1]لیست محصولات شهریور ۱۴۰۳'!B:G,6,0)</f>
        <v>51200000</v>
      </c>
      <c r="U4" s="15"/>
      <c r="V4" s="16">
        <f t="shared" si="1"/>
        <v>0</v>
      </c>
      <c r="W4" s="12">
        <f t="shared" si="2"/>
        <v>3</v>
      </c>
      <c r="X4" s="14">
        <f t="shared" si="3"/>
        <v>153600000</v>
      </c>
      <c r="Y4" s="17"/>
      <c r="Z4" s="14">
        <f t="shared" si="4"/>
        <v>153600000</v>
      </c>
      <c r="AA4" s="18" t="s">
        <v>76</v>
      </c>
      <c r="AB4" s="13" t="s">
        <v>1073</v>
      </c>
      <c r="AC4" s="19" t="s">
        <v>1075</v>
      </c>
      <c r="AD4" s="20"/>
      <c r="AE4" s="77" t="s">
        <v>1528</v>
      </c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شهرك غرب، خيابان ايران زمين، نبش خيابان مهستان، مركز خريد گلستان، حياط شرقي، پلاك ۱۰۲ کافه بیکری درو شعبه گلستان - محدثه گرجی 09912080890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67">
        <v>3</v>
      </c>
      <c r="H5" s="78"/>
      <c r="I5" s="199" t="s">
        <v>1234</v>
      </c>
      <c r="J5" s="9" t="s">
        <v>74</v>
      </c>
      <c r="K5" s="11" t="str">
        <f t="shared" ref="K5" ca="1" si="7">IF(C5, TODAY(), "" )</f>
        <v/>
      </c>
      <c r="L5" s="12" t="s">
        <v>1069</v>
      </c>
      <c r="M5" s="12" t="s">
        <v>1070</v>
      </c>
      <c r="N5" s="12" t="s">
        <v>1527</v>
      </c>
      <c r="O5" s="9">
        <v>5501.3</v>
      </c>
      <c r="P5" s="9">
        <v>3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3</v>
      </c>
      <c r="X5" s="14">
        <f t="shared" si="3"/>
        <v>153600000</v>
      </c>
      <c r="Y5" s="17"/>
      <c r="Z5" s="14">
        <f t="shared" si="4"/>
        <v>153600000</v>
      </c>
      <c r="AA5" s="18" t="s">
        <v>76</v>
      </c>
      <c r="AB5" s="13" t="s">
        <v>1529</v>
      </c>
      <c r="AC5" s="19" t="s">
        <v>1075</v>
      </c>
      <c r="AD5" s="20"/>
      <c r="AE5" s="77" t="s">
        <v>1528</v>
      </c>
      <c r="AF5" s="21"/>
      <c r="AG5" s="22" t="str">
        <f t="shared" si="5"/>
        <v>TRUE</v>
      </c>
      <c r="AH5" s="23" t="str">
        <f t="shared" si="6"/>
        <v>تهران سعادت آباد-ميدان كتاب-بلوار كوهستان-مجتمع اپال-طبقه نهم کافه بیکری درو شعبه اُپال - محدثه گرجی 09912080890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290451777357</v>
      </c>
      <c r="I6" s="25" t="s">
        <v>1488</v>
      </c>
      <c r="J6" s="9"/>
      <c r="K6" s="11" t="str">
        <f t="shared" ca="1" si="0"/>
        <v/>
      </c>
      <c r="L6" s="12" t="s">
        <v>96</v>
      </c>
      <c r="M6" s="12" t="s">
        <v>1531</v>
      </c>
      <c r="N6" s="12"/>
      <c r="O6" s="9">
        <v>5501.2</v>
      </c>
      <c r="P6" s="9">
        <v>1</v>
      </c>
      <c r="Q6" s="13" t="str">
        <f>VLOOKUP(O6, '[1]لیست محصولات شهریور ۱۴۰۳'!B:C,2,0)</f>
        <v>ورتکس | Vortex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11100000</v>
      </c>
      <c r="U6" s="15"/>
      <c r="V6" s="16">
        <f t="shared" si="1"/>
        <v>0</v>
      </c>
      <c r="W6" s="12">
        <f t="shared" si="2"/>
        <v>1</v>
      </c>
      <c r="X6" s="14">
        <f t="shared" si="3"/>
        <v>11100000</v>
      </c>
      <c r="Y6" s="17"/>
      <c r="Z6" s="14">
        <f t="shared" si="4"/>
        <v>11100000</v>
      </c>
      <c r="AA6" s="18" t="s">
        <v>207</v>
      </c>
      <c r="AB6" s="214" t="s">
        <v>1532</v>
      </c>
      <c r="AC6" s="19" t="s">
        <v>1533</v>
      </c>
      <c r="AD6" s="20"/>
      <c r="AE6" s="19"/>
      <c r="AF6" s="21"/>
      <c r="AG6" s="22" t="str">
        <f t="shared" si="5"/>
        <v>TRUE</v>
      </c>
      <c r="AH6" s="23" t="str">
        <f t="shared" si="6"/>
        <v>قم 20 متری زاد . کوچه 16 . چهار راه اول سمت راست . کوچه شاهمرادی . پلاک 37  - رضا مخلص آبادی فراهانی 09361210271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8">
        <v>5</v>
      </c>
      <c r="H7" s="220">
        <v>860106</v>
      </c>
      <c r="I7" s="218" t="s">
        <v>1488</v>
      </c>
      <c r="J7" s="218"/>
      <c r="K7" s="11" t="str">
        <f t="shared" ca="1" si="0"/>
        <v/>
      </c>
      <c r="L7" s="216" t="s">
        <v>622</v>
      </c>
      <c r="M7" s="216" t="s">
        <v>1534</v>
      </c>
      <c r="N7" s="216"/>
      <c r="O7" s="9">
        <v>5524.1</v>
      </c>
      <c r="P7" s="9">
        <v>1</v>
      </c>
      <c r="Q7" s="13" t="str">
        <f>VLOOKUP(O7, '[1]لیست محصولات شهریور ۱۴۰۳'!B:C,2,0)</f>
        <v>برزیل کوکاپیل کاناریو | Brazil Cocapil Canario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2550000</v>
      </c>
      <c r="U7" s="26"/>
      <c r="V7" s="16">
        <f t="shared" si="1"/>
        <v>0</v>
      </c>
      <c r="W7" s="12">
        <f t="shared" si="2"/>
        <v>1</v>
      </c>
      <c r="X7" s="14">
        <f t="shared" si="3"/>
        <v>2550000</v>
      </c>
      <c r="Y7" s="17"/>
      <c r="Z7" s="14">
        <f t="shared" si="4"/>
        <v>2550000</v>
      </c>
      <c r="AA7" s="232" t="s">
        <v>613</v>
      </c>
      <c r="AB7" s="230" t="s">
        <v>1535</v>
      </c>
      <c r="AC7" s="228" t="s">
        <v>1536</v>
      </c>
      <c r="AD7" s="226"/>
      <c r="AE7" s="19"/>
      <c r="AF7" s="21"/>
      <c r="AG7" s="22" t="str">
        <f t="shared" si="5"/>
        <v>TRUE</v>
      </c>
      <c r="AH7" s="23" t="str">
        <f t="shared" si="6"/>
        <v>آمل خیابان شهید بهشتی،اندیشه 20 پلاک 8  - امیرحسین حبیب زاده 09118894873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9"/>
      <c r="H8" s="221"/>
      <c r="I8" s="219"/>
      <c r="J8" s="219"/>
      <c r="K8" s="11" t="str">
        <f t="shared" ca="1" si="0"/>
        <v/>
      </c>
      <c r="L8" s="217"/>
      <c r="M8" s="217"/>
      <c r="N8" s="217"/>
      <c r="O8" s="9">
        <v>5525.1</v>
      </c>
      <c r="P8" s="9">
        <v>2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2</v>
      </c>
      <c r="X8" s="14">
        <f t="shared" si="3"/>
        <v>5500000</v>
      </c>
      <c r="Y8" s="17"/>
      <c r="Z8" s="14">
        <f t="shared" si="4"/>
        <v>5500000</v>
      </c>
      <c r="AA8" s="233"/>
      <c r="AB8" s="231"/>
      <c r="AC8" s="229"/>
      <c r="AD8" s="22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290463266657</v>
      </c>
      <c r="I9" s="25" t="s">
        <v>1488</v>
      </c>
      <c r="J9" s="9"/>
      <c r="K9" s="11" t="str">
        <f t="shared" ca="1" si="0"/>
        <v/>
      </c>
      <c r="L9" s="27" t="s">
        <v>1537</v>
      </c>
      <c r="M9" s="12" t="s">
        <v>1538</v>
      </c>
      <c r="N9" s="12"/>
      <c r="O9" s="9">
        <v>5525.2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 t="s">
        <v>112</v>
      </c>
      <c r="S9" s="12">
        <f>VLOOKUP(O9, '[1]لیست محصولات شهریور ۱۴۰۳'!B:F,5,0)</f>
        <v>750</v>
      </c>
      <c r="T9" s="14">
        <f>VLOOKUP(O9, '[1]لیست محصولات شهریور ۱۴۰۳'!B:G,6,0)</f>
        <v>13350000</v>
      </c>
      <c r="U9" s="15"/>
      <c r="V9" s="16">
        <f t="shared" si="1"/>
        <v>0</v>
      </c>
      <c r="W9" s="12">
        <f t="shared" si="2"/>
        <v>1</v>
      </c>
      <c r="X9" s="14">
        <f t="shared" si="3"/>
        <v>13350000</v>
      </c>
      <c r="Y9" s="17"/>
      <c r="Z9" s="14">
        <f t="shared" si="4"/>
        <v>13350000</v>
      </c>
      <c r="AA9" s="18" t="s">
        <v>76</v>
      </c>
      <c r="AB9" s="13" t="s">
        <v>1539</v>
      </c>
      <c r="AC9" s="19" t="s">
        <v>1540</v>
      </c>
      <c r="AD9" s="20" t="s">
        <v>109</v>
      </c>
      <c r="AE9" s="77" t="s">
        <v>1545</v>
      </c>
      <c r="AF9" s="21"/>
      <c r="AG9" s="22" t="str">
        <f t="shared" si="5"/>
        <v>TRUE</v>
      </c>
      <c r="AH9" s="23" t="str">
        <f t="shared" si="6"/>
        <v>تهران جلفا خ مجتبایی نبش کوچه لاهیجان پلاک ۲۰ س پرتو واحد ۶  - صالح نصر 09122453755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290475833240</v>
      </c>
      <c r="I10" s="25" t="s">
        <v>1541</v>
      </c>
      <c r="J10" s="9" t="s">
        <v>74</v>
      </c>
      <c r="K10" s="11" t="str">
        <f t="shared" ca="1" si="0"/>
        <v/>
      </c>
      <c r="L10" s="27" t="s">
        <v>124</v>
      </c>
      <c r="M10" s="27" t="s">
        <v>1542</v>
      </c>
      <c r="N10" s="12"/>
      <c r="O10" s="9">
        <v>5501.1</v>
      </c>
      <c r="P10" s="9">
        <v>1</v>
      </c>
      <c r="Q10" s="13" t="str">
        <f>VLOOKUP(O10, '[1]لیست محصولات شهریور ۱۴۰۳'!B:C,2,0)</f>
        <v>ورتکس | Vortex</v>
      </c>
      <c r="R10" s="9" t="s">
        <v>121</v>
      </c>
      <c r="S10" s="12">
        <f>VLOOKUP(O10, '[1]لیست محصولات شهریور ۱۴۰۳'!B:F,5,0)</f>
        <v>150</v>
      </c>
      <c r="T10" s="14">
        <f>VLOOKUP(O10, '[1]لیست محصولات شهریور ۱۴۰۳'!B:G,6,0)</f>
        <v>2300000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2300000</v>
      </c>
      <c r="Y10" s="17"/>
      <c r="Z10" s="14">
        <f t="shared" si="4"/>
        <v>2300000</v>
      </c>
      <c r="AA10" s="18" t="s">
        <v>76</v>
      </c>
      <c r="AB10" s="13" t="s">
        <v>1544</v>
      </c>
      <c r="AC10" s="19" t="s">
        <v>1543</v>
      </c>
      <c r="AD10" s="20" t="s">
        <v>95</v>
      </c>
      <c r="AE10" s="19"/>
      <c r="AF10" s="21"/>
      <c r="AG10" s="22" t="str">
        <f t="shared" si="5"/>
        <v>TRUE</v>
      </c>
      <c r="AH10" s="23" t="str">
        <f t="shared" si="6"/>
        <v>تهران خ. ولیعصر، خ. دمشق، خوابگاه دانشجویی شهید شرفی دانشگاه صنعتی امیرکبیر تهران؛ طبقه ۵ - اتاق ۵۱۱ - دانشجوی رشته مهندسی مکانیک: آرین رجائی - شماره تماس: 09026429819 *درصورت عدم حضور، به نگهبانی خوابگاه تحویل داده شود *  - آرین رجائی 09144404008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872594</v>
      </c>
      <c r="I11" s="9" t="s">
        <v>1541</v>
      </c>
      <c r="J11" s="9" t="s">
        <v>74</v>
      </c>
      <c r="K11" s="11" t="str">
        <f t="shared" ca="1" si="0"/>
        <v/>
      </c>
      <c r="L11" s="12" t="s">
        <v>336</v>
      </c>
      <c r="M11" s="12" t="s">
        <v>337</v>
      </c>
      <c r="N11" s="12" t="s">
        <v>1549</v>
      </c>
      <c r="O11" s="9">
        <v>5525.2</v>
      </c>
      <c r="P11" s="9">
        <v>2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13350000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26700000</v>
      </c>
      <c r="Y11" s="17"/>
      <c r="Z11" s="14">
        <f t="shared" si="4"/>
        <v>26700000</v>
      </c>
      <c r="AA11" s="18" t="s">
        <v>76</v>
      </c>
      <c r="AB11" s="13" t="s">
        <v>339</v>
      </c>
      <c r="AC11" s="19" t="s">
        <v>340</v>
      </c>
      <c r="AD11" s="20" t="s">
        <v>109</v>
      </c>
      <c r="AE11" s="19"/>
      <c r="AF11" s="21"/>
      <c r="AG11" s="22" t="str">
        <f t="shared" si="5"/>
        <v>TRUE</v>
      </c>
      <c r="AH11" s="23" t="str">
        <f t="shared" si="6"/>
        <v>تهران قیطریه - بلوار کاوه - پور حیدری شرقی(روشنایی) - بلوار صفا - نبش کوچه شقایق - پلاک 6 موچی‌کی - کیانا بیانی 09124700718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8">
        <v>9</v>
      </c>
      <c r="H12" s="220">
        <v>290544056770</v>
      </c>
      <c r="I12" s="218" t="s">
        <v>1541</v>
      </c>
      <c r="J12" s="218"/>
      <c r="K12" s="11" t="str">
        <f t="shared" ca="1" si="0"/>
        <v/>
      </c>
      <c r="L12" s="216" t="s">
        <v>1561</v>
      </c>
      <c r="M12" s="216" t="s">
        <v>388</v>
      </c>
      <c r="N12" s="216"/>
      <c r="O12" s="9">
        <v>5525.2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750</v>
      </c>
      <c r="T12" s="14">
        <f>VLOOKUP(O12, '[1]لیست محصولات شهریور ۱۴۰۳'!B:G,6,0)</f>
        <v>13350000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13350000</v>
      </c>
      <c r="Y12" s="17"/>
      <c r="Z12" s="14">
        <f t="shared" si="4"/>
        <v>13350000</v>
      </c>
      <c r="AA12" s="232" t="s">
        <v>76</v>
      </c>
      <c r="AB12" s="230" t="s">
        <v>1562</v>
      </c>
      <c r="AC12" s="228" t="s">
        <v>1563</v>
      </c>
      <c r="AD12" s="226" t="s">
        <v>109</v>
      </c>
      <c r="AE12" s="19"/>
      <c r="AF12" s="21"/>
      <c r="AG12" s="22" t="str">
        <f t="shared" si="5"/>
        <v>TRUE</v>
      </c>
      <c r="AH12" s="23" t="str">
        <f t="shared" si="6"/>
        <v>تهران خیابان ولیعصر نرسیده به میدان تجریش بن بست سرشار پلاک ۳ زنگ ۱۱ واحد 3C  - طیب سعید 09123731234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9"/>
      <c r="H13" s="221"/>
      <c r="I13" s="219"/>
      <c r="J13" s="219"/>
      <c r="K13" s="11" t="str">
        <f t="shared" ca="1" si="0"/>
        <v/>
      </c>
      <c r="L13" s="217"/>
      <c r="M13" s="217"/>
      <c r="N13" s="217"/>
      <c r="O13" s="9">
        <v>5501.2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11100000</v>
      </c>
      <c r="U13" s="15"/>
      <c r="V13" s="16">
        <f t="shared" si="1"/>
        <v>0</v>
      </c>
      <c r="W13" s="12">
        <f t="shared" si="2"/>
        <v>1</v>
      </c>
      <c r="X13" s="14">
        <f t="shared" si="3"/>
        <v>11100000</v>
      </c>
      <c r="Y13" s="17"/>
      <c r="Z13" s="14">
        <f t="shared" si="4"/>
        <v>11100000</v>
      </c>
      <c r="AA13" s="233"/>
      <c r="AB13" s="231"/>
      <c r="AC13" s="229"/>
      <c r="AD13" s="22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67">
        <v>10</v>
      </c>
      <c r="H14" s="78"/>
      <c r="I14" s="67" t="s">
        <v>1610</v>
      </c>
      <c r="J14" s="9"/>
      <c r="K14" s="11" t="str">
        <f t="shared" ca="1" si="0"/>
        <v/>
      </c>
      <c r="L14" s="12" t="s">
        <v>96</v>
      </c>
      <c r="M14" s="12" t="s">
        <v>1654</v>
      </c>
      <c r="N14" s="12" t="s">
        <v>1657</v>
      </c>
      <c r="O14" s="9">
        <v>5524.3</v>
      </c>
      <c r="P14" s="9">
        <v>1</v>
      </c>
      <c r="Q14" s="13" t="str">
        <f>VLOOKUP(O14, '[1]لیست محصولات شهریور ۱۴۰۳'!B:C,2,0)</f>
        <v>برزیل کوکاپیل کاناریو | Brazil Cocapil Canario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58400000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58400000</v>
      </c>
      <c r="Y14" s="17"/>
      <c r="Z14" s="14">
        <f t="shared" si="4"/>
        <v>58400000</v>
      </c>
      <c r="AA14" s="18" t="s">
        <v>76</v>
      </c>
      <c r="AB14" s="13" t="s">
        <v>1656</v>
      </c>
      <c r="AC14" s="19" t="s">
        <v>1655</v>
      </c>
      <c r="AD14" s="20"/>
      <c r="AE14" s="19"/>
      <c r="AF14" s="21"/>
      <c r="AG14" s="22" t="str">
        <f t="shared" si="5"/>
        <v>TRUE</v>
      </c>
      <c r="AH14" s="23" t="str">
        <f t="shared" si="6"/>
        <v>تهران میدان انقلاب- ابتدای کارگر شمالی- بین فرصت و نصرت- مجتمع مهرسان کافه رستوران هلوشف (شعبه انقلاب) - رضا بایزیدچی 09126491439</v>
      </c>
    </row>
    <row r="15" spans="1:34" ht="22.35" customHeight="1">
      <c r="A15" s="7"/>
      <c r="B15" s="7"/>
      <c r="C15" s="7"/>
      <c r="D15" s="7"/>
      <c r="E15" s="7"/>
      <c r="F15" s="8"/>
      <c r="G15" s="9">
        <v>11</v>
      </c>
      <c r="H15" s="10">
        <v>290667981241</v>
      </c>
      <c r="I15" s="9" t="s">
        <v>1610</v>
      </c>
      <c r="J15" s="9"/>
      <c r="K15" s="11" t="str">
        <f t="shared" ca="1" si="0"/>
        <v/>
      </c>
      <c r="L15" s="12" t="s">
        <v>101</v>
      </c>
      <c r="M15" s="12" t="s">
        <v>120</v>
      </c>
      <c r="N15" s="12"/>
      <c r="O15" s="9">
        <v>5501.1</v>
      </c>
      <c r="P15" s="9">
        <v>2</v>
      </c>
      <c r="Q15" s="13" t="str">
        <f>VLOOKUP(O15, '[1]لیست محصولات شهریور ۱۴۰۳'!B:C,2,0)</f>
        <v>ورتکس | Vortex</v>
      </c>
      <c r="R15" s="9" t="s">
        <v>121</v>
      </c>
      <c r="S15" s="12">
        <f>VLOOKUP(O15, '[1]لیست محصولات شهریور ۱۴۰۳'!B:F,5,0)</f>
        <v>150</v>
      </c>
      <c r="T15" s="14">
        <f>VLOOKUP(O15, '[1]لیست محصولات شهریور ۱۴۰۳'!B:G,6,0)</f>
        <v>2300000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4600000</v>
      </c>
      <c r="Y15" s="17"/>
      <c r="Z15" s="14">
        <f t="shared" si="4"/>
        <v>4600000</v>
      </c>
      <c r="AA15" s="18" t="s">
        <v>76</v>
      </c>
      <c r="AB15" s="13" t="s">
        <v>122</v>
      </c>
      <c r="AC15" s="19" t="s">
        <v>123</v>
      </c>
      <c r="AD15" s="20"/>
      <c r="AE15" s="77" t="s">
        <v>364</v>
      </c>
      <c r="AF15" s="21"/>
      <c r="AG15" s="22" t="str">
        <f t="shared" si="5"/>
        <v>TRUE</v>
      </c>
      <c r="AH15" s="23" t="str">
        <f t="shared" si="6"/>
        <v>تهران تقاطع بلوار اندرزگو و قیطریه- خیابان برادران سلیمانی شرقی- بن بست وصالی- پلاک 2- واحد 505  - محمدرضا صادقی 09121721169</v>
      </c>
    </row>
    <row r="16" spans="1:34" ht="22.35" customHeight="1">
      <c r="A16" s="7"/>
      <c r="B16" s="7"/>
      <c r="C16" s="7"/>
      <c r="D16" s="7"/>
      <c r="E16" s="7"/>
      <c r="F16" s="8"/>
      <c r="G16" s="9">
        <v>12</v>
      </c>
      <c r="H16" s="10">
        <v>290670779820</v>
      </c>
      <c r="I16" s="9" t="s">
        <v>1610</v>
      </c>
      <c r="J16" s="9" t="s">
        <v>74</v>
      </c>
      <c r="K16" s="11" t="str">
        <f t="shared" ca="1" si="0"/>
        <v/>
      </c>
      <c r="L16" s="12" t="s">
        <v>1277</v>
      </c>
      <c r="M16" s="12" t="s">
        <v>1278</v>
      </c>
      <c r="N16" s="12"/>
      <c r="O16" s="9">
        <v>5524.1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 t="s">
        <v>112</v>
      </c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2550000</v>
      </c>
      <c r="Y16" s="17"/>
      <c r="Z16" s="14">
        <f t="shared" si="4"/>
        <v>2550000</v>
      </c>
      <c r="AA16" s="18" t="s">
        <v>76</v>
      </c>
      <c r="AB16" s="13" t="s">
        <v>1662</v>
      </c>
      <c r="AC16" s="19" t="s">
        <v>1280</v>
      </c>
      <c r="AD16" s="20" t="s">
        <v>109</v>
      </c>
      <c r="AE16" s="77" t="s">
        <v>1661</v>
      </c>
      <c r="AF16" s="21"/>
      <c r="AG16" s="22" t="str">
        <f t="shared" si="5"/>
        <v>TRUE</v>
      </c>
      <c r="AH16" s="23" t="str">
        <f t="shared" si="6"/>
        <v>تهران بالاتر از میدان پونک، بعد از خروجی نیایش، کوچه هفتم (کوچه معاینه فنی)، انتهای کوچه سمت چپ برج رانا، واحد ۲۶۶ طبقه ۶ *در صورت عدم حضور، به نگهبانی تحویل داده شود *  - مانا یونسی نیک 09123095320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شهریور ۱۴۰۳'!B:C,2,0)</f>
        <v>#N/A</v>
      </c>
      <c r="R17" s="9"/>
      <c r="S17" s="12" t="e">
        <f>VLOOKUP(O17, '[1]لیست محصولات شهریور ۱۴۰۳'!B:F,5,0)</f>
        <v>#N/A</v>
      </c>
      <c r="T17" s="14" t="e">
        <f>VLOOKUP(O17, '[1]لیست محصولات شهریور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شهریور ۱۴۰۳'!B:C,2,0)</f>
        <v>#N/A</v>
      </c>
      <c r="R18" s="9"/>
      <c r="S18" s="12" t="e">
        <f>VLOOKUP(O18, '[1]لیست محصولات شهریور ۱۴۰۳'!B:F,5,0)</f>
        <v>#N/A</v>
      </c>
      <c r="T18" s="14" t="e">
        <f>VLOOKUP(O18, '[1]لیست محصولات شهریور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شهریور ۱۴۰۳'!B:C,2,0)</f>
        <v>#N/A</v>
      </c>
      <c r="R19" s="9"/>
      <c r="S19" s="12" t="e">
        <f>VLOOKUP(O19, '[1]لیست محصولات شهریور ۱۴۰۳'!B:F,5,0)</f>
        <v>#N/A</v>
      </c>
      <c r="T19" s="14" t="e">
        <f>VLOOKUP(O19, '[1]لیست محصولات شهریور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شهریور ۱۴۰۳'!B:C,2,0)</f>
        <v>#N/A</v>
      </c>
      <c r="R20" s="9"/>
      <c r="S20" s="12" t="e">
        <f>VLOOKUP(O20, '[1]لیست محصولات شهریور ۱۴۰۳'!B:F,5,0)</f>
        <v>#N/A</v>
      </c>
      <c r="T20" s="14" t="e">
        <f>VLOOKUP(O20, '[1]لیست محصولات شهریور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شهریور ۱۴۰۳'!B:C,2,0)</f>
        <v>#N/A</v>
      </c>
      <c r="R21" s="9"/>
      <c r="S21" s="12" t="e">
        <f>VLOOKUP(O21, '[1]لیست محصولات شهریور ۱۴۰۳'!B:F,5,0)</f>
        <v>#N/A</v>
      </c>
      <c r="T21" s="14" t="e">
        <f>VLOOKUP(O21, '[1]لیست محصولات شهریور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شهریور ۱۴۰۳'!B:C,2,0)</f>
        <v>#N/A</v>
      </c>
      <c r="R22" s="9"/>
      <c r="S22" s="12" t="e">
        <f>VLOOKUP(O22, '[1]لیست محصولات شهریور ۱۴۰۳'!B:F,5,0)</f>
        <v>#N/A</v>
      </c>
      <c r="T22" s="14" t="e">
        <f>VLOOKUP(O22, '[1]لیست محصولات شهریور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شهریور ۱۴۰۳'!B:C,2,0)</f>
        <v>#N/A</v>
      </c>
      <c r="R23" s="9"/>
      <c r="S23" s="12" t="e">
        <f>VLOOKUP(O23, '[1]لیست محصولات شهریور ۱۴۰۳'!B:F,5,0)</f>
        <v>#N/A</v>
      </c>
      <c r="T23" s="14" t="e">
        <f>VLOOKUP(O23, '[1]لیست محصولات شهریور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شهریور ۱۴۰۳'!B:C,2,0)</f>
        <v>#N/A</v>
      </c>
      <c r="R24" s="9"/>
      <c r="S24" s="12" t="e">
        <f>VLOOKUP(O24, '[1]لیست محصولات شهریور ۱۴۰۳'!B:F,5,0)</f>
        <v>#N/A</v>
      </c>
      <c r="T24" s="14" t="e">
        <f>VLOOKUP(O24, '[1]لیست محصولات شهریور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شهریور ۱۴۰۳'!B:C,2,0)</f>
        <v>#N/A</v>
      </c>
      <c r="R25" s="9"/>
      <c r="S25" s="12" t="e">
        <f>VLOOKUP(O25, '[1]لیست محصولات شهریور ۱۴۰۳'!B:F,5,0)</f>
        <v>#N/A</v>
      </c>
      <c r="T25" s="14" t="e">
        <f>VLOOKUP(O25, '[1]لیست محصولات شهریور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شهریور ۱۴۰۳'!B:C,2,0)</f>
        <v>#N/A</v>
      </c>
      <c r="R26" s="9"/>
      <c r="S26" s="12" t="e">
        <f>VLOOKUP(O26, '[1]لیست محصولات شهریور ۱۴۰۳'!B:F,5,0)</f>
        <v>#N/A</v>
      </c>
      <c r="T26" s="14" t="e">
        <f>VLOOKUP(O26, '[1]لیست محصولات شهریور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8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9">IF(C66, P66, U66 )</f>
        <v>0</v>
      </c>
      <c r="W66" s="12">
        <f t="shared" ref="W66:W200" si="10">P66-V66</f>
        <v>0</v>
      </c>
      <c r="X66" s="14" t="e">
        <f t="shared" ref="X66:X200" si="11">P66*T66</f>
        <v>#N/A</v>
      </c>
      <c r="Y66" s="17"/>
      <c r="Z66" s="14" t="e">
        <f t="shared" ref="Z66:Z200" si="12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3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8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9"/>
        <v>0</v>
      </c>
      <c r="W67" s="12">
        <f t="shared" si="10"/>
        <v>0</v>
      </c>
      <c r="X67" s="14" t="e">
        <f t="shared" si="11"/>
        <v>#N/A</v>
      </c>
      <c r="Y67" s="17"/>
      <c r="Z67" s="14" t="e">
        <f t="shared" si="12"/>
        <v>#N/A</v>
      </c>
      <c r="AA67" s="18"/>
      <c r="AB67" s="13"/>
      <c r="AC67" s="19"/>
      <c r="AD67" s="20"/>
      <c r="AE67" s="19"/>
      <c r="AF67" s="21"/>
      <c r="AG67" s="22" t="str">
        <f t="shared" si="13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8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9"/>
        <v>0</v>
      </c>
      <c r="W68" s="12">
        <f t="shared" si="10"/>
        <v>0</v>
      </c>
      <c r="X68" s="14" t="e">
        <f t="shared" si="11"/>
        <v>#N/A</v>
      </c>
      <c r="Y68" s="17"/>
      <c r="Z68" s="14" t="e">
        <f t="shared" si="12"/>
        <v>#N/A</v>
      </c>
      <c r="AA68" s="18"/>
      <c r="AB68" s="13"/>
      <c r="AC68" s="19"/>
      <c r="AD68" s="20"/>
      <c r="AE68" s="19"/>
      <c r="AF68" s="21"/>
      <c r="AG68" s="22" t="str">
        <f t="shared" si="13"/>
        <v>FALSE</v>
      </c>
      <c r="AH68" s="23" t="str">
        <f t="shared" ref="AH68:AH131" si="14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8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9"/>
        <v>0</v>
      </c>
      <c r="W69" s="12">
        <f t="shared" si="10"/>
        <v>0</v>
      </c>
      <c r="X69" s="14" t="e">
        <f t="shared" si="11"/>
        <v>#N/A</v>
      </c>
      <c r="Y69" s="17"/>
      <c r="Z69" s="14" t="e">
        <f t="shared" si="12"/>
        <v>#N/A</v>
      </c>
      <c r="AA69" s="18"/>
      <c r="AB69" s="13"/>
      <c r="AC69" s="19"/>
      <c r="AD69" s="20"/>
      <c r="AE69" s="19"/>
      <c r="AF69" s="21"/>
      <c r="AG69" s="22" t="str">
        <f t="shared" si="13"/>
        <v>FALSE</v>
      </c>
      <c r="AH69" s="23" t="str">
        <f t="shared" si="14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8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9"/>
        <v>0</v>
      </c>
      <c r="W70" s="12">
        <f t="shared" si="10"/>
        <v>0</v>
      </c>
      <c r="X70" s="14" t="e">
        <f t="shared" si="11"/>
        <v>#N/A</v>
      </c>
      <c r="Y70" s="17"/>
      <c r="Z70" s="14" t="e">
        <f t="shared" si="12"/>
        <v>#N/A</v>
      </c>
      <c r="AA70" s="18"/>
      <c r="AB70" s="13"/>
      <c r="AC70" s="19"/>
      <c r="AD70" s="20"/>
      <c r="AE70" s="19"/>
      <c r="AF70" s="21"/>
      <c r="AG70" s="22" t="str">
        <f t="shared" si="13"/>
        <v>FALSE</v>
      </c>
      <c r="AH70" s="23" t="str">
        <f t="shared" si="14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8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9"/>
        <v>0</v>
      </c>
      <c r="W71" s="12">
        <f t="shared" si="10"/>
        <v>0</v>
      </c>
      <c r="X71" s="14" t="e">
        <f t="shared" si="11"/>
        <v>#N/A</v>
      </c>
      <c r="Y71" s="17"/>
      <c r="Z71" s="14" t="e">
        <f t="shared" si="12"/>
        <v>#N/A</v>
      </c>
      <c r="AA71" s="18"/>
      <c r="AB71" s="13"/>
      <c r="AC71" s="19"/>
      <c r="AD71" s="20"/>
      <c r="AE71" s="19"/>
      <c r="AF71" s="21"/>
      <c r="AG71" s="22" t="str">
        <f t="shared" si="13"/>
        <v>FALSE</v>
      </c>
      <c r="AH71" s="23" t="str">
        <f t="shared" si="14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8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9"/>
        <v>0</v>
      </c>
      <c r="W72" s="12">
        <f t="shared" si="10"/>
        <v>0</v>
      </c>
      <c r="X72" s="14" t="e">
        <f t="shared" si="11"/>
        <v>#N/A</v>
      </c>
      <c r="Y72" s="17"/>
      <c r="Z72" s="14" t="e">
        <f t="shared" si="12"/>
        <v>#N/A</v>
      </c>
      <c r="AA72" s="18"/>
      <c r="AB72" s="13"/>
      <c r="AC72" s="19"/>
      <c r="AD72" s="20"/>
      <c r="AE72" s="19"/>
      <c r="AF72" s="21"/>
      <c r="AG72" s="22" t="str">
        <f t="shared" si="13"/>
        <v>FALSE</v>
      </c>
      <c r="AH72" s="23" t="str">
        <f t="shared" si="14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8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9"/>
        <v>0</v>
      </c>
      <c r="W73" s="12">
        <f t="shared" si="10"/>
        <v>0</v>
      </c>
      <c r="X73" s="14" t="e">
        <f t="shared" si="11"/>
        <v>#N/A</v>
      </c>
      <c r="Y73" s="17"/>
      <c r="Z73" s="14" t="e">
        <f t="shared" si="12"/>
        <v>#N/A</v>
      </c>
      <c r="AA73" s="18"/>
      <c r="AB73" s="13"/>
      <c r="AC73" s="19"/>
      <c r="AD73" s="20"/>
      <c r="AE73" s="19"/>
      <c r="AF73" s="21"/>
      <c r="AG73" s="22" t="str">
        <f t="shared" si="13"/>
        <v>FALSE</v>
      </c>
      <c r="AH73" s="23" t="str">
        <f t="shared" si="14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8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9"/>
        <v>0</v>
      </c>
      <c r="W74" s="12">
        <f t="shared" si="10"/>
        <v>0</v>
      </c>
      <c r="X74" s="14" t="e">
        <f t="shared" si="11"/>
        <v>#N/A</v>
      </c>
      <c r="Y74" s="17"/>
      <c r="Z74" s="14" t="e">
        <f t="shared" si="12"/>
        <v>#N/A</v>
      </c>
      <c r="AA74" s="18"/>
      <c r="AB74" s="13"/>
      <c r="AC74" s="19"/>
      <c r="AD74" s="20"/>
      <c r="AE74" s="19"/>
      <c r="AF74" s="21"/>
      <c r="AG74" s="22" t="str">
        <f t="shared" si="13"/>
        <v>FALSE</v>
      </c>
      <c r="AH74" s="23" t="str">
        <f t="shared" si="14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8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9"/>
        <v>0</v>
      </c>
      <c r="W75" s="12">
        <f t="shared" si="10"/>
        <v>0</v>
      </c>
      <c r="X75" s="14" t="e">
        <f t="shared" si="11"/>
        <v>#N/A</v>
      </c>
      <c r="Y75" s="17"/>
      <c r="Z75" s="14" t="e">
        <f t="shared" si="12"/>
        <v>#N/A</v>
      </c>
      <c r="AA75" s="18"/>
      <c r="AB75" s="13"/>
      <c r="AC75" s="19"/>
      <c r="AD75" s="20"/>
      <c r="AE75" s="19"/>
      <c r="AF75" s="21"/>
      <c r="AG75" s="22" t="str">
        <f t="shared" si="13"/>
        <v>FALSE</v>
      </c>
      <c r="AH75" s="23" t="str">
        <f t="shared" si="14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8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9"/>
        <v>0</v>
      </c>
      <c r="W76" s="12">
        <f t="shared" si="10"/>
        <v>0</v>
      </c>
      <c r="X76" s="14" t="e">
        <f t="shared" si="11"/>
        <v>#N/A</v>
      </c>
      <c r="Y76" s="17"/>
      <c r="Z76" s="14" t="e">
        <f t="shared" si="12"/>
        <v>#N/A</v>
      </c>
      <c r="AA76" s="18"/>
      <c r="AB76" s="13"/>
      <c r="AC76" s="19"/>
      <c r="AD76" s="20"/>
      <c r="AE76" s="19"/>
      <c r="AF76" s="21"/>
      <c r="AG76" s="22" t="str">
        <f t="shared" si="13"/>
        <v>FALSE</v>
      </c>
      <c r="AH76" s="23" t="str">
        <f t="shared" si="14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8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9"/>
        <v>0</v>
      </c>
      <c r="W77" s="12">
        <f t="shared" si="10"/>
        <v>0</v>
      </c>
      <c r="X77" s="14" t="e">
        <f t="shared" si="11"/>
        <v>#N/A</v>
      </c>
      <c r="Y77" s="17"/>
      <c r="Z77" s="14" t="e">
        <f t="shared" si="12"/>
        <v>#N/A</v>
      </c>
      <c r="AA77" s="18"/>
      <c r="AB77" s="13"/>
      <c r="AC77" s="19"/>
      <c r="AD77" s="20"/>
      <c r="AE77" s="19"/>
      <c r="AF77" s="21"/>
      <c r="AG77" s="22" t="str">
        <f t="shared" si="13"/>
        <v>FALSE</v>
      </c>
      <c r="AH77" s="23" t="str">
        <f t="shared" si="14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8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9"/>
        <v>0</v>
      </c>
      <c r="W78" s="12">
        <f t="shared" si="10"/>
        <v>0</v>
      </c>
      <c r="X78" s="14" t="e">
        <f t="shared" si="11"/>
        <v>#N/A</v>
      </c>
      <c r="Y78" s="17"/>
      <c r="Z78" s="14" t="e">
        <f t="shared" si="12"/>
        <v>#N/A</v>
      </c>
      <c r="AA78" s="18"/>
      <c r="AB78" s="13"/>
      <c r="AC78" s="19"/>
      <c r="AD78" s="20"/>
      <c r="AE78" s="19"/>
      <c r="AF78" s="21"/>
      <c r="AG78" s="22" t="str">
        <f t="shared" si="13"/>
        <v>FALSE</v>
      </c>
      <c r="AH78" s="23" t="str">
        <f t="shared" si="14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8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9"/>
        <v>0</v>
      </c>
      <c r="W79" s="12">
        <f t="shared" si="10"/>
        <v>0</v>
      </c>
      <c r="X79" s="14" t="e">
        <f t="shared" si="11"/>
        <v>#N/A</v>
      </c>
      <c r="Y79" s="17"/>
      <c r="Z79" s="14" t="e">
        <f t="shared" si="12"/>
        <v>#N/A</v>
      </c>
      <c r="AA79" s="18"/>
      <c r="AB79" s="13"/>
      <c r="AC79" s="19"/>
      <c r="AD79" s="20"/>
      <c r="AE79" s="19"/>
      <c r="AF79" s="21"/>
      <c r="AG79" s="22" t="str">
        <f t="shared" si="13"/>
        <v>FALSE</v>
      </c>
      <c r="AH79" s="23" t="str">
        <f t="shared" si="14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8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9"/>
        <v>0</v>
      </c>
      <c r="W80" s="12">
        <f t="shared" si="10"/>
        <v>0</v>
      </c>
      <c r="X80" s="14" t="e">
        <f t="shared" si="11"/>
        <v>#N/A</v>
      </c>
      <c r="Y80" s="17"/>
      <c r="Z80" s="14" t="e">
        <f t="shared" si="12"/>
        <v>#N/A</v>
      </c>
      <c r="AA80" s="18"/>
      <c r="AB80" s="13"/>
      <c r="AC80" s="19"/>
      <c r="AD80" s="20"/>
      <c r="AE80" s="19"/>
      <c r="AF80" s="21"/>
      <c r="AG80" s="22" t="str">
        <f t="shared" si="13"/>
        <v>FALSE</v>
      </c>
      <c r="AH80" s="23" t="str">
        <f t="shared" si="14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8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9"/>
        <v>0</v>
      </c>
      <c r="W81" s="12">
        <f t="shared" si="10"/>
        <v>0</v>
      </c>
      <c r="X81" s="14" t="e">
        <f t="shared" si="11"/>
        <v>#N/A</v>
      </c>
      <c r="Y81" s="17"/>
      <c r="Z81" s="14" t="e">
        <f t="shared" si="12"/>
        <v>#N/A</v>
      </c>
      <c r="AA81" s="18"/>
      <c r="AB81" s="13"/>
      <c r="AC81" s="19"/>
      <c r="AD81" s="20"/>
      <c r="AE81" s="19"/>
      <c r="AF81" s="21"/>
      <c r="AG81" s="22" t="str">
        <f t="shared" si="13"/>
        <v>FALSE</v>
      </c>
      <c r="AH81" s="23" t="str">
        <f t="shared" si="14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8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9"/>
        <v>0</v>
      </c>
      <c r="W82" s="12">
        <f t="shared" si="10"/>
        <v>0</v>
      </c>
      <c r="X82" s="14" t="e">
        <f t="shared" si="11"/>
        <v>#N/A</v>
      </c>
      <c r="Y82" s="17"/>
      <c r="Z82" s="14" t="e">
        <f t="shared" si="12"/>
        <v>#N/A</v>
      </c>
      <c r="AA82" s="18"/>
      <c r="AB82" s="13"/>
      <c r="AC82" s="19"/>
      <c r="AD82" s="20"/>
      <c r="AE82" s="19"/>
      <c r="AF82" s="21"/>
      <c r="AG82" s="22" t="str">
        <f t="shared" si="13"/>
        <v>FALSE</v>
      </c>
      <c r="AH82" s="23" t="str">
        <f t="shared" si="14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8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9"/>
        <v>0</v>
      </c>
      <c r="W83" s="12">
        <f t="shared" si="10"/>
        <v>0</v>
      </c>
      <c r="X83" s="14" t="e">
        <f t="shared" si="11"/>
        <v>#N/A</v>
      </c>
      <c r="Y83" s="17"/>
      <c r="Z83" s="14" t="e">
        <f t="shared" si="12"/>
        <v>#N/A</v>
      </c>
      <c r="AA83" s="18"/>
      <c r="AB83" s="13"/>
      <c r="AC83" s="19"/>
      <c r="AD83" s="20"/>
      <c r="AE83" s="19"/>
      <c r="AF83" s="21"/>
      <c r="AG83" s="22" t="str">
        <f t="shared" si="13"/>
        <v>FALSE</v>
      </c>
      <c r="AH83" s="23" t="str">
        <f t="shared" si="14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8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9"/>
        <v>0</v>
      </c>
      <c r="W84" s="12">
        <f t="shared" si="10"/>
        <v>0</v>
      </c>
      <c r="X84" s="14" t="e">
        <f t="shared" si="11"/>
        <v>#N/A</v>
      </c>
      <c r="Y84" s="17"/>
      <c r="Z84" s="14" t="e">
        <f t="shared" si="12"/>
        <v>#N/A</v>
      </c>
      <c r="AA84" s="18"/>
      <c r="AB84" s="13"/>
      <c r="AC84" s="19"/>
      <c r="AD84" s="20"/>
      <c r="AE84" s="19"/>
      <c r="AF84" s="21"/>
      <c r="AG84" s="22" t="str">
        <f t="shared" si="13"/>
        <v>FALSE</v>
      </c>
      <c r="AH84" s="23" t="str">
        <f t="shared" si="14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8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9"/>
        <v>0</v>
      </c>
      <c r="W85" s="12">
        <f t="shared" si="10"/>
        <v>0</v>
      </c>
      <c r="X85" s="14" t="e">
        <f t="shared" si="11"/>
        <v>#N/A</v>
      </c>
      <c r="Y85" s="17"/>
      <c r="Z85" s="14" t="e">
        <f t="shared" si="12"/>
        <v>#N/A</v>
      </c>
      <c r="AA85" s="18"/>
      <c r="AB85" s="13"/>
      <c r="AC85" s="19"/>
      <c r="AD85" s="20"/>
      <c r="AE85" s="19"/>
      <c r="AF85" s="21"/>
      <c r="AG85" s="22" t="str">
        <f t="shared" si="13"/>
        <v>FALSE</v>
      </c>
      <c r="AH85" s="23" t="str">
        <f t="shared" si="14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8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9"/>
        <v>0</v>
      </c>
      <c r="W86" s="12">
        <f t="shared" si="10"/>
        <v>0</v>
      </c>
      <c r="X86" s="14" t="e">
        <f t="shared" si="11"/>
        <v>#N/A</v>
      </c>
      <c r="Y86" s="17"/>
      <c r="Z86" s="14" t="e">
        <f t="shared" si="12"/>
        <v>#N/A</v>
      </c>
      <c r="AA86" s="18"/>
      <c r="AB86" s="13"/>
      <c r="AC86" s="19"/>
      <c r="AD86" s="20"/>
      <c r="AE86" s="19"/>
      <c r="AF86" s="21"/>
      <c r="AG86" s="22" t="str">
        <f t="shared" si="13"/>
        <v>FALSE</v>
      </c>
      <c r="AH86" s="23" t="str">
        <f t="shared" si="14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8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9"/>
        <v>0</v>
      </c>
      <c r="W87" s="12">
        <f t="shared" si="10"/>
        <v>0</v>
      </c>
      <c r="X87" s="14" t="e">
        <f t="shared" si="11"/>
        <v>#N/A</v>
      </c>
      <c r="Y87" s="17"/>
      <c r="Z87" s="14" t="e">
        <f t="shared" si="12"/>
        <v>#N/A</v>
      </c>
      <c r="AA87" s="18"/>
      <c r="AB87" s="13"/>
      <c r="AC87" s="19"/>
      <c r="AD87" s="20"/>
      <c r="AE87" s="19"/>
      <c r="AF87" s="21"/>
      <c r="AG87" s="22" t="str">
        <f t="shared" si="13"/>
        <v>FALSE</v>
      </c>
      <c r="AH87" s="23" t="str">
        <f t="shared" si="14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9"/>
        <v>0</v>
      </c>
      <c r="W88" s="12">
        <f t="shared" si="10"/>
        <v>0</v>
      </c>
      <c r="X88" s="14" t="e">
        <f t="shared" si="11"/>
        <v>#N/A</v>
      </c>
      <c r="Y88" s="17"/>
      <c r="Z88" s="14" t="e">
        <f t="shared" si="12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4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9"/>
        <v>0</v>
      </c>
      <c r="W89" s="12">
        <f t="shared" si="10"/>
        <v>0</v>
      </c>
      <c r="X89" s="14" t="e">
        <f t="shared" si="11"/>
        <v>#N/A</v>
      </c>
      <c r="Y89" s="17"/>
      <c r="Z89" s="14" t="e">
        <f t="shared" si="12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4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9"/>
        <v>0</v>
      </c>
      <c r="W90" s="12">
        <f t="shared" si="10"/>
        <v>0</v>
      </c>
      <c r="X90" s="14" t="e">
        <f t="shared" si="11"/>
        <v>#N/A</v>
      </c>
      <c r="Y90" s="17"/>
      <c r="Z90" s="14" t="e">
        <f t="shared" si="12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4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9"/>
        <v>0</v>
      </c>
      <c r="W91" s="12">
        <f t="shared" si="10"/>
        <v>0</v>
      </c>
      <c r="X91" s="14" t="e">
        <f t="shared" si="11"/>
        <v>#N/A</v>
      </c>
      <c r="Y91" s="17"/>
      <c r="Z91" s="14" t="e">
        <f t="shared" si="12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4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9"/>
        <v>0</v>
      </c>
      <c r="W92" s="12">
        <f t="shared" si="10"/>
        <v>0</v>
      </c>
      <c r="X92" s="14" t="e">
        <f t="shared" si="11"/>
        <v>#N/A</v>
      </c>
      <c r="Y92" s="17"/>
      <c r="Z92" s="14" t="e">
        <f t="shared" si="12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4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9"/>
        <v>0</v>
      </c>
      <c r="W93" s="12">
        <f t="shared" si="10"/>
        <v>0</v>
      </c>
      <c r="X93" s="14" t="e">
        <f t="shared" si="11"/>
        <v>#N/A</v>
      </c>
      <c r="Y93" s="17"/>
      <c r="Z93" s="14" t="e">
        <f t="shared" si="12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4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9"/>
        <v>0</v>
      </c>
      <c r="W94" s="12">
        <f t="shared" si="10"/>
        <v>0</v>
      </c>
      <c r="X94" s="14" t="e">
        <f t="shared" si="11"/>
        <v>#N/A</v>
      </c>
      <c r="Y94" s="17"/>
      <c r="Z94" s="14" t="e">
        <f t="shared" si="12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4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9"/>
        <v>0</v>
      </c>
      <c r="W95" s="12">
        <f t="shared" si="10"/>
        <v>0</v>
      </c>
      <c r="X95" s="14" t="e">
        <f t="shared" si="11"/>
        <v>#N/A</v>
      </c>
      <c r="Y95" s="17"/>
      <c r="Z95" s="14" t="e">
        <f t="shared" si="12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4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9"/>
        <v>0</v>
      </c>
      <c r="W96" s="12">
        <f t="shared" si="10"/>
        <v>0</v>
      </c>
      <c r="X96" s="14" t="e">
        <f t="shared" si="11"/>
        <v>#N/A</v>
      </c>
      <c r="Y96" s="17"/>
      <c r="Z96" s="14" t="e">
        <f t="shared" si="12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4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9"/>
        <v>0</v>
      </c>
      <c r="W97" s="12">
        <f t="shared" si="10"/>
        <v>0</v>
      </c>
      <c r="X97" s="14" t="e">
        <f t="shared" si="11"/>
        <v>#N/A</v>
      </c>
      <c r="Y97" s="17"/>
      <c r="Z97" s="14" t="e">
        <f t="shared" si="12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4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9"/>
        <v>0</v>
      </c>
      <c r="W98" s="12">
        <f t="shared" si="10"/>
        <v>0</v>
      </c>
      <c r="X98" s="14" t="e">
        <f t="shared" si="11"/>
        <v>#N/A</v>
      </c>
      <c r="Y98" s="17"/>
      <c r="Z98" s="14" t="e">
        <f t="shared" si="12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4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9"/>
        <v>0</v>
      </c>
      <c r="W99" s="12">
        <f t="shared" si="10"/>
        <v>0</v>
      </c>
      <c r="X99" s="14" t="e">
        <f t="shared" si="11"/>
        <v>#N/A</v>
      </c>
      <c r="Y99" s="17"/>
      <c r="Z99" s="14" t="e">
        <f t="shared" si="12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4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9"/>
        <v>0</v>
      </c>
      <c r="W100" s="12">
        <f t="shared" si="10"/>
        <v>0</v>
      </c>
      <c r="X100" s="14" t="e">
        <f t="shared" si="11"/>
        <v>#N/A</v>
      </c>
      <c r="Y100" s="17"/>
      <c r="Z100" s="14" t="e">
        <f t="shared" si="12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4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9"/>
        <v>0</v>
      </c>
      <c r="W101" s="12">
        <f t="shared" si="10"/>
        <v>0</v>
      </c>
      <c r="X101" s="14" t="e">
        <f t="shared" si="11"/>
        <v>#N/A</v>
      </c>
      <c r="Y101" s="17"/>
      <c r="Z101" s="14" t="e">
        <f t="shared" si="12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4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9"/>
        <v>0</v>
      </c>
      <c r="W102" s="12">
        <f t="shared" si="10"/>
        <v>0</v>
      </c>
      <c r="X102" s="14" t="e">
        <f t="shared" si="11"/>
        <v>#N/A</v>
      </c>
      <c r="Y102" s="17"/>
      <c r="Z102" s="14" t="e">
        <f t="shared" si="12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4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9"/>
        <v>0</v>
      </c>
      <c r="W103" s="12">
        <f t="shared" si="10"/>
        <v>0</v>
      </c>
      <c r="X103" s="14" t="e">
        <f t="shared" si="11"/>
        <v>#N/A</v>
      </c>
      <c r="Y103" s="17"/>
      <c r="Z103" s="14" t="e">
        <f t="shared" si="12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4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9"/>
        <v>0</v>
      </c>
      <c r="W104" s="12">
        <f t="shared" si="10"/>
        <v>0</v>
      </c>
      <c r="X104" s="14" t="e">
        <f t="shared" si="11"/>
        <v>#N/A</v>
      </c>
      <c r="Y104" s="17"/>
      <c r="Z104" s="14" t="e">
        <f t="shared" si="12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4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9"/>
        <v>0</v>
      </c>
      <c r="W105" s="12">
        <f t="shared" si="10"/>
        <v>0</v>
      </c>
      <c r="X105" s="14" t="e">
        <f t="shared" si="11"/>
        <v>#N/A</v>
      </c>
      <c r="Y105" s="17"/>
      <c r="Z105" s="14" t="e">
        <f t="shared" si="12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4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9"/>
        <v>0</v>
      </c>
      <c r="W106" s="12">
        <f t="shared" si="10"/>
        <v>0</v>
      </c>
      <c r="X106" s="14" t="e">
        <f t="shared" si="11"/>
        <v>#N/A</v>
      </c>
      <c r="Y106" s="17"/>
      <c r="Z106" s="14" t="e">
        <f t="shared" si="12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4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9"/>
        <v>0</v>
      </c>
      <c r="W107" s="12">
        <f t="shared" si="10"/>
        <v>0</v>
      </c>
      <c r="X107" s="14" t="e">
        <f t="shared" si="11"/>
        <v>#N/A</v>
      </c>
      <c r="Y107" s="17"/>
      <c r="Z107" s="14" t="e">
        <f t="shared" si="12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4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9"/>
        <v>0</v>
      </c>
      <c r="W108" s="12">
        <f t="shared" si="10"/>
        <v>0</v>
      </c>
      <c r="X108" s="14" t="e">
        <f t="shared" si="11"/>
        <v>#N/A</v>
      </c>
      <c r="Y108" s="17"/>
      <c r="Z108" s="14" t="e">
        <f t="shared" si="12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4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9"/>
        <v>0</v>
      </c>
      <c r="W109" s="12">
        <f t="shared" si="10"/>
        <v>0</v>
      </c>
      <c r="X109" s="14" t="e">
        <f t="shared" si="11"/>
        <v>#N/A</v>
      </c>
      <c r="Y109" s="17"/>
      <c r="Z109" s="14" t="e">
        <f t="shared" si="12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4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9"/>
        <v>0</v>
      </c>
      <c r="W110" s="12">
        <f t="shared" si="10"/>
        <v>0</v>
      </c>
      <c r="X110" s="14" t="e">
        <f t="shared" si="11"/>
        <v>#N/A</v>
      </c>
      <c r="Y110" s="17"/>
      <c r="Z110" s="14" t="e">
        <f t="shared" si="12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4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9"/>
        <v>0</v>
      </c>
      <c r="W111" s="12">
        <f t="shared" si="10"/>
        <v>0</v>
      </c>
      <c r="X111" s="14" t="e">
        <f t="shared" si="11"/>
        <v>#N/A</v>
      </c>
      <c r="Y111" s="17"/>
      <c r="Z111" s="14" t="e">
        <f t="shared" si="12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4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9"/>
        <v>0</v>
      </c>
      <c r="W112" s="12">
        <f t="shared" si="10"/>
        <v>0</v>
      </c>
      <c r="X112" s="14" t="e">
        <f t="shared" si="11"/>
        <v>#N/A</v>
      </c>
      <c r="Y112" s="17"/>
      <c r="Z112" s="14" t="e">
        <f t="shared" si="12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4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9"/>
        <v>0</v>
      </c>
      <c r="W113" s="12">
        <f t="shared" si="10"/>
        <v>0</v>
      </c>
      <c r="X113" s="14" t="e">
        <f t="shared" si="11"/>
        <v>#N/A</v>
      </c>
      <c r="Y113" s="17"/>
      <c r="Z113" s="14" t="e">
        <f t="shared" si="12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4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9"/>
        <v>0</v>
      </c>
      <c r="W114" s="12">
        <f t="shared" si="10"/>
        <v>0</v>
      </c>
      <c r="X114" s="14" t="e">
        <f t="shared" si="11"/>
        <v>#N/A</v>
      </c>
      <c r="Y114" s="17"/>
      <c r="Z114" s="14" t="e">
        <f t="shared" si="12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4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9"/>
        <v>0</v>
      </c>
      <c r="W115" s="12">
        <f t="shared" si="10"/>
        <v>0</v>
      </c>
      <c r="X115" s="14" t="e">
        <f t="shared" si="11"/>
        <v>#N/A</v>
      </c>
      <c r="Y115" s="17"/>
      <c r="Z115" s="14" t="e">
        <f t="shared" si="12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4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9"/>
        <v>0</v>
      </c>
      <c r="W116" s="12">
        <f t="shared" si="10"/>
        <v>0</v>
      </c>
      <c r="X116" s="14" t="e">
        <f t="shared" si="11"/>
        <v>#N/A</v>
      </c>
      <c r="Y116" s="17"/>
      <c r="Z116" s="14" t="e">
        <f t="shared" si="12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4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9"/>
        <v>0</v>
      </c>
      <c r="W117" s="12">
        <f t="shared" si="10"/>
        <v>0</v>
      </c>
      <c r="X117" s="14" t="e">
        <f t="shared" si="11"/>
        <v>#N/A</v>
      </c>
      <c r="Y117" s="17"/>
      <c r="Z117" s="14" t="e">
        <f t="shared" si="12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4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9"/>
        <v>0</v>
      </c>
      <c r="W118" s="12">
        <f t="shared" si="10"/>
        <v>0</v>
      </c>
      <c r="X118" s="14" t="e">
        <f t="shared" si="11"/>
        <v>#N/A</v>
      </c>
      <c r="Y118" s="17"/>
      <c r="Z118" s="14" t="e">
        <f t="shared" si="12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4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9"/>
        <v>0</v>
      </c>
      <c r="W119" s="12">
        <f t="shared" si="10"/>
        <v>0</v>
      </c>
      <c r="X119" s="14" t="e">
        <f t="shared" si="11"/>
        <v>#N/A</v>
      </c>
      <c r="Y119" s="17"/>
      <c r="Z119" s="14" t="e">
        <f t="shared" si="12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4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9"/>
        <v>0</v>
      </c>
      <c r="W120" s="12">
        <f t="shared" si="10"/>
        <v>0</v>
      </c>
      <c r="X120" s="14" t="e">
        <f t="shared" si="11"/>
        <v>#N/A</v>
      </c>
      <c r="Y120" s="17"/>
      <c r="Z120" s="14" t="e">
        <f t="shared" si="12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4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9"/>
        <v>0</v>
      </c>
      <c r="W121" s="12">
        <f t="shared" si="10"/>
        <v>0</v>
      </c>
      <c r="X121" s="14" t="e">
        <f t="shared" si="11"/>
        <v>#N/A</v>
      </c>
      <c r="Y121" s="17"/>
      <c r="Z121" s="14" t="e">
        <f t="shared" si="12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4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9"/>
        <v>0</v>
      </c>
      <c r="W122" s="12">
        <f t="shared" si="10"/>
        <v>0</v>
      </c>
      <c r="X122" s="14" t="e">
        <f t="shared" si="11"/>
        <v>#N/A</v>
      </c>
      <c r="Y122" s="17"/>
      <c r="Z122" s="14" t="e">
        <f t="shared" si="12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4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9"/>
        <v>0</v>
      </c>
      <c r="W123" s="12">
        <f t="shared" si="10"/>
        <v>0</v>
      </c>
      <c r="X123" s="14" t="e">
        <f t="shared" si="11"/>
        <v>#N/A</v>
      </c>
      <c r="Y123" s="17"/>
      <c r="Z123" s="14" t="e">
        <f t="shared" si="12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4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9"/>
        <v>0</v>
      </c>
      <c r="W124" s="12">
        <f t="shared" si="10"/>
        <v>0</v>
      </c>
      <c r="X124" s="14" t="e">
        <f t="shared" si="11"/>
        <v>#N/A</v>
      </c>
      <c r="Y124" s="17"/>
      <c r="Z124" s="14" t="e">
        <f t="shared" si="12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4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9"/>
        <v>0</v>
      </c>
      <c r="W125" s="12">
        <f t="shared" si="10"/>
        <v>0</v>
      </c>
      <c r="X125" s="14" t="e">
        <f t="shared" si="11"/>
        <v>#N/A</v>
      </c>
      <c r="Y125" s="17"/>
      <c r="Z125" s="14" t="e">
        <f t="shared" si="12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4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9"/>
        <v>0</v>
      </c>
      <c r="W126" s="12">
        <f t="shared" si="10"/>
        <v>0</v>
      </c>
      <c r="X126" s="14" t="e">
        <f t="shared" si="11"/>
        <v>#N/A</v>
      </c>
      <c r="Y126" s="17"/>
      <c r="Z126" s="14" t="e">
        <f t="shared" si="12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4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9"/>
        <v>0</v>
      </c>
      <c r="W127" s="12">
        <f t="shared" si="10"/>
        <v>0</v>
      </c>
      <c r="X127" s="14" t="e">
        <f t="shared" si="11"/>
        <v>#N/A</v>
      </c>
      <c r="Y127" s="17"/>
      <c r="Z127" s="14" t="e">
        <f t="shared" si="12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4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9"/>
        <v>0</v>
      </c>
      <c r="W128" s="12">
        <f t="shared" si="10"/>
        <v>0</v>
      </c>
      <c r="X128" s="14" t="e">
        <f t="shared" si="11"/>
        <v>#N/A</v>
      </c>
      <c r="Y128" s="17"/>
      <c r="Z128" s="14" t="e">
        <f t="shared" si="12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4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9"/>
        <v>0</v>
      </c>
      <c r="W129" s="12">
        <f t="shared" si="10"/>
        <v>0</v>
      </c>
      <c r="X129" s="14" t="e">
        <f t="shared" si="11"/>
        <v>#N/A</v>
      </c>
      <c r="Y129" s="17"/>
      <c r="Z129" s="14" t="e">
        <f t="shared" si="12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4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5">IF(C130, P130, U130 )</f>
        <v>0</v>
      </c>
      <c r="W130" s="12">
        <f t="shared" si="10"/>
        <v>0</v>
      </c>
      <c r="X130" s="14" t="e">
        <f t="shared" si="11"/>
        <v>#N/A</v>
      </c>
      <c r="Y130" s="17"/>
      <c r="Z130" s="14" t="e">
        <f t="shared" si="12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4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5"/>
        <v>0</v>
      </c>
      <c r="W131" s="12">
        <f t="shared" si="10"/>
        <v>0</v>
      </c>
      <c r="X131" s="14" t="e">
        <f t="shared" si="11"/>
        <v>#N/A</v>
      </c>
      <c r="Y131" s="17"/>
      <c r="Z131" s="14" t="e">
        <f t="shared" si="12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4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5"/>
        <v>0</v>
      </c>
      <c r="W132" s="12">
        <f t="shared" si="10"/>
        <v>0</v>
      </c>
      <c r="X132" s="14" t="e">
        <f t="shared" si="11"/>
        <v>#N/A</v>
      </c>
      <c r="Y132" s="17"/>
      <c r="Z132" s="14" t="e">
        <f t="shared" si="12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6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5"/>
        <v>0</v>
      </c>
      <c r="W133" s="12">
        <f t="shared" si="10"/>
        <v>0</v>
      </c>
      <c r="X133" s="14" t="e">
        <f t="shared" si="11"/>
        <v>#N/A</v>
      </c>
      <c r="Y133" s="17"/>
      <c r="Z133" s="14" t="e">
        <f t="shared" si="12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6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5"/>
        <v>0</v>
      </c>
      <c r="W134" s="12">
        <f t="shared" si="10"/>
        <v>0</v>
      </c>
      <c r="X134" s="14" t="e">
        <f t="shared" si="11"/>
        <v>#N/A</v>
      </c>
      <c r="Y134" s="17"/>
      <c r="Z134" s="14" t="e">
        <f t="shared" si="12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6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5"/>
        <v>0</v>
      </c>
      <c r="W135" s="12">
        <f t="shared" si="10"/>
        <v>0</v>
      </c>
      <c r="X135" s="14" t="e">
        <f t="shared" si="11"/>
        <v>#N/A</v>
      </c>
      <c r="Y135" s="17"/>
      <c r="Z135" s="14" t="e">
        <f t="shared" si="12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6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5"/>
        <v>0</v>
      </c>
      <c r="W136" s="12">
        <f t="shared" si="10"/>
        <v>0</v>
      </c>
      <c r="X136" s="14" t="e">
        <f t="shared" si="11"/>
        <v>#N/A</v>
      </c>
      <c r="Y136" s="17"/>
      <c r="Z136" s="14" t="e">
        <f t="shared" si="12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6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5"/>
        <v>0</v>
      </c>
      <c r="W137" s="12">
        <f t="shared" si="10"/>
        <v>0</v>
      </c>
      <c r="X137" s="14" t="e">
        <f t="shared" si="11"/>
        <v>#N/A</v>
      </c>
      <c r="Y137" s="17"/>
      <c r="Z137" s="14" t="e">
        <f t="shared" si="12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6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5"/>
        <v>0</v>
      </c>
      <c r="W138" s="12">
        <f t="shared" si="10"/>
        <v>0</v>
      </c>
      <c r="X138" s="14" t="e">
        <f t="shared" si="11"/>
        <v>#N/A</v>
      </c>
      <c r="Y138" s="17"/>
      <c r="Z138" s="14" t="e">
        <f t="shared" si="12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6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5"/>
        <v>0</v>
      </c>
      <c r="W139" s="12">
        <f t="shared" si="10"/>
        <v>0</v>
      </c>
      <c r="X139" s="14" t="e">
        <f t="shared" si="11"/>
        <v>#N/A</v>
      </c>
      <c r="Y139" s="17"/>
      <c r="Z139" s="14" t="e">
        <f t="shared" si="12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6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5"/>
        <v>0</v>
      </c>
      <c r="W140" s="12">
        <f t="shared" si="10"/>
        <v>0</v>
      </c>
      <c r="X140" s="14" t="e">
        <f t="shared" si="11"/>
        <v>#N/A</v>
      </c>
      <c r="Y140" s="17"/>
      <c r="Z140" s="14" t="e">
        <f t="shared" si="12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6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5"/>
        <v>0</v>
      </c>
      <c r="W141" s="12">
        <f t="shared" si="10"/>
        <v>0</v>
      </c>
      <c r="X141" s="14" t="e">
        <f t="shared" si="11"/>
        <v>#N/A</v>
      </c>
      <c r="Y141" s="17"/>
      <c r="Z141" s="14" t="e">
        <f t="shared" si="12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6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5"/>
        <v>0</v>
      </c>
      <c r="W142" s="12">
        <f t="shared" si="10"/>
        <v>0</v>
      </c>
      <c r="X142" s="14" t="e">
        <f t="shared" si="11"/>
        <v>#N/A</v>
      </c>
      <c r="Y142" s="17"/>
      <c r="Z142" s="14" t="e">
        <f t="shared" si="12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6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5"/>
        <v>0</v>
      </c>
      <c r="W143" s="12">
        <f t="shared" si="10"/>
        <v>0</v>
      </c>
      <c r="X143" s="14" t="e">
        <f t="shared" si="11"/>
        <v>#N/A</v>
      </c>
      <c r="Y143" s="17"/>
      <c r="Z143" s="14" t="e">
        <f t="shared" si="12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6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5"/>
        <v>0</v>
      </c>
      <c r="W144" s="12">
        <f t="shared" si="10"/>
        <v>0</v>
      </c>
      <c r="X144" s="14" t="e">
        <f t="shared" si="11"/>
        <v>#N/A</v>
      </c>
      <c r="Y144" s="17"/>
      <c r="Z144" s="14" t="e">
        <f t="shared" si="12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6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5"/>
        <v>0</v>
      </c>
      <c r="W145" s="12">
        <f t="shared" si="10"/>
        <v>0</v>
      </c>
      <c r="X145" s="14" t="e">
        <f t="shared" si="11"/>
        <v>#N/A</v>
      </c>
      <c r="Y145" s="17"/>
      <c r="Z145" s="14" t="e">
        <f t="shared" si="12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6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5"/>
        <v>0</v>
      </c>
      <c r="W146" s="12">
        <f t="shared" si="10"/>
        <v>0</v>
      </c>
      <c r="X146" s="14" t="e">
        <f t="shared" si="11"/>
        <v>#N/A</v>
      </c>
      <c r="Y146" s="17"/>
      <c r="Z146" s="14" t="e">
        <f t="shared" si="12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6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5"/>
        <v>0</v>
      </c>
      <c r="W147" s="12">
        <f t="shared" si="10"/>
        <v>0</v>
      </c>
      <c r="X147" s="14" t="e">
        <f t="shared" si="11"/>
        <v>#N/A</v>
      </c>
      <c r="Y147" s="17"/>
      <c r="Z147" s="14" t="e">
        <f t="shared" si="12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6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5"/>
        <v>0</v>
      </c>
      <c r="W148" s="12">
        <f t="shared" si="10"/>
        <v>0</v>
      </c>
      <c r="X148" s="14" t="e">
        <f t="shared" si="11"/>
        <v>#N/A</v>
      </c>
      <c r="Y148" s="17"/>
      <c r="Z148" s="14" t="e">
        <f t="shared" si="12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6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5"/>
        <v>0</v>
      </c>
      <c r="W149" s="12">
        <f t="shared" si="10"/>
        <v>0</v>
      </c>
      <c r="X149" s="14" t="e">
        <f t="shared" si="11"/>
        <v>#N/A</v>
      </c>
      <c r="Y149" s="17"/>
      <c r="Z149" s="14" t="e">
        <f t="shared" si="12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6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5"/>
        <v>0</v>
      </c>
      <c r="W150" s="12">
        <f t="shared" si="10"/>
        <v>0</v>
      </c>
      <c r="X150" s="14" t="e">
        <f t="shared" si="11"/>
        <v>#N/A</v>
      </c>
      <c r="Y150" s="17"/>
      <c r="Z150" s="14" t="e">
        <f t="shared" si="12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6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5"/>
        <v>0</v>
      </c>
      <c r="W151" s="12">
        <f t="shared" si="10"/>
        <v>0</v>
      </c>
      <c r="X151" s="14" t="e">
        <f t="shared" si="11"/>
        <v>#N/A</v>
      </c>
      <c r="Y151" s="17"/>
      <c r="Z151" s="14" t="e">
        <f t="shared" si="12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6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5"/>
        <v>0</v>
      </c>
      <c r="W152" s="12">
        <f t="shared" si="10"/>
        <v>0</v>
      </c>
      <c r="X152" s="14" t="e">
        <f t="shared" si="11"/>
        <v>#N/A</v>
      </c>
      <c r="Y152" s="17"/>
      <c r="Z152" s="14" t="e">
        <f t="shared" si="12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6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5"/>
        <v>0</v>
      </c>
      <c r="W153" s="12">
        <f t="shared" si="10"/>
        <v>0</v>
      </c>
      <c r="X153" s="14" t="e">
        <f t="shared" si="11"/>
        <v>#N/A</v>
      </c>
      <c r="Y153" s="17"/>
      <c r="Z153" s="14" t="e">
        <f t="shared" si="12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6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5"/>
        <v>0</v>
      </c>
      <c r="W154" s="12">
        <f t="shared" si="10"/>
        <v>0</v>
      </c>
      <c r="X154" s="14" t="e">
        <f t="shared" si="11"/>
        <v>#N/A</v>
      </c>
      <c r="Y154" s="17"/>
      <c r="Z154" s="14" t="e">
        <f t="shared" si="12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6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5"/>
        <v>0</v>
      </c>
      <c r="W155" s="12">
        <f t="shared" si="10"/>
        <v>0</v>
      </c>
      <c r="X155" s="14" t="e">
        <f t="shared" si="11"/>
        <v>#N/A</v>
      </c>
      <c r="Y155" s="17"/>
      <c r="Z155" s="14" t="e">
        <f t="shared" si="12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6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5"/>
        <v>0</v>
      </c>
      <c r="W156" s="12">
        <f t="shared" si="10"/>
        <v>0</v>
      </c>
      <c r="X156" s="14" t="e">
        <f t="shared" si="11"/>
        <v>#N/A</v>
      </c>
      <c r="Y156" s="17"/>
      <c r="Z156" s="14" t="e">
        <f t="shared" si="12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6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5"/>
        <v>0</v>
      </c>
      <c r="W157" s="12">
        <f t="shared" si="10"/>
        <v>0</v>
      </c>
      <c r="X157" s="14" t="e">
        <f t="shared" si="11"/>
        <v>#N/A</v>
      </c>
      <c r="Y157" s="17"/>
      <c r="Z157" s="14" t="e">
        <f t="shared" si="12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6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5"/>
        <v>0</v>
      </c>
      <c r="W158" s="12">
        <f t="shared" si="10"/>
        <v>0</v>
      </c>
      <c r="X158" s="14" t="e">
        <f t="shared" si="11"/>
        <v>#N/A</v>
      </c>
      <c r="Y158" s="17"/>
      <c r="Z158" s="14" t="e">
        <f t="shared" si="12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6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5"/>
        <v>0</v>
      </c>
      <c r="W159" s="12">
        <f t="shared" si="10"/>
        <v>0</v>
      </c>
      <c r="X159" s="14" t="e">
        <f t="shared" si="11"/>
        <v>#N/A</v>
      </c>
      <c r="Y159" s="17"/>
      <c r="Z159" s="14" t="e">
        <f t="shared" si="12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6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5"/>
        <v>0</v>
      </c>
      <c r="W160" s="12">
        <f t="shared" si="10"/>
        <v>0</v>
      </c>
      <c r="X160" s="14" t="e">
        <f t="shared" si="11"/>
        <v>#N/A</v>
      </c>
      <c r="Y160" s="17"/>
      <c r="Z160" s="14" t="e">
        <f t="shared" si="12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6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5"/>
        <v>0</v>
      </c>
      <c r="W161" s="12">
        <f t="shared" si="10"/>
        <v>0</v>
      </c>
      <c r="X161" s="14" t="e">
        <f t="shared" si="11"/>
        <v>#N/A</v>
      </c>
      <c r="Y161" s="17"/>
      <c r="Z161" s="14" t="e">
        <f t="shared" si="12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6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5"/>
        <v>0</v>
      </c>
      <c r="W162" s="12">
        <f t="shared" si="10"/>
        <v>0</v>
      </c>
      <c r="X162" s="14" t="e">
        <f t="shared" si="11"/>
        <v>#N/A</v>
      </c>
      <c r="Y162" s="17"/>
      <c r="Z162" s="14" t="e">
        <f t="shared" si="12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6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5"/>
        <v>0</v>
      </c>
      <c r="W163" s="12">
        <f t="shared" si="10"/>
        <v>0</v>
      </c>
      <c r="X163" s="14" t="e">
        <f t="shared" si="11"/>
        <v>#N/A</v>
      </c>
      <c r="Y163" s="17"/>
      <c r="Z163" s="14" t="e">
        <f t="shared" si="12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6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5"/>
        <v>0</v>
      </c>
      <c r="W164" s="12">
        <f t="shared" si="10"/>
        <v>0</v>
      </c>
      <c r="X164" s="14" t="e">
        <f t="shared" si="11"/>
        <v>#N/A</v>
      </c>
      <c r="Y164" s="17"/>
      <c r="Z164" s="14" t="e">
        <f t="shared" si="12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6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5"/>
        <v>0</v>
      </c>
      <c r="W165" s="12">
        <f t="shared" si="10"/>
        <v>0</v>
      </c>
      <c r="X165" s="14" t="e">
        <f t="shared" si="11"/>
        <v>#N/A</v>
      </c>
      <c r="Y165" s="17"/>
      <c r="Z165" s="14" t="e">
        <f t="shared" si="12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6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5"/>
        <v>0</v>
      </c>
      <c r="W166" s="12">
        <f t="shared" si="10"/>
        <v>0</v>
      </c>
      <c r="X166" s="14" t="e">
        <f t="shared" si="11"/>
        <v>#N/A</v>
      </c>
      <c r="Y166" s="17"/>
      <c r="Z166" s="14" t="e">
        <f t="shared" si="12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6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5"/>
        <v>0</v>
      </c>
      <c r="W167" s="12">
        <f t="shared" si="10"/>
        <v>0</v>
      </c>
      <c r="X167" s="14" t="e">
        <f t="shared" si="11"/>
        <v>#N/A</v>
      </c>
      <c r="Y167" s="17"/>
      <c r="Z167" s="14" t="e">
        <f t="shared" si="12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6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5"/>
        <v>0</v>
      </c>
      <c r="W168" s="12">
        <f t="shared" si="10"/>
        <v>0</v>
      </c>
      <c r="X168" s="14" t="e">
        <f t="shared" si="11"/>
        <v>#N/A</v>
      </c>
      <c r="Y168" s="17"/>
      <c r="Z168" s="14" t="e">
        <f t="shared" si="12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6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5"/>
        <v>0</v>
      </c>
      <c r="W169" s="12">
        <f t="shared" si="10"/>
        <v>0</v>
      </c>
      <c r="X169" s="14" t="e">
        <f t="shared" si="11"/>
        <v>#N/A</v>
      </c>
      <c r="Y169" s="17"/>
      <c r="Z169" s="14" t="e">
        <f t="shared" si="12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6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5"/>
        <v>0</v>
      </c>
      <c r="W170" s="12">
        <f t="shared" si="10"/>
        <v>0</v>
      </c>
      <c r="X170" s="14" t="e">
        <f t="shared" si="11"/>
        <v>#N/A</v>
      </c>
      <c r="Y170" s="17"/>
      <c r="Z170" s="14" t="e">
        <f t="shared" si="12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6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5"/>
        <v>0</v>
      </c>
      <c r="W171" s="12">
        <f t="shared" si="10"/>
        <v>0</v>
      </c>
      <c r="X171" s="14" t="e">
        <f t="shared" si="11"/>
        <v>#N/A</v>
      </c>
      <c r="Y171" s="17"/>
      <c r="Z171" s="14" t="e">
        <f t="shared" si="12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6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5"/>
        <v>0</v>
      </c>
      <c r="W172" s="12">
        <f t="shared" si="10"/>
        <v>0</v>
      </c>
      <c r="X172" s="14" t="e">
        <f t="shared" si="11"/>
        <v>#N/A</v>
      </c>
      <c r="Y172" s="17"/>
      <c r="Z172" s="14" t="e">
        <f t="shared" si="12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6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5"/>
        <v>0</v>
      </c>
      <c r="W173" s="12">
        <f t="shared" si="10"/>
        <v>0</v>
      </c>
      <c r="X173" s="14" t="e">
        <f t="shared" si="11"/>
        <v>#N/A</v>
      </c>
      <c r="Y173" s="17"/>
      <c r="Z173" s="14" t="e">
        <f t="shared" si="12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6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5"/>
        <v>0</v>
      </c>
      <c r="W174" s="12">
        <f t="shared" si="10"/>
        <v>0</v>
      </c>
      <c r="X174" s="14" t="e">
        <f t="shared" si="11"/>
        <v>#N/A</v>
      </c>
      <c r="Y174" s="17"/>
      <c r="Z174" s="14" t="e">
        <f t="shared" si="12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6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5"/>
        <v>0</v>
      </c>
      <c r="W175" s="12">
        <f t="shared" si="10"/>
        <v>0</v>
      </c>
      <c r="X175" s="14" t="e">
        <f t="shared" si="11"/>
        <v>#N/A</v>
      </c>
      <c r="Y175" s="17"/>
      <c r="Z175" s="14" t="e">
        <f t="shared" si="12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6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5"/>
        <v>0</v>
      </c>
      <c r="W176" s="12">
        <f t="shared" si="10"/>
        <v>0</v>
      </c>
      <c r="X176" s="14" t="e">
        <f t="shared" si="11"/>
        <v>#N/A</v>
      </c>
      <c r="Y176" s="17"/>
      <c r="Z176" s="14" t="e">
        <f t="shared" si="12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6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5"/>
        <v>0</v>
      </c>
      <c r="W177" s="12">
        <f t="shared" si="10"/>
        <v>0</v>
      </c>
      <c r="X177" s="14" t="e">
        <f t="shared" si="11"/>
        <v>#N/A</v>
      </c>
      <c r="Y177" s="17"/>
      <c r="Z177" s="14" t="e">
        <f t="shared" si="12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6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5"/>
        <v>0</v>
      </c>
      <c r="W178" s="12">
        <f t="shared" si="10"/>
        <v>0</v>
      </c>
      <c r="X178" s="14" t="e">
        <f t="shared" si="11"/>
        <v>#N/A</v>
      </c>
      <c r="Y178" s="17"/>
      <c r="Z178" s="14" t="e">
        <f t="shared" si="12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6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5"/>
        <v>0</v>
      </c>
      <c r="W179" s="12">
        <f t="shared" si="10"/>
        <v>0</v>
      </c>
      <c r="X179" s="14" t="e">
        <f t="shared" si="11"/>
        <v>#N/A</v>
      </c>
      <c r="Y179" s="17"/>
      <c r="Z179" s="14" t="e">
        <f t="shared" si="12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6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5"/>
        <v>0</v>
      </c>
      <c r="W180" s="12">
        <f t="shared" si="10"/>
        <v>0</v>
      </c>
      <c r="X180" s="14" t="e">
        <f t="shared" si="11"/>
        <v>#N/A</v>
      </c>
      <c r="Y180" s="17"/>
      <c r="Z180" s="14" t="e">
        <f t="shared" si="12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6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5"/>
        <v>0</v>
      </c>
      <c r="W181" s="12">
        <f t="shared" si="10"/>
        <v>0</v>
      </c>
      <c r="X181" s="14" t="e">
        <f t="shared" si="11"/>
        <v>#N/A</v>
      </c>
      <c r="Y181" s="17"/>
      <c r="Z181" s="14" t="e">
        <f t="shared" si="12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6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5"/>
        <v>0</v>
      </c>
      <c r="W182" s="12">
        <f t="shared" si="10"/>
        <v>0</v>
      </c>
      <c r="X182" s="14" t="e">
        <f t="shared" si="11"/>
        <v>#N/A</v>
      </c>
      <c r="Y182" s="17"/>
      <c r="Z182" s="14" t="e">
        <f t="shared" si="12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6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5"/>
        <v>0</v>
      </c>
      <c r="W183" s="12">
        <f t="shared" si="10"/>
        <v>0</v>
      </c>
      <c r="X183" s="14" t="e">
        <f t="shared" si="11"/>
        <v>#N/A</v>
      </c>
      <c r="Y183" s="17"/>
      <c r="Z183" s="14" t="e">
        <f t="shared" si="12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6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5"/>
        <v>0</v>
      </c>
      <c r="W184" s="12">
        <f t="shared" si="10"/>
        <v>0</v>
      </c>
      <c r="X184" s="14" t="e">
        <f t="shared" si="11"/>
        <v>#N/A</v>
      </c>
      <c r="Y184" s="17"/>
      <c r="Z184" s="14" t="e">
        <f t="shared" si="12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6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5"/>
        <v>0</v>
      </c>
      <c r="W185" s="12">
        <f t="shared" si="10"/>
        <v>0</v>
      </c>
      <c r="X185" s="14" t="e">
        <f t="shared" si="11"/>
        <v>#N/A</v>
      </c>
      <c r="Y185" s="17"/>
      <c r="Z185" s="14" t="e">
        <f t="shared" si="12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6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5"/>
        <v>0</v>
      </c>
      <c r="W186" s="12">
        <f t="shared" si="10"/>
        <v>0</v>
      </c>
      <c r="X186" s="14" t="e">
        <f t="shared" si="11"/>
        <v>#N/A</v>
      </c>
      <c r="Y186" s="17"/>
      <c r="Z186" s="14" t="e">
        <f t="shared" si="12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6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5"/>
        <v>0</v>
      </c>
      <c r="W187" s="12">
        <f t="shared" si="10"/>
        <v>0</v>
      </c>
      <c r="X187" s="14" t="e">
        <f t="shared" si="11"/>
        <v>#N/A</v>
      </c>
      <c r="Y187" s="17"/>
      <c r="Z187" s="14" t="e">
        <f t="shared" si="12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6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5"/>
        <v>0</v>
      </c>
      <c r="W188" s="12">
        <f t="shared" si="10"/>
        <v>0</v>
      </c>
      <c r="X188" s="14" t="e">
        <f t="shared" si="11"/>
        <v>#N/A</v>
      </c>
      <c r="Y188" s="17"/>
      <c r="Z188" s="14" t="e">
        <f t="shared" si="12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6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5"/>
        <v>0</v>
      </c>
      <c r="W189" s="12">
        <f t="shared" si="10"/>
        <v>0</v>
      </c>
      <c r="X189" s="14" t="e">
        <f t="shared" si="11"/>
        <v>#N/A</v>
      </c>
      <c r="Y189" s="17"/>
      <c r="Z189" s="14" t="e">
        <f t="shared" si="12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6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5"/>
        <v>0</v>
      </c>
      <c r="W190" s="12">
        <f t="shared" si="10"/>
        <v>0</v>
      </c>
      <c r="X190" s="14" t="e">
        <f t="shared" si="11"/>
        <v>#N/A</v>
      </c>
      <c r="Y190" s="17"/>
      <c r="Z190" s="14" t="e">
        <f t="shared" si="12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6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5"/>
        <v>0</v>
      </c>
      <c r="W191" s="12">
        <f t="shared" si="10"/>
        <v>0</v>
      </c>
      <c r="X191" s="14" t="e">
        <f t="shared" si="11"/>
        <v>#N/A</v>
      </c>
      <c r="Y191" s="17"/>
      <c r="Z191" s="14" t="e">
        <f t="shared" si="12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6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5"/>
        <v>0</v>
      </c>
      <c r="W192" s="12">
        <f t="shared" si="10"/>
        <v>0</v>
      </c>
      <c r="X192" s="14" t="e">
        <f t="shared" si="11"/>
        <v>#N/A</v>
      </c>
      <c r="Y192" s="17"/>
      <c r="Z192" s="14" t="e">
        <f t="shared" si="12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6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5"/>
        <v>0</v>
      </c>
      <c r="W193" s="12">
        <f t="shared" si="10"/>
        <v>0</v>
      </c>
      <c r="X193" s="14" t="e">
        <f t="shared" si="11"/>
        <v>#N/A</v>
      </c>
      <c r="Y193" s="17"/>
      <c r="Z193" s="14" t="e">
        <f t="shared" si="12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6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7">IF(C194, P194, U194 )</f>
        <v>0</v>
      </c>
      <c r="W194" s="12">
        <f t="shared" si="10"/>
        <v>0</v>
      </c>
      <c r="X194" s="14" t="e">
        <f t="shared" si="11"/>
        <v>#N/A</v>
      </c>
      <c r="Y194" s="17"/>
      <c r="Z194" s="14" t="e">
        <f t="shared" si="12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6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7"/>
        <v>0</v>
      </c>
      <c r="W195" s="12">
        <f t="shared" si="10"/>
        <v>0</v>
      </c>
      <c r="X195" s="14" t="e">
        <f t="shared" si="11"/>
        <v>#N/A</v>
      </c>
      <c r="Y195" s="17"/>
      <c r="Z195" s="14" t="e">
        <f t="shared" si="12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6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7"/>
        <v>0</v>
      </c>
      <c r="W196" s="12">
        <f t="shared" si="10"/>
        <v>0</v>
      </c>
      <c r="X196" s="14" t="e">
        <f t="shared" si="11"/>
        <v>#N/A</v>
      </c>
      <c r="Y196" s="17"/>
      <c r="Z196" s="14" t="e">
        <f t="shared" si="12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8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7"/>
        <v>0</v>
      </c>
      <c r="W197" s="12">
        <f t="shared" si="10"/>
        <v>0</v>
      </c>
      <c r="X197" s="14" t="e">
        <f t="shared" si="11"/>
        <v>#N/A</v>
      </c>
      <c r="Y197" s="17"/>
      <c r="Z197" s="14" t="e">
        <f t="shared" si="12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8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7"/>
        <v>0</v>
      </c>
      <c r="W198" s="12">
        <f t="shared" si="10"/>
        <v>0</v>
      </c>
      <c r="X198" s="14" t="e">
        <f t="shared" si="11"/>
        <v>#N/A</v>
      </c>
      <c r="Y198" s="17"/>
      <c r="Z198" s="14" t="e">
        <f t="shared" si="12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8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7"/>
        <v>0</v>
      </c>
      <c r="W199" s="12">
        <f t="shared" si="10"/>
        <v>0</v>
      </c>
      <c r="X199" s="14" t="e">
        <f t="shared" si="11"/>
        <v>#N/A</v>
      </c>
      <c r="Y199" s="17"/>
      <c r="Z199" s="14" t="e">
        <f t="shared" si="12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8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7"/>
        <v>0</v>
      </c>
      <c r="W200" s="12">
        <f t="shared" si="10"/>
        <v>0</v>
      </c>
      <c r="X200" s="14" t="e">
        <f t="shared" si="11"/>
        <v>#N/A</v>
      </c>
      <c r="Y200" s="17"/>
      <c r="Z200" s="14" t="e">
        <f t="shared" si="12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8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9">SUMIF(O:O,AA203,P:P)</f>
        <v>0</v>
      </c>
      <c r="AI203" s="42">
        <f t="shared" ref="AI203:AI266" si="20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9"/>
        <v>0</v>
      </c>
      <c r="AI204" s="42">
        <f t="shared" si="20"/>
        <v>0</v>
      </c>
      <c r="AJ204" s="43">
        <f t="shared" ref="AJ204:AJ222" si="21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2">AL204*AG204/1000</f>
        <v>0</v>
      </c>
      <c r="AO204" s="45"/>
      <c r="AP204" s="44" t="str">
        <f t="shared" ref="AP204:AP267" si="23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9"/>
        <v>0</v>
      </c>
      <c r="AI205" s="42">
        <f t="shared" si="20"/>
        <v>0</v>
      </c>
      <c r="AJ205" s="43">
        <f t="shared" si="21"/>
        <v>0</v>
      </c>
      <c r="AK205" s="44">
        <f>AH205*AG205/1000</f>
        <v>0</v>
      </c>
      <c r="AL205" s="45"/>
      <c r="AM205" s="45"/>
      <c r="AN205" s="44">
        <f t="shared" si="22"/>
        <v>0</v>
      </c>
      <c r="AO205" s="44"/>
      <c r="AP205" s="44" t="str">
        <f t="shared" si="23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9"/>
        <v>0</v>
      </c>
      <c r="AI206" s="42">
        <f t="shared" si="20"/>
        <v>0</v>
      </c>
      <c r="AJ206" s="43">
        <f t="shared" si="21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2"/>
        <v>0</v>
      </c>
      <c r="AO206" s="45"/>
      <c r="AP206" s="44" t="str">
        <f t="shared" si="23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9"/>
        <v>0</v>
      </c>
      <c r="AI207" s="42">
        <f t="shared" si="20"/>
        <v>0</v>
      </c>
      <c r="AJ207" s="43">
        <f t="shared" si="21"/>
        <v>0</v>
      </c>
      <c r="AK207" s="44">
        <f t="shared" ref="AK207:AK240" si="24">AH207*AG207/1000</f>
        <v>0</v>
      </c>
      <c r="AL207" s="45">
        <f>AO207+AQ207-[2]Sheet1!$AH208</f>
        <v>0</v>
      </c>
      <c r="AM207" s="45">
        <f t="shared" ref="AM207:AM216" si="25">AL207-AJ207</f>
        <v>0</v>
      </c>
      <c r="AN207" s="44">
        <f t="shared" si="22"/>
        <v>0</v>
      </c>
      <c r="AO207" s="45"/>
      <c r="AP207" s="44" t="str">
        <f t="shared" si="23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9"/>
        <v>0</v>
      </c>
      <c r="AI208" s="42">
        <f t="shared" si="20"/>
        <v>0</v>
      </c>
      <c r="AJ208" s="43">
        <f t="shared" si="21"/>
        <v>0</v>
      </c>
      <c r="AK208" s="44">
        <f t="shared" si="24"/>
        <v>0</v>
      </c>
      <c r="AL208" s="45">
        <f>AO208+AQ208-[2]Sheet1!$AH209</f>
        <v>0</v>
      </c>
      <c r="AM208" s="45">
        <f t="shared" si="25"/>
        <v>0</v>
      </c>
      <c r="AN208" s="44">
        <f t="shared" si="22"/>
        <v>0</v>
      </c>
      <c r="AO208" s="45"/>
      <c r="AP208" s="44" t="str">
        <f t="shared" si="23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9"/>
        <v>0</v>
      </c>
      <c r="AI209" s="42">
        <f t="shared" si="20"/>
        <v>0</v>
      </c>
      <c r="AJ209" s="43">
        <f t="shared" si="21"/>
        <v>0</v>
      </c>
      <c r="AK209" s="44">
        <f t="shared" si="24"/>
        <v>0</v>
      </c>
      <c r="AL209" s="45">
        <f>AO209+AQ209-[2]Sheet1!$AH210</f>
        <v>0</v>
      </c>
      <c r="AM209" s="45">
        <f t="shared" si="25"/>
        <v>0</v>
      </c>
      <c r="AN209" s="44">
        <f t="shared" si="22"/>
        <v>0</v>
      </c>
      <c r="AO209" s="45"/>
      <c r="AP209" s="44" t="str">
        <f t="shared" si="23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9"/>
        <v>0</v>
      </c>
      <c r="AI210" s="42">
        <f t="shared" si="20"/>
        <v>0</v>
      </c>
      <c r="AJ210" s="43">
        <f t="shared" si="21"/>
        <v>0</v>
      </c>
      <c r="AK210" s="44">
        <f t="shared" si="24"/>
        <v>0</v>
      </c>
      <c r="AL210" s="45">
        <f>AO210+AQ210-[2]Sheet1!$AH211</f>
        <v>0</v>
      </c>
      <c r="AM210" s="45">
        <f t="shared" si="25"/>
        <v>0</v>
      </c>
      <c r="AN210" s="44">
        <f t="shared" si="22"/>
        <v>0</v>
      </c>
      <c r="AO210" s="45"/>
      <c r="AP210" s="44" t="str">
        <f t="shared" si="23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9"/>
        <v>0</v>
      </c>
      <c r="AI211" s="42">
        <f t="shared" si="20"/>
        <v>0</v>
      </c>
      <c r="AJ211" s="43">
        <f t="shared" si="21"/>
        <v>0</v>
      </c>
      <c r="AK211" s="44">
        <f t="shared" si="24"/>
        <v>0</v>
      </c>
      <c r="AL211" s="45">
        <f>AO211+AQ211-[2]Sheet1!$AH212</f>
        <v>0</v>
      </c>
      <c r="AM211" s="45">
        <f t="shared" si="25"/>
        <v>0</v>
      </c>
      <c r="AN211" s="44">
        <f t="shared" si="22"/>
        <v>0</v>
      </c>
      <c r="AO211" s="45"/>
      <c r="AP211" s="44" t="str">
        <f t="shared" si="23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9"/>
        <v>0</v>
      </c>
      <c r="AI212" s="42">
        <f t="shared" si="20"/>
        <v>0</v>
      </c>
      <c r="AJ212" s="43">
        <f t="shared" si="21"/>
        <v>0</v>
      </c>
      <c r="AK212" s="44">
        <f t="shared" si="24"/>
        <v>0</v>
      </c>
      <c r="AL212" s="45">
        <f>AO212+AQ212-[2]Sheet1!$AH213</f>
        <v>0</v>
      </c>
      <c r="AM212" s="45">
        <f t="shared" si="25"/>
        <v>0</v>
      </c>
      <c r="AN212" s="44">
        <f t="shared" si="22"/>
        <v>0</v>
      </c>
      <c r="AO212" s="45"/>
      <c r="AP212" s="44" t="str">
        <f t="shared" si="23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9"/>
        <v>0</v>
      </c>
      <c r="AI213" s="42">
        <f t="shared" si="20"/>
        <v>0</v>
      </c>
      <c r="AJ213" s="43">
        <f t="shared" si="21"/>
        <v>0</v>
      </c>
      <c r="AK213" s="44">
        <f t="shared" si="24"/>
        <v>0</v>
      </c>
      <c r="AL213" s="45">
        <f>AO213+AQ213-[2]Sheet1!$AH214</f>
        <v>0</v>
      </c>
      <c r="AM213" s="45">
        <f t="shared" si="25"/>
        <v>0</v>
      </c>
      <c r="AN213" s="44">
        <f t="shared" si="22"/>
        <v>0</v>
      </c>
      <c r="AO213" s="45"/>
      <c r="AP213" s="44" t="str">
        <f t="shared" si="23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9"/>
        <v>0</v>
      </c>
      <c r="AI214" s="42">
        <f t="shared" si="20"/>
        <v>0</v>
      </c>
      <c r="AJ214" s="43">
        <f t="shared" si="21"/>
        <v>0</v>
      </c>
      <c r="AK214" s="44">
        <f t="shared" si="24"/>
        <v>0</v>
      </c>
      <c r="AL214" s="45">
        <f>AO214+AQ214-[2]Sheet1!$AH215</f>
        <v>0</v>
      </c>
      <c r="AM214" s="45">
        <f t="shared" si="25"/>
        <v>0</v>
      </c>
      <c r="AN214" s="44">
        <f t="shared" si="22"/>
        <v>0</v>
      </c>
      <c r="AO214" s="45"/>
      <c r="AP214" s="44" t="str">
        <f t="shared" si="23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9"/>
        <v>0</v>
      </c>
      <c r="AI215" s="42">
        <f t="shared" si="20"/>
        <v>0</v>
      </c>
      <c r="AJ215" s="43">
        <f t="shared" si="21"/>
        <v>0</v>
      </c>
      <c r="AK215" s="44">
        <f t="shared" si="24"/>
        <v>0</v>
      </c>
      <c r="AL215" s="45">
        <f>AO215+AQ215-[2]Sheet1!$AH216</f>
        <v>0</v>
      </c>
      <c r="AM215" s="45">
        <f t="shared" si="25"/>
        <v>0</v>
      </c>
      <c r="AN215" s="44">
        <f t="shared" si="22"/>
        <v>0</v>
      </c>
      <c r="AO215" s="45"/>
      <c r="AP215" s="44" t="str">
        <f t="shared" si="23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9"/>
        <v>0</v>
      </c>
      <c r="AI216" s="42">
        <f t="shared" si="20"/>
        <v>0</v>
      </c>
      <c r="AJ216" s="43">
        <f t="shared" si="21"/>
        <v>0</v>
      </c>
      <c r="AK216" s="44">
        <f t="shared" si="24"/>
        <v>0</v>
      </c>
      <c r="AL216" s="45">
        <f>AO216+AQ216-[2]Sheet1!$AH217</f>
        <v>0</v>
      </c>
      <c r="AM216" s="45">
        <f t="shared" si="25"/>
        <v>0</v>
      </c>
      <c r="AN216" s="44">
        <f t="shared" si="22"/>
        <v>0</v>
      </c>
      <c r="AO216" s="44"/>
      <c r="AP216" s="44" t="str">
        <f t="shared" si="23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9"/>
        <v>0</v>
      </c>
      <c r="AI217" s="42">
        <f t="shared" si="20"/>
        <v>0</v>
      </c>
      <c r="AJ217" s="43">
        <f t="shared" si="21"/>
        <v>0</v>
      </c>
      <c r="AK217" s="44">
        <f t="shared" si="24"/>
        <v>0</v>
      </c>
      <c r="AL217" s="45">
        <f>AO217+AQ217-[2]Sheet1!$AH218</f>
        <v>0</v>
      </c>
      <c r="AM217" s="45">
        <f>AL217-AJ217</f>
        <v>0</v>
      </c>
      <c r="AN217" s="44">
        <f t="shared" si="22"/>
        <v>0</v>
      </c>
      <c r="AO217" s="45"/>
      <c r="AP217" s="44" t="str">
        <f t="shared" si="23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9"/>
        <v>0</v>
      </c>
      <c r="AI218" s="42">
        <f t="shared" si="20"/>
        <v>0</v>
      </c>
      <c r="AJ218" s="43">
        <f t="shared" si="21"/>
        <v>0</v>
      </c>
      <c r="AK218" s="44">
        <f t="shared" si="24"/>
        <v>0</v>
      </c>
      <c r="AL218" s="45">
        <f>AO218+AQ218-[2]Sheet1!$AH219</f>
        <v>0</v>
      </c>
      <c r="AM218" s="45">
        <f t="shared" ref="AM218:AM267" si="26">AL218-AJ218</f>
        <v>0</v>
      </c>
      <c r="AN218" s="44">
        <f t="shared" si="22"/>
        <v>0</v>
      </c>
      <c r="AO218" s="45"/>
      <c r="AP218" s="44" t="str">
        <f t="shared" si="23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9"/>
        <v>0</v>
      </c>
      <c r="AI219" s="42">
        <f t="shared" si="20"/>
        <v>0</v>
      </c>
      <c r="AJ219" s="43">
        <f t="shared" si="21"/>
        <v>0</v>
      </c>
      <c r="AK219" s="44">
        <f t="shared" si="24"/>
        <v>0</v>
      </c>
      <c r="AL219" s="45">
        <f>AO219+AQ219-[2]Sheet1!$AH220</f>
        <v>0</v>
      </c>
      <c r="AM219" s="45">
        <f t="shared" si="26"/>
        <v>0</v>
      </c>
      <c r="AN219" s="44">
        <f t="shared" si="22"/>
        <v>0</v>
      </c>
      <c r="AO219" s="45"/>
      <c r="AP219" s="44" t="str">
        <f t="shared" si="23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9"/>
        <v>0</v>
      </c>
      <c r="AI220" s="42">
        <f t="shared" si="20"/>
        <v>0</v>
      </c>
      <c r="AJ220" s="43">
        <f t="shared" si="21"/>
        <v>0</v>
      </c>
      <c r="AK220" s="44">
        <f t="shared" si="24"/>
        <v>0</v>
      </c>
      <c r="AL220" s="45">
        <f>AO220+AQ220-[2]Sheet1!$AH221</f>
        <v>0</v>
      </c>
      <c r="AM220" s="45">
        <f t="shared" si="26"/>
        <v>0</v>
      </c>
      <c r="AN220" s="44">
        <f t="shared" si="22"/>
        <v>0</v>
      </c>
      <c r="AO220" s="45"/>
      <c r="AP220" s="44" t="str">
        <f t="shared" si="23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9"/>
        <v>0</v>
      </c>
      <c r="AI221" s="42">
        <f t="shared" si="20"/>
        <v>0</v>
      </c>
      <c r="AJ221" s="43">
        <f t="shared" si="21"/>
        <v>0</v>
      </c>
      <c r="AK221" s="44">
        <f t="shared" si="24"/>
        <v>0</v>
      </c>
      <c r="AL221" s="45">
        <f>AO221+AQ221-[2]Sheet1!$AH222</f>
        <v>0</v>
      </c>
      <c r="AM221" s="45">
        <f t="shared" si="26"/>
        <v>0</v>
      </c>
      <c r="AN221" s="44">
        <f t="shared" si="22"/>
        <v>0</v>
      </c>
      <c r="AO221" s="45"/>
      <c r="AP221" s="44" t="str">
        <f t="shared" si="23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9"/>
        <v>0</v>
      </c>
      <c r="AI222" s="42">
        <f t="shared" si="20"/>
        <v>0</v>
      </c>
      <c r="AJ222" s="43">
        <f t="shared" si="21"/>
        <v>0</v>
      </c>
      <c r="AK222" s="44">
        <f t="shared" si="24"/>
        <v>0</v>
      </c>
      <c r="AL222" s="45">
        <f>AO222+AQ222-[2]Sheet1!$AH223</f>
        <v>0</v>
      </c>
      <c r="AM222" s="45">
        <f t="shared" si="26"/>
        <v>0</v>
      </c>
      <c r="AN222" s="44">
        <f t="shared" si="22"/>
        <v>0</v>
      </c>
      <c r="AO222" s="45"/>
      <c r="AP222" s="44" t="str">
        <f t="shared" si="23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9"/>
        <v>0</v>
      </c>
      <c r="AI223" s="49">
        <f t="shared" si="20"/>
        <v>0</v>
      </c>
      <c r="AJ223" s="50">
        <f>AH223-AI223</f>
        <v>0</v>
      </c>
      <c r="AK223" s="51">
        <f t="shared" si="24"/>
        <v>0</v>
      </c>
      <c r="AL223" s="52">
        <f>AO223+AQ223-[2]Sheet1!$AH224</f>
        <v>0</v>
      </c>
      <c r="AM223" s="52">
        <f t="shared" si="26"/>
        <v>0</v>
      </c>
      <c r="AN223" s="51">
        <f t="shared" si="22"/>
        <v>0</v>
      </c>
      <c r="AO223" s="52"/>
      <c r="AP223" s="51" t="str">
        <f t="shared" si="23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9"/>
        <v>0</v>
      </c>
      <c r="AI224" s="49">
        <f t="shared" si="20"/>
        <v>0</v>
      </c>
      <c r="AJ224" s="50">
        <f t="shared" ref="AJ224:AJ239" si="27">AH224-AI224</f>
        <v>0</v>
      </c>
      <c r="AK224" s="51">
        <f t="shared" si="24"/>
        <v>0</v>
      </c>
      <c r="AL224" s="52">
        <f>AO224+AQ224-[2]Sheet1!$AH225</f>
        <v>0</v>
      </c>
      <c r="AM224" s="52">
        <f t="shared" si="26"/>
        <v>0</v>
      </c>
      <c r="AN224" s="51">
        <f t="shared" si="22"/>
        <v>0</v>
      </c>
      <c r="AO224" s="52"/>
      <c r="AP224" s="51" t="str">
        <f t="shared" si="23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9"/>
        <v>0</v>
      </c>
      <c r="AI225" s="49">
        <f t="shared" si="20"/>
        <v>0</v>
      </c>
      <c r="AJ225" s="50">
        <f t="shared" si="27"/>
        <v>0</v>
      </c>
      <c r="AK225" s="51">
        <f t="shared" si="24"/>
        <v>0</v>
      </c>
      <c r="AL225" s="52">
        <f>AO225+AQ225-[2]Sheet1!$AH226</f>
        <v>0</v>
      </c>
      <c r="AM225" s="52">
        <f t="shared" si="26"/>
        <v>0</v>
      </c>
      <c r="AN225" s="51">
        <f t="shared" si="22"/>
        <v>0</v>
      </c>
      <c r="AO225" s="52"/>
      <c r="AP225" s="51" t="str">
        <f t="shared" si="23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9"/>
        <v>0</v>
      </c>
      <c r="AI226" s="49">
        <f t="shared" si="20"/>
        <v>0</v>
      </c>
      <c r="AJ226" s="50">
        <f t="shared" si="27"/>
        <v>0</v>
      </c>
      <c r="AK226" s="51">
        <f t="shared" si="24"/>
        <v>0</v>
      </c>
      <c r="AL226" s="52">
        <f>AO226+AQ226-[2]Sheet1!$AH227</f>
        <v>0</v>
      </c>
      <c r="AM226" s="52">
        <f t="shared" si="26"/>
        <v>0</v>
      </c>
      <c r="AN226" s="51">
        <f t="shared" si="22"/>
        <v>0</v>
      </c>
      <c r="AO226" s="52"/>
      <c r="AP226" s="51" t="str">
        <f t="shared" si="23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9"/>
        <v>0</v>
      </c>
      <c r="AI227" s="49">
        <f t="shared" si="20"/>
        <v>0</v>
      </c>
      <c r="AJ227" s="50">
        <f t="shared" si="27"/>
        <v>0</v>
      </c>
      <c r="AK227" s="51">
        <f t="shared" si="24"/>
        <v>0</v>
      </c>
      <c r="AL227" s="52">
        <f>AO227+AQ227-[2]Sheet1!$AH228</f>
        <v>0</v>
      </c>
      <c r="AM227" s="52">
        <f t="shared" si="26"/>
        <v>0</v>
      </c>
      <c r="AN227" s="51">
        <f t="shared" si="22"/>
        <v>0</v>
      </c>
      <c r="AO227" s="52"/>
      <c r="AP227" s="51" t="str">
        <f t="shared" si="23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9"/>
        <v>0</v>
      </c>
      <c r="AI228" s="49">
        <f t="shared" si="20"/>
        <v>0</v>
      </c>
      <c r="AJ228" s="50">
        <f t="shared" si="27"/>
        <v>0</v>
      </c>
      <c r="AK228" s="51">
        <f t="shared" si="24"/>
        <v>0</v>
      </c>
      <c r="AL228" s="52">
        <f>AO228+AQ228-[2]Sheet1!$AH229</f>
        <v>0</v>
      </c>
      <c r="AM228" s="52">
        <f t="shared" si="26"/>
        <v>0</v>
      </c>
      <c r="AN228" s="51">
        <f t="shared" si="22"/>
        <v>0</v>
      </c>
      <c r="AO228" s="52"/>
      <c r="AP228" s="51" t="str">
        <f t="shared" si="23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9"/>
        <v>0</v>
      </c>
      <c r="AI229" s="49">
        <f t="shared" si="20"/>
        <v>0</v>
      </c>
      <c r="AJ229" s="50">
        <f t="shared" si="27"/>
        <v>0</v>
      </c>
      <c r="AK229" s="51">
        <f t="shared" si="24"/>
        <v>0</v>
      </c>
      <c r="AL229" s="52">
        <f>AO229+AQ229-[2]Sheet1!$AH230</f>
        <v>0</v>
      </c>
      <c r="AM229" s="52">
        <f t="shared" si="26"/>
        <v>0</v>
      </c>
      <c r="AN229" s="51">
        <f t="shared" si="22"/>
        <v>0</v>
      </c>
      <c r="AO229" s="52"/>
      <c r="AP229" s="51" t="str">
        <f t="shared" si="23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9"/>
        <v>0</v>
      </c>
      <c r="AI230" s="49">
        <f t="shared" si="20"/>
        <v>0</v>
      </c>
      <c r="AJ230" s="50">
        <f t="shared" si="27"/>
        <v>0</v>
      </c>
      <c r="AK230" s="51">
        <f t="shared" si="24"/>
        <v>0</v>
      </c>
      <c r="AL230" s="52">
        <f>AO230+AQ230-[2]Sheet1!$AH231</f>
        <v>0</v>
      </c>
      <c r="AM230" s="52">
        <f t="shared" si="26"/>
        <v>0</v>
      </c>
      <c r="AN230" s="51">
        <f t="shared" si="22"/>
        <v>0</v>
      </c>
      <c r="AO230" s="52"/>
      <c r="AP230" s="51" t="str">
        <f t="shared" si="23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9"/>
        <v>0</v>
      </c>
      <c r="AI231" s="49">
        <f t="shared" si="20"/>
        <v>0</v>
      </c>
      <c r="AJ231" s="50">
        <f t="shared" si="27"/>
        <v>0</v>
      </c>
      <c r="AK231" s="51">
        <f t="shared" si="24"/>
        <v>0</v>
      </c>
      <c r="AL231" s="52">
        <f>AO231+AQ231-[2]Sheet1!$AH232</f>
        <v>0</v>
      </c>
      <c r="AM231" s="52">
        <f t="shared" si="26"/>
        <v>0</v>
      </c>
      <c r="AN231" s="51">
        <f t="shared" si="22"/>
        <v>0</v>
      </c>
      <c r="AO231" s="52"/>
      <c r="AP231" s="51" t="str">
        <f t="shared" si="23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9"/>
        <v>0</v>
      </c>
      <c r="AI232" s="49">
        <f t="shared" si="20"/>
        <v>0</v>
      </c>
      <c r="AJ232" s="50">
        <f t="shared" si="27"/>
        <v>0</v>
      </c>
      <c r="AK232" s="51">
        <f t="shared" si="24"/>
        <v>0</v>
      </c>
      <c r="AL232" s="52">
        <f>AO232+AQ232-[2]Sheet1!$AH233</f>
        <v>0</v>
      </c>
      <c r="AM232" s="52">
        <f t="shared" si="26"/>
        <v>0</v>
      </c>
      <c r="AN232" s="51">
        <f t="shared" si="22"/>
        <v>0</v>
      </c>
      <c r="AO232" s="52"/>
      <c r="AP232" s="51" t="str">
        <f t="shared" si="23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9"/>
        <v>0</v>
      </c>
      <c r="AI233" s="49">
        <f t="shared" si="20"/>
        <v>0</v>
      </c>
      <c r="AJ233" s="50">
        <f t="shared" si="27"/>
        <v>0</v>
      </c>
      <c r="AK233" s="51">
        <f t="shared" si="24"/>
        <v>0</v>
      </c>
      <c r="AL233" s="52">
        <f>AO233+AQ233-[2]Sheet1!$AH234</f>
        <v>0</v>
      </c>
      <c r="AM233" s="52">
        <f t="shared" si="26"/>
        <v>0</v>
      </c>
      <c r="AN233" s="51">
        <f t="shared" si="22"/>
        <v>0</v>
      </c>
      <c r="AO233" s="52"/>
      <c r="AP233" s="51" t="str">
        <f t="shared" si="23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9"/>
        <v>0</v>
      </c>
      <c r="AI234" s="49">
        <f t="shared" si="20"/>
        <v>0</v>
      </c>
      <c r="AJ234" s="50">
        <f t="shared" si="27"/>
        <v>0</v>
      </c>
      <c r="AK234" s="51">
        <f t="shared" si="24"/>
        <v>0</v>
      </c>
      <c r="AL234" s="52">
        <f>AO234+AQ234-[2]Sheet1!$AH235</f>
        <v>0</v>
      </c>
      <c r="AM234" s="52">
        <f t="shared" si="26"/>
        <v>0</v>
      </c>
      <c r="AN234" s="51">
        <f t="shared" si="22"/>
        <v>0</v>
      </c>
      <c r="AO234" s="52"/>
      <c r="AP234" s="51" t="str">
        <f t="shared" si="23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9"/>
        <v>0</v>
      </c>
      <c r="AI235" s="49">
        <f t="shared" si="20"/>
        <v>0</v>
      </c>
      <c r="AJ235" s="50">
        <f t="shared" si="27"/>
        <v>0</v>
      </c>
      <c r="AK235" s="51">
        <f t="shared" si="24"/>
        <v>0</v>
      </c>
      <c r="AL235" s="52">
        <f>AO235+AQ235-[2]Sheet1!$AH236</f>
        <v>0</v>
      </c>
      <c r="AM235" s="52">
        <f t="shared" si="26"/>
        <v>0</v>
      </c>
      <c r="AN235" s="51">
        <f t="shared" si="22"/>
        <v>0</v>
      </c>
      <c r="AO235" s="52"/>
      <c r="AP235" s="51" t="str">
        <f t="shared" si="23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9"/>
        <v>0</v>
      </c>
      <c r="AI236" s="49">
        <f t="shared" si="20"/>
        <v>0</v>
      </c>
      <c r="AJ236" s="50">
        <f t="shared" si="27"/>
        <v>0</v>
      </c>
      <c r="AK236" s="51">
        <f t="shared" si="24"/>
        <v>0</v>
      </c>
      <c r="AL236" s="52">
        <f>AO236+AQ236-[2]Sheet1!$AH237</f>
        <v>0</v>
      </c>
      <c r="AM236" s="52">
        <f t="shared" si="26"/>
        <v>0</v>
      </c>
      <c r="AN236" s="51">
        <f t="shared" si="22"/>
        <v>0</v>
      </c>
      <c r="AO236" s="52"/>
      <c r="AP236" s="51" t="str">
        <f t="shared" si="23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9"/>
        <v>0</v>
      </c>
      <c r="AI237" s="49">
        <f t="shared" si="20"/>
        <v>0</v>
      </c>
      <c r="AJ237" s="50">
        <f t="shared" si="27"/>
        <v>0</v>
      </c>
      <c r="AK237" s="51">
        <f t="shared" si="24"/>
        <v>0</v>
      </c>
      <c r="AL237" s="52">
        <f>AO237+AQ237-[2]Sheet1!$AH238</f>
        <v>0</v>
      </c>
      <c r="AM237" s="52">
        <f t="shared" si="26"/>
        <v>0</v>
      </c>
      <c r="AN237" s="51">
        <f t="shared" si="22"/>
        <v>0</v>
      </c>
      <c r="AO237" s="52"/>
      <c r="AP237" s="51" t="str">
        <f t="shared" si="23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9"/>
        <v>0</v>
      </c>
      <c r="AI238" s="49">
        <f t="shared" si="20"/>
        <v>0</v>
      </c>
      <c r="AJ238" s="50">
        <f t="shared" si="27"/>
        <v>0</v>
      </c>
      <c r="AK238" s="51">
        <f t="shared" si="24"/>
        <v>0</v>
      </c>
      <c r="AL238" s="52">
        <f>AO238+AQ238-[2]Sheet1!$AH239</f>
        <v>0</v>
      </c>
      <c r="AM238" s="52">
        <f t="shared" si="26"/>
        <v>0</v>
      </c>
      <c r="AN238" s="51">
        <f t="shared" si="22"/>
        <v>0</v>
      </c>
      <c r="AO238" s="52"/>
      <c r="AP238" s="51" t="str">
        <f t="shared" si="23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9"/>
        <v>0</v>
      </c>
      <c r="AI239" s="49">
        <f t="shared" si="20"/>
        <v>0</v>
      </c>
      <c r="AJ239" s="50">
        <f t="shared" si="27"/>
        <v>0</v>
      </c>
      <c r="AK239" s="51">
        <f t="shared" si="24"/>
        <v>0</v>
      </c>
      <c r="AL239" s="52">
        <f>AO239+AQ239-[2]Sheet1!$AH240</f>
        <v>0</v>
      </c>
      <c r="AM239" s="52">
        <f t="shared" si="26"/>
        <v>0</v>
      </c>
      <c r="AN239" s="51">
        <f t="shared" si="22"/>
        <v>0</v>
      </c>
      <c r="AO239" s="52"/>
      <c r="AP239" s="51" t="str">
        <f t="shared" si="23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9"/>
        <v>4</v>
      </c>
      <c r="AI240" s="56">
        <f t="shared" si="20"/>
        <v>0</v>
      </c>
      <c r="AJ240" s="57">
        <f>AH240-AI240</f>
        <v>4</v>
      </c>
      <c r="AK240" s="58">
        <f t="shared" si="24"/>
        <v>0.6</v>
      </c>
      <c r="AL240" s="59">
        <f>AO240+AQ240-[2]Sheet1!$AH241</f>
        <v>0</v>
      </c>
      <c r="AM240" s="59">
        <f t="shared" si="26"/>
        <v>-4</v>
      </c>
      <c r="AN240" s="58">
        <f t="shared" si="22"/>
        <v>0</v>
      </c>
      <c r="AO240" s="59"/>
      <c r="AP240" s="58">
        <f t="shared" si="23"/>
        <v>-0.6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9"/>
        <v>2</v>
      </c>
      <c r="AI241" s="56">
        <f t="shared" si="20"/>
        <v>0</v>
      </c>
      <c r="AJ241" s="57">
        <f t="shared" ref="AJ241:AJ264" si="28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6"/>
        <v>-2</v>
      </c>
      <c r="AN241" s="58">
        <f t="shared" si="22"/>
        <v>0</v>
      </c>
      <c r="AO241" s="59"/>
      <c r="AP241" s="58">
        <f t="shared" si="23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9"/>
        <v>6</v>
      </c>
      <c r="AI242" s="56">
        <f t="shared" si="20"/>
        <v>0</v>
      </c>
      <c r="AJ242" s="57">
        <f t="shared" si="28"/>
        <v>6</v>
      </c>
      <c r="AK242" s="58">
        <f t="shared" ref="AK242:AK267" si="29">AH242*AG242/1000</f>
        <v>24</v>
      </c>
      <c r="AL242" s="59">
        <f>AO242+AQ242-[2]Sheet1!$AH243</f>
        <v>0</v>
      </c>
      <c r="AM242" s="59">
        <f t="shared" si="26"/>
        <v>-6</v>
      </c>
      <c r="AN242" s="58">
        <f t="shared" si="22"/>
        <v>0</v>
      </c>
      <c r="AO242" s="59"/>
      <c r="AP242" s="58">
        <f t="shared" si="23"/>
        <v>-24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9"/>
        <v>0</v>
      </c>
      <c r="AI243" s="56">
        <f t="shared" si="20"/>
        <v>0</v>
      </c>
      <c r="AJ243" s="57">
        <f t="shared" si="28"/>
        <v>0</v>
      </c>
      <c r="AK243" s="58">
        <f t="shared" si="29"/>
        <v>0</v>
      </c>
      <c r="AL243" s="59">
        <f>AO243+AQ243-[2]Sheet1!$AH244</f>
        <v>0</v>
      </c>
      <c r="AM243" s="59">
        <f t="shared" si="26"/>
        <v>0</v>
      </c>
      <c r="AN243" s="58">
        <f t="shared" si="22"/>
        <v>0</v>
      </c>
      <c r="AO243" s="59"/>
      <c r="AP243" s="58" t="str">
        <f t="shared" si="23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9"/>
        <v>0</v>
      </c>
      <c r="AI244" s="56">
        <f t="shared" si="20"/>
        <v>0</v>
      </c>
      <c r="AJ244" s="57">
        <f t="shared" si="28"/>
        <v>0</v>
      </c>
      <c r="AK244" s="58">
        <f t="shared" si="29"/>
        <v>0</v>
      </c>
      <c r="AL244" s="59">
        <f>AO244+AQ244-[2]Sheet1!$AH245</f>
        <v>0</v>
      </c>
      <c r="AM244" s="59">
        <f t="shared" si="26"/>
        <v>0</v>
      </c>
      <c r="AN244" s="58">
        <f t="shared" si="22"/>
        <v>0</v>
      </c>
      <c r="AO244" s="59"/>
      <c r="AP244" s="58" t="str">
        <f t="shared" si="23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9"/>
        <v>0</v>
      </c>
      <c r="AI245" s="56">
        <f t="shared" si="20"/>
        <v>0</v>
      </c>
      <c r="AJ245" s="57">
        <f t="shared" si="28"/>
        <v>0</v>
      </c>
      <c r="AK245" s="58">
        <f t="shared" si="29"/>
        <v>0</v>
      </c>
      <c r="AL245" s="59">
        <f>AO245+AQ245-[2]Sheet1!$AH246</f>
        <v>0</v>
      </c>
      <c r="AM245" s="59">
        <f t="shared" si="26"/>
        <v>0</v>
      </c>
      <c r="AN245" s="58">
        <f t="shared" si="22"/>
        <v>0</v>
      </c>
      <c r="AO245" s="59"/>
      <c r="AP245" s="58" t="str">
        <f t="shared" si="23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9"/>
        <v>0</v>
      </c>
      <c r="AI246" s="56">
        <f t="shared" si="20"/>
        <v>0</v>
      </c>
      <c r="AJ246" s="57">
        <f t="shared" si="28"/>
        <v>0</v>
      </c>
      <c r="AK246" s="58">
        <f t="shared" si="29"/>
        <v>0</v>
      </c>
      <c r="AL246" s="59">
        <f>AO246+AQ246-[2]Sheet1!$AH247</f>
        <v>0</v>
      </c>
      <c r="AM246" s="59">
        <f t="shared" si="26"/>
        <v>0</v>
      </c>
      <c r="AN246" s="58">
        <f t="shared" si="22"/>
        <v>0</v>
      </c>
      <c r="AO246" s="59"/>
      <c r="AP246" s="58" t="str">
        <f t="shared" si="23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9"/>
        <v>0</v>
      </c>
      <c r="AI247" s="56">
        <f t="shared" si="20"/>
        <v>0</v>
      </c>
      <c r="AJ247" s="57">
        <f t="shared" si="28"/>
        <v>0</v>
      </c>
      <c r="AK247" s="58">
        <f t="shared" si="29"/>
        <v>0</v>
      </c>
      <c r="AL247" s="59">
        <f>AO247+AQ247-[2]Sheet1!$AH248</f>
        <v>0</v>
      </c>
      <c r="AM247" s="59">
        <f t="shared" si="26"/>
        <v>0</v>
      </c>
      <c r="AN247" s="58">
        <f t="shared" si="22"/>
        <v>0</v>
      </c>
      <c r="AO247" s="59"/>
      <c r="AP247" s="58" t="str">
        <f t="shared" si="23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9"/>
        <v>0</v>
      </c>
      <c r="AI248" s="56">
        <f t="shared" si="20"/>
        <v>0</v>
      </c>
      <c r="AJ248" s="57">
        <f t="shared" si="28"/>
        <v>0</v>
      </c>
      <c r="AK248" s="58">
        <f t="shared" si="29"/>
        <v>0</v>
      </c>
      <c r="AL248" s="59">
        <f>AO248+AQ248-[2]Sheet1!$AH249</f>
        <v>0</v>
      </c>
      <c r="AM248" s="59">
        <f t="shared" si="26"/>
        <v>0</v>
      </c>
      <c r="AN248" s="58">
        <f t="shared" si="22"/>
        <v>0</v>
      </c>
      <c r="AO248" s="59"/>
      <c r="AP248" s="58" t="str">
        <f t="shared" si="23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9"/>
        <v>0</v>
      </c>
      <c r="AI249" s="56">
        <f t="shared" si="20"/>
        <v>0</v>
      </c>
      <c r="AJ249" s="57">
        <f t="shared" si="28"/>
        <v>0</v>
      </c>
      <c r="AK249" s="58">
        <f t="shared" si="29"/>
        <v>0</v>
      </c>
      <c r="AL249" s="59">
        <f>AO249+AQ249-[2]Sheet1!$AH250</f>
        <v>0</v>
      </c>
      <c r="AM249" s="59">
        <f t="shared" si="26"/>
        <v>0</v>
      </c>
      <c r="AN249" s="58">
        <f t="shared" si="22"/>
        <v>0</v>
      </c>
      <c r="AO249" s="59"/>
      <c r="AP249" s="58" t="str">
        <f t="shared" si="23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9"/>
        <v>0</v>
      </c>
      <c r="AI250" s="56">
        <f t="shared" si="20"/>
        <v>0</v>
      </c>
      <c r="AJ250" s="57">
        <f t="shared" si="28"/>
        <v>0</v>
      </c>
      <c r="AK250" s="58">
        <f t="shared" si="29"/>
        <v>0</v>
      </c>
      <c r="AL250" s="59">
        <f>AO250+AQ250-[2]Sheet1!$AH251</f>
        <v>0</v>
      </c>
      <c r="AM250" s="59">
        <f t="shared" si="26"/>
        <v>0</v>
      </c>
      <c r="AN250" s="58">
        <f t="shared" si="22"/>
        <v>0</v>
      </c>
      <c r="AO250" s="59"/>
      <c r="AP250" s="58" t="str">
        <f t="shared" si="23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9"/>
        <v>0</v>
      </c>
      <c r="AI251" s="56">
        <f t="shared" si="20"/>
        <v>0</v>
      </c>
      <c r="AJ251" s="57">
        <f t="shared" si="28"/>
        <v>0</v>
      </c>
      <c r="AK251" s="58">
        <f t="shared" si="29"/>
        <v>0</v>
      </c>
      <c r="AL251" s="59">
        <f>AO251+AQ251-[2]Sheet1!$AH252</f>
        <v>0</v>
      </c>
      <c r="AM251" s="59">
        <f t="shared" si="26"/>
        <v>0</v>
      </c>
      <c r="AN251" s="58">
        <f t="shared" si="22"/>
        <v>0</v>
      </c>
      <c r="AO251" s="59"/>
      <c r="AP251" s="58" t="str">
        <f t="shared" si="23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9"/>
        <v>0</v>
      </c>
      <c r="AI252" s="56">
        <f t="shared" si="20"/>
        <v>0</v>
      </c>
      <c r="AJ252" s="57">
        <f t="shared" si="28"/>
        <v>0</v>
      </c>
      <c r="AK252" s="58">
        <f t="shared" si="29"/>
        <v>0</v>
      </c>
      <c r="AL252" s="59">
        <f>AO252+AQ252-[2]Sheet1!$AH253</f>
        <v>0</v>
      </c>
      <c r="AM252" s="59">
        <f t="shared" si="26"/>
        <v>0</v>
      </c>
      <c r="AN252" s="58">
        <f t="shared" si="22"/>
        <v>0</v>
      </c>
      <c r="AO252" s="59"/>
      <c r="AP252" s="58" t="str">
        <f t="shared" si="23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9"/>
        <v>0</v>
      </c>
      <c r="AI253" s="56">
        <f t="shared" si="20"/>
        <v>0</v>
      </c>
      <c r="AJ253" s="57">
        <f t="shared" si="28"/>
        <v>0</v>
      </c>
      <c r="AK253" s="58">
        <f t="shared" si="29"/>
        <v>0</v>
      </c>
      <c r="AL253" s="59">
        <f>AO253+AQ253-[2]Sheet1!$AH254</f>
        <v>0</v>
      </c>
      <c r="AM253" s="59">
        <f t="shared" si="26"/>
        <v>0</v>
      </c>
      <c r="AN253" s="58">
        <f t="shared" si="22"/>
        <v>0</v>
      </c>
      <c r="AO253" s="59"/>
      <c r="AP253" s="58" t="str">
        <f t="shared" si="23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9"/>
        <v>0</v>
      </c>
      <c r="AI254" s="56">
        <f t="shared" si="20"/>
        <v>0</v>
      </c>
      <c r="AJ254" s="57">
        <f t="shared" si="28"/>
        <v>0</v>
      </c>
      <c r="AK254" s="58">
        <f t="shared" si="29"/>
        <v>0</v>
      </c>
      <c r="AL254" s="59">
        <f>AO254+AQ254-[2]Sheet1!$AH255</f>
        <v>0</v>
      </c>
      <c r="AM254" s="59">
        <f t="shared" si="26"/>
        <v>0</v>
      </c>
      <c r="AN254" s="58">
        <f t="shared" si="22"/>
        <v>0</v>
      </c>
      <c r="AO254" s="59"/>
      <c r="AP254" s="58" t="str">
        <f t="shared" si="23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9"/>
        <v>0</v>
      </c>
      <c r="AI255" s="56">
        <f t="shared" si="20"/>
        <v>0</v>
      </c>
      <c r="AJ255" s="57">
        <f t="shared" si="28"/>
        <v>0</v>
      </c>
      <c r="AK255" s="58">
        <f t="shared" si="29"/>
        <v>0</v>
      </c>
      <c r="AL255" s="59">
        <f>AO255+AQ255-[2]Sheet1!$AH256</f>
        <v>0</v>
      </c>
      <c r="AM255" s="59">
        <f t="shared" si="26"/>
        <v>0</v>
      </c>
      <c r="AN255" s="58">
        <f t="shared" si="22"/>
        <v>0</v>
      </c>
      <c r="AO255" s="59"/>
      <c r="AP255" s="58" t="str">
        <f t="shared" si="23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9"/>
        <v>0</v>
      </c>
      <c r="AI256" s="56">
        <f t="shared" si="20"/>
        <v>0</v>
      </c>
      <c r="AJ256" s="57">
        <f t="shared" si="28"/>
        <v>0</v>
      </c>
      <c r="AK256" s="58">
        <f t="shared" si="29"/>
        <v>0</v>
      </c>
      <c r="AL256" s="59">
        <f>AO256+AQ256-[2]Sheet1!$AH257</f>
        <v>0</v>
      </c>
      <c r="AM256" s="59">
        <f t="shared" si="26"/>
        <v>0</v>
      </c>
      <c r="AN256" s="58">
        <f t="shared" si="22"/>
        <v>0</v>
      </c>
      <c r="AO256" s="59"/>
      <c r="AP256" s="58" t="str">
        <f t="shared" si="23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9"/>
        <v>0</v>
      </c>
      <c r="AI257" s="56">
        <f t="shared" si="20"/>
        <v>0</v>
      </c>
      <c r="AJ257" s="57">
        <f t="shared" si="28"/>
        <v>0</v>
      </c>
      <c r="AK257" s="58">
        <f t="shared" si="29"/>
        <v>0</v>
      </c>
      <c r="AL257" s="59">
        <f>AO257+AQ257-[2]Sheet1!$AH258</f>
        <v>0</v>
      </c>
      <c r="AM257" s="59">
        <f t="shared" si="26"/>
        <v>0</v>
      </c>
      <c r="AN257" s="58">
        <f t="shared" si="22"/>
        <v>0</v>
      </c>
      <c r="AO257" s="59"/>
      <c r="AP257" s="58" t="str">
        <f t="shared" si="23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9"/>
        <v>0</v>
      </c>
      <c r="AI258" s="56">
        <f t="shared" si="20"/>
        <v>0</v>
      </c>
      <c r="AJ258" s="57">
        <f t="shared" si="28"/>
        <v>0</v>
      </c>
      <c r="AK258" s="58">
        <f t="shared" si="29"/>
        <v>0</v>
      </c>
      <c r="AL258" s="59">
        <f>AO258+AQ258-[2]Sheet1!$AH259</f>
        <v>0</v>
      </c>
      <c r="AM258" s="59">
        <f t="shared" si="26"/>
        <v>0</v>
      </c>
      <c r="AN258" s="58">
        <f t="shared" si="22"/>
        <v>0</v>
      </c>
      <c r="AO258" s="59"/>
      <c r="AP258" s="58" t="str">
        <f t="shared" si="23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9"/>
        <v>0</v>
      </c>
      <c r="AI259" s="56">
        <f t="shared" si="20"/>
        <v>0</v>
      </c>
      <c r="AJ259" s="57">
        <f t="shared" si="28"/>
        <v>0</v>
      </c>
      <c r="AK259" s="58">
        <f t="shared" si="29"/>
        <v>0</v>
      </c>
      <c r="AL259" s="59">
        <f>AO259+AQ259-[2]Sheet1!$AH260</f>
        <v>0</v>
      </c>
      <c r="AM259" s="59">
        <f t="shared" si="26"/>
        <v>0</v>
      </c>
      <c r="AN259" s="58">
        <f t="shared" si="22"/>
        <v>0</v>
      </c>
      <c r="AO259" s="59"/>
      <c r="AP259" s="58" t="str">
        <f t="shared" si="23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9"/>
        <v>0</v>
      </c>
      <c r="AI260" s="56">
        <f t="shared" si="20"/>
        <v>0</v>
      </c>
      <c r="AJ260" s="57">
        <f t="shared" si="28"/>
        <v>0</v>
      </c>
      <c r="AK260" s="58">
        <f t="shared" si="29"/>
        <v>0</v>
      </c>
      <c r="AL260" s="59">
        <f>AO260+AQ260-[2]Sheet1!$AH261</f>
        <v>0</v>
      </c>
      <c r="AM260" s="59">
        <f t="shared" si="26"/>
        <v>0</v>
      </c>
      <c r="AN260" s="58">
        <f t="shared" si="22"/>
        <v>0</v>
      </c>
      <c r="AO260" s="59"/>
      <c r="AP260" s="58" t="str">
        <f t="shared" si="23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9"/>
        <v>0</v>
      </c>
      <c r="AI261" s="56">
        <f t="shared" si="20"/>
        <v>0</v>
      </c>
      <c r="AJ261" s="57">
        <f t="shared" si="28"/>
        <v>0</v>
      </c>
      <c r="AK261" s="58">
        <f t="shared" si="29"/>
        <v>0</v>
      </c>
      <c r="AL261" s="59">
        <f>AO261+AQ261-[2]Sheet1!$AH262</f>
        <v>0</v>
      </c>
      <c r="AM261" s="59">
        <f t="shared" si="26"/>
        <v>0</v>
      </c>
      <c r="AN261" s="58">
        <f t="shared" si="22"/>
        <v>0</v>
      </c>
      <c r="AO261" s="59"/>
      <c r="AP261" s="58" t="str">
        <f t="shared" si="23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9"/>
        <v>0</v>
      </c>
      <c r="AI262" s="56">
        <f t="shared" si="20"/>
        <v>0</v>
      </c>
      <c r="AJ262" s="57">
        <f t="shared" si="28"/>
        <v>0</v>
      </c>
      <c r="AK262" s="58">
        <f t="shared" si="29"/>
        <v>0</v>
      </c>
      <c r="AL262" s="59">
        <f>AO262+AQ262-[2]Sheet1!$AH263</f>
        <v>0</v>
      </c>
      <c r="AM262" s="59">
        <f t="shared" si="26"/>
        <v>0</v>
      </c>
      <c r="AN262" s="58">
        <f t="shared" si="22"/>
        <v>0</v>
      </c>
      <c r="AO262" s="59"/>
      <c r="AP262" s="58" t="str">
        <f t="shared" si="23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9"/>
        <v>0</v>
      </c>
      <c r="AI263" s="56">
        <f t="shared" si="20"/>
        <v>0</v>
      </c>
      <c r="AJ263" s="57">
        <f t="shared" si="28"/>
        <v>0</v>
      </c>
      <c r="AK263" s="58">
        <f t="shared" si="29"/>
        <v>0</v>
      </c>
      <c r="AL263" s="59">
        <f>AO263+AQ263-[2]Sheet1!$AH264</f>
        <v>0</v>
      </c>
      <c r="AM263" s="59">
        <f t="shared" si="26"/>
        <v>0</v>
      </c>
      <c r="AN263" s="58">
        <f t="shared" si="22"/>
        <v>0</v>
      </c>
      <c r="AO263" s="59"/>
      <c r="AP263" s="58" t="str">
        <f t="shared" si="23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9"/>
        <v>0</v>
      </c>
      <c r="AI264" s="56">
        <f t="shared" si="20"/>
        <v>0</v>
      </c>
      <c r="AJ264" s="57">
        <f t="shared" si="28"/>
        <v>0</v>
      </c>
      <c r="AK264" s="58">
        <f t="shared" si="29"/>
        <v>0</v>
      </c>
      <c r="AL264" s="59">
        <f>AO264+AQ264-[2]Sheet1!$AH265</f>
        <v>0</v>
      </c>
      <c r="AM264" s="59">
        <f t="shared" si="26"/>
        <v>0</v>
      </c>
      <c r="AN264" s="58">
        <f t="shared" si="22"/>
        <v>0</v>
      </c>
      <c r="AO264" s="59"/>
      <c r="AP264" s="58" t="str">
        <f t="shared" si="23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9"/>
        <v>0</v>
      </c>
      <c r="AI265" s="61">
        <f t="shared" si="20"/>
        <v>0</v>
      </c>
      <c r="AJ265" s="61"/>
      <c r="AK265" s="64" t="e">
        <f t="shared" si="29"/>
        <v>#VALUE!</v>
      </c>
      <c r="AL265" s="64">
        <f>AO265+AQ265-[2]Sheet1!$AH266</f>
        <v>0</v>
      </c>
      <c r="AM265" s="64">
        <f t="shared" si="26"/>
        <v>0</v>
      </c>
      <c r="AN265" s="64" t="e">
        <f t="shared" si="22"/>
        <v>#VALUE!</v>
      </c>
      <c r="AO265" s="65"/>
      <c r="AP265" s="64" t="str">
        <f t="shared" si="23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9"/>
        <v>0</v>
      </c>
      <c r="AI266" s="61">
        <f t="shared" si="20"/>
        <v>0</v>
      </c>
      <c r="AJ266" s="61"/>
      <c r="AK266" s="64" t="e">
        <f t="shared" si="29"/>
        <v>#VALUE!</v>
      </c>
      <c r="AL266" s="64">
        <f>AO266+AQ266-[2]Sheet1!$AH267</f>
        <v>0</v>
      </c>
      <c r="AM266" s="64">
        <f t="shared" si="26"/>
        <v>0</v>
      </c>
      <c r="AN266" s="64" t="e">
        <f t="shared" si="22"/>
        <v>#VALUE!</v>
      </c>
      <c r="AO266" s="65"/>
      <c r="AP266" s="64" t="str">
        <f t="shared" si="23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0">SUMIF(O:O,AA267,P:P)</f>
        <v>0</v>
      </c>
      <c r="AI267" s="61">
        <f t="shared" ref="AI267" si="31">SUMIF(O:O,AA267,V:V)</f>
        <v>0</v>
      </c>
      <c r="AJ267" s="61"/>
      <c r="AK267" s="64" t="e">
        <f t="shared" si="29"/>
        <v>#VALUE!</v>
      </c>
      <c r="AL267" s="64">
        <f>AO267+AQ267-[2]Sheet1!$AH268</f>
        <v>0</v>
      </c>
      <c r="AM267" s="64">
        <f t="shared" si="26"/>
        <v>0</v>
      </c>
      <c r="AN267" s="64" t="e">
        <f t="shared" si="22"/>
        <v>#VALUE!</v>
      </c>
      <c r="AO267" s="65"/>
      <c r="AP267" s="64" t="str">
        <f t="shared" si="23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11 W14 W16:W200" name="باقیمانده_5"/>
    <protectedRange algorithmName="SHA-512" hashValue="f5WsBkExWTs/LKakVBbNBXjGjwaAPcOxHhJFt4MnEAAY0TgGUtLBwc6BQDnps5THm9Gccqda3SWXIrg2Z9o+GA==" saltValue="9EXh0tvvNrwpkDbSuYJ+Uw==" spinCount="100000" sqref="V2:V11 V14 V16:V200" name="تعداد ارسال شده_4"/>
    <protectedRange algorithmName="SHA-512" hashValue="jjrV5Hy6JwvVqOO7tKoZVoRg7rpBcjqvT96GSIFiDncBaImziwFUF2JC6d0rT0SfgZv+eJ/5g2VdqSB7bdW0mg==" saltValue="0Igh3j97EZBwjtfDd8U1wg==" spinCount="100000" sqref="W12:W13" name="باقیمانده_5_1"/>
    <protectedRange algorithmName="SHA-512" hashValue="f5WsBkExWTs/LKakVBbNBXjGjwaAPcOxHhJFt4MnEAAY0TgGUtLBwc6BQDnps5THm9Gccqda3SWXIrg2Z9o+GA==" saltValue="9EXh0tvvNrwpkDbSuYJ+Uw==" spinCount="100000" sqref="V12:V13" name="تعداد ارسال شده_4_1"/>
    <protectedRange algorithmName="SHA-512" hashValue="jjrV5Hy6JwvVqOO7tKoZVoRg7rpBcjqvT96GSIFiDncBaImziwFUF2JC6d0rT0SfgZv+eJ/5g2VdqSB7bdW0mg==" saltValue="0Igh3j97EZBwjtfDd8U1wg==" spinCount="100000" sqref="W15" name="باقیمانده_5_2"/>
    <protectedRange algorithmName="SHA-512" hashValue="f5WsBkExWTs/LKakVBbNBXjGjwaAPcOxHhJFt4MnEAAY0TgGUtLBwc6BQDnps5THm9Gccqda3SWXIrg2Z9o+GA==" saltValue="9EXh0tvvNrwpkDbSuYJ+Uw==" spinCount="100000" sqref="V15" name="تعداد ارسال شده_4_2"/>
  </protectedRanges>
  <mergeCells count="37">
    <mergeCell ref="A1:B1"/>
    <mergeCell ref="C1:D1"/>
    <mergeCell ref="E1:F1"/>
    <mergeCell ref="U1:V1"/>
    <mergeCell ref="AA2:AA3"/>
    <mergeCell ref="L2:L3"/>
    <mergeCell ref="J2:J3"/>
    <mergeCell ref="I2:I3"/>
    <mergeCell ref="H2:H3"/>
    <mergeCell ref="G2:G3"/>
    <mergeCell ref="AB2:AB3"/>
    <mergeCell ref="AC2:AC3"/>
    <mergeCell ref="AD2:AD3"/>
    <mergeCell ref="N2:N3"/>
    <mergeCell ref="M2:M3"/>
    <mergeCell ref="AA7:AA8"/>
    <mergeCell ref="AD7:AD8"/>
    <mergeCell ref="AC7:AC8"/>
    <mergeCell ref="AB7:AB8"/>
    <mergeCell ref="N7:N8"/>
    <mergeCell ref="G7:G8"/>
    <mergeCell ref="M7:M8"/>
    <mergeCell ref="L7:L8"/>
    <mergeCell ref="J7:J8"/>
    <mergeCell ref="I7:I8"/>
    <mergeCell ref="H7:H8"/>
    <mergeCell ref="G12:G13"/>
    <mergeCell ref="H12:H13"/>
    <mergeCell ref="I12:I13"/>
    <mergeCell ref="J12:J13"/>
    <mergeCell ref="L12:L13"/>
    <mergeCell ref="AD12:AD13"/>
    <mergeCell ref="M12:M13"/>
    <mergeCell ref="N12:N13"/>
    <mergeCell ref="AA12:AA13"/>
    <mergeCell ref="AB12:AB13"/>
    <mergeCell ref="AC12:AC13"/>
  </mergeCells>
  <conditionalFormatting sqref="G16:I16">
    <cfRule type="expression" dxfId="35" priority="2">
      <formula>$C16</formula>
    </cfRule>
    <cfRule type="expression" dxfId="34" priority="3">
      <formula>$E16</formula>
    </cfRule>
  </conditionalFormatting>
  <conditionalFormatting sqref="G2:J2 AD2 J4:J7 AD4:AD7 J9:J11 G11:I11">
    <cfRule type="expression" dxfId="33" priority="76">
      <formula>$A2</formula>
    </cfRule>
  </conditionalFormatting>
  <conditionalFormatting sqref="G2:J2 AD2 Z2:Z11 J4:J7 AD4:AD7 J9:J11 G11:I11 J16 Z16:Z200 AD16:AD200 G17:J200">
    <cfRule type="expression" dxfId="32" priority="78">
      <formula>$E2</formula>
    </cfRule>
  </conditionalFormatting>
  <conditionalFormatting sqref="G14:J15 AD14:AD15 Z15">
    <cfRule type="expression" dxfId="31" priority="7">
      <formula>$E14</formula>
    </cfRule>
  </conditionalFormatting>
  <conditionalFormatting sqref="G14:J200">
    <cfRule type="expression" dxfId="30" priority="1">
      <formula>$A14</formula>
    </cfRule>
  </conditionalFormatting>
  <conditionalFormatting sqref="G2:AF2 J4 AC4:AF5 J5:K5 J6:J7 AA6:AF7 J9:J11 G11:I11 J16:AF16 G17:AF200 AE3:AF3 K3:K4 O3:P10 H4:H7 K6:K10 AE8:AF8 H9:H10 K11:P11">
    <cfRule type="expression" dxfId="29" priority="77">
      <formula>$C2</formula>
    </cfRule>
  </conditionalFormatting>
  <conditionalFormatting sqref="G14:AF15">
    <cfRule type="expression" dxfId="28" priority="6">
      <formula>$C14</formula>
    </cfRule>
  </conditionalFormatting>
  <conditionalFormatting sqref="W2:W200">
    <cfRule type="expression" dxfId="27" priority="4">
      <formula>$AG2</formula>
    </cfRule>
  </conditionalFormatting>
  <conditionalFormatting sqref="Z2:Z200 AD14:AD200">
    <cfRule type="expression" dxfId="26" priority="5">
      <formula>$A2</formula>
    </cfRule>
  </conditionalFormatting>
  <conditionalFormatting sqref="AA4:AB5">
    <cfRule type="expression" dxfId="25" priority="12">
      <formula>$C4</formula>
    </cfRule>
  </conditionalFormatting>
  <conditionalFormatting sqref="AA9:AF12 G12:P12 Q3:Z13 K13 O13:P13 AE13:AF13">
    <cfRule type="expression" dxfId="24" priority="10">
      <formula>$C3</formula>
    </cfRule>
  </conditionalFormatting>
  <conditionalFormatting sqref="AD9:AD12 G12:J12 Z12:Z14">
    <cfRule type="expression" dxfId="23" priority="11">
      <formula>$E9</formula>
    </cfRule>
  </conditionalFormatting>
  <conditionalFormatting sqref="AD9:AD12 G12:J12">
    <cfRule type="expression" dxfId="22" priority="9">
      <formula>$A9</formula>
    </cfRule>
  </conditionalFormatting>
  <conditionalFormatting sqref="AL203:AM203">
    <cfRule type="dataBar" priority="4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{D5412D52-92D3-48D1-BA1F-0FDCBEFC5018}</x14:id>
        </ext>
      </extLst>
    </cfRule>
  </conditionalFormatting>
  <conditionalFormatting sqref="AL204:AM204">
    <cfRule type="dataBar" priority="3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{F878379E-9298-485F-994E-26A06DB58F76}</x14:id>
        </ext>
      </extLst>
    </cfRule>
  </conditionalFormatting>
  <conditionalFormatting sqref="AL205:AM205">
    <cfRule type="dataBar" priority="3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{7C25289C-5BE7-48B4-89A6-37F3CB8DBC54}</x14:id>
        </ext>
      </extLst>
    </cfRule>
  </conditionalFormatting>
  <conditionalFormatting sqref="AL206:AM206">
    <cfRule type="dataBar" priority="3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{DCEC3281-9FFA-4A13-B9C9-9A0E85B8FD9F}</x14:id>
        </ext>
      </extLst>
    </cfRule>
  </conditionalFormatting>
  <conditionalFormatting sqref="AL207:AM207">
    <cfRule type="dataBar" priority="3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{39F6AE64-0FEA-4B04-86C5-B397B58F28B8}</x14:id>
        </ext>
      </extLst>
    </cfRule>
  </conditionalFormatting>
  <conditionalFormatting sqref="AL208:AM208">
    <cfRule type="dataBar" priority="3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{689A3A03-0B05-4A62-B380-6D4A7AE6B2B5}</x14:id>
        </ext>
      </extLst>
    </cfRule>
  </conditionalFormatting>
  <conditionalFormatting sqref="AL209:AM209">
    <cfRule type="dataBar" priority="3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{81579FCE-9F22-4659-9963-F6940CCBE2D8}</x14:id>
        </ext>
      </extLst>
    </cfRule>
  </conditionalFormatting>
  <conditionalFormatting sqref="AL210:AM210">
    <cfRule type="dataBar" priority="3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{093C9104-F230-4C3C-AA2E-830045463A60}</x14:id>
        </ext>
      </extLst>
    </cfRule>
  </conditionalFormatting>
  <conditionalFormatting sqref="AL211:AM211">
    <cfRule type="dataBar" priority="3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{FC943A13-6952-43D3-A402-01E0439DCBF9}</x14:id>
        </ext>
      </extLst>
    </cfRule>
  </conditionalFormatting>
  <conditionalFormatting sqref="AL212:AM212">
    <cfRule type="dataBar" priority="3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{C4E386C6-7557-45EA-B014-F8F23479F88B}</x14:id>
        </ext>
      </extLst>
    </cfRule>
  </conditionalFormatting>
  <conditionalFormatting sqref="AL213:AM213">
    <cfRule type="dataBar" priority="3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{F218DD52-54BA-48B8-8D69-E231613A8D8B}</x14:id>
        </ext>
      </extLst>
    </cfRule>
  </conditionalFormatting>
  <conditionalFormatting sqref="AL214:AM214">
    <cfRule type="dataBar" priority="2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{5D0914A3-C592-4CE3-BE02-BE25B758A10B}</x14:id>
        </ext>
      </extLst>
    </cfRule>
  </conditionalFormatting>
  <conditionalFormatting sqref="AL215:AM215">
    <cfRule type="dataBar" priority="2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{395B3ADF-BC71-4800-9DDE-8884948BA02A}</x14:id>
        </ext>
      </extLst>
    </cfRule>
  </conditionalFormatting>
  <conditionalFormatting sqref="AL216:AM216">
    <cfRule type="dataBar" priority="2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{35FFDA2F-386A-4142-9078-649C0A4F63F7}</x14:id>
        </ext>
      </extLst>
    </cfRule>
  </conditionalFormatting>
  <conditionalFormatting sqref="AL217:AM217">
    <cfRule type="dataBar" priority="2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{4FB22DD4-4D99-4B13-A7F3-87CC399EB20D}</x14:id>
        </ext>
      </extLst>
    </cfRule>
  </conditionalFormatting>
  <conditionalFormatting sqref="AL218:AM218">
    <cfRule type="dataBar" priority="2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{C37FD078-7555-4EC2-96DE-8CEE09F4ACA8}</x14:id>
        </ext>
      </extLst>
    </cfRule>
  </conditionalFormatting>
  <conditionalFormatting sqref="AL219:AM219">
    <cfRule type="dataBar" priority="2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{72C25A79-DA7B-4B05-84D0-C5A35C91E9C4}</x14:id>
        </ext>
      </extLst>
    </cfRule>
  </conditionalFormatting>
  <conditionalFormatting sqref="AL220:AM220">
    <cfRule type="dataBar" priority="2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{D06E8BA1-503B-4BA3-835A-DA0CDEAAE359}</x14:id>
        </ext>
      </extLst>
    </cfRule>
  </conditionalFormatting>
  <conditionalFormatting sqref="AL221:AM221">
    <cfRule type="dataBar" priority="4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{3361C200-7AE2-4F63-8622-A0DD74D9EB2D}</x14:id>
        </ext>
      </extLst>
    </cfRule>
  </conditionalFormatting>
  <conditionalFormatting sqref="AL223:AM223">
    <cfRule type="dataBar" priority="4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{C62D6BB0-542F-4B38-B8F6-E73EC65B0556}</x14:id>
        </ext>
      </extLst>
    </cfRule>
  </conditionalFormatting>
  <conditionalFormatting sqref="AL224:AM224">
    <cfRule type="dataBar" priority="4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{395EF0A7-12F6-4E07-931A-6B3141DA7909}</x14:id>
        </ext>
      </extLst>
    </cfRule>
  </conditionalFormatting>
  <conditionalFormatting sqref="AL225:AM225">
    <cfRule type="dataBar" priority="4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{3BFEC781-E395-42B3-AD3D-9F9B1CF0A0C9}</x14:id>
        </ext>
      </extLst>
    </cfRule>
  </conditionalFormatting>
  <conditionalFormatting sqref="AL226:AM226">
    <cfRule type="dataBar" priority="4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{324BCB8C-D997-499D-996E-17536BABA65C}</x14:id>
        </ext>
      </extLst>
    </cfRule>
  </conditionalFormatting>
  <conditionalFormatting sqref="AL227:AM227">
    <cfRule type="dataBar" priority="4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{213B54C9-EE8A-4BDE-8E1A-80ED39216E96}</x14:id>
        </ext>
      </extLst>
    </cfRule>
  </conditionalFormatting>
  <conditionalFormatting sqref="AL228:AM228">
    <cfRule type="dataBar" priority="4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{8B7D7ADC-1D27-45D3-BB29-CFD06DB45717}</x14:id>
        </ext>
      </extLst>
    </cfRule>
  </conditionalFormatting>
  <conditionalFormatting sqref="AL229:AM229">
    <cfRule type="dataBar" priority="2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{B2870BC1-6C13-4D81-8985-E2841884263D}</x14:id>
        </ext>
      </extLst>
    </cfRule>
  </conditionalFormatting>
  <conditionalFormatting sqref="AL230:AM230">
    <cfRule type="dataBar" priority="2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{D5513B4C-701C-43BD-A147-B818AC82AE6A}</x14:id>
        </ext>
      </extLst>
    </cfRule>
  </conditionalFormatting>
  <conditionalFormatting sqref="AL231:AM231">
    <cfRule type="dataBar" priority="2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{B9EC6219-194A-4391-A1D4-CBD3948AFB2F}</x14:id>
        </ext>
      </extLst>
    </cfRule>
  </conditionalFormatting>
  <conditionalFormatting sqref="AL232:AM232">
    <cfRule type="dataBar" priority="1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{86B8AE69-1F36-48A5-B264-8EDD6D4EBCF7}</x14:id>
        </ext>
      </extLst>
    </cfRule>
  </conditionalFormatting>
  <conditionalFormatting sqref="AL233:AM233">
    <cfRule type="dataBar" priority="1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{3955D745-95A1-44AB-9AF3-ECA12522BD25}</x14:id>
        </ext>
      </extLst>
    </cfRule>
  </conditionalFormatting>
  <conditionalFormatting sqref="AL234:AM234">
    <cfRule type="dataBar" priority="1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{5EF7BC5C-4BCB-4C18-A9AE-EFB3154370C5}</x14:id>
        </ext>
      </extLst>
    </cfRule>
  </conditionalFormatting>
  <conditionalFormatting sqref="AL235:AM235">
    <cfRule type="dataBar" priority="4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{4A1E22E3-AA5B-4597-BD1A-85325BEEC644}</x14:id>
        </ext>
      </extLst>
    </cfRule>
  </conditionalFormatting>
  <conditionalFormatting sqref="AL236:AM236">
    <cfRule type="dataBar" priority="4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{21A8373E-28CE-4646-8360-FE32774B5569}</x14:id>
        </ext>
      </extLst>
    </cfRule>
  </conditionalFormatting>
  <conditionalFormatting sqref="AL237:AM237">
    <cfRule type="dataBar" priority="5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{16E3D753-3A5A-4BB5-B494-F7D47A99E6B7}</x14:id>
        </ext>
      </extLst>
    </cfRule>
  </conditionalFormatting>
  <conditionalFormatting sqref="AL238:AM238">
    <cfRule type="dataBar" priority="5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{E97A4E58-08F6-495B-AC2B-484C9D38BB68}</x14:id>
        </ext>
      </extLst>
    </cfRule>
  </conditionalFormatting>
  <conditionalFormatting sqref="AL239:AM239">
    <cfRule type="dataBar" priority="5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{BE1F9D57-A73F-4535-891C-F1130609A3E4}</x14:id>
        </ext>
      </extLst>
    </cfRule>
  </conditionalFormatting>
  <conditionalFormatting sqref="AL240:AM240">
    <cfRule type="dataBar" priority="5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{3B6983EB-7630-4D67-B553-5AC0670013BF}</x14:id>
        </ext>
      </extLst>
    </cfRule>
  </conditionalFormatting>
  <conditionalFormatting sqref="AL241:AM241">
    <cfRule type="dataBar" priority="5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{2AFAB3D9-25A9-40A2-ABB8-70AA912EF100}</x14:id>
        </ext>
      </extLst>
    </cfRule>
  </conditionalFormatting>
  <conditionalFormatting sqref="AL242:AM242">
    <cfRule type="dataBar" priority="5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{6C13F1FB-4681-4C3E-915B-A4F8B66E147A}</x14:id>
        </ext>
      </extLst>
    </cfRule>
  </conditionalFormatting>
  <conditionalFormatting sqref="AL243:AM243">
    <cfRule type="dataBar" priority="5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{E1D4ED16-A98F-4192-A347-F346D18052DF}</x14:id>
        </ext>
      </extLst>
    </cfRule>
  </conditionalFormatting>
  <conditionalFormatting sqref="AL244:AM244">
    <cfRule type="dataBar" priority="5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{0A9FEE13-24D9-4A98-BC8B-6848BEEBC079}</x14:id>
        </ext>
      </extLst>
    </cfRule>
  </conditionalFormatting>
  <conditionalFormatting sqref="AL245:AM245">
    <cfRule type="dataBar" priority="5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{348BDE57-56D6-4886-9FA6-F78AEEBA26F6}</x14:id>
        </ext>
      </extLst>
    </cfRule>
  </conditionalFormatting>
  <conditionalFormatting sqref="AL246:AM246">
    <cfRule type="dataBar" priority="5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{76485B0C-5B46-468A-A6C9-CBD144FC468A}</x14:id>
        </ext>
      </extLst>
    </cfRule>
  </conditionalFormatting>
  <conditionalFormatting sqref="AL247:AM247">
    <cfRule type="dataBar" priority="6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{E5F70546-D2C4-4755-9A3B-F871130A18D3}</x14:id>
        </ext>
      </extLst>
    </cfRule>
  </conditionalFormatting>
  <conditionalFormatting sqref="AL248:AM248">
    <cfRule type="dataBar" priority="1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{E38D0898-43C6-4A80-8980-44629D522E8D}</x14:id>
        </ext>
      </extLst>
    </cfRule>
  </conditionalFormatting>
  <conditionalFormatting sqref="AL249:AM249">
    <cfRule type="dataBar" priority="6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{1E3B2AD1-42A3-4DD5-BAEB-F82FEF766001}</x14:id>
        </ext>
      </extLst>
    </cfRule>
  </conditionalFormatting>
  <conditionalFormatting sqref="AL250:AM250">
    <cfRule type="dataBar" priority="6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{88DCC9F8-A2E6-456B-98D6-626B059A0467}</x14:id>
        </ext>
      </extLst>
    </cfRule>
  </conditionalFormatting>
  <conditionalFormatting sqref="AL251:AM251">
    <cfRule type="dataBar" priority="6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{B3A2933F-CF01-413D-A3B2-D21C05A609F2}</x14:id>
        </ext>
      </extLst>
    </cfRule>
  </conditionalFormatting>
  <conditionalFormatting sqref="AL252:AM252">
    <cfRule type="dataBar" priority="6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{C01DD170-DF5A-4CF7-AC4C-D45A6A472110}</x14:id>
        </ext>
      </extLst>
    </cfRule>
  </conditionalFormatting>
  <conditionalFormatting sqref="AL253:AM253">
    <cfRule type="dataBar" priority="6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{33F0C82C-C6E5-4B61-83D6-CB3460A347E4}</x14:id>
        </ext>
      </extLst>
    </cfRule>
  </conditionalFormatting>
  <conditionalFormatting sqref="AL254:AM254">
    <cfRule type="dataBar" priority="6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{546C0EB6-DC61-4079-9A55-E47BD52B2531}</x14:id>
        </ext>
      </extLst>
    </cfRule>
  </conditionalFormatting>
  <conditionalFormatting sqref="AL255:AM255">
    <cfRule type="dataBar" priority="6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{8D188F2B-D023-4ED2-A8A8-7944C7FA54AD}</x14:id>
        </ext>
      </extLst>
    </cfRule>
  </conditionalFormatting>
  <conditionalFormatting sqref="AL256:AM256">
    <cfRule type="dataBar" priority="6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{062549E2-3108-4ADF-B2C0-47A1D0DC4C51}</x14:id>
        </ext>
      </extLst>
    </cfRule>
  </conditionalFormatting>
  <conditionalFormatting sqref="AL257:AM257">
    <cfRule type="dataBar" priority="6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{17F8820E-F31F-479C-80FE-5153B1A39190}</x14:id>
        </ext>
      </extLst>
    </cfRule>
  </conditionalFormatting>
  <conditionalFormatting sqref="AL258:AM258">
    <cfRule type="dataBar" priority="1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{3758306B-73FC-405F-92B3-70A71636C7BF}</x14:id>
        </ext>
      </extLst>
    </cfRule>
  </conditionalFormatting>
  <conditionalFormatting sqref="AL259:AM259">
    <cfRule type="dataBar" priority="1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{7EFECAAB-8794-46F3-8D5A-EBF167273540}</x14:id>
        </ext>
      </extLst>
    </cfRule>
  </conditionalFormatting>
  <conditionalFormatting sqref="AL260:AM260">
    <cfRule type="dataBar" priority="7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{BCD9F097-7D2E-41EB-803E-D5F2042A87C6}</x14:id>
        </ext>
      </extLst>
    </cfRule>
  </conditionalFormatting>
  <conditionalFormatting sqref="AL261:AM261">
    <cfRule type="dataBar" priority="7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{73EC28F9-E17E-45B5-8892-7B066D5F7F5E}</x14:id>
        </ext>
      </extLst>
    </cfRule>
  </conditionalFormatting>
  <conditionalFormatting sqref="AL262:AM262">
    <cfRule type="dataBar" priority="7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{D91667E5-E725-4682-B5FA-220A2E7F70F1}</x14:id>
        </ext>
      </extLst>
    </cfRule>
  </conditionalFormatting>
  <conditionalFormatting sqref="AL263:AM263">
    <cfRule type="dataBar" priority="7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{A854D0F6-FB72-4497-982F-86184552F0EB}</x14:id>
        </ext>
      </extLst>
    </cfRule>
  </conditionalFormatting>
  <conditionalFormatting sqref="AL264:AM264">
    <cfRule type="dataBar" priority="7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{FB22F3BE-7A48-45F6-90CF-F729BD5BED5A}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412D52-92D3-48D1-BA1F-0FDCBEFC501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878379E-9298-485F-994E-26A06DB58F7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C25289C-5BE7-48B4-89A6-37F3CB8DBC5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DCEC3281-9FFA-4A13-B9C9-9A0E85B8FD9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9F6AE64-0FEA-4B04-86C5-B397B58F28B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689A3A03-0B05-4A62-B380-6D4A7AE6B2B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1579FCE-9F22-4659-9963-F6940CCBE2D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93C9104-F230-4C3C-AA2E-830045463A6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C943A13-6952-43D3-A402-01E0439DCBF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C4E386C6-7557-45EA-B014-F8F23479F88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218DD52-54BA-48B8-8D69-E231613A8D8B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D0914A3-C592-4CE3-BE02-BE25B758A10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95B3ADF-BC71-4800-9DDE-8884948BA02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5FFDA2F-386A-4142-9078-649C0A4F63F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FB22DD4-4D99-4B13-A7F3-87CC399EB20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C37FD078-7555-4EC2-96DE-8CEE09F4ACA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2C25A79-DA7B-4B05-84D0-C5A35C91E9C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06E8BA1-503B-4BA3-835A-DA0CDEAAE35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361C200-7AE2-4F63-8622-A0DD74D9EB2D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62D6BB0-542F-4B38-B8F6-E73EC65B055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95EF0A7-12F6-4E07-931A-6B3141DA790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BFEC781-E395-42B3-AD3D-9F9B1CF0A0C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324BCB8C-D997-499D-996E-17536BABA65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13B54C9-EE8A-4BDE-8E1A-80ED39216E9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8B7D7ADC-1D27-45D3-BB29-CFD06DB4571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2870BC1-6C13-4D81-8985-E2841884263D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5513B4C-701C-43BD-A147-B818AC82AE6A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9EC6219-194A-4391-A1D4-CBD3948AFB2F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86B8AE69-1F36-48A5-B264-8EDD6D4EBCF7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955D745-95A1-44AB-9AF3-ECA12522BD2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5EF7BC5C-4BCB-4C18-A9AE-EFB3154370C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4A1E22E3-AA5B-4597-BD1A-85325BEEC64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21A8373E-28CE-4646-8360-FE32774B556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6E3D753-3A5A-4BB5-B494-F7D47A99E6B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E97A4E58-08F6-495B-AC2B-484C9D38BB6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E1F9D57-A73F-4535-891C-F1130609A3E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B6983EB-7630-4D67-B553-5AC0670013B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AFAB3D9-25A9-40A2-ABB8-70AA912EF10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C13F1FB-4681-4C3E-915B-A4F8B66E147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1D4ED16-A98F-4192-A347-F346D18052D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A9FEE13-24D9-4A98-BC8B-6848BEEBC07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48BDE57-56D6-4886-9FA6-F78AEEBA26F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6485B0C-5B46-468A-A6C9-CBD144FC468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5F70546-D2C4-4755-9A3B-F871130A18D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38D0898-43C6-4A80-8980-44629D522E8D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1E3B2AD1-42A3-4DD5-BAEB-F82FEF766001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8DCC9F8-A2E6-456B-98D6-626B059A046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3A2933F-CF01-413D-A3B2-D21C05A609F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01DD170-DF5A-4CF7-AC4C-D45A6A47211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3F0C82C-C6E5-4B61-83D6-CB3460A347E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546C0EB6-DC61-4079-9A55-E47BD52B253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D188F2B-D023-4ED2-A8A8-7944C7FA54AD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062549E2-3108-4ADF-B2C0-47A1D0DC4C5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7F8820E-F31F-479C-80FE-5153B1A3919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758306B-73FC-405F-92B3-70A71636C7BF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7EFECAAB-8794-46F3-8D5A-EBF16727354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CD9F097-7D2E-41EB-803E-D5F2042A87C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3EC28F9-E17E-45B5-8892-7B066D5F7F5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91667E5-E725-4682-B5FA-220A2E7F70F1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A854D0F6-FB72-4497-982F-86184552F0E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B22F3BE-7A48-45F6-90CF-F729BD5BED5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R267"/>
  <sheetViews>
    <sheetView rightToLeft="1" topLeftCell="G70" zoomScale="70" zoomScaleNormal="70" workbookViewId="0">
      <selection activeCell="G87" sqref="A87:XFD87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2.2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0.77734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1.6640625" style="24" bestFit="1" customWidth="1"/>
    <col min="29" max="29" width="15.77734375" style="31" bestFit="1" customWidth="1"/>
    <col min="30" max="30" width="13.6640625" style="32" bestFit="1" customWidth="1"/>
    <col min="31" max="31" width="55.33203125" style="24" customWidth="1"/>
    <col min="32" max="32" width="28.33203125" style="24" customWidth="1"/>
    <col min="33" max="33" width="13.5546875" style="24" bestFit="1" customWidth="1"/>
    <col min="34" max="34" width="120.77734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290512961190</v>
      </c>
      <c r="I2" s="9" t="s">
        <v>1541</v>
      </c>
      <c r="J2" s="9"/>
      <c r="K2" s="11" t="str">
        <f t="shared" ref="K2:K65" ca="1" si="0">IF(C2, TODAY(), "" )</f>
        <v/>
      </c>
      <c r="L2" s="12" t="s">
        <v>1551</v>
      </c>
      <c r="M2" s="12" t="s">
        <v>1552</v>
      </c>
      <c r="N2" s="12"/>
      <c r="O2" s="9">
        <v>5525.1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2750000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2750000</v>
      </c>
      <c r="Y2" s="17"/>
      <c r="Z2" s="14">
        <f t="shared" ref="Z2:Z65" si="4">X2-Y2</f>
        <v>2750000</v>
      </c>
      <c r="AA2" s="18" t="s">
        <v>76</v>
      </c>
      <c r="AB2" s="13" t="s">
        <v>1553</v>
      </c>
      <c r="AC2" s="19" t="s">
        <v>1554</v>
      </c>
      <c r="AD2" s="20" t="s">
        <v>95</v>
      </c>
      <c r="AE2" s="77" t="s">
        <v>1609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اشرفی اصفهانی، خیابان قموشی، پلاک ۷۳, واحد ۲  - هستی زاهدی 09102092467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8">
        <v>2</v>
      </c>
      <c r="H3" s="220">
        <v>290515021100</v>
      </c>
      <c r="I3" s="218" t="s">
        <v>1541</v>
      </c>
      <c r="J3" s="218"/>
      <c r="K3" s="11" t="str">
        <f t="shared" ca="1" si="0"/>
        <v/>
      </c>
      <c r="L3" s="216" t="s">
        <v>413</v>
      </c>
      <c r="M3" s="216" t="s">
        <v>1555</v>
      </c>
      <c r="N3" s="216" t="s">
        <v>1556</v>
      </c>
      <c r="O3" s="9">
        <v>5525.2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13350000</v>
      </c>
      <c r="U3" s="15"/>
      <c r="V3" s="16">
        <f t="shared" si="1"/>
        <v>0</v>
      </c>
      <c r="W3" s="12">
        <f t="shared" si="2"/>
        <v>1</v>
      </c>
      <c r="X3" s="14">
        <f t="shared" si="3"/>
        <v>13350000</v>
      </c>
      <c r="Y3" s="17"/>
      <c r="Z3" s="14">
        <f t="shared" si="4"/>
        <v>13350000</v>
      </c>
      <c r="AA3" s="232" t="s">
        <v>242</v>
      </c>
      <c r="AB3" s="230" t="s">
        <v>1557</v>
      </c>
      <c r="AC3" s="228" t="s">
        <v>1558</v>
      </c>
      <c r="AD3" s="226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یزد صفاییه،خیابان شهید نیرنگ،نبش تقاطع ارشاد،جنب خشک شویی برف کافه یونید - وحید فهیمی 09134506849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36"/>
      <c r="H4" s="237"/>
      <c r="I4" s="236"/>
      <c r="J4" s="236"/>
      <c r="K4" s="11" t="str">
        <f t="shared" ca="1" si="0"/>
        <v/>
      </c>
      <c r="L4" s="222"/>
      <c r="M4" s="222"/>
      <c r="N4" s="222"/>
      <c r="O4" s="9">
        <v>5501.2</v>
      </c>
      <c r="P4" s="9">
        <v>2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11100000</v>
      </c>
      <c r="U4" s="15"/>
      <c r="V4" s="16">
        <f t="shared" si="1"/>
        <v>0</v>
      </c>
      <c r="W4" s="12">
        <f t="shared" si="2"/>
        <v>2</v>
      </c>
      <c r="X4" s="14">
        <f t="shared" si="3"/>
        <v>22200000</v>
      </c>
      <c r="Y4" s="17"/>
      <c r="Z4" s="14">
        <f t="shared" si="4"/>
        <v>22200000</v>
      </c>
      <c r="AA4" s="241"/>
      <c r="AB4" s="240"/>
      <c r="AC4" s="239"/>
      <c r="AD4" s="238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36"/>
      <c r="H5" s="237"/>
      <c r="I5" s="236"/>
      <c r="J5" s="236"/>
      <c r="K5" s="11" t="str">
        <f t="shared" ca="1" si="0"/>
        <v/>
      </c>
      <c r="L5" s="222"/>
      <c r="M5" s="222"/>
      <c r="N5" s="222"/>
      <c r="O5" s="9">
        <v>3328.2</v>
      </c>
      <c r="P5" s="9">
        <v>1</v>
      </c>
      <c r="Q5" s="13" t="str">
        <f>VLOOKUP(O5, '[1]لیست محصولات شهریور ۱۴۰۳'!B:C,2,0)</f>
        <v>اینماکولادا مزارع فلو | Inmaculada Fellows Farms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39000000</v>
      </c>
      <c r="U5" s="15"/>
      <c r="V5" s="16">
        <f t="shared" si="1"/>
        <v>0</v>
      </c>
      <c r="W5" s="12">
        <f t="shared" si="2"/>
        <v>1</v>
      </c>
      <c r="X5" s="14">
        <f t="shared" si="3"/>
        <v>39000000</v>
      </c>
      <c r="Y5" s="17"/>
      <c r="Z5" s="14">
        <f t="shared" si="4"/>
        <v>39000000</v>
      </c>
      <c r="AA5" s="241"/>
      <c r="AB5" s="240"/>
      <c r="AC5" s="239"/>
      <c r="AD5" s="238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36"/>
      <c r="H6" s="237"/>
      <c r="I6" s="236"/>
      <c r="J6" s="236"/>
      <c r="K6" s="11" t="str">
        <f t="shared" ca="1" si="0"/>
        <v/>
      </c>
      <c r="L6" s="222"/>
      <c r="M6" s="222"/>
      <c r="N6" s="222"/>
      <c r="O6" s="9">
        <v>3327.2</v>
      </c>
      <c r="P6" s="9">
        <v>1</v>
      </c>
      <c r="Q6" s="13" t="str">
        <f>VLOOKUP(O6, '[1]لیست محصولات شهریور ۱۴۰۳'!B:C,2,0)</f>
        <v>پامپوجیلا | pampojila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29250000</v>
      </c>
      <c r="U6" s="15"/>
      <c r="V6" s="16">
        <f t="shared" si="1"/>
        <v>0</v>
      </c>
      <c r="W6" s="12">
        <f t="shared" si="2"/>
        <v>1</v>
      </c>
      <c r="X6" s="14">
        <f t="shared" si="3"/>
        <v>29250000</v>
      </c>
      <c r="Y6" s="17"/>
      <c r="Z6" s="14">
        <f t="shared" si="4"/>
        <v>29250000</v>
      </c>
      <c r="AA6" s="241"/>
      <c r="AB6" s="240"/>
      <c r="AC6" s="239"/>
      <c r="AD6" s="238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9"/>
      <c r="H7" s="221"/>
      <c r="I7" s="219"/>
      <c r="J7" s="219"/>
      <c r="K7" s="11" t="str">
        <f t="shared" ca="1" si="0"/>
        <v/>
      </c>
      <c r="L7" s="217"/>
      <c r="M7" s="217"/>
      <c r="N7" s="217"/>
      <c r="O7" s="9">
        <v>3329.2</v>
      </c>
      <c r="P7" s="9">
        <v>1</v>
      </c>
      <c r="Q7" s="13" t="str">
        <f>VLOOKUP(O7, '[1]لیست محصولات شهریور ۱۴۰۳'!B:C,2,0)</f>
        <v>بنتی ننکا | Benti Nenka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48750000</v>
      </c>
      <c r="U7" s="26"/>
      <c r="V7" s="16">
        <f t="shared" si="1"/>
        <v>0</v>
      </c>
      <c r="W7" s="12">
        <f t="shared" si="2"/>
        <v>1</v>
      </c>
      <c r="X7" s="14">
        <f t="shared" si="3"/>
        <v>48750000</v>
      </c>
      <c r="Y7" s="17"/>
      <c r="Z7" s="14">
        <f t="shared" si="4"/>
        <v>48750000</v>
      </c>
      <c r="AA7" s="233"/>
      <c r="AB7" s="231"/>
      <c r="AC7" s="229"/>
      <c r="AD7" s="22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8">
        <v>3</v>
      </c>
      <c r="H8" s="220">
        <v>290543459166</v>
      </c>
      <c r="I8" s="218" t="s">
        <v>1541</v>
      </c>
      <c r="J8" s="218"/>
      <c r="K8" s="11" t="str">
        <f t="shared" ca="1" si="0"/>
        <v/>
      </c>
      <c r="L8" s="216" t="s">
        <v>128</v>
      </c>
      <c r="M8" s="216" t="s">
        <v>1559</v>
      </c>
      <c r="N8" s="216"/>
      <c r="O8" s="9">
        <v>3327.1</v>
      </c>
      <c r="P8" s="9">
        <v>1</v>
      </c>
      <c r="Q8" s="13" t="str">
        <f>VLOOKUP(O8, '[1]لیست محصولات شهریور ۱۴۰۳'!B:C,2,0)</f>
        <v>پامپوجیلا | pampojila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5950000</v>
      </c>
      <c r="U8" s="15"/>
      <c r="V8" s="16">
        <f t="shared" si="1"/>
        <v>0</v>
      </c>
      <c r="W8" s="12">
        <f t="shared" si="2"/>
        <v>1</v>
      </c>
      <c r="X8" s="14">
        <f t="shared" si="3"/>
        <v>5950000</v>
      </c>
      <c r="Y8" s="17"/>
      <c r="Z8" s="14">
        <f t="shared" si="4"/>
        <v>5950000</v>
      </c>
      <c r="AA8" s="232" t="s">
        <v>168</v>
      </c>
      <c r="AB8" s="230" t="s">
        <v>1560</v>
      </c>
      <c r="AC8" s="228" t="s">
        <v>565</v>
      </c>
      <c r="AD8" s="226"/>
      <c r="AE8" s="19"/>
      <c r="AF8" s="21"/>
      <c r="AG8" s="22" t="str">
        <f t="shared" si="5"/>
        <v>TRUE</v>
      </c>
      <c r="AH8" s="23" t="str">
        <f t="shared" si="6"/>
        <v>بوشهر خیابان یادگار امام-خیابان پاسارگاد بعد از کوچه ۵ ساختمان امیرعلی واحد ۷  - علی بحرینی 09171774415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36"/>
      <c r="H9" s="237"/>
      <c r="I9" s="236"/>
      <c r="J9" s="236"/>
      <c r="K9" s="11" t="str">
        <f t="shared" ca="1" si="0"/>
        <v/>
      </c>
      <c r="L9" s="222"/>
      <c r="M9" s="222"/>
      <c r="N9" s="222"/>
      <c r="O9" s="9">
        <v>5525.1</v>
      </c>
      <c r="P9" s="9">
        <v>3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3</v>
      </c>
      <c r="X9" s="14">
        <f t="shared" si="3"/>
        <v>8250000</v>
      </c>
      <c r="Y9" s="17"/>
      <c r="Z9" s="14">
        <f t="shared" si="4"/>
        <v>8250000</v>
      </c>
      <c r="AA9" s="241"/>
      <c r="AB9" s="240"/>
      <c r="AC9" s="239"/>
      <c r="AD9" s="238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219"/>
      <c r="H10" s="221"/>
      <c r="I10" s="219"/>
      <c r="J10" s="219"/>
      <c r="K10" s="11" t="str">
        <f t="shared" ca="1" si="0"/>
        <v/>
      </c>
      <c r="L10" s="217"/>
      <c r="M10" s="217"/>
      <c r="N10" s="217"/>
      <c r="O10" s="9">
        <v>5524.1</v>
      </c>
      <c r="P10" s="9">
        <v>1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2550000</v>
      </c>
      <c r="Y10" s="17"/>
      <c r="Z10" s="14">
        <f t="shared" si="4"/>
        <v>2550000</v>
      </c>
      <c r="AA10" s="233"/>
      <c r="AB10" s="231"/>
      <c r="AC10" s="229"/>
      <c r="AD10" s="227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44">
        <v>4</v>
      </c>
      <c r="H11" s="242"/>
      <c r="I11" s="244" t="s">
        <v>1610</v>
      </c>
      <c r="J11" s="218" t="s">
        <v>74</v>
      </c>
      <c r="K11" s="11"/>
      <c r="L11" s="216" t="s">
        <v>124</v>
      </c>
      <c r="M11" s="216" t="s">
        <v>332</v>
      </c>
      <c r="N11" s="216" t="s">
        <v>910</v>
      </c>
      <c r="O11" s="9">
        <v>5501.3</v>
      </c>
      <c r="P11" s="9">
        <v>5</v>
      </c>
      <c r="Q11" s="13" t="str">
        <f>VLOOKUP(O11, '[1]لیست محصولات شهریور ۱۴۰۳'!B:C,2,0)</f>
        <v>ورتکس | Vortex</v>
      </c>
      <c r="R11" s="9"/>
      <c r="S11" s="12">
        <f>VLOOKUP(O11, '[1]لیست محصولات شهریور ۱۴۰۳'!B:F,5,0)</f>
        <v>4000</v>
      </c>
      <c r="T11" s="14">
        <f>VLOOKUP(O11, '[1]لیست محصولات شهریور ۱۴۰۳'!B:G,6,0)</f>
        <v>51200000</v>
      </c>
      <c r="U11" s="15"/>
      <c r="V11" s="16">
        <f t="shared" si="1"/>
        <v>0</v>
      </c>
      <c r="W11" s="12">
        <f t="shared" si="2"/>
        <v>5</v>
      </c>
      <c r="X11" s="14">
        <f t="shared" si="3"/>
        <v>256000000</v>
      </c>
      <c r="Y11" s="17"/>
      <c r="Z11" s="14">
        <f t="shared" si="4"/>
        <v>256000000</v>
      </c>
      <c r="AA11" s="232" t="s">
        <v>76</v>
      </c>
      <c r="AB11" s="230" t="s">
        <v>70</v>
      </c>
      <c r="AC11" s="228" t="s">
        <v>334</v>
      </c>
      <c r="AD11" s="226"/>
      <c r="AE11" s="19"/>
      <c r="AF11" s="21"/>
      <c r="AG11" s="22" t="str">
        <f t="shared" si="5"/>
        <v>TRUE</v>
      </c>
      <c r="AH11" s="23" t="str">
        <f t="shared" si="6"/>
        <v>تهران - کافه نولان پونک - آرین بیکدلی 09125690775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5"/>
      <c r="H12" s="243"/>
      <c r="I12" s="245"/>
      <c r="J12" s="219"/>
      <c r="K12" s="11"/>
      <c r="L12" s="217"/>
      <c r="M12" s="217"/>
      <c r="N12" s="217"/>
      <c r="O12" s="9">
        <v>3328.2</v>
      </c>
      <c r="P12" s="9">
        <v>1</v>
      </c>
      <c r="Q12" s="13" t="str">
        <f>VLOOKUP(O12, '[1]لیست محصولات شهریور ۱۴۰۳'!B:C,2,0)</f>
        <v>اینماکولادا مزارع فلو | Inmaculada Fellows Farms</v>
      </c>
      <c r="R12" s="9"/>
      <c r="S12" s="12">
        <f>VLOOKUP(O12, '[1]لیست محصولات شهریور ۱۴۰۳'!B:F,5,0)</f>
        <v>750</v>
      </c>
      <c r="T12" s="14">
        <f>VLOOKUP(O12, '[1]لیست محصولات شهریور ۱۴۰۳'!B:G,6,0)</f>
        <v>39000000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39000000</v>
      </c>
      <c r="Y12" s="17"/>
      <c r="Z12" s="14">
        <f t="shared" si="4"/>
        <v>39000000</v>
      </c>
      <c r="AA12" s="233"/>
      <c r="AB12" s="231"/>
      <c r="AC12" s="229"/>
      <c r="AD12" s="22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8">
        <v>5</v>
      </c>
      <c r="H13" s="220">
        <v>290554645230</v>
      </c>
      <c r="I13" s="218" t="s">
        <v>1541</v>
      </c>
      <c r="J13" s="218"/>
      <c r="K13" s="11" t="str">
        <f t="shared" ca="1" si="0"/>
        <v/>
      </c>
      <c r="L13" s="216" t="s">
        <v>1564</v>
      </c>
      <c r="M13" s="216" t="s">
        <v>1565</v>
      </c>
      <c r="N13" s="216"/>
      <c r="O13" s="9">
        <v>5501.1</v>
      </c>
      <c r="P13" s="9">
        <v>3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2300000</v>
      </c>
      <c r="U13" s="26"/>
      <c r="V13" s="16">
        <f t="shared" si="1"/>
        <v>0</v>
      </c>
      <c r="W13" s="12">
        <f t="shared" si="2"/>
        <v>3</v>
      </c>
      <c r="X13" s="14">
        <f t="shared" si="3"/>
        <v>6900000</v>
      </c>
      <c r="Y13" s="17"/>
      <c r="Z13" s="14">
        <f t="shared" si="4"/>
        <v>6900000</v>
      </c>
      <c r="AA13" s="232" t="s">
        <v>76</v>
      </c>
      <c r="AB13" s="230" t="s">
        <v>1566</v>
      </c>
      <c r="AC13" s="228" t="s">
        <v>1567</v>
      </c>
      <c r="AD13" s="226" t="s">
        <v>95</v>
      </c>
      <c r="AE13" s="19"/>
      <c r="AF13" s="21"/>
      <c r="AG13" s="22" t="str">
        <f t="shared" si="5"/>
        <v>TRUE</v>
      </c>
      <c r="AH13" s="23" t="str">
        <f t="shared" si="6"/>
        <v>تهران فلکه دوم صادقیه، بلوار کاشانی، خیابان مهران، کوچه سلیمان بیگی، پلاک ۳، واحد ۱  - هومن رضوی 09124968599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36"/>
      <c r="H14" s="237"/>
      <c r="I14" s="236"/>
      <c r="J14" s="236"/>
      <c r="K14" s="11" t="str">
        <f t="shared" ca="1" si="0"/>
        <v/>
      </c>
      <c r="L14" s="222"/>
      <c r="M14" s="222"/>
      <c r="N14" s="222"/>
      <c r="O14" s="9">
        <v>5525.1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2750000</v>
      </c>
      <c r="Y14" s="17"/>
      <c r="Z14" s="14">
        <f t="shared" si="4"/>
        <v>2750000</v>
      </c>
      <c r="AA14" s="241"/>
      <c r="AB14" s="240"/>
      <c r="AC14" s="239"/>
      <c r="AD14" s="238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219"/>
      <c r="H15" s="221"/>
      <c r="I15" s="219"/>
      <c r="J15" s="219"/>
      <c r="K15" s="11" t="str">
        <f t="shared" ca="1" si="0"/>
        <v/>
      </c>
      <c r="L15" s="217"/>
      <c r="M15" s="217"/>
      <c r="N15" s="217"/>
      <c r="O15" s="9">
        <v>5524.1</v>
      </c>
      <c r="P15" s="9">
        <v>3</v>
      </c>
      <c r="Q15" s="13" t="str">
        <f>VLOOKUP(O15, '[1]لیست محصولات شهریور ۱۴۰۳'!B:C,2,0)</f>
        <v>برزیل کوکاپیل کاناریو | Brazil Cocapil Canario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2550000</v>
      </c>
      <c r="U15" s="15"/>
      <c r="V15" s="16">
        <f t="shared" si="1"/>
        <v>0</v>
      </c>
      <c r="W15" s="12">
        <f t="shared" si="2"/>
        <v>3</v>
      </c>
      <c r="X15" s="14">
        <f t="shared" si="3"/>
        <v>7650000</v>
      </c>
      <c r="Y15" s="17"/>
      <c r="Z15" s="14">
        <f t="shared" si="4"/>
        <v>7650000</v>
      </c>
      <c r="AA15" s="233"/>
      <c r="AB15" s="231"/>
      <c r="AC15" s="229"/>
      <c r="AD15" s="22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218">
        <v>6</v>
      </c>
      <c r="H16" s="220">
        <v>290571705603</v>
      </c>
      <c r="I16" s="218" t="s">
        <v>1568</v>
      </c>
      <c r="J16" s="218"/>
      <c r="K16" s="11" t="str">
        <f t="shared" ca="1" si="0"/>
        <v/>
      </c>
      <c r="L16" s="216" t="s">
        <v>96</v>
      </c>
      <c r="M16" s="216" t="s">
        <v>997</v>
      </c>
      <c r="N16" s="216" t="s">
        <v>1569</v>
      </c>
      <c r="O16" s="9">
        <v>3328.2</v>
      </c>
      <c r="P16" s="9">
        <v>1</v>
      </c>
      <c r="Q16" s="13" t="str">
        <f>VLOOKUP(O16, '[1]لیست محصولات شهریور ۱۴۰۳'!B:C,2,0)</f>
        <v>اینماکولادا مزارع فلو | Inmaculada Fellows Farms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39000000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39000000</v>
      </c>
      <c r="Y16" s="17"/>
      <c r="Z16" s="14">
        <f t="shared" si="4"/>
        <v>39000000</v>
      </c>
      <c r="AA16" s="232" t="s">
        <v>80</v>
      </c>
      <c r="AB16" s="230" t="s">
        <v>1570</v>
      </c>
      <c r="AC16" s="228" t="s">
        <v>1571</v>
      </c>
      <c r="AD16" s="226"/>
      <c r="AE16" s="19"/>
      <c r="AF16" s="21"/>
      <c r="AG16" s="22" t="str">
        <f t="shared" si="5"/>
        <v>TRUE</v>
      </c>
      <c r="AH16" s="23" t="str">
        <f t="shared" si="6"/>
        <v>کرمان خ همتی فر کوچه ۴ کافه دارسین - رضا قاسمی 09120043660</v>
      </c>
    </row>
    <row r="17" spans="1:34" ht="22.35" customHeight="1">
      <c r="A17" s="7"/>
      <c r="B17" s="7"/>
      <c r="C17" s="7"/>
      <c r="D17" s="7"/>
      <c r="E17" s="7"/>
      <c r="F17" s="8"/>
      <c r="G17" s="219"/>
      <c r="H17" s="221"/>
      <c r="I17" s="219"/>
      <c r="J17" s="219"/>
      <c r="K17" s="11" t="str">
        <f t="shared" ca="1" si="0"/>
        <v/>
      </c>
      <c r="L17" s="217"/>
      <c r="M17" s="217"/>
      <c r="N17" s="217"/>
      <c r="O17" s="9">
        <v>5501.3</v>
      </c>
      <c r="P17" s="9">
        <v>3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51200000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153600000</v>
      </c>
      <c r="Y17" s="17"/>
      <c r="Z17" s="14">
        <f t="shared" si="4"/>
        <v>153600000</v>
      </c>
      <c r="AA17" s="233"/>
      <c r="AB17" s="231"/>
      <c r="AC17" s="229"/>
      <c r="AD17" s="227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7</v>
      </c>
      <c r="H18" s="10">
        <v>290578240512</v>
      </c>
      <c r="I18" s="9" t="s">
        <v>1568</v>
      </c>
      <c r="J18" s="9"/>
      <c r="K18" s="11" t="str">
        <f t="shared" ca="1" si="0"/>
        <v/>
      </c>
      <c r="L18" s="12" t="s">
        <v>232</v>
      </c>
      <c r="M18" s="12" t="s">
        <v>1572</v>
      </c>
      <c r="N18" s="12"/>
      <c r="O18" s="9">
        <v>5501.2</v>
      </c>
      <c r="P18" s="9">
        <v>1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11100000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11100000</v>
      </c>
      <c r="Y18" s="17"/>
      <c r="Z18" s="14">
        <f t="shared" si="4"/>
        <v>11100000</v>
      </c>
      <c r="AA18" s="18" t="s">
        <v>80</v>
      </c>
      <c r="AB18" s="13" t="s">
        <v>1573</v>
      </c>
      <c r="AC18" s="19" t="s">
        <v>1574</v>
      </c>
      <c r="AD18" s="20"/>
      <c r="AE18" s="19"/>
      <c r="AF18" s="21"/>
      <c r="AG18" s="22" t="str">
        <f t="shared" si="5"/>
        <v>TRUE</v>
      </c>
      <c r="AH18" s="23" t="str">
        <f t="shared" si="6"/>
        <v>کرمان خیابان شهدا، کوچه ۹، کوچه شرقی ۱، روبروی شمالی ۴  - محمد عزیزان 09132417548</v>
      </c>
    </row>
    <row r="19" spans="1:34" ht="22.35" customHeight="1">
      <c r="A19" s="7"/>
      <c r="B19" s="7"/>
      <c r="C19" s="7"/>
      <c r="D19" s="7"/>
      <c r="E19" s="7"/>
      <c r="F19" s="8"/>
      <c r="G19" s="9">
        <v>8</v>
      </c>
      <c r="H19" s="10">
        <v>290580414267</v>
      </c>
      <c r="I19" s="9" t="s">
        <v>1568</v>
      </c>
      <c r="J19" s="9"/>
      <c r="K19" s="11" t="str">
        <f t="shared" ca="1" si="0"/>
        <v/>
      </c>
      <c r="L19" s="12" t="s">
        <v>269</v>
      </c>
      <c r="M19" s="12" t="s">
        <v>623</v>
      </c>
      <c r="N19" s="12"/>
      <c r="O19" s="9">
        <v>5501.2</v>
      </c>
      <c r="P19" s="9">
        <v>2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11100000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22200000</v>
      </c>
      <c r="Y19" s="17"/>
      <c r="Z19" s="14">
        <f t="shared" si="4"/>
        <v>22200000</v>
      </c>
      <c r="AA19" s="18" t="s">
        <v>220</v>
      </c>
      <c r="AB19" s="13" t="s">
        <v>1575</v>
      </c>
      <c r="AC19" s="19" t="s">
        <v>1576</v>
      </c>
      <c r="AD19" s="20"/>
      <c r="AE19" s="19"/>
      <c r="AF19" s="21"/>
      <c r="AG19" s="22" t="str">
        <f t="shared" si="5"/>
        <v>TRUE</v>
      </c>
      <c r="AH19" s="23" t="str">
        <f t="shared" si="6"/>
        <v>کرج مهرشهر بلوار شهرداری خیابان ۲۱۳ پلاک ۲۷۴ واحد ۹  - علیرضا دوست حسینی 09120402534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9</v>
      </c>
      <c r="H20" s="10">
        <v>290581683636</v>
      </c>
      <c r="I20" s="9" t="s">
        <v>1568</v>
      </c>
      <c r="J20" s="9"/>
      <c r="K20" s="11" t="str">
        <f t="shared" ca="1" si="0"/>
        <v/>
      </c>
      <c r="L20" s="12" t="s">
        <v>143</v>
      </c>
      <c r="M20" s="12" t="s">
        <v>1577</v>
      </c>
      <c r="N20" s="12"/>
      <c r="O20" s="9">
        <v>3327.1</v>
      </c>
      <c r="P20" s="9">
        <v>1</v>
      </c>
      <c r="Q20" s="13" t="str">
        <f>VLOOKUP(O20, '[1]لیست محصولات شهریور ۱۴۰۳'!B:C,2,0)</f>
        <v>پامپوجیلا | pampojila</v>
      </c>
      <c r="R20" s="9" t="s">
        <v>1394</v>
      </c>
      <c r="S20" s="12">
        <f>VLOOKUP(O20, '[1]لیست محصولات شهریور ۱۴۰۳'!B:F,5,0)</f>
        <v>150</v>
      </c>
      <c r="T20" s="14">
        <f>VLOOKUP(O20, '[1]لیست محصولات شهریور ۱۴۰۳'!B:G,6,0)</f>
        <v>5950000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5950000</v>
      </c>
      <c r="Y20" s="17"/>
      <c r="Z20" s="14">
        <f t="shared" si="4"/>
        <v>5950000</v>
      </c>
      <c r="AA20" s="18" t="s">
        <v>76</v>
      </c>
      <c r="AB20" s="13" t="s">
        <v>1578</v>
      </c>
      <c r="AC20" s="19" t="s">
        <v>1579</v>
      </c>
      <c r="AD20" s="20" t="s">
        <v>95</v>
      </c>
      <c r="AE20" s="19"/>
      <c r="AF20" s="21"/>
      <c r="AG20" s="22" t="str">
        <f t="shared" si="5"/>
        <v>TRUE</v>
      </c>
      <c r="AH20" s="23" t="str">
        <f t="shared" si="6"/>
        <v>تهران ونک - خ عطار - نرسیده به میدان عطار - ساختمان پروین اعتصامی (پلاک26 - همراه اول)  - امین یعقوبی ثانی 09936007969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18">
        <v>10</v>
      </c>
      <c r="H21" s="220">
        <v>290583598347</v>
      </c>
      <c r="I21" s="218" t="s">
        <v>1568</v>
      </c>
      <c r="J21" s="218" t="s">
        <v>74</v>
      </c>
      <c r="K21" s="11" t="str">
        <f t="shared" ca="1" si="0"/>
        <v/>
      </c>
      <c r="L21" s="216" t="s">
        <v>1580</v>
      </c>
      <c r="M21" s="216" t="s">
        <v>1581</v>
      </c>
      <c r="N21" s="216" t="s">
        <v>1582</v>
      </c>
      <c r="O21" s="9">
        <v>3329.1</v>
      </c>
      <c r="P21" s="9">
        <v>1</v>
      </c>
      <c r="Q21" s="13" t="str">
        <f>VLOOKUP(O21, '[1]لیست محصولات شهریور ۱۴۰۳'!B:C,2,0)</f>
        <v>بنتی ننکا | Benti Nenka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9850000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9850000</v>
      </c>
      <c r="Y21" s="17"/>
      <c r="Z21" s="14">
        <f t="shared" si="4"/>
        <v>9850000</v>
      </c>
      <c r="AA21" s="232" t="s">
        <v>381</v>
      </c>
      <c r="AB21" s="230" t="s">
        <v>1583</v>
      </c>
      <c r="AC21" s="228" t="s">
        <v>1584</v>
      </c>
      <c r="AD21" s="226"/>
      <c r="AE21" s="19"/>
      <c r="AF21" s="21"/>
      <c r="AG21" s="22" t="str">
        <f t="shared" si="5"/>
        <v>TRUE</v>
      </c>
      <c r="AH21" s="23" t="str">
        <f t="shared" si="6"/>
        <v>مشهد بلوار وکیل آباد بین وکیل آباد ۱۸ و ۲۰ نبش بلوار هنرستان کافه رستوران دِن - مهران مینا 09937692125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9"/>
      <c r="H22" s="221"/>
      <c r="I22" s="219"/>
      <c r="J22" s="219"/>
      <c r="K22" s="11" t="str">
        <f t="shared" ca="1" si="0"/>
        <v/>
      </c>
      <c r="L22" s="217"/>
      <c r="M22" s="217"/>
      <c r="N22" s="217"/>
      <c r="O22" s="9">
        <v>3328.1</v>
      </c>
      <c r="P22" s="9">
        <v>1</v>
      </c>
      <c r="Q22" s="13" t="str">
        <f>VLOOKUP(O22, '[1]لیست محصولات شهریور ۱۴۰۳'!B:C,2,0)</f>
        <v>اینماکولادا مزارع فلو | Inmaculada Fellows Farms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7900000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7900000</v>
      </c>
      <c r="Y22" s="17"/>
      <c r="Z22" s="14">
        <f t="shared" si="4"/>
        <v>7900000</v>
      </c>
      <c r="AA22" s="233"/>
      <c r="AB22" s="231"/>
      <c r="AC22" s="229"/>
      <c r="AD22" s="227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18">
        <v>11</v>
      </c>
      <c r="H23" s="220">
        <v>290584014254</v>
      </c>
      <c r="I23" s="218" t="s">
        <v>1568</v>
      </c>
      <c r="J23" s="218"/>
      <c r="K23" s="11" t="str">
        <f t="shared" ca="1" si="0"/>
        <v/>
      </c>
      <c r="L23" s="216" t="s">
        <v>1216</v>
      </c>
      <c r="M23" s="216" t="s">
        <v>1585</v>
      </c>
      <c r="N23" s="216"/>
      <c r="O23" s="9">
        <v>3327.1</v>
      </c>
      <c r="P23" s="9">
        <v>1</v>
      </c>
      <c r="Q23" s="13" t="str">
        <f>VLOOKUP(O23, '[1]لیست محصولات شهریور ۱۴۰۳'!B:C,2,0)</f>
        <v>پامپوجیلا | pampojila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5950000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5950000</v>
      </c>
      <c r="Y23" s="17"/>
      <c r="Z23" s="14">
        <f t="shared" si="4"/>
        <v>5950000</v>
      </c>
      <c r="AA23" s="232" t="s">
        <v>76</v>
      </c>
      <c r="AB23" s="230" t="s">
        <v>1586</v>
      </c>
      <c r="AC23" s="228" t="s">
        <v>1587</v>
      </c>
      <c r="AD23" s="226" t="s">
        <v>109</v>
      </c>
      <c r="AE23" s="19"/>
      <c r="AF23" s="21"/>
      <c r="AG23" s="22" t="str">
        <f t="shared" si="5"/>
        <v>TRUE</v>
      </c>
      <c r="AH23" s="23" t="str">
        <f t="shared" si="6"/>
        <v>تهران انتهای کارگر شمالی - کوچه ۱۹ - بین فجر ۲ و جانبازان - پلاک ۵۹-واحد ۳  - شهریار حشمت 09392202830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9"/>
      <c r="H24" s="221"/>
      <c r="I24" s="219"/>
      <c r="J24" s="219"/>
      <c r="K24" s="11" t="str">
        <f t="shared" ca="1" si="0"/>
        <v/>
      </c>
      <c r="L24" s="217"/>
      <c r="M24" s="217"/>
      <c r="N24" s="217"/>
      <c r="O24" s="9">
        <v>5524.2</v>
      </c>
      <c r="P24" s="9">
        <v>1</v>
      </c>
      <c r="Q24" s="13" t="str">
        <f>VLOOKUP(O24, '[1]لیست محصولات شهریور ۱۴۰۳'!B:C,2,0)</f>
        <v>برزیل کوکاپیل کاناریو | Brazil Cocapil Canario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12450000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12450000</v>
      </c>
      <c r="Y24" s="17"/>
      <c r="Z24" s="14">
        <f t="shared" si="4"/>
        <v>12450000</v>
      </c>
      <c r="AA24" s="233"/>
      <c r="AB24" s="231"/>
      <c r="AC24" s="229"/>
      <c r="AD24" s="227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12</v>
      </c>
      <c r="H25" s="10">
        <v>290585840660</v>
      </c>
      <c r="I25" s="9" t="s">
        <v>1568</v>
      </c>
      <c r="J25" s="9"/>
      <c r="K25" s="11" t="str">
        <f t="shared" ca="1" si="0"/>
        <v/>
      </c>
      <c r="L25" s="12" t="s">
        <v>1588</v>
      </c>
      <c r="M25" s="12" t="s">
        <v>889</v>
      </c>
      <c r="N25" s="12"/>
      <c r="O25" s="9">
        <v>5525.2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13350000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13350000</v>
      </c>
      <c r="Y25" s="17"/>
      <c r="Z25" s="14">
        <f t="shared" si="4"/>
        <v>13350000</v>
      </c>
      <c r="AA25" s="18" t="s">
        <v>446</v>
      </c>
      <c r="AB25" s="13" t="s">
        <v>1589</v>
      </c>
      <c r="AC25" s="19" t="s">
        <v>1590</v>
      </c>
      <c r="AD25" s="20"/>
      <c r="AE25" s="77" t="s">
        <v>926</v>
      </c>
      <c r="AF25" s="21"/>
      <c r="AG25" s="22" t="str">
        <f t="shared" si="5"/>
        <v>TRUE</v>
      </c>
      <c r="AH25" s="23" t="str">
        <f t="shared" si="6"/>
        <v>زنجان اعتمادیه خیابان ۱۰وسط( اسماعیل بهرامی) پلاک۴۷  - خلیل موسوی 09127722247</v>
      </c>
    </row>
    <row r="26" spans="1:34" ht="22.35" customHeight="1">
      <c r="A26" s="7"/>
      <c r="B26" s="7"/>
      <c r="C26" s="7"/>
      <c r="D26" s="7"/>
      <c r="E26" s="7"/>
      <c r="F26" s="8"/>
      <c r="G26" s="218">
        <v>13</v>
      </c>
      <c r="H26" s="220">
        <v>320466</v>
      </c>
      <c r="I26" s="218" t="s">
        <v>1568</v>
      </c>
      <c r="J26" s="218"/>
      <c r="K26" s="11" t="str">
        <f t="shared" ca="1" si="0"/>
        <v/>
      </c>
      <c r="L26" s="216" t="s">
        <v>413</v>
      </c>
      <c r="M26" s="216" t="s">
        <v>1591</v>
      </c>
      <c r="N26" s="216"/>
      <c r="O26" s="9">
        <v>3327.1</v>
      </c>
      <c r="P26" s="9">
        <v>1</v>
      </c>
      <c r="Q26" s="13" t="str">
        <f>VLOOKUP(O26, '[1]لیست محصولات شهریور ۱۴۰۳'!B:C,2,0)</f>
        <v>پامپوجیلا | pampojila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5950000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5950000</v>
      </c>
      <c r="Y26" s="17"/>
      <c r="Z26" s="14">
        <f t="shared" si="4"/>
        <v>5950000</v>
      </c>
      <c r="AA26" s="232" t="s">
        <v>76</v>
      </c>
      <c r="AB26" s="230" t="s">
        <v>1592</v>
      </c>
      <c r="AC26" s="228" t="s">
        <v>1593</v>
      </c>
      <c r="AD26" s="226" t="s">
        <v>109</v>
      </c>
      <c r="AE26" s="19"/>
      <c r="AF26" s="21"/>
      <c r="AG26" s="22" t="str">
        <f t="shared" si="5"/>
        <v>TRUE</v>
      </c>
      <c r="AH26" s="23" t="str">
        <f t="shared" si="6"/>
        <v>تهران کریمخان میرزای شیرازی پلاک 22 کافه روشنان  - وحید یکتا 09109793881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36"/>
      <c r="H27" s="237"/>
      <c r="I27" s="236"/>
      <c r="J27" s="236"/>
      <c r="K27" s="11" t="str">
        <f t="shared" ca="1" si="0"/>
        <v/>
      </c>
      <c r="L27" s="222"/>
      <c r="M27" s="222"/>
      <c r="N27" s="222"/>
      <c r="O27" s="9">
        <v>5525.1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2750000</v>
      </c>
      <c r="Y27" s="17"/>
      <c r="Z27" s="14">
        <f t="shared" si="4"/>
        <v>2750000</v>
      </c>
      <c r="AA27" s="241"/>
      <c r="AB27" s="240"/>
      <c r="AC27" s="239"/>
      <c r="AD27" s="238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19"/>
      <c r="H28" s="221"/>
      <c r="I28" s="219"/>
      <c r="J28" s="219"/>
      <c r="K28" s="11" t="str">
        <f t="shared" ca="1" si="0"/>
        <v/>
      </c>
      <c r="L28" s="217"/>
      <c r="M28" s="217"/>
      <c r="N28" s="217"/>
      <c r="O28" s="9">
        <v>3329.1</v>
      </c>
      <c r="P28" s="9">
        <v>1</v>
      </c>
      <c r="Q28" s="13" t="str">
        <f>VLOOKUP(O28, '[1]لیست محصولات شهریور ۱۴۰۳'!B:C,2,0)</f>
        <v>بنتی ننکا | Benti Nenka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9850000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9850000</v>
      </c>
      <c r="Y28" s="17"/>
      <c r="Z28" s="14">
        <f t="shared" si="4"/>
        <v>9850000</v>
      </c>
      <c r="AA28" s="233"/>
      <c r="AB28" s="231"/>
      <c r="AC28" s="229"/>
      <c r="AD28" s="22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14</v>
      </c>
      <c r="H29" s="10">
        <v>290599122992</v>
      </c>
      <c r="I29" s="9" t="s">
        <v>1568</v>
      </c>
      <c r="J29" s="9" t="s">
        <v>74</v>
      </c>
      <c r="K29" s="11" t="str">
        <f t="shared" ca="1" si="0"/>
        <v/>
      </c>
      <c r="L29" s="12" t="s">
        <v>1035</v>
      </c>
      <c r="M29" s="12" t="s">
        <v>1058</v>
      </c>
      <c r="N29" s="12" t="s">
        <v>1059</v>
      </c>
      <c r="O29" s="9">
        <v>5525.3</v>
      </c>
      <c r="P29" s="9">
        <v>2</v>
      </c>
      <c r="Q29" s="13" t="str">
        <f>VLOOKUP(O29, '[1]لیست محصولات شهریور ۱۴۰۳'!B:C,2,0)</f>
        <v>اتیوپی آناسورا | Ethiopia Anasora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63200000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126400000</v>
      </c>
      <c r="Y29" s="17"/>
      <c r="Z29" s="14">
        <f t="shared" si="4"/>
        <v>126400000</v>
      </c>
      <c r="AA29" s="18" t="s">
        <v>207</v>
      </c>
      <c r="AB29" s="13" t="s">
        <v>1594</v>
      </c>
      <c r="AC29" s="19" t="s">
        <v>1061</v>
      </c>
      <c r="AD29" s="20"/>
      <c r="AE29" s="19"/>
      <c r="AF29" s="21"/>
      <c r="AG29" s="22" t="str">
        <f t="shared" si="5"/>
        <v>TRUE</v>
      </c>
      <c r="AH29" s="23" t="str">
        <f t="shared" si="6"/>
        <v>قم شهرک سالاریه بلوار گلستانه جنب مدرسه شهید فلاحی پلاک ۶۱ کافه رستوران لازارو - حمیدرضا تراب 09127501098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15</v>
      </c>
      <c r="H30" s="10">
        <v>290605572617</v>
      </c>
      <c r="I30" s="9" t="s">
        <v>1568</v>
      </c>
      <c r="J30" s="9"/>
      <c r="K30" s="11" t="str">
        <f t="shared" ca="1" si="0"/>
        <v/>
      </c>
      <c r="L30" s="12" t="s">
        <v>1051</v>
      </c>
      <c r="M30" s="12" t="s">
        <v>1595</v>
      </c>
      <c r="N30" s="12"/>
      <c r="O30" s="9">
        <v>5501.1</v>
      </c>
      <c r="P30" s="9">
        <v>3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2300000</v>
      </c>
      <c r="U30" s="15"/>
      <c r="V30" s="16">
        <f t="shared" si="1"/>
        <v>0</v>
      </c>
      <c r="W30" s="12">
        <f t="shared" si="2"/>
        <v>3</v>
      </c>
      <c r="X30" s="14">
        <f t="shared" si="3"/>
        <v>6900000</v>
      </c>
      <c r="Y30" s="17"/>
      <c r="Z30" s="14">
        <f t="shared" si="4"/>
        <v>6900000</v>
      </c>
      <c r="AA30" s="18" t="s">
        <v>76</v>
      </c>
      <c r="AB30" s="13" t="s">
        <v>1596</v>
      </c>
      <c r="AC30" s="19" t="s">
        <v>1597</v>
      </c>
      <c r="AD30" s="20" t="s">
        <v>95</v>
      </c>
      <c r="AE30" s="19"/>
      <c r="AF30" s="21"/>
      <c r="AG30" s="22" t="str">
        <f t="shared" si="5"/>
        <v>TRUE</v>
      </c>
      <c r="AH30" s="23" t="str">
        <f t="shared" si="6"/>
        <v>تهران گیشا, خیابان کارگری, پلاک ۵۲ واحد ۹  - الهام جلالی 09017620956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8">
        <v>16</v>
      </c>
      <c r="H31" s="220">
        <v>290611272261</v>
      </c>
      <c r="I31" s="218" t="s">
        <v>1568</v>
      </c>
      <c r="J31" s="218"/>
      <c r="K31" s="11" t="str">
        <f t="shared" ca="1" si="0"/>
        <v/>
      </c>
      <c r="L31" s="216" t="s">
        <v>128</v>
      </c>
      <c r="M31" s="216" t="s">
        <v>428</v>
      </c>
      <c r="N31" s="216"/>
      <c r="O31" s="9">
        <v>5524.2</v>
      </c>
      <c r="P31" s="9">
        <v>1</v>
      </c>
      <c r="Q31" s="13" t="str">
        <f>VLOOKUP(O31, '[1]لیست محصولات شهریور ۱۴۰۳'!B:C,2,0)</f>
        <v>برزیل کوکاپیل کاناریو | Brazil Cocapil Canario</v>
      </c>
      <c r="R31" s="9"/>
      <c r="S31" s="12">
        <f>VLOOKUP(O31, '[1]لیست محصولات شهریور ۱۴۰۳'!B:F,5,0)</f>
        <v>750</v>
      </c>
      <c r="T31" s="14">
        <f>VLOOKUP(O31, '[1]لیست محصولات شهریور ۱۴۰۳'!B:G,6,0)</f>
        <v>12450000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12450000</v>
      </c>
      <c r="Y31" s="17"/>
      <c r="Z31" s="14">
        <f t="shared" si="4"/>
        <v>12450000</v>
      </c>
      <c r="AA31" s="232" t="s">
        <v>140</v>
      </c>
      <c r="AB31" s="230" t="s">
        <v>429</v>
      </c>
      <c r="AC31" s="228" t="s">
        <v>430</v>
      </c>
      <c r="AD31" s="226"/>
      <c r="AE31" s="19"/>
      <c r="AF31" s="21"/>
      <c r="AG31" s="22" t="str">
        <f t="shared" si="5"/>
        <v>TRUE</v>
      </c>
      <c r="AH31" s="23" t="str">
        <f t="shared" si="6"/>
        <v>اصفهان کنار گذر خرازی ، بعد از آتشگاه به سمت پل وحید ، کوچه ۴۲ (نگارستان)، مجتمع نوجا ، بلوک ۵۵، واحد ۴ شرقی  - علی رزمخواه 09134094834</v>
      </c>
    </row>
    <row r="32" spans="1:34" ht="22.35" customHeight="1">
      <c r="A32" s="7"/>
      <c r="B32" s="7"/>
      <c r="C32" s="7"/>
      <c r="D32" s="7"/>
      <c r="E32" s="7"/>
      <c r="F32" s="8"/>
      <c r="G32" s="219"/>
      <c r="H32" s="221"/>
      <c r="I32" s="219"/>
      <c r="J32" s="219"/>
      <c r="K32" s="11" t="str">
        <f t="shared" ca="1" si="0"/>
        <v/>
      </c>
      <c r="L32" s="217"/>
      <c r="M32" s="217"/>
      <c r="N32" s="217"/>
      <c r="O32" s="9">
        <v>5501.1</v>
      </c>
      <c r="P32" s="9">
        <v>1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2300000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2300000</v>
      </c>
      <c r="Y32" s="17"/>
      <c r="Z32" s="14">
        <f t="shared" si="4"/>
        <v>2300000</v>
      </c>
      <c r="AA32" s="233"/>
      <c r="AB32" s="231"/>
      <c r="AC32" s="229"/>
      <c r="AD32" s="227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>
        <v>17</v>
      </c>
      <c r="H33" s="10">
        <v>290615473912</v>
      </c>
      <c r="I33" s="9" t="s">
        <v>1568</v>
      </c>
      <c r="J33" s="9"/>
      <c r="K33" s="11" t="str">
        <f t="shared" ca="1" si="0"/>
        <v/>
      </c>
      <c r="L33" s="12" t="s">
        <v>809</v>
      </c>
      <c r="M33" s="12" t="s">
        <v>1598</v>
      </c>
      <c r="N33" s="12"/>
      <c r="O33" s="9">
        <v>5501.1</v>
      </c>
      <c r="P33" s="9">
        <v>1</v>
      </c>
      <c r="Q33" s="13" t="str">
        <f>VLOOKUP(O33, '[1]لیست محصولات شهریور ۱۴۰۳'!B:C,2,0)</f>
        <v>ورتکس | Vortex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2300000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2300000</v>
      </c>
      <c r="Y33" s="17"/>
      <c r="Z33" s="14">
        <f t="shared" si="4"/>
        <v>2300000</v>
      </c>
      <c r="AA33" s="18" t="s">
        <v>228</v>
      </c>
      <c r="AB33" s="13" t="s">
        <v>1599</v>
      </c>
      <c r="AC33" s="19" t="s">
        <v>1600</v>
      </c>
      <c r="AD33" s="20"/>
      <c r="AE33" s="19"/>
      <c r="AF33" s="21"/>
      <c r="AG33" s="22" t="str">
        <f t="shared" si="5"/>
        <v>TRUE</v>
      </c>
      <c r="AH33" s="23" t="str">
        <f t="shared" si="6"/>
        <v>بندرعباس پایگاه هوایی.لاین 210 پلاک3  - جواد کاملی 09178648700</v>
      </c>
    </row>
    <row r="34" spans="1:34" ht="22.35" customHeight="1">
      <c r="A34" s="7"/>
      <c r="B34" s="7"/>
      <c r="C34" s="7"/>
      <c r="D34" s="7"/>
      <c r="E34" s="7"/>
      <c r="F34" s="8"/>
      <c r="G34" s="9">
        <v>18</v>
      </c>
      <c r="H34" s="10">
        <v>857949</v>
      </c>
      <c r="I34" s="9" t="s">
        <v>1568</v>
      </c>
      <c r="J34" s="9"/>
      <c r="K34" s="11" t="str">
        <f t="shared" ca="1" si="0"/>
        <v/>
      </c>
      <c r="L34" s="12" t="s">
        <v>1093</v>
      </c>
      <c r="M34" s="12" t="s">
        <v>1601</v>
      </c>
      <c r="N34" s="12"/>
      <c r="O34" s="9">
        <v>5525.1</v>
      </c>
      <c r="P34" s="9">
        <v>2</v>
      </c>
      <c r="Q34" s="13" t="str">
        <f>VLOOKUP(O34, '[1]لیست محصولات شهریور ۱۴۰۳'!B:C,2,0)</f>
        <v>اتیوپی آناسورا | Ethiopia Anasora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2750000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5500000</v>
      </c>
      <c r="Y34" s="17"/>
      <c r="Z34" s="14">
        <f t="shared" si="4"/>
        <v>5500000</v>
      </c>
      <c r="AA34" s="18" t="s">
        <v>235</v>
      </c>
      <c r="AB34" s="13" t="s">
        <v>1602</v>
      </c>
      <c r="AC34" s="19" t="s">
        <v>1603</v>
      </c>
      <c r="AD34" s="20"/>
      <c r="AE34" s="19"/>
      <c r="AF34" s="21"/>
      <c r="AG34" s="22" t="str">
        <f t="shared" si="5"/>
        <v>TRUE</v>
      </c>
      <c r="AH34" s="23" t="str">
        <f t="shared" si="6"/>
        <v>تبریز جاده ی ائل گلی،کوی سهند،کوی دادگستری،خیابان قاضی،کوچه قاضی دوم،پلاک ۴۳،طبقه دوم  - محمدحسین فضلی 09144949452</v>
      </c>
    </row>
    <row r="35" spans="1:34" ht="22.35" customHeight="1">
      <c r="A35" s="7"/>
      <c r="B35" s="7"/>
      <c r="C35" s="7"/>
      <c r="D35" s="7"/>
      <c r="E35" s="7"/>
      <c r="F35" s="8"/>
      <c r="G35" s="218">
        <v>19</v>
      </c>
      <c r="H35" s="220">
        <v>131235</v>
      </c>
      <c r="I35" s="218" t="s">
        <v>1568</v>
      </c>
      <c r="J35" s="218"/>
      <c r="K35" s="11" t="str">
        <f t="shared" ca="1" si="0"/>
        <v/>
      </c>
      <c r="L35" s="216" t="s">
        <v>1604</v>
      </c>
      <c r="M35" s="216" t="s">
        <v>1605</v>
      </c>
      <c r="N35" s="216"/>
      <c r="O35" s="9">
        <v>5525.1</v>
      </c>
      <c r="P35" s="9">
        <v>1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2750000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2750000</v>
      </c>
      <c r="Y35" s="17"/>
      <c r="Z35" s="14">
        <f t="shared" si="4"/>
        <v>2750000</v>
      </c>
      <c r="AA35" s="232" t="s">
        <v>76</v>
      </c>
      <c r="AB35" s="230" t="s">
        <v>1606</v>
      </c>
      <c r="AC35" s="228" t="s">
        <v>1607</v>
      </c>
      <c r="AD35" s="226" t="s">
        <v>95</v>
      </c>
      <c r="AE35" s="234" t="s">
        <v>1608</v>
      </c>
      <c r="AF35" s="21"/>
      <c r="AG35" s="22" t="str">
        <f t="shared" si="5"/>
        <v>TRUE</v>
      </c>
      <c r="AH35" s="23" t="str">
        <f t="shared" si="6"/>
        <v>تهران ستارخان،کوثر سوم،پلاک ۳۸،طبقه دوم،واحد۴  - نرگس ایازی 09122707842</v>
      </c>
    </row>
    <row r="36" spans="1:34" ht="22.35" customHeight="1">
      <c r="A36" s="7"/>
      <c r="B36" s="7"/>
      <c r="C36" s="7"/>
      <c r="D36" s="7"/>
      <c r="E36" s="7"/>
      <c r="F36" s="8"/>
      <c r="G36" s="236"/>
      <c r="H36" s="237"/>
      <c r="I36" s="236"/>
      <c r="J36" s="236"/>
      <c r="K36" s="11" t="str">
        <f t="shared" ca="1" si="0"/>
        <v/>
      </c>
      <c r="L36" s="222"/>
      <c r="M36" s="222"/>
      <c r="N36" s="222"/>
      <c r="O36" s="9">
        <v>5524.1</v>
      </c>
      <c r="P36" s="9">
        <v>1</v>
      </c>
      <c r="Q36" s="13" t="str">
        <f>VLOOKUP(O36, '[1]لیست محصولات شهریور ۱۴۰۳'!B:C,2,0)</f>
        <v>برزیل کوکاپیل کاناریو | Brazil Cocapil Canario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2550000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2550000</v>
      </c>
      <c r="Y36" s="17"/>
      <c r="Z36" s="14">
        <f t="shared" si="4"/>
        <v>2550000</v>
      </c>
      <c r="AA36" s="241"/>
      <c r="AB36" s="240"/>
      <c r="AC36" s="239"/>
      <c r="AD36" s="238"/>
      <c r="AE36" s="298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219"/>
      <c r="H37" s="221"/>
      <c r="I37" s="219"/>
      <c r="J37" s="219"/>
      <c r="K37" s="11" t="str">
        <f t="shared" ca="1" si="0"/>
        <v/>
      </c>
      <c r="L37" s="217"/>
      <c r="M37" s="217"/>
      <c r="N37" s="217"/>
      <c r="O37" s="9">
        <v>5501.1</v>
      </c>
      <c r="P37" s="9">
        <v>1</v>
      </c>
      <c r="Q37" s="13" t="str">
        <f>VLOOKUP(O37, '[1]لیست محصولات شهریور ۱۴۰۳'!B:C,2,0)</f>
        <v>ورتکس | Vortex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2300000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2300000</v>
      </c>
      <c r="Y37" s="17"/>
      <c r="Z37" s="14">
        <f t="shared" si="4"/>
        <v>2300000</v>
      </c>
      <c r="AA37" s="233"/>
      <c r="AB37" s="231"/>
      <c r="AC37" s="229"/>
      <c r="AD37" s="227"/>
      <c r="AE37" s="235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244">
        <v>20</v>
      </c>
      <c r="H38" s="242" t="s">
        <v>449</v>
      </c>
      <c r="I38" s="244" t="s">
        <v>1610</v>
      </c>
      <c r="J38" s="218" t="s">
        <v>74</v>
      </c>
      <c r="K38" s="11" t="str">
        <f t="shared" ca="1" si="0"/>
        <v/>
      </c>
      <c r="L38" s="216" t="s">
        <v>450</v>
      </c>
      <c r="M38" s="216" t="s">
        <v>91</v>
      </c>
      <c r="N38" s="216" t="s">
        <v>451</v>
      </c>
      <c r="O38" s="9">
        <v>5525.2</v>
      </c>
      <c r="P38" s="9">
        <v>10</v>
      </c>
      <c r="Q38" s="13" t="str">
        <f>VLOOKUP(O38, '[1]لیست محصولات شهریور ۱۴۰۳'!B:C,2,0)</f>
        <v>اتیوپی آناسورا | Ethiopia Anasora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13350000</v>
      </c>
      <c r="U38" s="15"/>
      <c r="V38" s="16">
        <f t="shared" si="1"/>
        <v>0</v>
      </c>
      <c r="W38" s="12">
        <f t="shared" si="2"/>
        <v>10</v>
      </c>
      <c r="X38" s="14">
        <f t="shared" si="3"/>
        <v>133500000</v>
      </c>
      <c r="Y38" s="17"/>
      <c r="Z38" s="14">
        <f t="shared" si="4"/>
        <v>133500000</v>
      </c>
      <c r="AA38" s="232" t="s">
        <v>76</v>
      </c>
      <c r="AB38" s="230" t="s">
        <v>70</v>
      </c>
      <c r="AC38" s="228" t="s">
        <v>452</v>
      </c>
      <c r="AD38" s="226"/>
      <c r="AE38" s="234" t="s">
        <v>1611</v>
      </c>
      <c r="AF38" s="21"/>
      <c r="AG38" s="22" t="str">
        <f t="shared" si="5"/>
        <v>TRUE</v>
      </c>
      <c r="AH38" s="23" t="str">
        <f t="shared" si="6"/>
        <v>تهران - کافه پرا - افشین امیری 09123060890</v>
      </c>
    </row>
    <row r="39" spans="1:34" ht="22.35" customHeight="1">
      <c r="A39" s="7"/>
      <c r="B39" s="7"/>
      <c r="C39" s="7"/>
      <c r="D39" s="7"/>
      <c r="E39" s="7"/>
      <c r="F39" s="8"/>
      <c r="G39" s="245"/>
      <c r="H39" s="243"/>
      <c r="I39" s="245"/>
      <c r="J39" s="219"/>
      <c r="K39" s="11" t="str">
        <f t="shared" ca="1" si="0"/>
        <v/>
      </c>
      <c r="L39" s="217"/>
      <c r="M39" s="217"/>
      <c r="N39" s="217"/>
      <c r="O39" s="9">
        <v>3327.1</v>
      </c>
      <c r="P39" s="9">
        <v>3</v>
      </c>
      <c r="Q39" s="13" t="str">
        <f>VLOOKUP(O39, '[1]لیست محصولات شهریور ۱۴۰۳'!B:C,2,0)</f>
        <v>پامپوجیلا | pampojila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5950000</v>
      </c>
      <c r="U39" s="15"/>
      <c r="V39" s="16">
        <f t="shared" si="1"/>
        <v>0</v>
      </c>
      <c r="W39" s="12">
        <f t="shared" si="2"/>
        <v>3</v>
      </c>
      <c r="X39" s="14">
        <f t="shared" si="3"/>
        <v>17850000</v>
      </c>
      <c r="Y39" s="17"/>
      <c r="Z39" s="14">
        <f t="shared" si="4"/>
        <v>17850000</v>
      </c>
      <c r="AA39" s="233"/>
      <c r="AB39" s="231"/>
      <c r="AC39" s="229"/>
      <c r="AD39" s="227"/>
      <c r="AE39" s="235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218">
        <v>21</v>
      </c>
      <c r="H40" s="220">
        <v>290631915391</v>
      </c>
      <c r="I40" s="218" t="s">
        <v>1610</v>
      </c>
      <c r="J40" s="218"/>
      <c r="K40" s="11" t="str">
        <f t="shared" ca="1" si="0"/>
        <v/>
      </c>
      <c r="L40" s="216" t="s">
        <v>83</v>
      </c>
      <c r="M40" s="216" t="s">
        <v>84</v>
      </c>
      <c r="N40" s="216" t="s">
        <v>1612</v>
      </c>
      <c r="O40" s="9">
        <v>5501.2</v>
      </c>
      <c r="P40" s="9">
        <v>1</v>
      </c>
      <c r="Q40" s="13" t="str">
        <f>VLOOKUP(O40, '[1]لیست محصولات شهریور ۱۴۰۳'!B:C,2,0)</f>
        <v>ورتکس | Vortex</v>
      </c>
      <c r="R40" s="9"/>
      <c r="S40" s="12">
        <f>VLOOKUP(O40, '[1]لیست محصولات شهریور ۱۴۰۳'!B:F,5,0)</f>
        <v>750</v>
      </c>
      <c r="T40" s="14">
        <f>VLOOKUP(O40, '[1]لیست محصولات شهریور ۱۴۰۳'!B:G,6,0)</f>
        <v>11100000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11100000</v>
      </c>
      <c r="Y40" s="17"/>
      <c r="Z40" s="14">
        <f t="shared" si="4"/>
        <v>11100000</v>
      </c>
      <c r="AA40" s="232" t="s">
        <v>86</v>
      </c>
      <c r="AB40" s="230" t="s">
        <v>87</v>
      </c>
      <c r="AC40" s="228" t="s">
        <v>88</v>
      </c>
      <c r="AD40" s="226"/>
      <c r="AE40" s="19"/>
      <c r="AF40" s="21"/>
      <c r="AG40" s="22" t="str">
        <f t="shared" si="5"/>
        <v>TRUE</v>
      </c>
      <c r="AH40" s="23" t="str">
        <f t="shared" si="6"/>
        <v>گرگان زیباشهر نبش زیبای هفتم  کافه مراکی - کوهیارا ربیعی 09911320626</v>
      </c>
    </row>
    <row r="41" spans="1:34" ht="22.35" customHeight="1">
      <c r="A41" s="7"/>
      <c r="B41" s="7"/>
      <c r="C41" s="7"/>
      <c r="D41" s="7"/>
      <c r="E41" s="7"/>
      <c r="F41" s="8"/>
      <c r="G41" s="236"/>
      <c r="H41" s="237"/>
      <c r="I41" s="236"/>
      <c r="J41" s="236"/>
      <c r="K41" s="11" t="str">
        <f t="shared" ca="1" si="0"/>
        <v/>
      </c>
      <c r="L41" s="222"/>
      <c r="M41" s="222"/>
      <c r="N41" s="222"/>
      <c r="O41" s="9">
        <v>5525.2</v>
      </c>
      <c r="P41" s="9">
        <v>1</v>
      </c>
      <c r="Q41" s="13" t="str">
        <f>VLOOKUP(O41, '[1]لیست محصولات شهریور ۱۴۰۳'!B:C,2,0)</f>
        <v>اتیوپی آناسورا | Ethiopia Anasora</v>
      </c>
      <c r="R41" s="9"/>
      <c r="S41" s="12">
        <f>VLOOKUP(O41, '[1]لیست محصولات شهریور ۱۴۰۳'!B:F,5,0)</f>
        <v>750</v>
      </c>
      <c r="T41" s="14">
        <f>VLOOKUP(O41, '[1]لیست محصولات شهریور ۱۴۰۳'!B:G,6,0)</f>
        <v>13350000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13350000</v>
      </c>
      <c r="Y41" s="17"/>
      <c r="Z41" s="14">
        <f t="shared" si="4"/>
        <v>13350000</v>
      </c>
      <c r="AA41" s="241"/>
      <c r="AB41" s="240"/>
      <c r="AC41" s="239"/>
      <c r="AD41" s="238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236"/>
      <c r="H42" s="237"/>
      <c r="I42" s="236"/>
      <c r="J42" s="236"/>
      <c r="K42" s="11" t="str">
        <f t="shared" ca="1" si="0"/>
        <v/>
      </c>
      <c r="L42" s="222"/>
      <c r="M42" s="222"/>
      <c r="N42" s="222"/>
      <c r="O42" s="9">
        <v>3327.1</v>
      </c>
      <c r="P42" s="9">
        <v>1</v>
      </c>
      <c r="Q42" s="13" t="str">
        <f>VLOOKUP(O42, '[1]لیست محصولات شهریور ۱۴۰۳'!B:C,2,0)</f>
        <v>پامپوجیلا | pampojila</v>
      </c>
      <c r="R42" s="9"/>
      <c r="S42" s="12">
        <f>VLOOKUP(O42, '[1]لیست محصولات شهریور ۱۴۰۳'!B:F,5,0)</f>
        <v>150</v>
      </c>
      <c r="T42" s="14">
        <f>VLOOKUP(O42, '[1]لیست محصولات شهریور ۱۴۰۳'!B:G,6,0)</f>
        <v>5950000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5950000</v>
      </c>
      <c r="Y42" s="17"/>
      <c r="Z42" s="14">
        <f t="shared" si="4"/>
        <v>5950000</v>
      </c>
      <c r="AA42" s="241"/>
      <c r="AB42" s="240"/>
      <c r="AC42" s="239"/>
      <c r="AD42" s="238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219"/>
      <c r="H43" s="221"/>
      <c r="I43" s="219"/>
      <c r="J43" s="219"/>
      <c r="K43" s="11" t="str">
        <f t="shared" ca="1" si="0"/>
        <v/>
      </c>
      <c r="L43" s="217"/>
      <c r="M43" s="217"/>
      <c r="N43" s="217"/>
      <c r="O43" s="9">
        <v>3329.1</v>
      </c>
      <c r="P43" s="9">
        <v>1</v>
      </c>
      <c r="Q43" s="13" t="str">
        <f>VLOOKUP(O43, '[1]لیست محصولات شهریور ۱۴۰۳'!B:C,2,0)</f>
        <v>بنتی ننکا | Benti Nenka</v>
      </c>
      <c r="R43" s="9"/>
      <c r="S43" s="12">
        <f>VLOOKUP(O43, '[1]لیست محصولات شهریور ۱۴۰۳'!B:F,5,0)</f>
        <v>150</v>
      </c>
      <c r="T43" s="14">
        <f>VLOOKUP(O43, '[1]لیست محصولات شهریور ۱۴۰۳'!B:G,6,0)</f>
        <v>9850000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9850000</v>
      </c>
      <c r="Y43" s="17"/>
      <c r="Z43" s="14">
        <f t="shared" si="4"/>
        <v>9850000</v>
      </c>
      <c r="AA43" s="233"/>
      <c r="AB43" s="231"/>
      <c r="AC43" s="229"/>
      <c r="AD43" s="227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>
        <v>22</v>
      </c>
      <c r="H44" s="10">
        <v>202594</v>
      </c>
      <c r="I44" s="9" t="s">
        <v>1610</v>
      </c>
      <c r="J44" s="9" t="s">
        <v>74</v>
      </c>
      <c r="K44" s="11" t="str">
        <f t="shared" ca="1" si="0"/>
        <v/>
      </c>
      <c r="L44" s="12" t="s">
        <v>1613</v>
      </c>
      <c r="M44" s="12" t="s">
        <v>1614</v>
      </c>
      <c r="N44" s="12" t="s">
        <v>1615</v>
      </c>
      <c r="O44" s="9">
        <v>5501.3</v>
      </c>
      <c r="P44" s="9">
        <v>1</v>
      </c>
      <c r="Q44" s="13" t="str">
        <f>VLOOKUP(O44, '[1]لیست محصولات شهریور ۱۴۰۳'!B:C,2,0)</f>
        <v>ورتکس | Vortex</v>
      </c>
      <c r="R44" s="9"/>
      <c r="S44" s="12">
        <f>VLOOKUP(O44, '[1]لیست محصولات شهریور ۱۴۰۳'!B:F,5,0)</f>
        <v>4000</v>
      </c>
      <c r="T44" s="14">
        <f>VLOOKUP(O44, '[1]لیست محصولات شهریور ۱۴۰۳'!B:G,6,0)</f>
        <v>51200000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51200000</v>
      </c>
      <c r="Y44" s="17"/>
      <c r="Z44" s="14">
        <f t="shared" si="4"/>
        <v>51200000</v>
      </c>
      <c r="AA44" s="18" t="s">
        <v>486</v>
      </c>
      <c r="AB44" s="13" t="s">
        <v>1616</v>
      </c>
      <c r="AC44" s="19" t="s">
        <v>1617</v>
      </c>
      <c r="AD44" s="20"/>
      <c r="AE44" s="19"/>
      <c r="AF44" s="21"/>
      <c r="AG44" s="22" t="str">
        <f t="shared" si="5"/>
        <v>TRUE</v>
      </c>
      <c r="AH44" s="23" t="str">
        <f t="shared" si="6"/>
        <v>اهواز کیانپارس خ ۱۳ شرقی کوچه مهزیار پلاک ۴۲ کافه دوپ (Dope) - سیدمحمد جعفری موسوی 09302730274</v>
      </c>
    </row>
    <row r="45" spans="1:34" ht="22.35" customHeight="1">
      <c r="A45" s="7"/>
      <c r="B45" s="7"/>
      <c r="C45" s="7"/>
      <c r="D45" s="7"/>
      <c r="E45" s="7"/>
      <c r="F45" s="8"/>
      <c r="G45" s="9">
        <v>23</v>
      </c>
      <c r="H45" s="10">
        <v>290633199744</v>
      </c>
      <c r="I45" s="9" t="s">
        <v>1610</v>
      </c>
      <c r="J45" s="9"/>
      <c r="K45" s="11" t="str">
        <f t="shared" ca="1" si="0"/>
        <v/>
      </c>
      <c r="L45" s="12" t="s">
        <v>96</v>
      </c>
      <c r="M45" s="12" t="s">
        <v>97</v>
      </c>
      <c r="N45" s="12"/>
      <c r="O45" s="9">
        <v>5525.1</v>
      </c>
      <c r="P45" s="9">
        <v>2</v>
      </c>
      <c r="Q45" s="13" t="str">
        <f>VLOOKUP(O45, '[1]لیست محصولات شهریور ۱۴۰۳'!B:C,2,0)</f>
        <v>اتیوپی آناسورا | Ethiopia Anasora</v>
      </c>
      <c r="R45" s="9" t="s">
        <v>92</v>
      </c>
      <c r="S45" s="12">
        <f>VLOOKUP(O45, '[1]لیست محصولات شهریور ۱۴۰۳'!B:F,5,0)</f>
        <v>150</v>
      </c>
      <c r="T45" s="14">
        <f>VLOOKUP(O45, '[1]لیست محصولات شهریور ۱۴۰۳'!B:G,6,0)</f>
        <v>2750000</v>
      </c>
      <c r="U45" s="26"/>
      <c r="V45" s="16">
        <f t="shared" si="1"/>
        <v>0</v>
      </c>
      <c r="W45" s="12">
        <f t="shared" si="2"/>
        <v>2</v>
      </c>
      <c r="X45" s="14">
        <f t="shared" si="3"/>
        <v>5500000</v>
      </c>
      <c r="Y45" s="17"/>
      <c r="Z45" s="14">
        <f t="shared" si="4"/>
        <v>5500000</v>
      </c>
      <c r="AA45" s="18" t="s">
        <v>98</v>
      </c>
      <c r="AB45" s="13" t="s">
        <v>99</v>
      </c>
      <c r="AC45" s="19" t="s">
        <v>100</v>
      </c>
      <c r="AD45" s="20"/>
      <c r="AE45" s="77" t="s">
        <v>1231</v>
      </c>
      <c r="AF45" s="21"/>
      <c r="AG45" s="22" t="str">
        <f t="shared" si="5"/>
        <v>TRUE</v>
      </c>
      <c r="AH45" s="23" t="str">
        <f t="shared" si="6"/>
        <v>لنگرود شهر چاف و چمخاله تازه آباد کوچه کادوس پلاک 4  - رضا بهروزی 09308484001</v>
      </c>
    </row>
    <row r="46" spans="1:34" ht="22.35" customHeight="1">
      <c r="A46" s="7"/>
      <c r="B46" s="7"/>
      <c r="C46" s="7"/>
      <c r="D46" s="7"/>
      <c r="E46" s="7"/>
      <c r="F46" s="8"/>
      <c r="G46" s="218">
        <v>24</v>
      </c>
      <c r="H46" s="220">
        <v>358304</v>
      </c>
      <c r="I46" s="218" t="s">
        <v>1610</v>
      </c>
      <c r="J46" s="218"/>
      <c r="K46" s="11" t="str">
        <f t="shared" ca="1" si="0"/>
        <v/>
      </c>
      <c r="L46" s="216" t="s">
        <v>690</v>
      </c>
      <c r="M46" s="216" t="s">
        <v>794</v>
      </c>
      <c r="N46" s="216" t="s">
        <v>1618</v>
      </c>
      <c r="O46" s="9">
        <v>5501.3</v>
      </c>
      <c r="P46" s="9">
        <v>2</v>
      </c>
      <c r="Q46" s="13" t="str">
        <f>VLOOKUP(O46, '[1]لیست محصولات شهریور ۱۴۰۳'!B:C,2,0)</f>
        <v>ورتکس | Vortex</v>
      </c>
      <c r="R46" s="9"/>
      <c r="S46" s="12">
        <f>VLOOKUP(O46, '[1]لیست محصولات شهریور ۱۴۰۳'!B:F,5,0)</f>
        <v>4000</v>
      </c>
      <c r="T46" s="14">
        <f>VLOOKUP(O46, '[1]لیست محصولات شهریور ۱۴۰۳'!B:G,6,0)</f>
        <v>51200000</v>
      </c>
      <c r="U46" s="26"/>
      <c r="V46" s="16">
        <f t="shared" si="1"/>
        <v>0</v>
      </c>
      <c r="W46" s="12">
        <f t="shared" si="2"/>
        <v>2</v>
      </c>
      <c r="X46" s="14">
        <f t="shared" si="3"/>
        <v>102400000</v>
      </c>
      <c r="Y46" s="17"/>
      <c r="Z46" s="14">
        <f t="shared" si="4"/>
        <v>102400000</v>
      </c>
      <c r="AA46" s="232" t="s">
        <v>228</v>
      </c>
      <c r="AB46" s="230" t="s">
        <v>1619</v>
      </c>
      <c r="AC46" s="228" t="s">
        <v>1620</v>
      </c>
      <c r="AD46" s="226"/>
      <c r="AE46" s="19"/>
      <c r="AF46" s="21"/>
      <c r="AG46" s="22" t="str">
        <f t="shared" si="5"/>
        <v>TRUE</v>
      </c>
      <c r="AH46" s="23" t="str">
        <f t="shared" si="6"/>
        <v>بندرعباس خیابان دانشگاه بلوار پروفسور خشنودی کافه بیکری بهار - بهار حیدری 09334558017</v>
      </c>
    </row>
    <row r="47" spans="1:34" ht="22.35" customHeight="1">
      <c r="A47" s="7"/>
      <c r="B47" s="7"/>
      <c r="C47" s="7"/>
      <c r="D47" s="7"/>
      <c r="E47" s="7"/>
      <c r="F47" s="8"/>
      <c r="G47" s="219"/>
      <c r="H47" s="221"/>
      <c r="I47" s="219"/>
      <c r="J47" s="219"/>
      <c r="K47" s="11" t="str">
        <f t="shared" ca="1" si="0"/>
        <v/>
      </c>
      <c r="L47" s="217"/>
      <c r="M47" s="217"/>
      <c r="N47" s="217"/>
      <c r="O47" s="9">
        <v>5525.1</v>
      </c>
      <c r="P47" s="9">
        <v>5</v>
      </c>
      <c r="Q47" s="13" t="str">
        <f>VLOOKUP(O47, '[1]لیست محصولات شهریور ۱۴۰۳'!B:C,2,0)</f>
        <v>اتیوپی آناسورا | Ethiopia Anasora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2750000</v>
      </c>
      <c r="U47" s="15"/>
      <c r="V47" s="16">
        <f t="shared" si="1"/>
        <v>0</v>
      </c>
      <c r="W47" s="12">
        <f t="shared" si="2"/>
        <v>5</v>
      </c>
      <c r="X47" s="14">
        <f t="shared" si="3"/>
        <v>13750000</v>
      </c>
      <c r="Y47" s="17"/>
      <c r="Z47" s="14">
        <f t="shared" si="4"/>
        <v>13750000</v>
      </c>
      <c r="AA47" s="233"/>
      <c r="AB47" s="231"/>
      <c r="AC47" s="229"/>
      <c r="AD47" s="227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>
        <v>25</v>
      </c>
      <c r="H48" s="10">
        <v>290644153304</v>
      </c>
      <c r="I48" s="9" t="s">
        <v>1610</v>
      </c>
      <c r="J48" s="9"/>
      <c r="K48" s="11" t="str">
        <f t="shared" ca="1" si="0"/>
        <v/>
      </c>
      <c r="L48" s="12" t="s">
        <v>327</v>
      </c>
      <c r="M48" s="12" t="s">
        <v>1621</v>
      </c>
      <c r="N48" s="12"/>
      <c r="O48" s="9">
        <v>3327.2</v>
      </c>
      <c r="P48" s="9">
        <v>1</v>
      </c>
      <c r="Q48" s="13" t="str">
        <f>VLOOKUP(O48, '[1]لیست محصولات شهریور ۱۴۰۳'!B:C,2,0)</f>
        <v>پامپوجیلا | pampojila</v>
      </c>
      <c r="R48" s="9"/>
      <c r="S48" s="12">
        <f>VLOOKUP(O48, '[1]لیست محصولات شهریور ۱۴۰۳'!B:F,5,0)</f>
        <v>750</v>
      </c>
      <c r="T48" s="14">
        <f>VLOOKUP(O48, '[1]لیست محصولات شهریور ۱۴۰۳'!B:G,6,0)</f>
        <v>29250000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29250000</v>
      </c>
      <c r="Y48" s="17"/>
      <c r="Z48" s="14">
        <f t="shared" si="4"/>
        <v>29250000</v>
      </c>
      <c r="AA48" s="18" t="s">
        <v>76</v>
      </c>
      <c r="AB48" s="13" t="s">
        <v>1622</v>
      </c>
      <c r="AC48" s="19" t="s">
        <v>1623</v>
      </c>
      <c r="AD48" s="20" t="s">
        <v>95</v>
      </c>
      <c r="AE48" s="19"/>
      <c r="AF48" s="21"/>
      <c r="AG48" s="22" t="str">
        <f t="shared" si="5"/>
        <v>TRUE</v>
      </c>
      <c r="AH48" s="23" t="str">
        <f t="shared" si="6"/>
        <v>تهران بلوار قیطریه، ک تواضعی، ۴راه اول سمت راست، ک عقابی ، پ۹، واحد ۹  - مهسا ایرجیان 09153112676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244">
        <v>26</v>
      </c>
      <c r="H49" s="242"/>
      <c r="I49" s="244" t="s">
        <v>1610</v>
      </c>
      <c r="J49" s="218" t="s">
        <v>74</v>
      </c>
      <c r="K49" s="11" t="str">
        <f t="shared" ca="1" si="0"/>
        <v/>
      </c>
      <c r="L49" s="216" t="s">
        <v>269</v>
      </c>
      <c r="M49" s="216" t="s">
        <v>1104</v>
      </c>
      <c r="N49" s="216" t="s">
        <v>1105</v>
      </c>
      <c r="O49" s="9">
        <v>5501.3</v>
      </c>
      <c r="P49" s="9">
        <v>1</v>
      </c>
      <c r="Q49" s="13" t="str">
        <f>VLOOKUP(O49, '[1]لیست محصولات شهریور ۱۴۰۳'!B:C,2,0)</f>
        <v>ورتکس | Vortex</v>
      </c>
      <c r="R49" s="9"/>
      <c r="S49" s="12">
        <f>VLOOKUP(O49, '[1]لیست محصولات شهریور ۱۴۰۳'!B:F,5,0)</f>
        <v>4000</v>
      </c>
      <c r="T49" s="14">
        <f>VLOOKUP(O49, '[1]لیست محصولات شهریور ۱۴۰۳'!B:G,6,0)</f>
        <v>51200000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51200000</v>
      </c>
      <c r="Y49" s="17"/>
      <c r="Z49" s="14">
        <f t="shared" si="4"/>
        <v>51200000</v>
      </c>
      <c r="AA49" s="232" t="s">
        <v>76</v>
      </c>
      <c r="AB49" s="230" t="s">
        <v>70</v>
      </c>
      <c r="AC49" s="228" t="s">
        <v>1106</v>
      </c>
      <c r="AD49" s="226"/>
      <c r="AE49" s="19"/>
      <c r="AF49" s="21"/>
      <c r="AG49" s="22" t="str">
        <f t="shared" si="5"/>
        <v>TRUE</v>
      </c>
      <c r="AH49" s="23" t="str">
        <f t="shared" si="6"/>
        <v>تهران - کافه نولان ونک - علیرضا متقی 09331770320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296"/>
      <c r="H50" s="297"/>
      <c r="I50" s="296"/>
      <c r="J50" s="236"/>
      <c r="K50" s="11" t="str">
        <f t="shared" ca="1" si="0"/>
        <v/>
      </c>
      <c r="L50" s="222"/>
      <c r="M50" s="222"/>
      <c r="N50" s="222"/>
      <c r="O50" s="9">
        <v>3328.2</v>
      </c>
      <c r="P50" s="9">
        <v>1</v>
      </c>
      <c r="Q50" s="13" t="str">
        <f>VLOOKUP(O50, '[1]لیست محصولات شهریور ۱۴۰۳'!B:C,2,0)</f>
        <v>اینماکولادا مزارع فلو | Inmaculada Fellows Farms</v>
      </c>
      <c r="R50" s="9"/>
      <c r="S50" s="12">
        <f>VLOOKUP(O50, '[1]لیست محصولات شهریور ۱۴۰۳'!B:F,5,0)</f>
        <v>750</v>
      </c>
      <c r="T50" s="14">
        <f>VLOOKUP(O50, '[1]لیست محصولات شهریور ۱۴۰۳'!B:G,6,0)</f>
        <v>39000000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39000000</v>
      </c>
      <c r="Y50" s="17"/>
      <c r="Z50" s="14">
        <f t="shared" si="4"/>
        <v>39000000</v>
      </c>
      <c r="AA50" s="241"/>
      <c r="AB50" s="240"/>
      <c r="AC50" s="239"/>
      <c r="AD50" s="238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245"/>
      <c r="H51" s="243"/>
      <c r="I51" s="245"/>
      <c r="J51" s="219"/>
      <c r="K51" s="11" t="str">
        <f t="shared" ca="1" si="0"/>
        <v/>
      </c>
      <c r="L51" s="217"/>
      <c r="M51" s="217"/>
      <c r="N51" s="217"/>
      <c r="O51" s="9">
        <v>3327.2</v>
      </c>
      <c r="P51" s="9">
        <v>1</v>
      </c>
      <c r="Q51" s="13" t="str">
        <f>VLOOKUP(O51, '[1]لیست محصولات شهریور ۱۴۰۳'!B:C,2,0)</f>
        <v>پامپوجیلا | pampojila</v>
      </c>
      <c r="R51" s="9"/>
      <c r="S51" s="12">
        <f>VLOOKUP(O51, '[1]لیست محصولات شهریور ۱۴۰۳'!B:F,5,0)</f>
        <v>750</v>
      </c>
      <c r="T51" s="14">
        <f>VLOOKUP(O51, '[1]لیست محصولات شهریور ۱۴۰۳'!B:G,6,0)</f>
        <v>29250000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29250000</v>
      </c>
      <c r="Y51" s="17"/>
      <c r="Z51" s="14">
        <f t="shared" si="4"/>
        <v>29250000</v>
      </c>
      <c r="AA51" s="233"/>
      <c r="AB51" s="231"/>
      <c r="AC51" s="229"/>
      <c r="AD51" s="227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>
        <v>27</v>
      </c>
      <c r="H52" s="10">
        <v>290651747294</v>
      </c>
      <c r="I52" s="9" t="s">
        <v>1610</v>
      </c>
      <c r="J52" s="9"/>
      <c r="K52" s="11" t="str">
        <f t="shared" ca="1" si="0"/>
        <v/>
      </c>
      <c r="L52" s="12" t="s">
        <v>1624</v>
      </c>
      <c r="M52" s="12" t="s">
        <v>1625</v>
      </c>
      <c r="N52" s="12"/>
      <c r="O52" s="9">
        <v>5525.1</v>
      </c>
      <c r="P52" s="9">
        <v>2</v>
      </c>
      <c r="Q52" s="13" t="str">
        <f>VLOOKUP(O52, '[1]لیست محصولات شهریور ۱۴۰۳'!B:C,2,0)</f>
        <v>اتیوپی آناسورا | Ethiopia Anasora</v>
      </c>
      <c r="R52" s="9" t="s">
        <v>112</v>
      </c>
      <c r="S52" s="12">
        <f>VLOOKUP(O52, '[1]لیست محصولات شهریور ۱۴۰۳'!B:F,5,0)</f>
        <v>150</v>
      </c>
      <c r="T52" s="14">
        <f>VLOOKUP(O52, '[1]لیست محصولات شهریور ۱۴۰۳'!B:G,6,0)</f>
        <v>2750000</v>
      </c>
      <c r="U52" s="15"/>
      <c r="V52" s="16">
        <f t="shared" si="1"/>
        <v>0</v>
      </c>
      <c r="W52" s="12">
        <f t="shared" si="2"/>
        <v>2</v>
      </c>
      <c r="X52" s="14">
        <f t="shared" si="3"/>
        <v>5500000</v>
      </c>
      <c r="Y52" s="17"/>
      <c r="Z52" s="14">
        <f t="shared" si="4"/>
        <v>5500000</v>
      </c>
      <c r="AA52" s="18" t="s">
        <v>76</v>
      </c>
      <c r="AB52" s="13" t="s">
        <v>1626</v>
      </c>
      <c r="AC52" s="19" t="s">
        <v>1627</v>
      </c>
      <c r="AD52" s="20" t="s">
        <v>95</v>
      </c>
      <c r="AE52" s="19"/>
      <c r="AF52" s="21"/>
      <c r="AG52" s="22" t="str">
        <f t="shared" si="5"/>
        <v>TRUE</v>
      </c>
      <c r="AH52" s="23" t="str">
        <f t="shared" si="6"/>
        <v>تهران دیباجی شمالی، کوچه ارغوان غربی، پلاک ۳۹  - ساینا مجتهدزاده 09122953951</v>
      </c>
    </row>
    <row r="53" spans="1:34" ht="22.35" customHeight="1">
      <c r="A53" s="7"/>
      <c r="B53" s="7"/>
      <c r="C53" s="7"/>
      <c r="D53" s="7"/>
      <c r="E53" s="7"/>
      <c r="F53" s="8"/>
      <c r="G53" s="218">
        <v>28</v>
      </c>
      <c r="H53" s="220">
        <v>584080</v>
      </c>
      <c r="I53" s="218" t="s">
        <v>1610</v>
      </c>
      <c r="J53" s="218"/>
      <c r="K53" s="11" t="str">
        <f t="shared" ca="1" si="0"/>
        <v/>
      </c>
      <c r="L53" s="216" t="s">
        <v>1628</v>
      </c>
      <c r="M53" s="216" t="s">
        <v>1629</v>
      </c>
      <c r="N53" s="216"/>
      <c r="O53" s="9">
        <v>5525.1</v>
      </c>
      <c r="P53" s="9">
        <v>1</v>
      </c>
      <c r="Q53" s="13" t="str">
        <f>VLOOKUP(O53, '[1]لیست محصولات شهریور ۱۴۰۳'!B:C,2,0)</f>
        <v>اتیوپی آناسورا | Ethiopia Anasora</v>
      </c>
      <c r="R53" s="9" t="s">
        <v>261</v>
      </c>
      <c r="S53" s="12">
        <f>VLOOKUP(O53, '[1]لیست محصولات شهریور ۱۴۰۳'!B:F,5,0)</f>
        <v>150</v>
      </c>
      <c r="T53" s="14">
        <f>VLOOKUP(O53, '[1]لیست محصولات شهریور ۱۴۰۳'!B:G,6,0)</f>
        <v>2750000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2750000</v>
      </c>
      <c r="Y53" s="17"/>
      <c r="Z53" s="14">
        <f t="shared" si="4"/>
        <v>2750000</v>
      </c>
      <c r="AA53" s="232" t="s">
        <v>76</v>
      </c>
      <c r="AB53" s="230" t="s">
        <v>1630</v>
      </c>
      <c r="AC53" s="228" t="s">
        <v>1631</v>
      </c>
      <c r="AD53" s="226" t="s">
        <v>95</v>
      </c>
      <c r="AE53" s="19"/>
      <c r="AF53" s="21"/>
      <c r="AG53" s="22" t="str">
        <f t="shared" si="5"/>
        <v>TRUE</v>
      </c>
      <c r="AH53" s="23" t="str">
        <f t="shared" si="6"/>
        <v>تهران ولنجک ۸ پلاک ۱۸ زنگ ۷ طبقه ۴  - حانیه امیرزاده 09121711837</v>
      </c>
    </row>
    <row r="54" spans="1:34" ht="22.35" customHeight="1">
      <c r="A54" s="7"/>
      <c r="B54" s="7"/>
      <c r="C54" s="7"/>
      <c r="D54" s="7"/>
      <c r="E54" s="7"/>
      <c r="F54" s="8"/>
      <c r="G54" s="219"/>
      <c r="H54" s="221"/>
      <c r="I54" s="219"/>
      <c r="J54" s="219"/>
      <c r="K54" s="11" t="str">
        <f t="shared" ca="1" si="0"/>
        <v/>
      </c>
      <c r="L54" s="217"/>
      <c r="M54" s="217"/>
      <c r="N54" s="217"/>
      <c r="O54" s="9">
        <v>5525.1</v>
      </c>
      <c r="P54" s="9">
        <v>1</v>
      </c>
      <c r="Q54" s="13" t="str">
        <f>VLOOKUP(O54, '[1]لیست محصولات شهریور ۱۴۰۳'!B:C,2,0)</f>
        <v>اتیوپی آناسورا | Ethiopia Anasora</v>
      </c>
      <c r="R54" s="9" t="s">
        <v>156</v>
      </c>
      <c r="S54" s="12">
        <f>VLOOKUP(O54, '[1]لیست محصولات شهریور ۱۴۰۳'!B:F,5,0)</f>
        <v>150</v>
      </c>
      <c r="T54" s="14">
        <f>VLOOKUP(O54, '[1]لیست محصولات شهریور ۱۴۰۳'!B:G,6,0)</f>
        <v>2750000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2750000</v>
      </c>
      <c r="Y54" s="17"/>
      <c r="Z54" s="14">
        <f t="shared" si="4"/>
        <v>2750000</v>
      </c>
      <c r="AA54" s="233"/>
      <c r="AB54" s="231"/>
      <c r="AC54" s="229"/>
      <c r="AD54" s="227"/>
      <c r="AE54" s="77" t="s">
        <v>1632</v>
      </c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>
        <v>29</v>
      </c>
      <c r="H55" s="10">
        <v>290652361395</v>
      </c>
      <c r="I55" s="9" t="s">
        <v>1610</v>
      </c>
      <c r="J55" s="9"/>
      <c r="K55" s="11" t="str">
        <f t="shared" ca="1" si="0"/>
        <v/>
      </c>
      <c r="L55" s="12" t="s">
        <v>1633</v>
      </c>
      <c r="M55" s="12" t="s">
        <v>864</v>
      </c>
      <c r="N55" s="12"/>
      <c r="O55" s="9">
        <v>5525.2</v>
      </c>
      <c r="P55" s="9">
        <v>1</v>
      </c>
      <c r="Q55" s="13" t="str">
        <f>VLOOKUP(O55, '[1]لیست محصولات شهریور ۱۴۰۳'!B:C,2,0)</f>
        <v>اتیوپی آناسورا | Ethiopia Anasora</v>
      </c>
      <c r="R55" s="9"/>
      <c r="S55" s="12">
        <f>VLOOKUP(O55, '[1]لیست محصولات شهریور ۱۴۰۳'!B:F,5,0)</f>
        <v>750</v>
      </c>
      <c r="T55" s="14">
        <f>VLOOKUP(O55, '[1]لیست محصولات شهریور ۱۴۰۳'!B:G,6,0)</f>
        <v>13350000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13350000</v>
      </c>
      <c r="Y55" s="17"/>
      <c r="Z55" s="14">
        <f t="shared" si="4"/>
        <v>13350000</v>
      </c>
      <c r="AA55" s="18" t="s">
        <v>1634</v>
      </c>
      <c r="AB55" s="13" t="s">
        <v>1635</v>
      </c>
      <c r="AC55" s="19" t="s">
        <v>1636</v>
      </c>
      <c r="AD55" s="20"/>
      <c r="AE55" s="19"/>
      <c r="AF55" s="21"/>
      <c r="AG55" s="22" t="str">
        <f t="shared" si="5"/>
        <v>TRUE</v>
      </c>
      <c r="AH55" s="23" t="str">
        <f t="shared" si="6"/>
        <v>ایلام میدان میلاد بلوار دانشجو روبرو مجتمع ورزشی نشاط بن بست خرسند  - سجاد احمدی 09185884414</v>
      </c>
    </row>
    <row r="56" spans="1:34" ht="22.35" customHeight="1">
      <c r="A56" s="7"/>
      <c r="B56" s="7"/>
      <c r="C56" s="7"/>
      <c r="D56" s="7"/>
      <c r="E56" s="7"/>
      <c r="F56" s="8"/>
      <c r="G56" s="218">
        <v>30</v>
      </c>
      <c r="H56" s="220">
        <v>631735</v>
      </c>
      <c r="I56" s="218" t="s">
        <v>1610</v>
      </c>
      <c r="J56" s="218"/>
      <c r="K56" s="11" t="str">
        <f t="shared" ca="1" si="0"/>
        <v/>
      </c>
      <c r="L56" s="216" t="s">
        <v>1637</v>
      </c>
      <c r="M56" s="216" t="s">
        <v>1638</v>
      </c>
      <c r="N56" s="216" t="s">
        <v>1639</v>
      </c>
      <c r="O56" s="9">
        <v>5501.2</v>
      </c>
      <c r="P56" s="9">
        <v>1</v>
      </c>
      <c r="Q56" s="13" t="str">
        <f>VLOOKUP(O56, '[1]لیست محصولات شهریور ۱۴۰۳'!B:C,2,0)</f>
        <v>ورتکس | Vortex</v>
      </c>
      <c r="R56" s="9"/>
      <c r="S56" s="12">
        <f>VLOOKUP(O56, '[1]لیست محصولات شهریور ۱۴۰۳'!B:F,5,0)</f>
        <v>750</v>
      </c>
      <c r="T56" s="14">
        <f>VLOOKUP(O56, '[1]لیست محصولات شهریور ۱۴۰۳'!B:G,6,0)</f>
        <v>11100000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11100000</v>
      </c>
      <c r="Y56" s="17"/>
      <c r="Z56" s="14">
        <f t="shared" si="4"/>
        <v>11100000</v>
      </c>
      <c r="AA56" s="232" t="s">
        <v>613</v>
      </c>
      <c r="AB56" s="230" t="s">
        <v>1640</v>
      </c>
      <c r="AC56" s="228" t="s">
        <v>1641</v>
      </c>
      <c r="AD56" s="226"/>
      <c r="AE56" s="19"/>
      <c r="AF56" s="21"/>
      <c r="AG56" s="22" t="str">
        <f t="shared" si="5"/>
        <v>TRUE</v>
      </c>
      <c r="AH56" s="23" t="str">
        <f t="shared" si="6"/>
        <v>آمل خیابان امام خمینی آفتاب هجدم پلاک ۱۲ ساختمان شیرازی کافه آروما - مهرداد توکلی نیاکی 09339201360</v>
      </c>
    </row>
    <row r="57" spans="1:34" ht="22.35" customHeight="1">
      <c r="A57" s="7"/>
      <c r="B57" s="7"/>
      <c r="C57" s="7"/>
      <c r="D57" s="7"/>
      <c r="E57" s="7"/>
      <c r="F57" s="8"/>
      <c r="G57" s="219"/>
      <c r="H57" s="221"/>
      <c r="I57" s="219"/>
      <c r="J57" s="219"/>
      <c r="K57" s="11" t="str">
        <f t="shared" ca="1" si="0"/>
        <v/>
      </c>
      <c r="L57" s="217"/>
      <c r="M57" s="217"/>
      <c r="N57" s="217"/>
      <c r="O57" s="9">
        <v>5525.2</v>
      </c>
      <c r="P57" s="9">
        <v>1</v>
      </c>
      <c r="Q57" s="13" t="str">
        <f>VLOOKUP(O57, '[1]لیست محصولات شهریور ۱۴۰۳'!B:C,2,0)</f>
        <v>اتیوپی آناسورا | Ethiopia Anasora</v>
      </c>
      <c r="R57" s="9"/>
      <c r="S57" s="12">
        <f>VLOOKUP(O57, '[1]لیست محصولات شهریور ۱۴۰۳'!B:F,5,0)</f>
        <v>750</v>
      </c>
      <c r="T57" s="14">
        <f>VLOOKUP(O57, '[1]لیست محصولات شهریور ۱۴۰۳'!B:G,6,0)</f>
        <v>13350000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13350000</v>
      </c>
      <c r="Y57" s="17"/>
      <c r="Z57" s="14">
        <f t="shared" si="4"/>
        <v>13350000</v>
      </c>
      <c r="AA57" s="233"/>
      <c r="AB57" s="231"/>
      <c r="AC57" s="229"/>
      <c r="AD57" s="227"/>
      <c r="AE57" s="19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>
        <v>31</v>
      </c>
      <c r="H58" s="10">
        <v>290658882258</v>
      </c>
      <c r="I58" s="9" t="s">
        <v>1610</v>
      </c>
      <c r="J58" s="9"/>
      <c r="K58" s="11" t="str">
        <f t="shared" ca="1" si="0"/>
        <v/>
      </c>
      <c r="L58" s="12" t="s">
        <v>1035</v>
      </c>
      <c r="M58" s="12" t="s">
        <v>1036</v>
      </c>
      <c r="N58" s="12"/>
      <c r="O58" s="9">
        <v>5525.2</v>
      </c>
      <c r="P58" s="9">
        <v>1</v>
      </c>
      <c r="Q58" s="13" t="str">
        <f>VLOOKUP(O58, '[1]لیست محصولات شهریور ۱۴۰۳'!B:C,2,0)</f>
        <v>اتیوپی آناسورا | Ethiopia Anasora</v>
      </c>
      <c r="R58" s="9"/>
      <c r="S58" s="12">
        <f>VLOOKUP(O58, '[1]لیست محصولات شهریور ۱۴۰۳'!B:F,5,0)</f>
        <v>750</v>
      </c>
      <c r="T58" s="14">
        <f>VLOOKUP(O58, '[1]لیست محصولات شهریور ۱۴۰۳'!B:G,6,0)</f>
        <v>13350000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13350000</v>
      </c>
      <c r="Y58" s="17"/>
      <c r="Z58" s="14">
        <f t="shared" si="4"/>
        <v>13350000</v>
      </c>
      <c r="AA58" s="18" t="s">
        <v>1037</v>
      </c>
      <c r="AB58" s="13" t="s">
        <v>1038</v>
      </c>
      <c r="AC58" s="19" t="s">
        <v>1039</v>
      </c>
      <c r="AD58" s="20"/>
      <c r="AE58" s="77" t="s">
        <v>1040</v>
      </c>
      <c r="AF58" s="21"/>
      <c r="AG58" s="22" t="str">
        <f t="shared" si="5"/>
        <v>TRUE</v>
      </c>
      <c r="AH58" s="23" t="str">
        <f t="shared" si="6"/>
        <v>ماسال خیابان معلم-کوچه شهید مهیار کاظمی-ساختمان مهیار-واحد۴  - حمیدرضا کاظمی 09116197335</v>
      </c>
    </row>
    <row r="59" spans="1:34" ht="22.35" customHeight="1">
      <c r="A59" s="7"/>
      <c r="B59" s="7"/>
      <c r="C59" s="7"/>
      <c r="D59" s="7"/>
      <c r="E59" s="7"/>
      <c r="F59" s="8"/>
      <c r="G59" s="218">
        <v>32</v>
      </c>
      <c r="H59" s="220">
        <v>290661803875</v>
      </c>
      <c r="I59" s="218" t="s">
        <v>1610</v>
      </c>
      <c r="J59" s="218"/>
      <c r="K59" s="11" t="str">
        <f t="shared" ca="1" si="0"/>
        <v/>
      </c>
      <c r="L59" s="216" t="s">
        <v>1642</v>
      </c>
      <c r="M59" s="216" t="s">
        <v>794</v>
      </c>
      <c r="N59" s="216" t="s">
        <v>1643</v>
      </c>
      <c r="O59" s="9">
        <v>5501.2</v>
      </c>
      <c r="P59" s="9">
        <v>3</v>
      </c>
      <c r="Q59" s="13" t="str">
        <f>VLOOKUP(O59, '[1]لیست محصولات شهریور ۱۴۰۳'!B:C,2,0)</f>
        <v>ورتکس | Vortex</v>
      </c>
      <c r="R59" s="9" t="s">
        <v>112</v>
      </c>
      <c r="S59" s="12">
        <f>VLOOKUP(O59, '[1]لیست محصولات شهریور ۱۴۰۳'!B:F,5,0)</f>
        <v>750</v>
      </c>
      <c r="T59" s="14">
        <f>VLOOKUP(O59, '[1]لیست محصولات شهریور ۱۴۰۳'!B:G,6,0)</f>
        <v>11100000</v>
      </c>
      <c r="U59" s="15"/>
      <c r="V59" s="16">
        <f t="shared" si="1"/>
        <v>0</v>
      </c>
      <c r="W59" s="12">
        <f t="shared" si="2"/>
        <v>3</v>
      </c>
      <c r="X59" s="14">
        <f t="shared" si="3"/>
        <v>33300000</v>
      </c>
      <c r="Y59" s="17"/>
      <c r="Z59" s="14">
        <f t="shared" si="4"/>
        <v>33300000</v>
      </c>
      <c r="AA59" s="232" t="s">
        <v>228</v>
      </c>
      <c r="AB59" s="230" t="s">
        <v>1644</v>
      </c>
      <c r="AC59" s="228" t="s">
        <v>1645</v>
      </c>
      <c r="AD59" s="226"/>
      <c r="AE59" s="234" t="s">
        <v>1649</v>
      </c>
      <c r="AF59" s="21"/>
      <c r="AG59" s="22" t="str">
        <f t="shared" si="5"/>
        <v>TRUE</v>
      </c>
      <c r="AH59" s="23" t="str">
        <f t="shared" si="6"/>
        <v>بندرعباس چهار راه پردیس به سمت طلوع.اولین بریدگی بعد از فست فود ایرانیان.ساختمان ایرانیان یکتا.طبقه دوم کافه لیمبو - عادل حیدری 09177616485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236"/>
      <c r="H60" s="237"/>
      <c r="I60" s="236"/>
      <c r="J60" s="236"/>
      <c r="K60" s="11" t="str">
        <f t="shared" ca="1" si="0"/>
        <v/>
      </c>
      <c r="L60" s="222"/>
      <c r="M60" s="222"/>
      <c r="N60" s="222"/>
      <c r="O60" s="9">
        <v>3327.2</v>
      </c>
      <c r="P60" s="9">
        <v>3</v>
      </c>
      <c r="Q60" s="13" t="str">
        <f>VLOOKUP(O60, '[1]لیست محصولات شهریور ۱۴۰۳'!B:C,2,0)</f>
        <v>پامپوجیلا | pampojila</v>
      </c>
      <c r="R60" s="9" t="s">
        <v>112</v>
      </c>
      <c r="S60" s="12">
        <f>VLOOKUP(O60, '[1]لیست محصولات شهریور ۱۴۰۳'!B:F,5,0)</f>
        <v>750</v>
      </c>
      <c r="T60" s="14">
        <f>VLOOKUP(O60, '[1]لیست محصولات شهریور ۱۴۰۳'!B:G,6,0)</f>
        <v>29250000</v>
      </c>
      <c r="U60" s="15"/>
      <c r="V60" s="16">
        <f t="shared" si="1"/>
        <v>0</v>
      </c>
      <c r="W60" s="12">
        <f t="shared" si="2"/>
        <v>3</v>
      </c>
      <c r="X60" s="14">
        <f t="shared" si="3"/>
        <v>87750000</v>
      </c>
      <c r="Y60" s="17"/>
      <c r="Z60" s="14">
        <f t="shared" si="4"/>
        <v>87750000</v>
      </c>
      <c r="AA60" s="241"/>
      <c r="AB60" s="240"/>
      <c r="AC60" s="239"/>
      <c r="AD60" s="238"/>
      <c r="AE60" s="298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219"/>
      <c r="H61" s="221"/>
      <c r="I61" s="219"/>
      <c r="J61" s="219"/>
      <c r="K61" s="11" t="str">
        <f t="shared" ca="1" si="0"/>
        <v/>
      </c>
      <c r="L61" s="217"/>
      <c r="M61" s="217"/>
      <c r="N61" s="217"/>
      <c r="O61" s="9">
        <v>5501.3</v>
      </c>
      <c r="P61" s="9">
        <v>2</v>
      </c>
      <c r="Q61" s="13" t="str">
        <f>VLOOKUP(O61, '[1]لیست محصولات شهریور ۱۴۰۳'!B:C,2,0)</f>
        <v>ورتکس | Vortex</v>
      </c>
      <c r="R61" s="9" t="s">
        <v>112</v>
      </c>
      <c r="S61" s="12">
        <f>VLOOKUP(O61, '[1]لیست محصولات شهریور ۱۴۰۳'!B:F,5,0)</f>
        <v>4000</v>
      </c>
      <c r="T61" s="14">
        <f>VLOOKUP(O61, '[1]لیست محصولات شهریور ۱۴۰۳'!B:G,6,0)</f>
        <v>51200000</v>
      </c>
      <c r="U61" s="15"/>
      <c r="V61" s="16">
        <f t="shared" si="1"/>
        <v>0</v>
      </c>
      <c r="W61" s="12">
        <f t="shared" si="2"/>
        <v>2</v>
      </c>
      <c r="X61" s="14">
        <f t="shared" si="3"/>
        <v>102400000</v>
      </c>
      <c r="Y61" s="17"/>
      <c r="Z61" s="14">
        <f t="shared" si="4"/>
        <v>102400000</v>
      </c>
      <c r="AA61" s="233"/>
      <c r="AB61" s="231"/>
      <c r="AC61" s="229"/>
      <c r="AD61" s="227"/>
      <c r="AE61" s="235"/>
      <c r="AF61" s="21"/>
      <c r="AG61" s="22" t="str">
        <f t="shared" si="5"/>
        <v>TRUE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>
        <v>33</v>
      </c>
      <c r="H62" s="10">
        <v>825308</v>
      </c>
      <c r="I62" s="9" t="s">
        <v>1610</v>
      </c>
      <c r="J62" s="9"/>
      <c r="K62" s="11" t="str">
        <f t="shared" ca="1" si="0"/>
        <v/>
      </c>
      <c r="L62" s="12" t="s">
        <v>128</v>
      </c>
      <c r="M62" s="12" t="s">
        <v>1646</v>
      </c>
      <c r="N62" s="12"/>
      <c r="O62" s="9">
        <v>5525.1</v>
      </c>
      <c r="P62" s="9">
        <v>2</v>
      </c>
      <c r="Q62" s="13" t="str">
        <f>VLOOKUP(O62, '[1]لیست محصولات شهریور ۱۴۰۳'!B:C,2,0)</f>
        <v>اتیوپی آناسورا | Ethiopia Anasora</v>
      </c>
      <c r="R62" s="9"/>
      <c r="S62" s="12">
        <f>VLOOKUP(O62, '[1]لیست محصولات شهریور ۱۴۰۳'!B:F,5,0)</f>
        <v>150</v>
      </c>
      <c r="T62" s="14">
        <f>VLOOKUP(O62, '[1]لیست محصولات شهریور ۱۴۰۳'!B:G,6,0)</f>
        <v>2750000</v>
      </c>
      <c r="U62" s="15"/>
      <c r="V62" s="16">
        <f t="shared" si="1"/>
        <v>0</v>
      </c>
      <c r="W62" s="12">
        <f t="shared" si="2"/>
        <v>2</v>
      </c>
      <c r="X62" s="14">
        <f t="shared" si="3"/>
        <v>5500000</v>
      </c>
      <c r="Y62" s="17"/>
      <c r="Z62" s="14">
        <f t="shared" si="4"/>
        <v>5500000</v>
      </c>
      <c r="AA62" s="18" t="s">
        <v>76</v>
      </c>
      <c r="AB62" s="13" t="s">
        <v>1647</v>
      </c>
      <c r="AC62" s="19" t="s">
        <v>1648</v>
      </c>
      <c r="AD62" s="20" t="s">
        <v>95</v>
      </c>
      <c r="AE62" s="19"/>
      <c r="AF62" s="21"/>
      <c r="AG62" s="22" t="str">
        <f t="shared" si="5"/>
        <v>TRUE</v>
      </c>
      <c r="AH62" s="23" t="str">
        <f t="shared" si="6"/>
        <v>تهران شهرری، دیلمان، بل امام حسین، خ. مصطفی خمینی، خ. هشت متری ششم حسینی، پلاک 19 ، واحد10  - علی توسلی 09361150934</v>
      </c>
    </row>
    <row r="63" spans="1:34" ht="22.35" customHeight="1">
      <c r="A63" s="7"/>
      <c r="B63" s="7"/>
      <c r="C63" s="7"/>
      <c r="D63" s="7"/>
      <c r="E63" s="7"/>
      <c r="F63" s="8"/>
      <c r="G63" s="9">
        <v>34</v>
      </c>
      <c r="H63" s="10">
        <v>290666549594</v>
      </c>
      <c r="I63" s="9" t="s">
        <v>1610</v>
      </c>
      <c r="J63" s="9" t="s">
        <v>74</v>
      </c>
      <c r="K63" s="11" t="str">
        <f t="shared" ca="1" si="0"/>
        <v/>
      </c>
      <c r="L63" s="12" t="s">
        <v>128</v>
      </c>
      <c r="M63" s="12" t="s">
        <v>593</v>
      </c>
      <c r="N63" s="12" t="s">
        <v>594</v>
      </c>
      <c r="O63" s="9">
        <v>5524.2</v>
      </c>
      <c r="P63" s="9">
        <v>1</v>
      </c>
      <c r="Q63" s="13" t="str">
        <f>VLOOKUP(O63, '[1]لیست محصولات شهریور ۱۴۰۳'!B:C,2,0)</f>
        <v>برزیل کوکاپیل کاناریو | Brazil Cocapil Canario</v>
      </c>
      <c r="R63" s="9"/>
      <c r="S63" s="12">
        <f>VLOOKUP(O63, '[1]لیست محصولات شهریور ۱۴۰۳'!B:F,5,0)</f>
        <v>750</v>
      </c>
      <c r="T63" s="14">
        <f>VLOOKUP(O63, '[1]لیست محصولات شهریور ۱۴۰۳'!B:G,6,0)</f>
        <v>12450000</v>
      </c>
      <c r="U63" s="15"/>
      <c r="V63" s="16">
        <f t="shared" si="1"/>
        <v>0</v>
      </c>
      <c r="W63" s="12">
        <f t="shared" si="2"/>
        <v>1</v>
      </c>
      <c r="X63" s="14">
        <f t="shared" si="3"/>
        <v>12450000</v>
      </c>
      <c r="Y63" s="17"/>
      <c r="Z63" s="14">
        <f t="shared" si="4"/>
        <v>12450000</v>
      </c>
      <c r="AA63" s="18" t="s">
        <v>207</v>
      </c>
      <c r="AB63" s="13" t="s">
        <v>595</v>
      </c>
      <c r="AC63" s="19" t="s">
        <v>596</v>
      </c>
      <c r="AD63" s="20"/>
      <c r="AE63" s="19"/>
      <c r="AF63" s="21"/>
      <c r="AG63" s="22" t="str">
        <f t="shared" si="5"/>
        <v>TRUE</v>
      </c>
      <c r="AH63" s="23" t="str">
        <f t="shared" si="6"/>
        <v>قم بلوار الغدیر . کوی 23 . پلاک 6 . فضای معماری محیط کافه کارگاه محیط - علی مددی الموسوی 09120399364</v>
      </c>
    </row>
    <row r="64" spans="1:34" ht="22.35" customHeight="1">
      <c r="A64" s="7"/>
      <c r="B64" s="7"/>
      <c r="C64" s="7"/>
      <c r="D64" s="7"/>
      <c r="E64" s="7"/>
      <c r="F64" s="8"/>
      <c r="G64" s="218">
        <v>35</v>
      </c>
      <c r="H64" s="220">
        <v>290666743477</v>
      </c>
      <c r="I64" s="218" t="s">
        <v>1610</v>
      </c>
      <c r="J64" s="218"/>
      <c r="K64" s="11" t="str">
        <f t="shared" ca="1" si="0"/>
        <v/>
      </c>
      <c r="L64" s="216" t="s">
        <v>1506</v>
      </c>
      <c r="M64" s="216" t="s">
        <v>1650</v>
      </c>
      <c r="N64" s="216" t="s">
        <v>1653</v>
      </c>
      <c r="O64" s="9">
        <v>3327.1</v>
      </c>
      <c r="P64" s="9">
        <v>1</v>
      </c>
      <c r="Q64" s="13" t="str">
        <f>VLOOKUP(O64, '[1]لیست محصولات شهریور ۱۴۰۳'!B:C,2,0)</f>
        <v>پامپوجیلا | pampojila</v>
      </c>
      <c r="R64" s="9"/>
      <c r="S64" s="12">
        <f>VLOOKUP(O64, '[1]لیست محصولات شهریور ۱۴۰۳'!B:F,5,0)</f>
        <v>150</v>
      </c>
      <c r="T64" s="14">
        <f>VLOOKUP(O64, '[1]لیست محصولات شهریور ۱۴۰۳'!B:G,6,0)</f>
        <v>5950000</v>
      </c>
      <c r="U64" s="15"/>
      <c r="V64" s="16">
        <f t="shared" si="1"/>
        <v>0</v>
      </c>
      <c r="W64" s="12">
        <f t="shared" si="2"/>
        <v>1</v>
      </c>
      <c r="X64" s="14">
        <f t="shared" si="3"/>
        <v>5950000</v>
      </c>
      <c r="Y64" s="17"/>
      <c r="Z64" s="14">
        <f t="shared" si="4"/>
        <v>5950000</v>
      </c>
      <c r="AA64" s="232" t="s">
        <v>242</v>
      </c>
      <c r="AB64" s="230" t="s">
        <v>1651</v>
      </c>
      <c r="AC64" s="228" t="s">
        <v>1652</v>
      </c>
      <c r="AD64" s="226"/>
      <c r="AE64" s="19"/>
      <c r="AF64" s="21"/>
      <c r="AG64" s="22" t="str">
        <f t="shared" si="5"/>
        <v>TRUE</v>
      </c>
      <c r="AH64" s="23" t="str">
        <f t="shared" si="6"/>
        <v>یزد شهیدان اشرف خیابان شاهد کوچه شاهد 1 کافه لمک - امیرمحمد یکتافر 09103095279</v>
      </c>
    </row>
    <row r="65" spans="1:34" ht="22.35" customHeight="1">
      <c r="A65" s="7"/>
      <c r="B65" s="7"/>
      <c r="C65" s="7"/>
      <c r="D65" s="7"/>
      <c r="E65" s="7"/>
      <c r="F65" s="8"/>
      <c r="G65" s="219"/>
      <c r="H65" s="221"/>
      <c r="I65" s="219"/>
      <c r="J65" s="219"/>
      <c r="K65" s="11" t="str">
        <f t="shared" ca="1" si="0"/>
        <v/>
      </c>
      <c r="L65" s="217"/>
      <c r="M65" s="217"/>
      <c r="N65" s="217"/>
      <c r="O65" s="9">
        <v>5525.1</v>
      </c>
      <c r="P65" s="9">
        <v>1</v>
      </c>
      <c r="Q65" s="13" t="str">
        <f>VLOOKUP(O65, '[1]لیست محصولات شهریور ۱۴۰۳'!B:C,2,0)</f>
        <v>اتیوپی آناسورا | Ethiopia Anasora</v>
      </c>
      <c r="R65" s="9"/>
      <c r="S65" s="12">
        <f>VLOOKUP(O65, '[1]لیست محصولات شهریور ۱۴۰۳'!B:F,5,0)</f>
        <v>150</v>
      </c>
      <c r="T65" s="14">
        <f>VLOOKUP(O65, '[1]لیست محصولات شهریور ۱۴۰۳'!B:G,6,0)</f>
        <v>2750000</v>
      </c>
      <c r="U65" s="26"/>
      <c r="V65" s="16">
        <f t="shared" si="1"/>
        <v>0</v>
      </c>
      <c r="W65" s="12">
        <f t="shared" si="2"/>
        <v>1</v>
      </c>
      <c r="X65" s="14">
        <f t="shared" si="3"/>
        <v>2750000</v>
      </c>
      <c r="Y65" s="17"/>
      <c r="Z65" s="14">
        <f t="shared" si="4"/>
        <v>2750000</v>
      </c>
      <c r="AA65" s="233"/>
      <c r="AB65" s="231"/>
      <c r="AC65" s="229"/>
      <c r="AD65" s="227"/>
      <c r="AE65" s="19"/>
      <c r="AF65" s="21"/>
      <c r="AG65" s="22" t="str">
        <f t="shared" si="5"/>
        <v>TRUE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244">
        <v>36</v>
      </c>
      <c r="H66" s="242" t="s">
        <v>1658</v>
      </c>
      <c r="I66" s="244" t="s">
        <v>1610</v>
      </c>
      <c r="J66" s="218" t="s">
        <v>74</v>
      </c>
      <c r="K66" s="11"/>
      <c r="L66" s="216"/>
      <c r="M66" s="216" t="s">
        <v>856</v>
      </c>
      <c r="N66" s="216" t="s">
        <v>1659</v>
      </c>
      <c r="O66" s="9">
        <v>5525.3</v>
      </c>
      <c r="P66" s="9">
        <v>2</v>
      </c>
      <c r="Q66" s="13" t="str">
        <f>VLOOKUP(O66, '[1]لیست محصولات شهریور ۱۴۰۳'!B:C,2,0)</f>
        <v>اتیوپی آناسورا | Ethiopia Anasora</v>
      </c>
      <c r="R66" s="9"/>
      <c r="S66" s="12">
        <f>VLOOKUP(O66, '[1]لیست محصولات شهریور ۱۴۰۳'!B:F,5,0)</f>
        <v>4000</v>
      </c>
      <c r="T66" s="14">
        <f>VLOOKUP(O66, '[1]لیست محصولات شهریور ۱۴۰۳'!B:G,6,0)</f>
        <v>63200000</v>
      </c>
      <c r="U66" s="15"/>
      <c r="V66" s="16">
        <f t="shared" ref="V66:V129" si="7">IF(C66, P66, U66 )</f>
        <v>0</v>
      </c>
      <c r="W66" s="12">
        <f t="shared" ref="W66:W200" si="8">P66-V66</f>
        <v>2</v>
      </c>
      <c r="X66" s="14">
        <f t="shared" ref="X66:X200" si="9">P66*T66</f>
        <v>126400000</v>
      </c>
      <c r="Y66" s="17"/>
      <c r="Z66" s="14">
        <f t="shared" ref="Z66:Z200" si="10">X66-Y66</f>
        <v>126400000</v>
      </c>
      <c r="AA66" s="232" t="s">
        <v>76</v>
      </c>
      <c r="AB66" s="230" t="s">
        <v>1660</v>
      </c>
      <c r="AC66" s="228" t="s">
        <v>858</v>
      </c>
      <c r="AD66" s="226"/>
      <c r="AE66" s="19"/>
      <c r="AF66" s="21"/>
      <c r="AG66" s="22" t="str">
        <f t="shared" ref="AG66:AG87" si="11">IF(V66=P66, "FALSE", "TRUE" )</f>
        <v>TRUE</v>
      </c>
      <c r="AH66" s="23" t="str">
        <f t="shared" si="6"/>
        <v>تهران زعفرانيه، سه راه آصف، نبش رامكوه کافه رستوران هلوشف (زعفرانیه) -  حسینی 09356569633</v>
      </c>
    </row>
    <row r="67" spans="1:34" ht="22.35" customHeight="1">
      <c r="A67" s="7"/>
      <c r="B67" s="7"/>
      <c r="C67" s="7"/>
      <c r="D67" s="7"/>
      <c r="E67" s="7"/>
      <c r="F67" s="8"/>
      <c r="G67" s="245"/>
      <c r="H67" s="243"/>
      <c r="I67" s="245"/>
      <c r="J67" s="219"/>
      <c r="K67" s="11" t="str">
        <f t="shared" ref="K67:K87" ca="1" si="12">IF(C67, TODAY(), "" )</f>
        <v/>
      </c>
      <c r="L67" s="217"/>
      <c r="M67" s="217"/>
      <c r="N67" s="217"/>
      <c r="O67" s="9">
        <v>5524.3</v>
      </c>
      <c r="P67" s="9">
        <v>6</v>
      </c>
      <c r="Q67" s="13" t="str">
        <f>VLOOKUP(O67, '[1]لیست محصولات شهریور ۱۴۰۳'!B:C,2,0)</f>
        <v>برزیل کوکاپیل کاناریو | Brazil Cocapil Canario</v>
      </c>
      <c r="R67" s="9"/>
      <c r="S67" s="12">
        <f>VLOOKUP(O67, '[1]لیست محصولات شهریور ۱۴۰۳'!B:F,5,0)</f>
        <v>4000</v>
      </c>
      <c r="T67" s="14">
        <f>VLOOKUP(O67, '[1]لیست محصولات شهریور ۱۴۰۳'!B:G,6,0)</f>
        <v>58400000</v>
      </c>
      <c r="U67" s="15"/>
      <c r="V67" s="16">
        <f t="shared" si="7"/>
        <v>0</v>
      </c>
      <c r="W67" s="12">
        <f t="shared" si="8"/>
        <v>6</v>
      </c>
      <c r="X67" s="14">
        <f t="shared" si="9"/>
        <v>350400000</v>
      </c>
      <c r="Y67" s="17"/>
      <c r="Z67" s="14">
        <f t="shared" si="10"/>
        <v>350400000</v>
      </c>
      <c r="AA67" s="233"/>
      <c r="AB67" s="231"/>
      <c r="AC67" s="229"/>
      <c r="AD67" s="227"/>
      <c r="AE67" s="19"/>
      <c r="AF67" s="21"/>
      <c r="AG67" s="22" t="str">
        <f t="shared" si="11"/>
        <v>TRUE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218">
        <v>37</v>
      </c>
      <c r="H68" s="220">
        <v>132370</v>
      </c>
      <c r="I68" s="218" t="s">
        <v>1610</v>
      </c>
      <c r="J68" s="218" t="s">
        <v>74</v>
      </c>
      <c r="K68" s="11" t="str">
        <f t="shared" ca="1" si="12"/>
        <v/>
      </c>
      <c r="L68" s="216" t="s">
        <v>779</v>
      </c>
      <c r="M68" s="216" t="s">
        <v>1663</v>
      </c>
      <c r="N68" s="216" t="s">
        <v>1664</v>
      </c>
      <c r="O68" s="9">
        <v>5525.3</v>
      </c>
      <c r="P68" s="9">
        <v>1</v>
      </c>
      <c r="Q68" s="13" t="str">
        <f>VLOOKUP(O68, '[1]لیست محصولات شهریور ۱۴۰۳'!B:C,2,0)</f>
        <v>اتیوپی آناسورا | Ethiopia Anasora</v>
      </c>
      <c r="R68" s="9"/>
      <c r="S68" s="12">
        <f>VLOOKUP(O68, '[1]لیست محصولات شهریور ۱۴۰۳'!B:F,5,0)</f>
        <v>4000</v>
      </c>
      <c r="T68" s="14">
        <f>VLOOKUP(O68, '[1]لیست محصولات شهریور ۱۴۰۳'!B:G,6,0)</f>
        <v>63200000</v>
      </c>
      <c r="U68" s="15"/>
      <c r="V68" s="16">
        <f t="shared" si="7"/>
        <v>0</v>
      </c>
      <c r="W68" s="12">
        <f t="shared" si="8"/>
        <v>1</v>
      </c>
      <c r="X68" s="14">
        <f t="shared" si="9"/>
        <v>63200000</v>
      </c>
      <c r="Y68" s="17"/>
      <c r="Z68" s="14">
        <f t="shared" si="10"/>
        <v>63200000</v>
      </c>
      <c r="AA68" s="232" t="s">
        <v>228</v>
      </c>
      <c r="AB68" s="230" t="s">
        <v>1665</v>
      </c>
      <c r="AC68" s="228" t="s">
        <v>1666</v>
      </c>
      <c r="AD68" s="226"/>
      <c r="AE68" s="19"/>
      <c r="AF68" s="21"/>
      <c r="AG68" s="22" t="str">
        <f t="shared" si="11"/>
        <v>TRUE</v>
      </c>
      <c r="AH68" s="23" t="str">
        <f t="shared" ref="AH68:AH131" si="13">AA68&amp;" "&amp;AB68&amp;" "&amp;N68&amp;" - "&amp;L68&amp;" "&amp;M68&amp;" "&amp;AC68</f>
        <v>بندرعباس بلوار چمران (خواجه عطا)، حدفاصل چمران 25 و خ فلسطین آتلیه شیرینی و نان تارت - سحر سماوی اوزی 09177655847</v>
      </c>
    </row>
    <row r="69" spans="1:34" ht="22.35" customHeight="1">
      <c r="A69" s="7"/>
      <c r="B69" s="7"/>
      <c r="C69" s="7"/>
      <c r="D69" s="7"/>
      <c r="E69" s="7"/>
      <c r="F69" s="8"/>
      <c r="G69" s="236"/>
      <c r="H69" s="237"/>
      <c r="I69" s="236"/>
      <c r="J69" s="236"/>
      <c r="K69" s="11" t="str">
        <f t="shared" ca="1" si="12"/>
        <v/>
      </c>
      <c r="L69" s="222"/>
      <c r="M69" s="222"/>
      <c r="N69" s="222"/>
      <c r="O69" s="9">
        <v>5525.2</v>
      </c>
      <c r="P69" s="9">
        <v>2</v>
      </c>
      <c r="Q69" s="13" t="str">
        <f>VLOOKUP(O69, '[1]لیست محصولات شهریور ۱۴۰۳'!B:C,2,0)</f>
        <v>اتیوپی آناسورا | Ethiopia Anasora</v>
      </c>
      <c r="R69" s="9"/>
      <c r="S69" s="12">
        <f>VLOOKUP(O69, '[1]لیست محصولات شهریور ۱۴۰۳'!B:F,5,0)</f>
        <v>750</v>
      </c>
      <c r="T69" s="14">
        <f>VLOOKUP(O69, '[1]لیست محصولات شهریور ۱۴۰۳'!B:G,6,0)</f>
        <v>13350000</v>
      </c>
      <c r="U69" s="15"/>
      <c r="V69" s="16">
        <f t="shared" si="7"/>
        <v>0</v>
      </c>
      <c r="W69" s="12">
        <f t="shared" si="8"/>
        <v>2</v>
      </c>
      <c r="X69" s="14">
        <f t="shared" si="9"/>
        <v>26700000</v>
      </c>
      <c r="Y69" s="17"/>
      <c r="Z69" s="14">
        <f t="shared" si="10"/>
        <v>26700000</v>
      </c>
      <c r="AA69" s="241"/>
      <c r="AB69" s="240"/>
      <c r="AC69" s="239"/>
      <c r="AD69" s="238"/>
      <c r="AE69" s="19"/>
      <c r="AF69" s="21"/>
      <c r="AG69" s="22" t="str">
        <f t="shared" si="11"/>
        <v>TRUE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219"/>
      <c r="H70" s="221"/>
      <c r="I70" s="219"/>
      <c r="J70" s="219"/>
      <c r="K70" s="11" t="str">
        <f t="shared" ca="1" si="12"/>
        <v/>
      </c>
      <c r="L70" s="217"/>
      <c r="M70" s="217"/>
      <c r="N70" s="217"/>
      <c r="O70" s="9">
        <v>5525.1</v>
      </c>
      <c r="P70" s="9">
        <v>4</v>
      </c>
      <c r="Q70" s="13" t="str">
        <f>VLOOKUP(O70, '[1]لیست محصولات شهریور ۱۴۰۳'!B:C,2,0)</f>
        <v>اتیوپی آناسورا | Ethiopia Anasora</v>
      </c>
      <c r="R70" s="9"/>
      <c r="S70" s="12">
        <f>VLOOKUP(O70, '[1]لیست محصولات شهریور ۱۴۰۳'!B:F,5,0)</f>
        <v>150</v>
      </c>
      <c r="T70" s="14">
        <f>VLOOKUP(O70, '[1]لیست محصولات شهریور ۱۴۰۳'!B:G,6,0)</f>
        <v>2750000</v>
      </c>
      <c r="U70" s="15"/>
      <c r="V70" s="16">
        <f t="shared" si="7"/>
        <v>0</v>
      </c>
      <c r="W70" s="12">
        <f t="shared" si="8"/>
        <v>4</v>
      </c>
      <c r="X70" s="14">
        <f t="shared" si="9"/>
        <v>11000000</v>
      </c>
      <c r="Y70" s="17"/>
      <c r="Z70" s="14">
        <f t="shared" si="10"/>
        <v>11000000</v>
      </c>
      <c r="AA70" s="233"/>
      <c r="AB70" s="231"/>
      <c r="AC70" s="229"/>
      <c r="AD70" s="227"/>
      <c r="AE70" s="19"/>
      <c r="AF70" s="21"/>
      <c r="AG70" s="22" t="str">
        <f t="shared" si="11"/>
        <v>TRUE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244">
        <v>38</v>
      </c>
      <c r="H71" s="242"/>
      <c r="I71" s="244" t="s">
        <v>1610</v>
      </c>
      <c r="J71" s="218" t="s">
        <v>74</v>
      </c>
      <c r="K71" s="11" t="str">
        <f t="shared" ca="1" si="12"/>
        <v/>
      </c>
      <c r="L71" s="216" t="s">
        <v>101</v>
      </c>
      <c r="M71" s="216" t="s">
        <v>210</v>
      </c>
      <c r="N71" s="216" t="s">
        <v>211</v>
      </c>
      <c r="O71" s="9">
        <v>5525.3</v>
      </c>
      <c r="P71" s="9">
        <v>4</v>
      </c>
      <c r="Q71" s="13" t="str">
        <f>VLOOKUP(O71, '[1]لیست محصولات شهریور ۱۴۰۳'!B:C,2,0)</f>
        <v>اتیوپی آناسورا | Ethiopia Anasora</v>
      </c>
      <c r="R71" s="9"/>
      <c r="S71" s="12">
        <f>VLOOKUP(O71, '[1]لیست محصولات شهریور ۱۴۰۳'!B:F,5,0)</f>
        <v>4000</v>
      </c>
      <c r="T71" s="14">
        <f>VLOOKUP(O71, '[1]لیست محصولات شهریور ۱۴۰۳'!B:G,6,0)</f>
        <v>63200000</v>
      </c>
      <c r="U71" s="15"/>
      <c r="V71" s="16">
        <f t="shared" si="7"/>
        <v>0</v>
      </c>
      <c r="W71" s="12">
        <f t="shared" si="8"/>
        <v>4</v>
      </c>
      <c r="X71" s="14">
        <f t="shared" si="9"/>
        <v>252800000</v>
      </c>
      <c r="Y71" s="17"/>
      <c r="Z71" s="14">
        <f t="shared" si="10"/>
        <v>252800000</v>
      </c>
      <c r="AA71" s="232" t="s">
        <v>76</v>
      </c>
      <c r="AB71" s="230" t="s">
        <v>70</v>
      </c>
      <c r="AC71" s="228" t="s">
        <v>212</v>
      </c>
      <c r="AD71" s="226"/>
      <c r="AE71" s="19"/>
      <c r="AF71" s="21"/>
      <c r="AG71" s="22" t="str">
        <f t="shared" si="11"/>
        <v>TRUE</v>
      </c>
      <c r="AH71" s="23" t="str">
        <f t="shared" si="13"/>
        <v>تهران - ویکافه - محمدرضا دلجو 09051534303</v>
      </c>
    </row>
    <row r="72" spans="1:34" ht="22.35" customHeight="1">
      <c r="A72" s="7"/>
      <c r="B72" s="7"/>
      <c r="C72" s="7"/>
      <c r="D72" s="7"/>
      <c r="E72" s="7"/>
      <c r="F72" s="8"/>
      <c r="G72" s="296"/>
      <c r="H72" s="297"/>
      <c r="I72" s="296"/>
      <c r="J72" s="236"/>
      <c r="K72" s="11" t="str">
        <f t="shared" ca="1" si="12"/>
        <v/>
      </c>
      <c r="L72" s="222"/>
      <c r="M72" s="222"/>
      <c r="N72" s="222"/>
      <c r="O72" s="9">
        <v>5525.1</v>
      </c>
      <c r="P72" s="9">
        <v>10</v>
      </c>
      <c r="Q72" s="13" t="str">
        <f>VLOOKUP(O72, '[1]لیست محصولات شهریور ۱۴۰۳'!B:C,2,0)</f>
        <v>اتیوپی آناسورا | Ethiopia Anasora</v>
      </c>
      <c r="R72" s="9"/>
      <c r="S72" s="12">
        <f>VLOOKUP(O72, '[1]لیست محصولات شهریور ۱۴۰۳'!B:F,5,0)</f>
        <v>150</v>
      </c>
      <c r="T72" s="14">
        <f>VLOOKUP(O72, '[1]لیست محصولات شهریور ۱۴۰۳'!B:G,6,0)</f>
        <v>2750000</v>
      </c>
      <c r="U72" s="15"/>
      <c r="V72" s="16">
        <f t="shared" si="7"/>
        <v>0</v>
      </c>
      <c r="W72" s="12">
        <f t="shared" si="8"/>
        <v>10</v>
      </c>
      <c r="X72" s="14">
        <f t="shared" si="9"/>
        <v>27500000</v>
      </c>
      <c r="Y72" s="17"/>
      <c r="Z72" s="14">
        <f t="shared" si="10"/>
        <v>27500000</v>
      </c>
      <c r="AA72" s="241"/>
      <c r="AB72" s="240"/>
      <c r="AC72" s="239"/>
      <c r="AD72" s="238"/>
      <c r="AE72" s="19"/>
      <c r="AF72" s="21"/>
      <c r="AG72" s="22" t="str">
        <f t="shared" si="11"/>
        <v>TRUE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296"/>
      <c r="H73" s="297"/>
      <c r="I73" s="296"/>
      <c r="J73" s="236"/>
      <c r="K73" s="11" t="str">
        <f t="shared" ca="1" si="12"/>
        <v/>
      </c>
      <c r="L73" s="222"/>
      <c r="M73" s="222"/>
      <c r="N73" s="222"/>
      <c r="O73" s="9">
        <v>3327.2</v>
      </c>
      <c r="P73" s="9">
        <v>3</v>
      </c>
      <c r="Q73" s="13" t="str">
        <f>VLOOKUP(O73, '[1]لیست محصولات شهریور ۱۴۰۳'!B:C,2,0)</f>
        <v>پامپوجیلا | pampojila</v>
      </c>
      <c r="R73" s="9"/>
      <c r="S73" s="12">
        <f>VLOOKUP(O73, '[1]لیست محصولات شهریور ۱۴۰۳'!B:F,5,0)</f>
        <v>750</v>
      </c>
      <c r="T73" s="14">
        <f>VLOOKUP(O73, '[1]لیست محصولات شهریور ۱۴۰۳'!B:G,6,0)</f>
        <v>29250000</v>
      </c>
      <c r="U73" s="15"/>
      <c r="V73" s="16">
        <f t="shared" si="7"/>
        <v>0</v>
      </c>
      <c r="W73" s="12">
        <f t="shared" si="8"/>
        <v>3</v>
      </c>
      <c r="X73" s="14">
        <f t="shared" si="9"/>
        <v>87750000</v>
      </c>
      <c r="Y73" s="17"/>
      <c r="Z73" s="14">
        <f t="shared" si="10"/>
        <v>87750000</v>
      </c>
      <c r="AA73" s="241"/>
      <c r="AB73" s="240"/>
      <c r="AC73" s="239"/>
      <c r="AD73" s="238"/>
      <c r="AE73" s="19"/>
      <c r="AF73" s="21"/>
      <c r="AG73" s="22" t="str">
        <f t="shared" si="11"/>
        <v>TRUE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296"/>
      <c r="H74" s="297"/>
      <c r="I74" s="296"/>
      <c r="J74" s="236"/>
      <c r="K74" s="11" t="str">
        <f t="shared" ca="1" si="12"/>
        <v/>
      </c>
      <c r="L74" s="222"/>
      <c r="M74" s="222"/>
      <c r="N74" s="222"/>
      <c r="O74" s="9">
        <v>3329.1</v>
      </c>
      <c r="P74" s="9">
        <v>1</v>
      </c>
      <c r="Q74" s="13" t="str">
        <f>VLOOKUP(O74, '[1]لیست محصولات شهریور ۱۴۰۳'!B:C,2,0)</f>
        <v>بنتی ننکا | Benti Nenka</v>
      </c>
      <c r="R74" s="9"/>
      <c r="S74" s="12">
        <f>VLOOKUP(O74, '[1]لیست محصولات شهریور ۱۴۰۳'!B:F,5,0)</f>
        <v>150</v>
      </c>
      <c r="T74" s="14">
        <f>VLOOKUP(O74, '[1]لیست محصولات شهریور ۱۴۰۳'!B:G,6,0)</f>
        <v>9850000</v>
      </c>
      <c r="U74" s="15"/>
      <c r="V74" s="16">
        <f t="shared" si="7"/>
        <v>0</v>
      </c>
      <c r="W74" s="12">
        <f t="shared" si="8"/>
        <v>1</v>
      </c>
      <c r="X74" s="14">
        <f t="shared" si="9"/>
        <v>9850000</v>
      </c>
      <c r="Y74" s="17"/>
      <c r="Z74" s="14">
        <f t="shared" si="10"/>
        <v>9850000</v>
      </c>
      <c r="AA74" s="241"/>
      <c r="AB74" s="240"/>
      <c r="AC74" s="239"/>
      <c r="AD74" s="238"/>
      <c r="AE74" s="19"/>
      <c r="AF74" s="21"/>
      <c r="AG74" s="22" t="str">
        <f t="shared" si="11"/>
        <v>TRUE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245"/>
      <c r="H75" s="243"/>
      <c r="I75" s="245"/>
      <c r="J75" s="219"/>
      <c r="K75" s="11" t="str">
        <f t="shared" ca="1" si="12"/>
        <v/>
      </c>
      <c r="L75" s="217"/>
      <c r="M75" s="217"/>
      <c r="N75" s="217"/>
      <c r="O75" s="9">
        <v>3328.1</v>
      </c>
      <c r="P75" s="9">
        <v>1</v>
      </c>
      <c r="Q75" s="13" t="str">
        <f>VLOOKUP(O75, '[1]لیست محصولات شهریور ۱۴۰۳'!B:C,2,0)</f>
        <v>اینماکولادا مزارع فلو | Inmaculada Fellows Farms</v>
      </c>
      <c r="R75" s="9"/>
      <c r="S75" s="12">
        <f>VLOOKUP(O75, '[1]لیست محصولات شهریور ۱۴۰۳'!B:F,5,0)</f>
        <v>150</v>
      </c>
      <c r="T75" s="14">
        <f>VLOOKUP(O75, '[1]لیست محصولات شهریور ۱۴۰۳'!B:G,6,0)</f>
        <v>7900000</v>
      </c>
      <c r="U75" s="15"/>
      <c r="V75" s="16">
        <f t="shared" si="7"/>
        <v>0</v>
      </c>
      <c r="W75" s="12">
        <f t="shared" si="8"/>
        <v>1</v>
      </c>
      <c r="X75" s="14">
        <f t="shared" si="9"/>
        <v>7900000</v>
      </c>
      <c r="Y75" s="17"/>
      <c r="Z75" s="14">
        <f t="shared" si="10"/>
        <v>7900000</v>
      </c>
      <c r="AA75" s="233"/>
      <c r="AB75" s="231"/>
      <c r="AC75" s="229"/>
      <c r="AD75" s="227"/>
      <c r="AE75" s="19"/>
      <c r="AF75" s="21"/>
      <c r="AG75" s="22" t="str">
        <f t="shared" si="11"/>
        <v>TRUE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244">
        <v>39</v>
      </c>
      <c r="H76" s="242" t="s">
        <v>504</v>
      </c>
      <c r="I76" s="244" t="s">
        <v>1610</v>
      </c>
      <c r="J76" s="218" t="s">
        <v>74</v>
      </c>
      <c r="K76" s="11" t="str">
        <f t="shared" ca="1" si="12"/>
        <v/>
      </c>
      <c r="L76" s="216" t="s">
        <v>373</v>
      </c>
      <c r="M76" s="216" t="s">
        <v>374</v>
      </c>
      <c r="N76" s="216" t="s">
        <v>375</v>
      </c>
      <c r="O76" s="9">
        <v>5525.1</v>
      </c>
      <c r="P76" s="9">
        <v>8</v>
      </c>
      <c r="Q76" s="13" t="str">
        <f>VLOOKUP(O76, '[1]لیست محصولات شهریور ۱۴۰۳'!B:C,2,0)</f>
        <v>اتیوپی آناسورا | Ethiopia Anasora</v>
      </c>
      <c r="R76" s="9"/>
      <c r="S76" s="12">
        <f>VLOOKUP(O76, '[1]لیست محصولات شهریور ۱۴۰۳'!B:F,5,0)</f>
        <v>150</v>
      </c>
      <c r="T76" s="14">
        <f>VLOOKUP(O76, '[1]لیست محصولات شهریور ۱۴۰۳'!B:G,6,0)</f>
        <v>2750000</v>
      </c>
      <c r="U76" s="15"/>
      <c r="V76" s="16">
        <f t="shared" si="7"/>
        <v>0</v>
      </c>
      <c r="W76" s="12">
        <f t="shared" si="8"/>
        <v>8</v>
      </c>
      <c r="X76" s="14">
        <f t="shared" si="9"/>
        <v>22000000</v>
      </c>
      <c r="Y76" s="17"/>
      <c r="Z76" s="14">
        <f t="shared" si="10"/>
        <v>22000000</v>
      </c>
      <c r="AA76" s="232" t="s">
        <v>157</v>
      </c>
      <c r="AB76" s="230" t="s">
        <v>376</v>
      </c>
      <c r="AC76" s="228" t="s">
        <v>377</v>
      </c>
      <c r="AD76" s="226"/>
      <c r="AE76" s="19"/>
      <c r="AF76" s="21"/>
      <c r="AG76" s="22" t="str">
        <f t="shared" si="11"/>
        <v>TRUE</v>
      </c>
      <c r="AH76" s="23" t="str">
        <f t="shared" si="13"/>
        <v>ارومیه بلوار نبوت،انتهاي كوچه 18،مغازه نبش فروشگاه پینچ - ساسان حامدی 09370999001</v>
      </c>
    </row>
    <row r="77" spans="1:34" ht="22.35" customHeight="1">
      <c r="A77" s="7"/>
      <c r="B77" s="7"/>
      <c r="C77" s="7"/>
      <c r="D77" s="7"/>
      <c r="E77" s="7"/>
      <c r="F77" s="8"/>
      <c r="G77" s="296"/>
      <c r="H77" s="297"/>
      <c r="I77" s="296"/>
      <c r="J77" s="236"/>
      <c r="K77" s="11" t="str">
        <f t="shared" ca="1" si="12"/>
        <v/>
      </c>
      <c r="L77" s="222"/>
      <c r="M77" s="222"/>
      <c r="N77" s="222"/>
      <c r="O77" s="9">
        <v>5524.1</v>
      </c>
      <c r="P77" s="9">
        <v>4</v>
      </c>
      <c r="Q77" s="13" t="str">
        <f>VLOOKUP(O77, '[1]لیست محصولات شهریور ۱۴۰۳'!B:C,2,0)</f>
        <v>برزیل کوکاپیل کاناریو | Brazil Cocapil Canario</v>
      </c>
      <c r="R77" s="9"/>
      <c r="S77" s="12">
        <f>VLOOKUP(O77, '[1]لیست محصولات شهریور ۱۴۰۳'!B:F,5,0)</f>
        <v>150</v>
      </c>
      <c r="T77" s="14">
        <f>VLOOKUP(O77, '[1]لیست محصولات شهریور ۱۴۰۳'!B:G,6,0)</f>
        <v>2550000</v>
      </c>
      <c r="U77" s="15"/>
      <c r="V77" s="16">
        <f t="shared" si="7"/>
        <v>0</v>
      </c>
      <c r="W77" s="12">
        <f t="shared" si="8"/>
        <v>4</v>
      </c>
      <c r="X77" s="14">
        <f t="shared" si="9"/>
        <v>10200000</v>
      </c>
      <c r="Y77" s="17"/>
      <c r="Z77" s="14">
        <f t="shared" si="10"/>
        <v>10200000</v>
      </c>
      <c r="AA77" s="241"/>
      <c r="AB77" s="240"/>
      <c r="AC77" s="239"/>
      <c r="AD77" s="238"/>
      <c r="AE77" s="19"/>
      <c r="AF77" s="21"/>
      <c r="AG77" s="22" t="str">
        <f t="shared" si="11"/>
        <v>TRUE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296"/>
      <c r="H78" s="297"/>
      <c r="I78" s="296"/>
      <c r="J78" s="236"/>
      <c r="K78" s="11" t="str">
        <f t="shared" ca="1" si="12"/>
        <v/>
      </c>
      <c r="L78" s="222"/>
      <c r="M78" s="222"/>
      <c r="N78" s="222"/>
      <c r="O78" s="9">
        <v>5501.1</v>
      </c>
      <c r="P78" s="9">
        <v>4</v>
      </c>
      <c r="Q78" s="13" t="str">
        <f>VLOOKUP(O78, '[1]لیست محصولات شهریور ۱۴۰۳'!B:C,2,0)</f>
        <v>ورتکس | Vortex</v>
      </c>
      <c r="R78" s="9"/>
      <c r="S78" s="12">
        <f>VLOOKUP(O78, '[1]لیست محصولات شهریور ۱۴۰۳'!B:F,5,0)</f>
        <v>150</v>
      </c>
      <c r="T78" s="14">
        <f>VLOOKUP(O78, '[1]لیست محصولات شهریور ۱۴۰۳'!B:G,6,0)</f>
        <v>2300000</v>
      </c>
      <c r="U78" s="15"/>
      <c r="V78" s="16">
        <f t="shared" si="7"/>
        <v>0</v>
      </c>
      <c r="W78" s="12">
        <f t="shared" si="8"/>
        <v>4</v>
      </c>
      <c r="X78" s="14">
        <f t="shared" si="9"/>
        <v>9200000</v>
      </c>
      <c r="Y78" s="17"/>
      <c r="Z78" s="14">
        <f t="shared" si="10"/>
        <v>9200000</v>
      </c>
      <c r="AA78" s="241"/>
      <c r="AB78" s="240"/>
      <c r="AC78" s="239"/>
      <c r="AD78" s="238"/>
      <c r="AE78" s="19"/>
      <c r="AF78" s="21"/>
      <c r="AG78" s="22" t="str">
        <f t="shared" si="11"/>
        <v>TRUE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296"/>
      <c r="H79" s="297"/>
      <c r="I79" s="296"/>
      <c r="J79" s="236"/>
      <c r="K79" s="11" t="str">
        <f t="shared" ca="1" si="12"/>
        <v/>
      </c>
      <c r="L79" s="222"/>
      <c r="M79" s="222"/>
      <c r="N79" s="222"/>
      <c r="O79" s="9">
        <v>3327.1</v>
      </c>
      <c r="P79" s="9">
        <v>1</v>
      </c>
      <c r="Q79" s="13" t="str">
        <f>VLOOKUP(O79, '[1]لیست محصولات شهریور ۱۴۰۳'!B:C,2,0)</f>
        <v>پامپوجیلا | pampojila</v>
      </c>
      <c r="R79" s="9"/>
      <c r="S79" s="12">
        <f>VLOOKUP(O79, '[1]لیست محصولات شهریور ۱۴۰۳'!B:F,5,0)</f>
        <v>150</v>
      </c>
      <c r="T79" s="14">
        <f>VLOOKUP(O79, '[1]لیست محصولات شهریور ۱۴۰۳'!B:G,6,0)</f>
        <v>5950000</v>
      </c>
      <c r="U79" s="15"/>
      <c r="V79" s="16">
        <f t="shared" si="7"/>
        <v>0</v>
      </c>
      <c r="W79" s="12">
        <f t="shared" si="8"/>
        <v>1</v>
      </c>
      <c r="X79" s="14">
        <f t="shared" si="9"/>
        <v>5950000</v>
      </c>
      <c r="Y79" s="17"/>
      <c r="Z79" s="14">
        <f t="shared" si="10"/>
        <v>5950000</v>
      </c>
      <c r="AA79" s="241"/>
      <c r="AB79" s="240"/>
      <c r="AC79" s="239"/>
      <c r="AD79" s="238"/>
      <c r="AE79" s="19"/>
      <c r="AF79" s="21"/>
      <c r="AG79" s="22" t="str">
        <f t="shared" si="11"/>
        <v>TRUE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296"/>
      <c r="H80" s="297"/>
      <c r="I80" s="296"/>
      <c r="J80" s="236"/>
      <c r="K80" s="11" t="str">
        <f t="shared" ca="1" si="12"/>
        <v/>
      </c>
      <c r="L80" s="222"/>
      <c r="M80" s="222"/>
      <c r="N80" s="222"/>
      <c r="O80" s="9">
        <v>3329.1</v>
      </c>
      <c r="P80" s="9">
        <v>1</v>
      </c>
      <c r="Q80" s="13" t="str">
        <f>VLOOKUP(O80, '[1]لیست محصولات شهریور ۱۴۰۳'!B:C,2,0)</f>
        <v>بنتی ننکا | Benti Nenka</v>
      </c>
      <c r="R80" s="9"/>
      <c r="S80" s="12">
        <f>VLOOKUP(O80, '[1]لیست محصولات شهریور ۱۴۰۳'!B:F,5,0)</f>
        <v>150</v>
      </c>
      <c r="T80" s="14">
        <f>VLOOKUP(O80, '[1]لیست محصولات شهریور ۱۴۰۳'!B:G,6,0)</f>
        <v>9850000</v>
      </c>
      <c r="U80" s="15"/>
      <c r="V80" s="16">
        <f t="shared" si="7"/>
        <v>0</v>
      </c>
      <c r="W80" s="12">
        <f t="shared" si="8"/>
        <v>1</v>
      </c>
      <c r="X80" s="14">
        <f t="shared" si="9"/>
        <v>9850000</v>
      </c>
      <c r="Y80" s="17"/>
      <c r="Z80" s="14">
        <f t="shared" si="10"/>
        <v>9850000</v>
      </c>
      <c r="AA80" s="241"/>
      <c r="AB80" s="240"/>
      <c r="AC80" s="239"/>
      <c r="AD80" s="238"/>
      <c r="AE80" s="19"/>
      <c r="AF80" s="21"/>
      <c r="AG80" s="22" t="str">
        <f t="shared" si="11"/>
        <v>TRUE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296"/>
      <c r="H81" s="297"/>
      <c r="I81" s="296"/>
      <c r="J81" s="236"/>
      <c r="K81" s="11" t="str">
        <f t="shared" ca="1" si="12"/>
        <v/>
      </c>
      <c r="L81" s="222"/>
      <c r="M81" s="222"/>
      <c r="N81" s="222"/>
      <c r="O81" s="9">
        <v>5501.2</v>
      </c>
      <c r="P81" s="9">
        <v>1</v>
      </c>
      <c r="Q81" s="13" t="str">
        <f>VLOOKUP(O81, '[1]لیست محصولات شهریور ۱۴۰۳'!B:C,2,0)</f>
        <v>ورتکس | Vortex</v>
      </c>
      <c r="R81" s="9"/>
      <c r="S81" s="12">
        <f>VLOOKUP(O81, '[1]لیست محصولات شهریور ۱۴۰۳'!B:F,5,0)</f>
        <v>750</v>
      </c>
      <c r="T81" s="14">
        <f>VLOOKUP(O81, '[1]لیست محصولات شهریور ۱۴۰۳'!B:G,6,0)</f>
        <v>11100000</v>
      </c>
      <c r="U81" s="15"/>
      <c r="V81" s="16">
        <f t="shared" si="7"/>
        <v>0</v>
      </c>
      <c r="W81" s="12">
        <f t="shared" si="8"/>
        <v>1</v>
      </c>
      <c r="X81" s="14">
        <f t="shared" si="9"/>
        <v>11100000</v>
      </c>
      <c r="Y81" s="17"/>
      <c r="Z81" s="14">
        <f t="shared" si="10"/>
        <v>11100000</v>
      </c>
      <c r="AA81" s="241"/>
      <c r="AB81" s="240"/>
      <c r="AC81" s="239"/>
      <c r="AD81" s="238"/>
      <c r="AE81" s="19"/>
      <c r="AF81" s="21"/>
      <c r="AG81" s="22" t="str">
        <f t="shared" si="11"/>
        <v>TRUE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245"/>
      <c r="H82" s="243"/>
      <c r="I82" s="245"/>
      <c r="J82" s="219"/>
      <c r="K82" s="11" t="str">
        <f t="shared" ca="1" si="12"/>
        <v/>
      </c>
      <c r="L82" s="217"/>
      <c r="M82" s="217"/>
      <c r="N82" s="217"/>
      <c r="O82" s="9">
        <v>5524.2</v>
      </c>
      <c r="P82" s="9">
        <v>10</v>
      </c>
      <c r="Q82" s="13" t="str">
        <f>VLOOKUP(O82, '[1]لیست محصولات شهریور ۱۴۰۳'!B:C,2,0)</f>
        <v>برزیل کوکاپیل کاناریو | Brazil Cocapil Canario</v>
      </c>
      <c r="R82" s="9"/>
      <c r="S82" s="12">
        <f>VLOOKUP(O82, '[1]لیست محصولات شهریور ۱۴۰۳'!B:F,5,0)</f>
        <v>750</v>
      </c>
      <c r="T82" s="14">
        <f>VLOOKUP(O82, '[1]لیست محصولات شهریور ۱۴۰۳'!B:G,6,0)</f>
        <v>12450000</v>
      </c>
      <c r="U82" s="15"/>
      <c r="V82" s="16">
        <f t="shared" si="7"/>
        <v>0</v>
      </c>
      <c r="W82" s="12">
        <f t="shared" si="8"/>
        <v>10</v>
      </c>
      <c r="X82" s="14">
        <f t="shared" si="9"/>
        <v>124500000</v>
      </c>
      <c r="Y82" s="17"/>
      <c r="Z82" s="14">
        <f t="shared" si="10"/>
        <v>124500000</v>
      </c>
      <c r="AA82" s="233"/>
      <c r="AB82" s="231"/>
      <c r="AC82" s="229"/>
      <c r="AD82" s="227"/>
      <c r="AE82" s="19"/>
      <c r="AF82" s="21"/>
      <c r="AG82" s="22" t="str">
        <f t="shared" si="11"/>
        <v>TRUE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218">
        <v>40</v>
      </c>
      <c r="H83" s="220">
        <v>290678317800</v>
      </c>
      <c r="I83" s="218" t="s">
        <v>1610</v>
      </c>
      <c r="J83" s="218" t="s">
        <v>74</v>
      </c>
      <c r="K83" s="11" t="str">
        <f t="shared" ca="1" si="12"/>
        <v/>
      </c>
      <c r="L83" s="216" t="s">
        <v>128</v>
      </c>
      <c r="M83" s="216" t="s">
        <v>495</v>
      </c>
      <c r="N83" s="216" t="s">
        <v>496</v>
      </c>
      <c r="O83" s="9">
        <v>5501.3</v>
      </c>
      <c r="P83" s="9">
        <v>6</v>
      </c>
      <c r="Q83" s="13" t="str">
        <f>VLOOKUP(O83, '[1]لیست محصولات شهریور ۱۴۰۳'!B:C,2,0)</f>
        <v>ورتکس | Vortex</v>
      </c>
      <c r="R83" s="9"/>
      <c r="S83" s="12">
        <f>VLOOKUP(O83, '[1]لیست محصولات شهریور ۱۴۰۳'!B:F,5,0)</f>
        <v>4000</v>
      </c>
      <c r="T83" s="14">
        <f>VLOOKUP(O83, '[1]لیست محصولات شهریور ۱۴۰۳'!B:G,6,0)</f>
        <v>51200000</v>
      </c>
      <c r="U83" s="15"/>
      <c r="V83" s="16">
        <f t="shared" si="7"/>
        <v>0</v>
      </c>
      <c r="W83" s="12">
        <f t="shared" si="8"/>
        <v>6</v>
      </c>
      <c r="X83" s="14">
        <f t="shared" si="9"/>
        <v>307200000</v>
      </c>
      <c r="Y83" s="17"/>
      <c r="Z83" s="14">
        <f t="shared" si="10"/>
        <v>307200000</v>
      </c>
      <c r="AA83" s="232" t="s">
        <v>76</v>
      </c>
      <c r="AB83" s="230" t="s">
        <v>497</v>
      </c>
      <c r="AC83" s="228" t="s">
        <v>498</v>
      </c>
      <c r="AD83" s="226"/>
      <c r="AE83" s="19"/>
      <c r="AF83" s="21"/>
      <c r="AG83" s="22" t="str">
        <f t="shared" si="11"/>
        <v>TRUE</v>
      </c>
      <c r="AH83" s="23" t="str">
        <f t="shared" si="13"/>
        <v>تهران خیابان ایرانشهر پایینتر از کوچه دهخدا پلاک ۵۷ پشت دکه روزنامه فروشی کافه آندورا - علی بختیاری 09214428591</v>
      </c>
    </row>
    <row r="84" spans="1:34" ht="22.35" customHeight="1">
      <c r="A84" s="7"/>
      <c r="B84" s="7"/>
      <c r="C84" s="7"/>
      <c r="D84" s="7"/>
      <c r="E84" s="7"/>
      <c r="F84" s="8"/>
      <c r="G84" s="236"/>
      <c r="H84" s="237"/>
      <c r="I84" s="236"/>
      <c r="J84" s="236"/>
      <c r="K84" s="11" t="str">
        <f t="shared" ca="1" si="12"/>
        <v/>
      </c>
      <c r="L84" s="222"/>
      <c r="M84" s="222"/>
      <c r="N84" s="222"/>
      <c r="O84" s="9">
        <v>5525.2</v>
      </c>
      <c r="P84" s="9">
        <v>2</v>
      </c>
      <c r="Q84" s="13" t="str">
        <f>VLOOKUP(O84, '[1]لیست محصولات شهریور ۱۴۰۳'!B:C,2,0)</f>
        <v>اتیوپی آناسورا | Ethiopia Anasora</v>
      </c>
      <c r="R84" s="9" t="s">
        <v>265</v>
      </c>
      <c r="S84" s="12">
        <f>VLOOKUP(O84, '[1]لیست محصولات شهریور ۱۴۰۳'!B:F,5,0)</f>
        <v>750</v>
      </c>
      <c r="T84" s="14">
        <f>VLOOKUP(O84, '[1]لیست محصولات شهریور ۱۴۰۳'!B:G,6,0)</f>
        <v>13350000</v>
      </c>
      <c r="U84" s="15"/>
      <c r="V84" s="16">
        <f t="shared" si="7"/>
        <v>0</v>
      </c>
      <c r="W84" s="12">
        <f t="shared" si="8"/>
        <v>2</v>
      </c>
      <c r="X84" s="14">
        <f t="shared" si="9"/>
        <v>26700000</v>
      </c>
      <c r="Y84" s="17"/>
      <c r="Z84" s="14">
        <f t="shared" si="10"/>
        <v>26700000</v>
      </c>
      <c r="AA84" s="241"/>
      <c r="AB84" s="240"/>
      <c r="AC84" s="239"/>
      <c r="AD84" s="238"/>
      <c r="AE84" s="19"/>
      <c r="AF84" s="21"/>
      <c r="AG84" s="22" t="str">
        <f t="shared" si="11"/>
        <v>TRUE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219"/>
      <c r="H85" s="221"/>
      <c r="I85" s="219"/>
      <c r="J85" s="219"/>
      <c r="K85" s="11" t="str">
        <f t="shared" ca="1" si="12"/>
        <v/>
      </c>
      <c r="L85" s="217"/>
      <c r="M85" s="217"/>
      <c r="N85" s="217"/>
      <c r="O85" s="9">
        <v>5525.2</v>
      </c>
      <c r="P85" s="9">
        <v>1</v>
      </c>
      <c r="Q85" s="13" t="str">
        <f>VLOOKUP(O85, '[1]لیست محصولات شهریور ۱۴۰۳'!B:C,2,0)</f>
        <v>اتیوپی آناسورا | Ethiopia Anasora</v>
      </c>
      <c r="R85" s="9" t="s">
        <v>261</v>
      </c>
      <c r="S85" s="12">
        <f>VLOOKUP(O85, '[1]لیست محصولات شهریور ۱۴۰۳'!B:F,5,0)</f>
        <v>750</v>
      </c>
      <c r="T85" s="14">
        <f>VLOOKUP(O85, '[1]لیست محصولات شهریور ۱۴۰۳'!B:G,6,0)</f>
        <v>13350000</v>
      </c>
      <c r="U85" s="15"/>
      <c r="V85" s="16">
        <f t="shared" si="7"/>
        <v>0</v>
      </c>
      <c r="W85" s="12">
        <f t="shared" si="8"/>
        <v>1</v>
      </c>
      <c r="X85" s="14">
        <f t="shared" si="9"/>
        <v>13350000</v>
      </c>
      <c r="Y85" s="17"/>
      <c r="Z85" s="14">
        <f t="shared" si="10"/>
        <v>13350000</v>
      </c>
      <c r="AA85" s="233"/>
      <c r="AB85" s="231"/>
      <c r="AC85" s="229"/>
      <c r="AD85" s="227"/>
      <c r="AE85" s="19"/>
      <c r="AF85" s="21"/>
      <c r="AG85" s="22" t="str">
        <f t="shared" si="11"/>
        <v>TRUE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>
        <v>41</v>
      </c>
      <c r="H86" s="10">
        <v>290685882831</v>
      </c>
      <c r="I86" s="9" t="s">
        <v>1610</v>
      </c>
      <c r="J86" s="9" t="s">
        <v>74</v>
      </c>
      <c r="K86" s="11" t="str">
        <f t="shared" ca="1" si="12"/>
        <v/>
      </c>
      <c r="L86" s="12" t="s">
        <v>1085</v>
      </c>
      <c r="M86" s="12" t="s">
        <v>1667</v>
      </c>
      <c r="N86" s="12"/>
      <c r="O86" s="9">
        <v>5525.2</v>
      </c>
      <c r="P86" s="9">
        <v>1</v>
      </c>
      <c r="Q86" s="13" t="str">
        <f>VLOOKUP(O86, '[1]لیست محصولات شهریور ۱۴۰۳'!B:C,2,0)</f>
        <v>اتیوپی آناسورا | Ethiopia Anasora</v>
      </c>
      <c r="R86" s="9"/>
      <c r="S86" s="12">
        <f>VLOOKUP(O86, '[1]لیست محصولات شهریور ۱۴۰۳'!B:F,5,0)</f>
        <v>750</v>
      </c>
      <c r="T86" s="14">
        <f>VLOOKUP(O86, '[1]لیست محصولات شهریور ۱۴۰۳'!B:G,6,0)</f>
        <v>13350000</v>
      </c>
      <c r="U86" s="15"/>
      <c r="V86" s="16">
        <f t="shared" si="7"/>
        <v>0</v>
      </c>
      <c r="W86" s="12">
        <f t="shared" si="8"/>
        <v>1</v>
      </c>
      <c r="X86" s="14">
        <f t="shared" si="9"/>
        <v>13350000</v>
      </c>
      <c r="Y86" s="17"/>
      <c r="Z86" s="14">
        <f t="shared" si="10"/>
        <v>13350000</v>
      </c>
      <c r="AA86" s="18" t="s">
        <v>76</v>
      </c>
      <c r="AB86" s="13" t="s">
        <v>1668</v>
      </c>
      <c r="AC86" s="19" t="s">
        <v>1669</v>
      </c>
      <c r="AD86" s="20" t="s">
        <v>95</v>
      </c>
      <c r="AE86" s="19"/>
      <c r="AF86" s="21"/>
      <c r="AG86" s="22" t="str">
        <f t="shared" si="11"/>
        <v>TRUE</v>
      </c>
      <c r="AH86" s="23" t="str">
        <f t="shared" si="13"/>
        <v>تهران شهرک غرب، بلوار دادمان، خ درختی، خ سپهر، پ ۶۹. کنار لبنیات اخوان یزدی  - فرید باریکانی 09120644906</v>
      </c>
    </row>
    <row r="87" spans="1:34" s="90" customFormat="1" ht="22.35" customHeight="1">
      <c r="A87" s="79" t="b">
        <v>0</v>
      </c>
      <c r="B87" s="79"/>
      <c r="C87" s="79" t="b">
        <v>0</v>
      </c>
      <c r="D87" s="79"/>
      <c r="E87" s="79" t="b">
        <v>0</v>
      </c>
      <c r="F87" s="79"/>
      <c r="G87" s="81">
        <v>42</v>
      </c>
      <c r="H87" s="96" t="s">
        <v>70</v>
      </c>
      <c r="I87" s="81" t="s">
        <v>1677</v>
      </c>
      <c r="J87" s="81"/>
      <c r="K87" s="80" t="str">
        <f t="shared" ca="1" si="12"/>
        <v/>
      </c>
      <c r="L87" s="83" t="s">
        <v>1463</v>
      </c>
      <c r="M87" s="83" t="s">
        <v>1464</v>
      </c>
      <c r="N87" s="83" t="s">
        <v>577</v>
      </c>
      <c r="O87" s="81">
        <v>5524.1</v>
      </c>
      <c r="P87" s="81">
        <v>1</v>
      </c>
      <c r="Q87" s="82" t="str">
        <f>VLOOKUP(O87, '[1]لیست محصولات شهریور ۱۴۰۳'!B:C,2,0)</f>
        <v>برزیل کوکاپیل کاناریو | Brazil Cocapil Canario</v>
      </c>
      <c r="R87" s="81" t="s">
        <v>112</v>
      </c>
      <c r="S87" s="83">
        <f>VLOOKUP(O87, '[1]لیست محصولات شهریور ۱۴۰۳'!B:F,5,0)</f>
        <v>150</v>
      </c>
      <c r="T87" s="84">
        <f>VLOOKUP(O87, '[1]لیست محصولات شهریور ۱۴۰۳'!B:G,6,0)</f>
        <v>2550000</v>
      </c>
      <c r="U87" s="85"/>
      <c r="V87" s="86">
        <f t="shared" si="7"/>
        <v>0</v>
      </c>
      <c r="W87" s="83">
        <f t="shared" si="8"/>
        <v>1</v>
      </c>
      <c r="X87" s="84">
        <f t="shared" si="9"/>
        <v>2550000</v>
      </c>
      <c r="Y87" s="87"/>
      <c r="Z87" s="84">
        <f t="shared" si="10"/>
        <v>2550000</v>
      </c>
      <c r="AA87" s="97"/>
      <c r="AB87" s="82"/>
      <c r="AC87" s="88"/>
      <c r="AD87" s="81"/>
      <c r="AE87" s="98" t="s">
        <v>579</v>
      </c>
      <c r="AF87" s="89"/>
      <c r="AG87" s="90" t="str">
        <f t="shared" si="11"/>
        <v>TRUE</v>
      </c>
      <c r="AH87" s="91" t="str">
        <f t="shared" si="13"/>
        <v xml:space="preserve">  (پرسنل) - آریا خاکساری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7"/>
        <v>0</v>
      </c>
      <c r="W88" s="12">
        <f t="shared" si="8"/>
        <v>0</v>
      </c>
      <c r="X88" s="14" t="e">
        <f t="shared" si="9"/>
        <v>#N/A</v>
      </c>
      <c r="Y88" s="17"/>
      <c r="Z88" s="14" t="e">
        <f t="shared" si="10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7"/>
        <v>0</v>
      </c>
      <c r="W89" s="12">
        <f t="shared" si="8"/>
        <v>0</v>
      </c>
      <c r="X89" s="14" t="e">
        <f t="shared" si="9"/>
        <v>#N/A</v>
      </c>
      <c r="Y89" s="17"/>
      <c r="Z89" s="14" t="e">
        <f t="shared" si="10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7"/>
        <v>0</v>
      </c>
      <c r="W90" s="12">
        <f t="shared" si="8"/>
        <v>0</v>
      </c>
      <c r="X90" s="14" t="e">
        <f t="shared" si="9"/>
        <v>#N/A</v>
      </c>
      <c r="Y90" s="17"/>
      <c r="Z90" s="14" t="e">
        <f t="shared" si="10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7"/>
        <v>0</v>
      </c>
      <c r="W91" s="12">
        <f t="shared" si="8"/>
        <v>0</v>
      </c>
      <c r="X91" s="14" t="e">
        <f t="shared" si="9"/>
        <v>#N/A</v>
      </c>
      <c r="Y91" s="17"/>
      <c r="Z91" s="14" t="e">
        <f t="shared" si="10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7"/>
        <v>0</v>
      </c>
      <c r="W92" s="12">
        <f t="shared" si="8"/>
        <v>0</v>
      </c>
      <c r="X92" s="14" t="e">
        <f t="shared" si="9"/>
        <v>#N/A</v>
      </c>
      <c r="Y92" s="17"/>
      <c r="Z92" s="14" t="e">
        <f t="shared" si="10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7"/>
        <v>0</v>
      </c>
      <c r="W93" s="12">
        <f t="shared" si="8"/>
        <v>0</v>
      </c>
      <c r="X93" s="14" t="e">
        <f t="shared" si="9"/>
        <v>#N/A</v>
      </c>
      <c r="Y93" s="17"/>
      <c r="Z93" s="14" t="e">
        <f t="shared" si="10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7"/>
        <v>0</v>
      </c>
      <c r="W94" s="12">
        <f t="shared" si="8"/>
        <v>0</v>
      </c>
      <c r="X94" s="14" t="e">
        <f t="shared" si="9"/>
        <v>#N/A</v>
      </c>
      <c r="Y94" s="17"/>
      <c r="Z94" s="14" t="e">
        <f t="shared" si="10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7"/>
        <v>0</v>
      </c>
      <c r="W95" s="12">
        <f t="shared" si="8"/>
        <v>0</v>
      </c>
      <c r="X95" s="14" t="e">
        <f t="shared" si="9"/>
        <v>#N/A</v>
      </c>
      <c r="Y95" s="17"/>
      <c r="Z95" s="14" t="e">
        <f t="shared" si="10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7"/>
        <v>0</v>
      </c>
      <c r="W96" s="12">
        <f t="shared" si="8"/>
        <v>0</v>
      </c>
      <c r="X96" s="14" t="e">
        <f t="shared" si="9"/>
        <v>#N/A</v>
      </c>
      <c r="Y96" s="17"/>
      <c r="Z96" s="14" t="e">
        <f t="shared" si="10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7"/>
        <v>0</v>
      </c>
      <c r="W97" s="12">
        <f t="shared" si="8"/>
        <v>0</v>
      </c>
      <c r="X97" s="14" t="e">
        <f t="shared" si="9"/>
        <v>#N/A</v>
      </c>
      <c r="Y97" s="17"/>
      <c r="Z97" s="14" t="e">
        <f t="shared" si="10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7"/>
        <v>0</v>
      </c>
      <c r="W98" s="12">
        <f t="shared" si="8"/>
        <v>0</v>
      </c>
      <c r="X98" s="14" t="e">
        <f t="shared" si="9"/>
        <v>#N/A</v>
      </c>
      <c r="Y98" s="17"/>
      <c r="Z98" s="14" t="e">
        <f t="shared" si="10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7"/>
        <v>0</v>
      </c>
      <c r="W99" s="12">
        <f t="shared" si="8"/>
        <v>0</v>
      </c>
      <c r="X99" s="14" t="e">
        <f t="shared" si="9"/>
        <v>#N/A</v>
      </c>
      <c r="Y99" s="17"/>
      <c r="Z99" s="14" t="e">
        <f t="shared" si="10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7"/>
        <v>0</v>
      </c>
      <c r="W100" s="12">
        <f t="shared" si="8"/>
        <v>0</v>
      </c>
      <c r="X100" s="14" t="e">
        <f t="shared" si="9"/>
        <v>#N/A</v>
      </c>
      <c r="Y100" s="17"/>
      <c r="Z100" s="14" t="e">
        <f t="shared" si="10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7"/>
        <v>0</v>
      </c>
      <c r="W101" s="12">
        <f t="shared" si="8"/>
        <v>0</v>
      </c>
      <c r="X101" s="14" t="e">
        <f t="shared" si="9"/>
        <v>#N/A</v>
      </c>
      <c r="Y101" s="17"/>
      <c r="Z101" s="14" t="e">
        <f t="shared" si="10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7"/>
        <v>0</v>
      </c>
      <c r="W102" s="12">
        <f t="shared" si="8"/>
        <v>0</v>
      </c>
      <c r="X102" s="14" t="e">
        <f t="shared" si="9"/>
        <v>#N/A</v>
      </c>
      <c r="Y102" s="17"/>
      <c r="Z102" s="14" t="e">
        <f t="shared" si="10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7"/>
        <v>0</v>
      </c>
      <c r="W103" s="12">
        <f t="shared" si="8"/>
        <v>0</v>
      </c>
      <c r="X103" s="14" t="e">
        <f t="shared" si="9"/>
        <v>#N/A</v>
      </c>
      <c r="Y103" s="17"/>
      <c r="Z103" s="14" t="e">
        <f t="shared" si="10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7"/>
        <v>0</v>
      </c>
      <c r="W104" s="12">
        <f t="shared" si="8"/>
        <v>0</v>
      </c>
      <c r="X104" s="14" t="e">
        <f t="shared" si="9"/>
        <v>#N/A</v>
      </c>
      <c r="Y104" s="17"/>
      <c r="Z104" s="14" t="e">
        <f t="shared" si="10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7"/>
        <v>0</v>
      </c>
      <c r="W105" s="12">
        <f t="shared" si="8"/>
        <v>0</v>
      </c>
      <c r="X105" s="14" t="e">
        <f t="shared" si="9"/>
        <v>#N/A</v>
      </c>
      <c r="Y105" s="17"/>
      <c r="Z105" s="14" t="e">
        <f t="shared" si="10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7"/>
        <v>0</v>
      </c>
      <c r="W106" s="12">
        <f t="shared" si="8"/>
        <v>0</v>
      </c>
      <c r="X106" s="14" t="e">
        <f t="shared" si="9"/>
        <v>#N/A</v>
      </c>
      <c r="Y106" s="17"/>
      <c r="Z106" s="14" t="e">
        <f t="shared" si="10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7"/>
        <v>0</v>
      </c>
      <c r="W107" s="12">
        <f t="shared" si="8"/>
        <v>0</v>
      </c>
      <c r="X107" s="14" t="e">
        <f t="shared" si="9"/>
        <v>#N/A</v>
      </c>
      <c r="Y107" s="17"/>
      <c r="Z107" s="14" t="e">
        <f t="shared" si="10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7"/>
        <v>0</v>
      </c>
      <c r="W108" s="12">
        <f t="shared" si="8"/>
        <v>0</v>
      </c>
      <c r="X108" s="14" t="e">
        <f t="shared" si="9"/>
        <v>#N/A</v>
      </c>
      <c r="Y108" s="17"/>
      <c r="Z108" s="14" t="e">
        <f t="shared" si="10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7"/>
        <v>0</v>
      </c>
      <c r="W109" s="12">
        <f t="shared" si="8"/>
        <v>0</v>
      </c>
      <c r="X109" s="14" t="e">
        <f t="shared" si="9"/>
        <v>#N/A</v>
      </c>
      <c r="Y109" s="17"/>
      <c r="Z109" s="14" t="e">
        <f t="shared" si="10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7"/>
        <v>0</v>
      </c>
      <c r="W110" s="12">
        <f t="shared" si="8"/>
        <v>0</v>
      </c>
      <c r="X110" s="14" t="e">
        <f t="shared" si="9"/>
        <v>#N/A</v>
      </c>
      <c r="Y110" s="17"/>
      <c r="Z110" s="14" t="e">
        <f t="shared" si="10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7"/>
        <v>0</v>
      </c>
      <c r="W111" s="12">
        <f t="shared" si="8"/>
        <v>0</v>
      </c>
      <c r="X111" s="14" t="e">
        <f t="shared" si="9"/>
        <v>#N/A</v>
      </c>
      <c r="Y111" s="17"/>
      <c r="Z111" s="14" t="e">
        <f t="shared" si="10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7"/>
        <v>0</v>
      </c>
      <c r="W112" s="12">
        <f t="shared" si="8"/>
        <v>0</v>
      </c>
      <c r="X112" s="14" t="e">
        <f t="shared" si="9"/>
        <v>#N/A</v>
      </c>
      <c r="Y112" s="17"/>
      <c r="Z112" s="14" t="e">
        <f t="shared" si="10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7"/>
        <v>0</v>
      </c>
      <c r="W113" s="12">
        <f t="shared" si="8"/>
        <v>0</v>
      </c>
      <c r="X113" s="14" t="e">
        <f t="shared" si="9"/>
        <v>#N/A</v>
      </c>
      <c r="Y113" s="17"/>
      <c r="Z113" s="14" t="e">
        <f t="shared" si="10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7"/>
        <v>0</v>
      </c>
      <c r="W114" s="12">
        <f t="shared" si="8"/>
        <v>0</v>
      </c>
      <c r="X114" s="14" t="e">
        <f t="shared" si="9"/>
        <v>#N/A</v>
      </c>
      <c r="Y114" s="17"/>
      <c r="Z114" s="14" t="e">
        <f t="shared" si="10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7"/>
        <v>0</v>
      </c>
      <c r="W115" s="12">
        <f t="shared" si="8"/>
        <v>0</v>
      </c>
      <c r="X115" s="14" t="e">
        <f t="shared" si="9"/>
        <v>#N/A</v>
      </c>
      <c r="Y115" s="17"/>
      <c r="Z115" s="14" t="e">
        <f t="shared" si="10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7"/>
        <v>0</v>
      </c>
      <c r="W116" s="12">
        <f t="shared" si="8"/>
        <v>0</v>
      </c>
      <c r="X116" s="14" t="e">
        <f t="shared" si="9"/>
        <v>#N/A</v>
      </c>
      <c r="Y116" s="17"/>
      <c r="Z116" s="14" t="e">
        <f t="shared" si="10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7"/>
        <v>0</v>
      </c>
      <c r="W117" s="12">
        <f t="shared" si="8"/>
        <v>0</v>
      </c>
      <c r="X117" s="14" t="e">
        <f t="shared" si="9"/>
        <v>#N/A</v>
      </c>
      <c r="Y117" s="17"/>
      <c r="Z117" s="14" t="e">
        <f t="shared" si="10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7"/>
        <v>0</v>
      </c>
      <c r="W118" s="12">
        <f t="shared" si="8"/>
        <v>0</v>
      </c>
      <c r="X118" s="14" t="e">
        <f t="shared" si="9"/>
        <v>#N/A</v>
      </c>
      <c r="Y118" s="17"/>
      <c r="Z118" s="14" t="e">
        <f t="shared" si="10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7"/>
        <v>0</v>
      </c>
      <c r="W119" s="12">
        <f t="shared" si="8"/>
        <v>0</v>
      </c>
      <c r="X119" s="14" t="e">
        <f t="shared" si="9"/>
        <v>#N/A</v>
      </c>
      <c r="Y119" s="17"/>
      <c r="Z119" s="14" t="e">
        <f t="shared" si="10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7"/>
        <v>0</v>
      </c>
      <c r="W120" s="12">
        <f t="shared" si="8"/>
        <v>0</v>
      </c>
      <c r="X120" s="14" t="e">
        <f t="shared" si="9"/>
        <v>#N/A</v>
      </c>
      <c r="Y120" s="17"/>
      <c r="Z120" s="14" t="e">
        <f t="shared" si="10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7"/>
        <v>0</v>
      </c>
      <c r="W121" s="12">
        <f t="shared" si="8"/>
        <v>0</v>
      </c>
      <c r="X121" s="14" t="e">
        <f t="shared" si="9"/>
        <v>#N/A</v>
      </c>
      <c r="Y121" s="17"/>
      <c r="Z121" s="14" t="e">
        <f t="shared" si="10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7"/>
        <v>0</v>
      </c>
      <c r="W122" s="12">
        <f t="shared" si="8"/>
        <v>0</v>
      </c>
      <c r="X122" s="14" t="e">
        <f t="shared" si="9"/>
        <v>#N/A</v>
      </c>
      <c r="Y122" s="17"/>
      <c r="Z122" s="14" t="e">
        <f t="shared" si="10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7"/>
        <v>0</v>
      </c>
      <c r="W123" s="12">
        <f t="shared" si="8"/>
        <v>0</v>
      </c>
      <c r="X123" s="14" t="e">
        <f t="shared" si="9"/>
        <v>#N/A</v>
      </c>
      <c r="Y123" s="17"/>
      <c r="Z123" s="14" t="e">
        <f t="shared" si="10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7"/>
        <v>0</v>
      </c>
      <c r="W124" s="12">
        <f t="shared" si="8"/>
        <v>0</v>
      </c>
      <c r="X124" s="14" t="e">
        <f t="shared" si="9"/>
        <v>#N/A</v>
      </c>
      <c r="Y124" s="17"/>
      <c r="Z124" s="14" t="e">
        <f t="shared" si="10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7"/>
        <v>0</v>
      </c>
      <c r="W125" s="12">
        <f t="shared" si="8"/>
        <v>0</v>
      </c>
      <c r="X125" s="14" t="e">
        <f t="shared" si="9"/>
        <v>#N/A</v>
      </c>
      <c r="Y125" s="17"/>
      <c r="Z125" s="14" t="e">
        <f t="shared" si="10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7"/>
        <v>0</v>
      </c>
      <c r="W126" s="12">
        <f t="shared" si="8"/>
        <v>0</v>
      </c>
      <c r="X126" s="14" t="e">
        <f t="shared" si="9"/>
        <v>#N/A</v>
      </c>
      <c r="Y126" s="17"/>
      <c r="Z126" s="14" t="e">
        <f t="shared" si="10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7"/>
        <v>0</v>
      </c>
      <c r="W127" s="12">
        <f t="shared" si="8"/>
        <v>0</v>
      </c>
      <c r="X127" s="14" t="e">
        <f t="shared" si="9"/>
        <v>#N/A</v>
      </c>
      <c r="Y127" s="17"/>
      <c r="Z127" s="14" t="e">
        <f t="shared" si="10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7"/>
        <v>0</v>
      </c>
      <c r="W128" s="12">
        <f t="shared" si="8"/>
        <v>0</v>
      </c>
      <c r="X128" s="14" t="e">
        <f t="shared" si="9"/>
        <v>#N/A</v>
      </c>
      <c r="Y128" s="17"/>
      <c r="Z128" s="14" t="e">
        <f t="shared" si="10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7"/>
        <v>0</v>
      </c>
      <c r="W129" s="12">
        <f t="shared" si="8"/>
        <v>0</v>
      </c>
      <c r="X129" s="14" t="e">
        <f t="shared" si="9"/>
        <v>#N/A</v>
      </c>
      <c r="Y129" s="17"/>
      <c r="Z129" s="14" t="e">
        <f t="shared" si="10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8"/>
        <v>0</v>
      </c>
      <c r="X130" s="14" t="e">
        <f t="shared" si="9"/>
        <v>#N/A</v>
      </c>
      <c r="Y130" s="17"/>
      <c r="Z130" s="14" t="e">
        <f t="shared" si="10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8"/>
        <v>0</v>
      </c>
      <c r="X131" s="14" t="e">
        <f t="shared" si="9"/>
        <v>#N/A</v>
      </c>
      <c r="Y131" s="17"/>
      <c r="Z131" s="14" t="e">
        <f t="shared" si="10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8"/>
        <v>0</v>
      </c>
      <c r="X132" s="14" t="e">
        <f t="shared" si="9"/>
        <v>#N/A</v>
      </c>
      <c r="Y132" s="17"/>
      <c r="Z132" s="14" t="e">
        <f t="shared" si="10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8"/>
        <v>0</v>
      </c>
      <c r="X133" s="14" t="e">
        <f t="shared" si="9"/>
        <v>#N/A</v>
      </c>
      <c r="Y133" s="17"/>
      <c r="Z133" s="14" t="e">
        <f t="shared" si="10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8"/>
        <v>0</v>
      </c>
      <c r="X134" s="14" t="e">
        <f t="shared" si="9"/>
        <v>#N/A</v>
      </c>
      <c r="Y134" s="17"/>
      <c r="Z134" s="14" t="e">
        <f t="shared" si="10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8"/>
        <v>0</v>
      </c>
      <c r="X135" s="14" t="e">
        <f t="shared" si="9"/>
        <v>#N/A</v>
      </c>
      <c r="Y135" s="17"/>
      <c r="Z135" s="14" t="e">
        <f t="shared" si="10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8"/>
        <v>0</v>
      </c>
      <c r="X136" s="14" t="e">
        <f t="shared" si="9"/>
        <v>#N/A</v>
      </c>
      <c r="Y136" s="17"/>
      <c r="Z136" s="14" t="e">
        <f t="shared" si="10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8"/>
        <v>0</v>
      </c>
      <c r="X137" s="14" t="e">
        <f t="shared" si="9"/>
        <v>#N/A</v>
      </c>
      <c r="Y137" s="17"/>
      <c r="Z137" s="14" t="e">
        <f t="shared" si="10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8"/>
        <v>0</v>
      </c>
      <c r="X138" s="14" t="e">
        <f t="shared" si="9"/>
        <v>#N/A</v>
      </c>
      <c r="Y138" s="17"/>
      <c r="Z138" s="14" t="e">
        <f t="shared" si="10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8"/>
        <v>0</v>
      </c>
      <c r="X139" s="14" t="e">
        <f t="shared" si="9"/>
        <v>#N/A</v>
      </c>
      <c r="Y139" s="17"/>
      <c r="Z139" s="14" t="e">
        <f t="shared" si="10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8"/>
        <v>0</v>
      </c>
      <c r="X140" s="14" t="e">
        <f t="shared" si="9"/>
        <v>#N/A</v>
      </c>
      <c r="Y140" s="17"/>
      <c r="Z140" s="14" t="e">
        <f t="shared" si="10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8"/>
        <v>0</v>
      </c>
      <c r="X141" s="14" t="e">
        <f t="shared" si="9"/>
        <v>#N/A</v>
      </c>
      <c r="Y141" s="17"/>
      <c r="Z141" s="14" t="e">
        <f t="shared" si="10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8"/>
        <v>0</v>
      </c>
      <c r="X142" s="14" t="e">
        <f t="shared" si="9"/>
        <v>#N/A</v>
      </c>
      <c r="Y142" s="17"/>
      <c r="Z142" s="14" t="e">
        <f t="shared" si="10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8"/>
        <v>0</v>
      </c>
      <c r="X143" s="14" t="e">
        <f t="shared" si="9"/>
        <v>#N/A</v>
      </c>
      <c r="Y143" s="17"/>
      <c r="Z143" s="14" t="e">
        <f t="shared" si="10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8"/>
        <v>0</v>
      </c>
      <c r="X144" s="14" t="e">
        <f t="shared" si="9"/>
        <v>#N/A</v>
      </c>
      <c r="Y144" s="17"/>
      <c r="Z144" s="14" t="e">
        <f t="shared" si="10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8"/>
        <v>0</v>
      </c>
      <c r="X145" s="14" t="e">
        <f t="shared" si="9"/>
        <v>#N/A</v>
      </c>
      <c r="Y145" s="17"/>
      <c r="Z145" s="14" t="e">
        <f t="shared" si="10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8"/>
        <v>0</v>
      </c>
      <c r="X146" s="14" t="e">
        <f t="shared" si="9"/>
        <v>#N/A</v>
      </c>
      <c r="Y146" s="17"/>
      <c r="Z146" s="14" t="e">
        <f t="shared" si="10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8"/>
        <v>0</v>
      </c>
      <c r="X147" s="14" t="e">
        <f t="shared" si="9"/>
        <v>#N/A</v>
      </c>
      <c r="Y147" s="17"/>
      <c r="Z147" s="14" t="e">
        <f t="shared" si="10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8"/>
        <v>0</v>
      </c>
      <c r="X148" s="14" t="e">
        <f t="shared" si="9"/>
        <v>#N/A</v>
      </c>
      <c r="Y148" s="17"/>
      <c r="Z148" s="14" t="e">
        <f t="shared" si="10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8"/>
        <v>0</v>
      </c>
      <c r="X149" s="14" t="e">
        <f t="shared" si="9"/>
        <v>#N/A</v>
      </c>
      <c r="Y149" s="17"/>
      <c r="Z149" s="14" t="e">
        <f t="shared" si="10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8"/>
        <v>0</v>
      </c>
      <c r="X150" s="14" t="e">
        <f t="shared" si="9"/>
        <v>#N/A</v>
      </c>
      <c r="Y150" s="17"/>
      <c r="Z150" s="14" t="e">
        <f t="shared" si="10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8"/>
        <v>0</v>
      </c>
      <c r="X151" s="14" t="e">
        <f t="shared" si="9"/>
        <v>#N/A</v>
      </c>
      <c r="Y151" s="17"/>
      <c r="Z151" s="14" t="e">
        <f t="shared" si="10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8"/>
        <v>0</v>
      </c>
      <c r="X152" s="14" t="e">
        <f t="shared" si="9"/>
        <v>#N/A</v>
      </c>
      <c r="Y152" s="17"/>
      <c r="Z152" s="14" t="e">
        <f t="shared" si="10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8"/>
        <v>0</v>
      </c>
      <c r="X153" s="14" t="e">
        <f t="shared" si="9"/>
        <v>#N/A</v>
      </c>
      <c r="Y153" s="17"/>
      <c r="Z153" s="14" t="e">
        <f t="shared" si="10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8"/>
        <v>0</v>
      </c>
      <c r="X154" s="14" t="e">
        <f t="shared" si="9"/>
        <v>#N/A</v>
      </c>
      <c r="Y154" s="17"/>
      <c r="Z154" s="14" t="e">
        <f t="shared" si="10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8"/>
        <v>0</v>
      </c>
      <c r="X155" s="14" t="e">
        <f t="shared" si="9"/>
        <v>#N/A</v>
      </c>
      <c r="Y155" s="17"/>
      <c r="Z155" s="14" t="e">
        <f t="shared" si="10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8"/>
        <v>0</v>
      </c>
      <c r="X156" s="14" t="e">
        <f t="shared" si="9"/>
        <v>#N/A</v>
      </c>
      <c r="Y156" s="17"/>
      <c r="Z156" s="14" t="e">
        <f t="shared" si="10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8"/>
        <v>0</v>
      </c>
      <c r="X157" s="14" t="e">
        <f t="shared" si="9"/>
        <v>#N/A</v>
      </c>
      <c r="Y157" s="17"/>
      <c r="Z157" s="14" t="e">
        <f t="shared" si="10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8"/>
        <v>0</v>
      </c>
      <c r="X158" s="14" t="e">
        <f t="shared" si="9"/>
        <v>#N/A</v>
      </c>
      <c r="Y158" s="17"/>
      <c r="Z158" s="14" t="e">
        <f t="shared" si="10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8"/>
        <v>0</v>
      </c>
      <c r="X159" s="14" t="e">
        <f t="shared" si="9"/>
        <v>#N/A</v>
      </c>
      <c r="Y159" s="17"/>
      <c r="Z159" s="14" t="e">
        <f t="shared" si="10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8"/>
        <v>0</v>
      </c>
      <c r="X160" s="14" t="e">
        <f t="shared" si="9"/>
        <v>#N/A</v>
      </c>
      <c r="Y160" s="17"/>
      <c r="Z160" s="14" t="e">
        <f t="shared" si="10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8"/>
        <v>0</v>
      </c>
      <c r="X161" s="14" t="e">
        <f t="shared" si="9"/>
        <v>#N/A</v>
      </c>
      <c r="Y161" s="17"/>
      <c r="Z161" s="14" t="e">
        <f t="shared" si="10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8"/>
        <v>0</v>
      </c>
      <c r="X162" s="14" t="e">
        <f t="shared" si="9"/>
        <v>#N/A</v>
      </c>
      <c r="Y162" s="17"/>
      <c r="Z162" s="14" t="e">
        <f t="shared" si="10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8"/>
        <v>0</v>
      </c>
      <c r="X163" s="14" t="e">
        <f t="shared" si="9"/>
        <v>#N/A</v>
      </c>
      <c r="Y163" s="17"/>
      <c r="Z163" s="14" t="e">
        <f t="shared" si="10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8"/>
        <v>0</v>
      </c>
      <c r="X164" s="14" t="e">
        <f t="shared" si="9"/>
        <v>#N/A</v>
      </c>
      <c r="Y164" s="17"/>
      <c r="Z164" s="14" t="e">
        <f t="shared" si="10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8"/>
        <v>0</v>
      </c>
      <c r="X165" s="14" t="e">
        <f t="shared" si="9"/>
        <v>#N/A</v>
      </c>
      <c r="Y165" s="17"/>
      <c r="Z165" s="14" t="e">
        <f t="shared" si="10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8"/>
        <v>0</v>
      </c>
      <c r="X166" s="14" t="e">
        <f t="shared" si="9"/>
        <v>#N/A</v>
      </c>
      <c r="Y166" s="17"/>
      <c r="Z166" s="14" t="e">
        <f t="shared" si="10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8"/>
        <v>0</v>
      </c>
      <c r="X167" s="14" t="e">
        <f t="shared" si="9"/>
        <v>#N/A</v>
      </c>
      <c r="Y167" s="17"/>
      <c r="Z167" s="14" t="e">
        <f t="shared" si="10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8"/>
        <v>0</v>
      </c>
      <c r="X168" s="14" t="e">
        <f t="shared" si="9"/>
        <v>#N/A</v>
      </c>
      <c r="Y168" s="17"/>
      <c r="Z168" s="14" t="e">
        <f t="shared" si="10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8"/>
        <v>0</v>
      </c>
      <c r="X169" s="14" t="e">
        <f t="shared" si="9"/>
        <v>#N/A</v>
      </c>
      <c r="Y169" s="17"/>
      <c r="Z169" s="14" t="e">
        <f t="shared" si="10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8"/>
        <v>0</v>
      </c>
      <c r="X170" s="14" t="e">
        <f t="shared" si="9"/>
        <v>#N/A</v>
      </c>
      <c r="Y170" s="17"/>
      <c r="Z170" s="14" t="e">
        <f t="shared" si="10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8"/>
        <v>0</v>
      </c>
      <c r="X171" s="14" t="e">
        <f t="shared" si="9"/>
        <v>#N/A</v>
      </c>
      <c r="Y171" s="17"/>
      <c r="Z171" s="14" t="e">
        <f t="shared" si="10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8"/>
        <v>0</v>
      </c>
      <c r="X172" s="14" t="e">
        <f t="shared" si="9"/>
        <v>#N/A</v>
      </c>
      <c r="Y172" s="17"/>
      <c r="Z172" s="14" t="e">
        <f t="shared" si="10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8"/>
        <v>0</v>
      </c>
      <c r="X173" s="14" t="e">
        <f t="shared" si="9"/>
        <v>#N/A</v>
      </c>
      <c r="Y173" s="17"/>
      <c r="Z173" s="14" t="e">
        <f t="shared" si="10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8"/>
        <v>0</v>
      </c>
      <c r="X174" s="14" t="e">
        <f t="shared" si="9"/>
        <v>#N/A</v>
      </c>
      <c r="Y174" s="17"/>
      <c r="Z174" s="14" t="e">
        <f t="shared" si="10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8"/>
        <v>0</v>
      </c>
      <c r="X175" s="14" t="e">
        <f t="shared" si="9"/>
        <v>#N/A</v>
      </c>
      <c r="Y175" s="17"/>
      <c r="Z175" s="14" t="e">
        <f t="shared" si="10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8"/>
        <v>0</v>
      </c>
      <c r="X176" s="14" t="e">
        <f t="shared" si="9"/>
        <v>#N/A</v>
      </c>
      <c r="Y176" s="17"/>
      <c r="Z176" s="14" t="e">
        <f t="shared" si="10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8"/>
        <v>0</v>
      </c>
      <c r="X177" s="14" t="e">
        <f t="shared" si="9"/>
        <v>#N/A</v>
      </c>
      <c r="Y177" s="17"/>
      <c r="Z177" s="14" t="e">
        <f t="shared" si="10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8"/>
        <v>0</v>
      </c>
      <c r="X178" s="14" t="e">
        <f t="shared" si="9"/>
        <v>#N/A</v>
      </c>
      <c r="Y178" s="17"/>
      <c r="Z178" s="14" t="e">
        <f t="shared" si="10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8"/>
        <v>0</v>
      </c>
      <c r="X179" s="14" t="e">
        <f t="shared" si="9"/>
        <v>#N/A</v>
      </c>
      <c r="Y179" s="17"/>
      <c r="Z179" s="14" t="e">
        <f t="shared" si="10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8"/>
        <v>0</v>
      </c>
      <c r="X180" s="14" t="e">
        <f t="shared" si="9"/>
        <v>#N/A</v>
      </c>
      <c r="Y180" s="17"/>
      <c r="Z180" s="14" t="e">
        <f t="shared" si="10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8"/>
        <v>0</v>
      </c>
      <c r="X181" s="14" t="e">
        <f t="shared" si="9"/>
        <v>#N/A</v>
      </c>
      <c r="Y181" s="17"/>
      <c r="Z181" s="14" t="e">
        <f t="shared" si="10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8"/>
        <v>0</v>
      </c>
      <c r="X182" s="14" t="e">
        <f t="shared" si="9"/>
        <v>#N/A</v>
      </c>
      <c r="Y182" s="17"/>
      <c r="Z182" s="14" t="e">
        <f t="shared" si="10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8"/>
        <v>0</v>
      </c>
      <c r="X183" s="14" t="e">
        <f t="shared" si="9"/>
        <v>#N/A</v>
      </c>
      <c r="Y183" s="17"/>
      <c r="Z183" s="14" t="e">
        <f t="shared" si="10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8"/>
        <v>0</v>
      </c>
      <c r="X184" s="14" t="e">
        <f t="shared" si="9"/>
        <v>#N/A</v>
      </c>
      <c r="Y184" s="17"/>
      <c r="Z184" s="14" t="e">
        <f t="shared" si="10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8"/>
        <v>0</v>
      </c>
      <c r="X185" s="14" t="e">
        <f t="shared" si="9"/>
        <v>#N/A</v>
      </c>
      <c r="Y185" s="17"/>
      <c r="Z185" s="14" t="e">
        <f t="shared" si="10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8"/>
        <v>0</v>
      </c>
      <c r="X186" s="14" t="e">
        <f t="shared" si="9"/>
        <v>#N/A</v>
      </c>
      <c r="Y186" s="17"/>
      <c r="Z186" s="14" t="e">
        <f t="shared" si="10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8"/>
        <v>0</v>
      </c>
      <c r="X187" s="14" t="e">
        <f t="shared" si="9"/>
        <v>#N/A</v>
      </c>
      <c r="Y187" s="17"/>
      <c r="Z187" s="14" t="e">
        <f t="shared" si="10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8"/>
        <v>0</v>
      </c>
      <c r="X188" s="14" t="e">
        <f t="shared" si="9"/>
        <v>#N/A</v>
      </c>
      <c r="Y188" s="17"/>
      <c r="Z188" s="14" t="e">
        <f t="shared" si="10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8"/>
        <v>0</v>
      </c>
      <c r="X189" s="14" t="e">
        <f t="shared" si="9"/>
        <v>#N/A</v>
      </c>
      <c r="Y189" s="17"/>
      <c r="Z189" s="14" t="e">
        <f t="shared" si="10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8"/>
        <v>0</v>
      </c>
      <c r="X190" s="14" t="e">
        <f t="shared" si="9"/>
        <v>#N/A</v>
      </c>
      <c r="Y190" s="17"/>
      <c r="Z190" s="14" t="e">
        <f t="shared" si="10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8"/>
        <v>0</v>
      </c>
      <c r="X191" s="14" t="e">
        <f t="shared" si="9"/>
        <v>#N/A</v>
      </c>
      <c r="Y191" s="17"/>
      <c r="Z191" s="14" t="e">
        <f t="shared" si="10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8"/>
        <v>0</v>
      </c>
      <c r="X192" s="14" t="e">
        <f t="shared" si="9"/>
        <v>#N/A</v>
      </c>
      <c r="Y192" s="17"/>
      <c r="Z192" s="14" t="e">
        <f t="shared" si="10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8"/>
        <v>0</v>
      </c>
      <c r="X193" s="14" t="e">
        <f t="shared" si="9"/>
        <v>#N/A</v>
      </c>
      <c r="Y193" s="17"/>
      <c r="Z193" s="14" t="e">
        <f t="shared" si="10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8"/>
        <v>0</v>
      </c>
      <c r="X194" s="14" t="e">
        <f t="shared" si="9"/>
        <v>#N/A</v>
      </c>
      <c r="Y194" s="17"/>
      <c r="Z194" s="14" t="e">
        <f t="shared" si="10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8"/>
        <v>0</v>
      </c>
      <c r="X195" s="14" t="e">
        <f t="shared" si="9"/>
        <v>#N/A</v>
      </c>
      <c r="Y195" s="17"/>
      <c r="Z195" s="14" t="e">
        <f t="shared" si="10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8"/>
        <v>0</v>
      </c>
      <c r="X196" s="14" t="e">
        <f t="shared" si="9"/>
        <v>#N/A</v>
      </c>
      <c r="Y196" s="17"/>
      <c r="Z196" s="14" t="e">
        <f t="shared" si="10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8"/>
        <v>0</v>
      </c>
      <c r="X197" s="14" t="e">
        <f t="shared" si="9"/>
        <v>#N/A</v>
      </c>
      <c r="Y197" s="17"/>
      <c r="Z197" s="14" t="e">
        <f t="shared" si="10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8"/>
        <v>0</v>
      </c>
      <c r="X198" s="14" t="e">
        <f t="shared" si="9"/>
        <v>#N/A</v>
      </c>
      <c r="Y198" s="17"/>
      <c r="Z198" s="14" t="e">
        <f t="shared" si="10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8"/>
        <v>0</v>
      </c>
      <c r="X199" s="14" t="e">
        <f t="shared" si="9"/>
        <v>#N/A</v>
      </c>
      <c r="Y199" s="17"/>
      <c r="Z199" s="14" t="e">
        <f t="shared" si="10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8"/>
        <v>0</v>
      </c>
      <c r="X200" s="14" t="e">
        <f t="shared" si="9"/>
        <v>#N/A</v>
      </c>
      <c r="Y200" s="17"/>
      <c r="Z200" s="14" t="e">
        <f t="shared" si="10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13</v>
      </c>
      <c r="AI240" s="56">
        <f t="shared" si="19"/>
        <v>0</v>
      </c>
      <c r="AJ240" s="57">
        <f>AH240-AI240</f>
        <v>13</v>
      </c>
      <c r="AK240" s="58">
        <f t="shared" si="23"/>
        <v>1.95</v>
      </c>
      <c r="AL240" s="59">
        <f>AO240+AQ240-[2]Sheet1!$AH241</f>
        <v>0</v>
      </c>
      <c r="AM240" s="59">
        <f t="shared" si="25"/>
        <v>-13</v>
      </c>
      <c r="AN240" s="58">
        <f t="shared" si="21"/>
        <v>0</v>
      </c>
      <c r="AO240" s="59"/>
      <c r="AP240" s="58">
        <f t="shared" si="22"/>
        <v>-1.95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11</v>
      </c>
      <c r="AI241" s="56">
        <f t="shared" si="19"/>
        <v>0</v>
      </c>
      <c r="AJ241" s="57">
        <f t="shared" ref="AJ241:AJ264" si="27">AH241-AI241</f>
        <v>11</v>
      </c>
      <c r="AK241" s="58">
        <f>AH241*AG241/1000</f>
        <v>8.25</v>
      </c>
      <c r="AL241" s="59">
        <f>AO241+AQ241-[2]Sheet1!$AH242</f>
        <v>0</v>
      </c>
      <c r="AM241" s="59">
        <f t="shared" si="25"/>
        <v>-11</v>
      </c>
      <c r="AN241" s="58">
        <f t="shared" si="21"/>
        <v>0</v>
      </c>
      <c r="AO241" s="59"/>
      <c r="AP241" s="58">
        <f t="shared" si="22"/>
        <v>-8.25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20</v>
      </c>
      <c r="AI242" s="56">
        <f t="shared" si="19"/>
        <v>0</v>
      </c>
      <c r="AJ242" s="57">
        <f t="shared" si="27"/>
        <v>20</v>
      </c>
      <c r="AK242" s="58">
        <f t="shared" ref="AK242:AK267" si="28">AH242*AG242/1000</f>
        <v>80</v>
      </c>
      <c r="AL242" s="59">
        <f>AO242+AQ242-[2]Sheet1!$AH243</f>
        <v>0</v>
      </c>
      <c r="AM242" s="59">
        <f t="shared" si="25"/>
        <v>-20</v>
      </c>
      <c r="AN242" s="58">
        <f t="shared" si="21"/>
        <v>0</v>
      </c>
      <c r="AO242" s="59"/>
      <c r="AP242" s="58">
        <f t="shared" si="22"/>
        <v>-80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260">
    <mergeCell ref="A1:B1"/>
    <mergeCell ref="C1:D1"/>
    <mergeCell ref="E1:F1"/>
    <mergeCell ref="U1:V1"/>
    <mergeCell ref="AD3:AD7"/>
    <mergeCell ref="AC3:AC7"/>
    <mergeCell ref="AB3:AB7"/>
    <mergeCell ref="AA3:AA7"/>
    <mergeCell ref="N3:N7"/>
    <mergeCell ref="M3:M7"/>
    <mergeCell ref="L3:L7"/>
    <mergeCell ref="J3:J7"/>
    <mergeCell ref="G3:G7"/>
    <mergeCell ref="H3:H7"/>
    <mergeCell ref="I3:I7"/>
    <mergeCell ref="AD8:AD10"/>
    <mergeCell ref="AC8:AC10"/>
    <mergeCell ref="AA8:AA10"/>
    <mergeCell ref="AB8:AB10"/>
    <mergeCell ref="G8:G10"/>
    <mergeCell ref="H8:H10"/>
    <mergeCell ref="I8:I10"/>
    <mergeCell ref="J8:J10"/>
    <mergeCell ref="L8:L10"/>
    <mergeCell ref="M8:M10"/>
    <mergeCell ref="N8:N10"/>
    <mergeCell ref="G11:G12"/>
    <mergeCell ref="AA13:AA15"/>
    <mergeCell ref="AD13:AD15"/>
    <mergeCell ref="AC13:AC15"/>
    <mergeCell ref="AB13:AB15"/>
    <mergeCell ref="G13:G15"/>
    <mergeCell ref="H13:H15"/>
    <mergeCell ref="I13:I15"/>
    <mergeCell ref="J13:J15"/>
    <mergeCell ref="L13:L15"/>
    <mergeCell ref="M13:M15"/>
    <mergeCell ref="N13:N15"/>
    <mergeCell ref="M11:M12"/>
    <mergeCell ref="L11:L12"/>
    <mergeCell ref="J11:J12"/>
    <mergeCell ref="I11:I12"/>
    <mergeCell ref="H11:H12"/>
    <mergeCell ref="AD11:AD12"/>
    <mergeCell ref="AC11:AC12"/>
    <mergeCell ref="AA11:AA12"/>
    <mergeCell ref="AB11:AB12"/>
    <mergeCell ref="N11:N12"/>
    <mergeCell ref="G16:G17"/>
    <mergeCell ref="AD21:AD22"/>
    <mergeCell ref="AC21:AC22"/>
    <mergeCell ref="AA21:AA22"/>
    <mergeCell ref="AB21:AB22"/>
    <mergeCell ref="N21:N22"/>
    <mergeCell ref="M21:M22"/>
    <mergeCell ref="L21:L22"/>
    <mergeCell ref="J21:J22"/>
    <mergeCell ref="I21:I22"/>
    <mergeCell ref="H21:H22"/>
    <mergeCell ref="G21:G22"/>
    <mergeCell ref="M16:M17"/>
    <mergeCell ref="L16:L17"/>
    <mergeCell ref="J16:J17"/>
    <mergeCell ref="I16:I17"/>
    <mergeCell ref="H16:H17"/>
    <mergeCell ref="AA16:AA17"/>
    <mergeCell ref="AB16:AB17"/>
    <mergeCell ref="AC16:AC17"/>
    <mergeCell ref="AD16:AD17"/>
    <mergeCell ref="N16:N17"/>
    <mergeCell ref="AA23:AA24"/>
    <mergeCell ref="AD23:AD24"/>
    <mergeCell ref="AC23:AC24"/>
    <mergeCell ref="AB23:AB24"/>
    <mergeCell ref="G23:G24"/>
    <mergeCell ref="H23:H24"/>
    <mergeCell ref="I23:I24"/>
    <mergeCell ref="J23:J24"/>
    <mergeCell ref="L23:L24"/>
    <mergeCell ref="M23:M24"/>
    <mergeCell ref="N23:N24"/>
    <mergeCell ref="AA26:AA28"/>
    <mergeCell ref="AB26:AB28"/>
    <mergeCell ref="AC26:AC28"/>
    <mergeCell ref="AD26:AD28"/>
    <mergeCell ref="G26:G28"/>
    <mergeCell ref="H26:H28"/>
    <mergeCell ref="I26:I28"/>
    <mergeCell ref="J26:J28"/>
    <mergeCell ref="L26:L28"/>
    <mergeCell ref="M26:M28"/>
    <mergeCell ref="N26:N28"/>
    <mergeCell ref="G31:G32"/>
    <mergeCell ref="AA35:AA37"/>
    <mergeCell ref="AD35:AD37"/>
    <mergeCell ref="AC35:AC37"/>
    <mergeCell ref="AB35:AB37"/>
    <mergeCell ref="M31:M32"/>
    <mergeCell ref="L31:L32"/>
    <mergeCell ref="J31:J32"/>
    <mergeCell ref="I31:I32"/>
    <mergeCell ref="H31:H32"/>
    <mergeCell ref="AA31:AA32"/>
    <mergeCell ref="AB31:AB32"/>
    <mergeCell ref="AC31:AC32"/>
    <mergeCell ref="AD31:AD32"/>
    <mergeCell ref="N31:N32"/>
    <mergeCell ref="AE38:AE39"/>
    <mergeCell ref="AD38:AD39"/>
    <mergeCell ref="AC38:AC39"/>
    <mergeCell ref="AB38:AB39"/>
    <mergeCell ref="AA38:AA39"/>
    <mergeCell ref="AE35:AE37"/>
    <mergeCell ref="G35:G37"/>
    <mergeCell ref="H35:H37"/>
    <mergeCell ref="I35:I37"/>
    <mergeCell ref="J35:J37"/>
    <mergeCell ref="L35:L37"/>
    <mergeCell ref="M35:M37"/>
    <mergeCell ref="N35:N37"/>
    <mergeCell ref="G38:G39"/>
    <mergeCell ref="G40:G43"/>
    <mergeCell ref="H40:H43"/>
    <mergeCell ref="I40:I43"/>
    <mergeCell ref="N38:N39"/>
    <mergeCell ref="M38:M39"/>
    <mergeCell ref="L38:L39"/>
    <mergeCell ref="J38:J39"/>
    <mergeCell ref="I38:I39"/>
    <mergeCell ref="J40:J43"/>
    <mergeCell ref="L40:L43"/>
    <mergeCell ref="M40:M43"/>
    <mergeCell ref="N40:N43"/>
    <mergeCell ref="AD40:AD43"/>
    <mergeCell ref="AC40:AC43"/>
    <mergeCell ref="AA40:AA43"/>
    <mergeCell ref="AB40:AB43"/>
    <mergeCell ref="H38:H39"/>
    <mergeCell ref="AD49:AD51"/>
    <mergeCell ref="AC49:AC51"/>
    <mergeCell ref="AB49:AB51"/>
    <mergeCell ref="AA49:AA51"/>
    <mergeCell ref="AA46:AA47"/>
    <mergeCell ref="AD46:AD47"/>
    <mergeCell ref="AC46:AC47"/>
    <mergeCell ref="AB46:AB47"/>
    <mergeCell ref="G46:G47"/>
    <mergeCell ref="N49:N51"/>
    <mergeCell ref="M49:M51"/>
    <mergeCell ref="L49:L51"/>
    <mergeCell ref="J49:J51"/>
    <mergeCell ref="I49:I51"/>
    <mergeCell ref="H49:H51"/>
    <mergeCell ref="G49:G51"/>
    <mergeCell ref="M46:M47"/>
    <mergeCell ref="L46:L47"/>
    <mergeCell ref="J46:J47"/>
    <mergeCell ref="I46:I47"/>
    <mergeCell ref="H46:H47"/>
    <mergeCell ref="N46:N47"/>
    <mergeCell ref="AD56:AD57"/>
    <mergeCell ref="AC56:AC57"/>
    <mergeCell ref="AB56:AB57"/>
    <mergeCell ref="AA56:AA57"/>
    <mergeCell ref="N56:N57"/>
    <mergeCell ref="G53:G54"/>
    <mergeCell ref="AA53:AA54"/>
    <mergeCell ref="AD53:AD54"/>
    <mergeCell ref="AC53:AC54"/>
    <mergeCell ref="AB53:AB54"/>
    <mergeCell ref="M53:M54"/>
    <mergeCell ref="L53:L54"/>
    <mergeCell ref="J53:J54"/>
    <mergeCell ref="I53:I54"/>
    <mergeCell ref="H53:H54"/>
    <mergeCell ref="G56:G57"/>
    <mergeCell ref="N53:N54"/>
    <mergeCell ref="G59:G61"/>
    <mergeCell ref="H59:H61"/>
    <mergeCell ref="I59:I61"/>
    <mergeCell ref="J59:J61"/>
    <mergeCell ref="M56:M57"/>
    <mergeCell ref="L56:L57"/>
    <mergeCell ref="J56:J57"/>
    <mergeCell ref="I56:I57"/>
    <mergeCell ref="H56:H57"/>
    <mergeCell ref="AE59:AE61"/>
    <mergeCell ref="AA64:AA65"/>
    <mergeCell ref="AD64:AD65"/>
    <mergeCell ref="AC64:AC65"/>
    <mergeCell ref="AB64:AB65"/>
    <mergeCell ref="L59:L61"/>
    <mergeCell ref="M59:M61"/>
    <mergeCell ref="N59:N61"/>
    <mergeCell ref="AA59:AA61"/>
    <mergeCell ref="AD59:AD61"/>
    <mergeCell ref="AC59:AC61"/>
    <mergeCell ref="AB59:AB61"/>
    <mergeCell ref="H64:H65"/>
    <mergeCell ref="G64:G65"/>
    <mergeCell ref="AD66:AD67"/>
    <mergeCell ref="AC66:AC67"/>
    <mergeCell ref="AB66:AB67"/>
    <mergeCell ref="AA66:AA67"/>
    <mergeCell ref="N66:N67"/>
    <mergeCell ref="M66:M67"/>
    <mergeCell ref="L66:L67"/>
    <mergeCell ref="J66:J67"/>
    <mergeCell ref="I66:I67"/>
    <mergeCell ref="H66:H67"/>
    <mergeCell ref="G66:G67"/>
    <mergeCell ref="N64:N65"/>
    <mergeCell ref="M64:M65"/>
    <mergeCell ref="L64:L65"/>
    <mergeCell ref="J64:J65"/>
    <mergeCell ref="I64:I65"/>
    <mergeCell ref="AA68:AA70"/>
    <mergeCell ref="AD68:AD70"/>
    <mergeCell ref="AC68:AC70"/>
    <mergeCell ref="AB68:AB70"/>
    <mergeCell ref="G68:G70"/>
    <mergeCell ref="H68:H70"/>
    <mergeCell ref="I68:I70"/>
    <mergeCell ref="J68:J70"/>
    <mergeCell ref="L68:L70"/>
    <mergeCell ref="M68:M70"/>
    <mergeCell ref="N68:N70"/>
    <mergeCell ref="AD71:AD75"/>
    <mergeCell ref="AC71:AC75"/>
    <mergeCell ref="AB71:AB75"/>
    <mergeCell ref="AA71:AA75"/>
    <mergeCell ref="G71:G75"/>
    <mergeCell ref="H71:H75"/>
    <mergeCell ref="I71:I75"/>
    <mergeCell ref="J71:J75"/>
    <mergeCell ref="L71:L75"/>
    <mergeCell ref="M71:M75"/>
    <mergeCell ref="N71:N75"/>
    <mergeCell ref="AD76:AD82"/>
    <mergeCell ref="AC76:AC82"/>
    <mergeCell ref="AB76:AB82"/>
    <mergeCell ref="AA76:AA82"/>
    <mergeCell ref="G76:G82"/>
    <mergeCell ref="H76:H82"/>
    <mergeCell ref="I76:I82"/>
    <mergeCell ref="J76:J82"/>
    <mergeCell ref="L76:L82"/>
    <mergeCell ref="M76:M82"/>
    <mergeCell ref="N76:N82"/>
    <mergeCell ref="M83:M85"/>
    <mergeCell ref="N83:N85"/>
    <mergeCell ref="AC83:AC85"/>
    <mergeCell ref="AD83:AD85"/>
    <mergeCell ref="AB83:AB85"/>
    <mergeCell ref="AA83:AA85"/>
    <mergeCell ref="G83:G85"/>
    <mergeCell ref="H83:H85"/>
    <mergeCell ref="I83:I85"/>
    <mergeCell ref="J83:J85"/>
    <mergeCell ref="L83:L85"/>
  </mergeCells>
  <conditionalFormatting sqref="G2:J3 AD2:AD3 Z2:Z200 J8 AD8 G11:J11 AD11 G13:J13 AD13 G16:J16 AD16 G18:J21 AD18:AD21 G23:J23 AD23 G25:J26 AD25:AD26 G29:J31 AD29:AD31 G33:J35 AD33:AD35 G38:J38 AD38 G40:J40 AD40 G44:J46 AD44:AD46 G48:J49 AD48:AD49 G52:J53 AD52:AD53 G55:J56 AD55:AD56 G58:J59 AD58:AD59 G62:J64 AD62:AD64 G66:J66 AD66 G68:J68 AD68 G71:J71 AD71 G76:J76 AD76 G83:J83 AD83 G86:J200 AD86:AD200">
    <cfRule type="expression" dxfId="21" priority="63">
      <formula>$A2</formula>
    </cfRule>
    <cfRule type="expression" dxfId="20" priority="65">
      <formula>$E2</formula>
    </cfRule>
  </conditionalFormatting>
  <conditionalFormatting sqref="K2:Z2 G2:J3 AA2:AF3 Q3:Z200 J8 AA8:AF8 G11:P11 AA11:AF11 G13:P13 AA13:AF13 G16:P16 AA16:AF16 G18:P21 AA18:AF21 G23:P23 AA23:AF23 G25:P26 AA25:AF26 G29:P31 AA29:AF31 G33:P35 AA33:AF35 G38:P38 AA38:AF38 G40:P40 AA40:AF40 G44:P46 AA44:AF46 G48:P49 AA48:AF49 G52:P53 AA52:AF53 G55:P56 AA55:AF56 G58:P59 AA58:AF59 G62:P64 AA62:AF64 G66:P66 AA66:AF66 G68:P68 AA68:AF68 G71:P71 AA71:AF71 G76:P76 AA76:AF76 G83:P83 AA83:AF83 G86:P200 AA86:AF200 K3:P3 AE4:AF7 K4:K10 O4:P10 H8 AE9:AF10 K12 O12:P12 AE12:AF12 K14:K15 O14:P15 AE14:AF15 K17 O17:P17 AE17:AF17 K22 O22:P22 AE22:AF22 K24 O24:P24 AE24:AF24 K27:K28 O27:P28 AE27:AF28 K32 O32:P32 AE32:AF32 K36:K37 O36:P37 AF36:AF37 K39 O39:P39 AF39 K41:K43 O41:P43 AE41:AF43 K47 O47:P47 AE47:AF47 K50:K51 O50:P51 AE50:AF51 K54 O54:P54 AE54:AF54 K57 O57:P57 AE57:AF57 K60:K61 O60:P61 AF60:AF61 K65 O65:P65 AE65:AF65 K67 O67:P67 AE67:AF67 K69:K70 O69:P70 AE69:AF70 K72:K75 O72:P75 AE72:AF75 K77:K82 O77:P82 AE77:AF82 K84:K85 O84:P85 AE84:AF85">
    <cfRule type="expression" dxfId="19" priority="64">
      <formula>$C2</formula>
    </cfRule>
  </conditionalFormatting>
  <conditionalFormatting sqref="W2:W200">
    <cfRule type="expression" dxfId="1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{B2B55757-2BC6-4E58-9F2F-5E94C34355AD}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{8D4B5684-0A45-47DA-AC75-69620590EA18}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{C0982DD9-2B63-459D-8BCC-EBECB48703DA}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{689EEF10-6A2F-4371-A6FA-E1CF30849D91}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{536AD7BF-A514-4FA8-B773-100AF85EDA16}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{42FDDE50-5BE6-4FE0-903C-8546D20EA86C}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{5D2106E6-0D8D-44CB-87FD-914A68FA9713}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{176E0097-2A5E-425E-BA69-65E570AAC44B}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{8C1DBFF3-11B8-4B34-9C38-320295CB90CE}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{4887D77C-1667-412A-A121-1A49904C6D53}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{E2FDA462-2615-414D-884C-112F453928AC}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{FB7F1D57-66D2-4B14-8E91-3F076C75329D}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{77BF3E2C-42F7-4A8D-8F72-A74A835AE567}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{2FCD37C9-C25E-4777-BB46-6B11B233EE36}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{8D956CF9-779F-44C0-98E4-0643ABE47FEA}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{67946BD7-BB71-4892-AEBD-8D3FA07EF090}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{75A8AFDF-FB7B-43E6-B3AD-631844A68700}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{BAA24829-5638-43CD-925C-0FDA2B50801E}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{9328221D-362B-490C-94B0-4CFCAA9E24B5}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{E39C4CEA-D770-4E74-9D44-655CA6FA406B}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{C19CA812-E2E9-4D61-884A-B532F9D4466B}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{9F7C7284-4021-439D-819B-A3F9C69ECD2B}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{2A309CCD-4B23-4EAE-A491-9B8986B54A1C}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{3B38669F-E81B-4635-A22C-38745FFFF9CE}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{34AC9F66-CAB9-4F13-84EC-69C7AC906EED}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{8DD33F62-DA69-4996-A85C-415E8D9C38D1}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{47E9F0F1-C569-4B3C-91A7-5D165E666E7D}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{B6E283C5-67C5-40CE-B02F-32734DE91D53}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{D19FF88A-E473-4D01-921B-554FE0DB53B9}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{563A9E40-5CC8-4A76-80F5-CAC63FDDA561}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{DA69F168-47AA-47B7-813E-6D28B8C504B0}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{29E27555-07DF-4D63-9A09-695963FE1422}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{9D1EB224-4D68-4041-A62E-B64DEF7E9364}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{2EBB41B7-6D7B-44BA-BFDF-841DD523D86D}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{922056AC-9B6B-452A-90D4-5654C5643CB5}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{D828F721-90D2-44B9-B273-E1ED37ED4AAD}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{43C77EA1-D9AF-449A-8BA4-00BD1A80F514}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{0F639A5A-88F6-45E0-A23E-39D3EB9195BD}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{85699E07-686D-4ADC-B53A-4329ACA08DA8}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{4CB7A575-D68E-4B83-8004-3A017F7DD0AA}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{39872705-5DC8-4B25-BBEF-A0730A568F7C}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{8C51F47E-F2C6-4E57-988C-DC407C3F3861}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{2CAA9030-1FF2-4E86-866E-A9D06A274D9B}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{9B2EEEAE-F621-45F2-87A0-B459C6CF73A3}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{0690ADB6-AAB3-4051-8E21-3B63B44CB785}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{EEDF7F9A-7F95-41C4-B262-CF86CE6F008D}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{ED08AB86-F629-4642-9550-DACAAF175575}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{53FB4070-84DA-41FA-9EBA-04A522A4FC47}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{6F2AFA0B-004C-4563-A1A3-40FC146B4747}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{D7C287FF-4100-40B9-9429-5C2212A1F537}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{49A1AA25-3CA8-4F13-BEC1-B706D8F6E4D0}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{32FC99B1-C04C-4766-9567-54A9E7515182}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{384954FF-4278-467A-B0F4-DD0CC5B43799}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{621E4DDD-7081-419C-A94F-2F4A1A65BA48}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{8E968A47-7D32-4585-8EEF-4DD6CB83B737}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{EF603367-2231-4BAA-B013-5C3E7F1B2B5F}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{886A1FCF-7249-42E4-940C-2F765CB585DA}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{EFFC094D-311F-4B50-A320-AF0077C7E573}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{3A7CA476-F7FD-45FC-97DD-0ECB68612E61}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{762A14EE-8EFC-40A1-B2FD-D5216B5CA4F4}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{4E92BEB0-F58A-4331-9CBC-668EBF09EEC0}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B55757-2BC6-4E58-9F2F-5E94C34355A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D4B5684-0A45-47DA-AC75-69620590EA1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0982DD9-2B63-459D-8BCC-EBECB48703D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89EEF10-6A2F-4371-A6FA-E1CF30849D9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36AD7BF-A514-4FA8-B773-100AF85EDA1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2FDDE50-5BE6-4FE0-903C-8546D20EA86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D2106E6-0D8D-44CB-87FD-914A68FA971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76E0097-2A5E-425E-BA69-65E570AAC44B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C1DBFF3-11B8-4B34-9C38-320295CB90CE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887D77C-1667-412A-A121-1A49904C6D5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2FDA462-2615-414D-884C-112F453928A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B7F1D57-66D2-4B14-8E91-3F076C75329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77BF3E2C-42F7-4A8D-8F72-A74A835AE56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FCD37C9-C25E-4777-BB46-6B11B233EE3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D956CF9-779F-44C0-98E4-0643ABE47FEA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7946BD7-BB71-4892-AEBD-8D3FA07EF090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5A8AFDF-FB7B-43E6-B3AD-631844A6870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AA24829-5638-43CD-925C-0FDA2B50801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328221D-362B-490C-94B0-4CFCAA9E24B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39C4CEA-D770-4E74-9D44-655CA6FA406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19CA812-E2E9-4D61-884A-B532F9D4466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F7C7284-4021-439D-819B-A3F9C69ECD2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A309CCD-4B23-4EAE-A491-9B8986B54A1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B38669F-E81B-4635-A22C-38745FFFF9C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4AC9F66-CAB9-4F13-84EC-69C7AC906EE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DD33F62-DA69-4996-A85C-415E8D9C38D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47E9F0F1-C569-4B3C-91A7-5D165E666E7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6E283C5-67C5-40CE-B02F-32734DE91D5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19FF88A-E473-4D01-921B-554FE0DB53B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63A9E40-5CC8-4A76-80F5-CAC63FDDA56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A69F168-47AA-47B7-813E-6D28B8C504B0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9E27555-07DF-4D63-9A09-695963FE142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D1EB224-4D68-4041-A62E-B64DEF7E936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EBB41B7-6D7B-44BA-BFDF-841DD523D86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922056AC-9B6B-452A-90D4-5654C5643CB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828F721-90D2-44B9-B273-E1ED37ED4AA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43C77EA1-D9AF-449A-8BA4-00BD1A80F51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F639A5A-88F6-45E0-A23E-39D3EB9195B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5699E07-686D-4ADC-B53A-4329ACA08DA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4CB7A575-D68E-4B83-8004-3A017F7DD0A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9872705-5DC8-4B25-BBEF-A0730A568F7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C51F47E-F2C6-4E57-988C-DC407C3F386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CAA9030-1FF2-4E86-866E-A9D06A274D9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B2EEEAE-F621-45F2-87A0-B459C6CF73A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690ADB6-AAB3-4051-8E21-3B63B44CB785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EDF7F9A-7F95-41C4-B262-CF86CE6F008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D08AB86-F629-4642-9550-DACAAF17557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3FB4070-84DA-41FA-9EBA-04A522A4FC4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F2AFA0B-004C-4563-A1A3-40FC146B474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7C287FF-4100-40B9-9429-5C2212A1F53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49A1AA25-3CA8-4F13-BEC1-B706D8F6E4D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2FC99B1-C04C-4766-9567-54A9E7515182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84954FF-4278-467A-B0F4-DD0CC5B4379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21E4DDD-7081-419C-A94F-2F4A1A65BA4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E968A47-7D32-4585-8EEF-4DD6CB83B737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F603367-2231-4BAA-B013-5C3E7F1B2B5F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86A1FCF-7249-42E4-940C-2F765CB585D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FFC094D-311F-4B50-A320-AF0077C7E57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A7CA476-F7FD-45FC-97DD-0ECB68612E61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62A14EE-8EFC-40A1-B2FD-D5216B5CA4F4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E92BEB0-F58A-4331-9CBC-668EBF09EEC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R267"/>
  <sheetViews>
    <sheetView rightToLeft="1" topLeftCell="G19" zoomScale="70" zoomScaleNormal="70" workbookViewId="0">
      <selection activeCell="H28" sqref="H2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3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" style="24" hidden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1.33203125" style="24" bestFit="1" customWidth="1"/>
    <col min="29" max="29" width="15.77734375" style="31" bestFit="1" customWidth="1"/>
    <col min="30" max="30" width="14.44140625" style="32" bestFit="1" customWidth="1"/>
    <col min="31" max="31" width="68" style="24" customWidth="1"/>
    <col min="32" max="32" width="28.33203125" style="24" customWidth="1"/>
    <col min="33" max="33" width="13.5546875" style="24" bestFit="1" customWidth="1"/>
    <col min="34" max="34" width="117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78"/>
      <c r="I2" s="67" t="s">
        <v>1488</v>
      </c>
      <c r="J2" s="9" t="s">
        <v>74</v>
      </c>
      <c r="K2" s="11" t="str">
        <f t="shared" ref="K2:K65" ca="1" si="0">IF(C2, TODAY(), "" )</f>
        <v/>
      </c>
      <c r="L2" s="12"/>
      <c r="M2" s="12" t="s">
        <v>464</v>
      </c>
      <c r="N2" s="12" t="s">
        <v>275</v>
      </c>
      <c r="O2" s="9">
        <v>5525.3</v>
      </c>
      <c r="P2" s="9">
        <v>3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189600000</v>
      </c>
      <c r="Y2" s="17"/>
      <c r="Z2" s="14">
        <f t="shared" ref="Z2:Z65" si="4">X2-Y2</f>
        <v>189600000</v>
      </c>
      <c r="AA2" s="18" t="s">
        <v>76</v>
      </c>
      <c r="AB2" s="13" t="s">
        <v>70</v>
      </c>
      <c r="AC2" s="19" t="s">
        <v>466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67">
        <v>2</v>
      </c>
      <c r="H3" s="78"/>
      <c r="I3" s="67" t="s">
        <v>1610</v>
      </c>
      <c r="J3" s="9" t="s">
        <v>74</v>
      </c>
      <c r="K3" s="11" t="str">
        <f t="shared" ca="1" si="0"/>
        <v/>
      </c>
      <c r="L3" s="12"/>
      <c r="M3" s="12" t="s">
        <v>464</v>
      </c>
      <c r="N3" s="12" t="s">
        <v>465</v>
      </c>
      <c r="O3" s="9">
        <v>5525.3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63200000</v>
      </c>
      <c r="U3" s="15"/>
      <c r="V3" s="16">
        <f t="shared" si="1"/>
        <v>0</v>
      </c>
      <c r="W3" s="12">
        <f t="shared" si="2"/>
        <v>1</v>
      </c>
      <c r="X3" s="14">
        <f t="shared" si="3"/>
        <v>63200000</v>
      </c>
      <c r="Y3" s="17"/>
      <c r="Z3" s="14">
        <f t="shared" si="4"/>
        <v>63200000</v>
      </c>
      <c r="AA3" s="18" t="s">
        <v>76</v>
      </c>
      <c r="AB3" s="13" t="s">
        <v>70</v>
      </c>
      <c r="AC3" s="19" t="s">
        <v>466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- کافه بیکری کروسان روشا -  حجتی 09373955769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476035</v>
      </c>
      <c r="I4" s="25" t="s">
        <v>1610</v>
      </c>
      <c r="J4" s="9" t="s">
        <v>74</v>
      </c>
      <c r="K4" s="11" t="str">
        <f t="shared" ca="1" si="0"/>
        <v/>
      </c>
      <c r="L4" s="12" t="s">
        <v>723</v>
      </c>
      <c r="M4" s="12" t="s">
        <v>724</v>
      </c>
      <c r="N4" s="12" t="s">
        <v>1670</v>
      </c>
      <c r="O4" s="9">
        <v>5525.1</v>
      </c>
      <c r="P4" s="9">
        <v>10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2750000</v>
      </c>
      <c r="U4" s="15"/>
      <c r="V4" s="16">
        <f t="shared" si="1"/>
        <v>0</v>
      </c>
      <c r="W4" s="12">
        <f t="shared" si="2"/>
        <v>10</v>
      </c>
      <c r="X4" s="14">
        <f t="shared" si="3"/>
        <v>27500000</v>
      </c>
      <c r="Y4" s="17"/>
      <c r="Z4" s="14">
        <f>X4-Y4</f>
        <v>27500000</v>
      </c>
      <c r="AA4" s="18" t="s">
        <v>700</v>
      </c>
      <c r="AB4" s="13" t="s">
        <v>726</v>
      </c>
      <c r="AC4" s="19" t="s">
        <v>727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کرمانشاه خیابان نوبهار جنب بانک صادرات کافه بستنی نوبهار - کهیار فرامرزی 09188315883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290700518720</v>
      </c>
      <c r="I5" s="25" t="s">
        <v>1610</v>
      </c>
      <c r="J5" s="9"/>
      <c r="K5" s="11" t="str">
        <f t="shared" ca="1" si="0"/>
        <v/>
      </c>
      <c r="L5" s="12" t="s">
        <v>1671</v>
      </c>
      <c r="M5" s="12" t="s">
        <v>1119</v>
      </c>
      <c r="N5" s="12"/>
      <c r="O5" s="9">
        <v>5525.1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1</v>
      </c>
      <c r="X5" s="14">
        <f t="shared" si="3"/>
        <v>2750000</v>
      </c>
      <c r="Y5" s="17"/>
      <c r="Z5" s="14">
        <f t="shared" si="4"/>
        <v>2750000</v>
      </c>
      <c r="AA5" s="18" t="s">
        <v>76</v>
      </c>
      <c r="AB5" s="13" t="s">
        <v>1708</v>
      </c>
      <c r="AC5" s="19" t="s">
        <v>1672</v>
      </c>
      <c r="AD5" s="20" t="s">
        <v>95</v>
      </c>
      <c r="AE5" s="19"/>
      <c r="AF5" s="21"/>
      <c r="AG5" s="22" t="str">
        <f t="shared" si="5"/>
        <v>TRUE</v>
      </c>
      <c r="AH5" s="23" t="str">
        <f>AA5&amp;" "&amp;AB5&amp;" "&amp;N5&amp;" - "&amp;L5&amp;" "&amp;M5&amp;" "&amp;AC5</f>
        <v>تهران خیابان شریعتی ابتدای مطهری روبروی ترکمنستان پلاک ۲۵ خوابگاه شقایق   - سونیا غفاری 09129598600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8">
        <v>5</v>
      </c>
      <c r="H6" s="10">
        <v>290717619069</v>
      </c>
      <c r="I6" s="218" t="s">
        <v>1610</v>
      </c>
      <c r="J6" s="218"/>
      <c r="K6" s="11" t="str">
        <f t="shared" ca="1" si="0"/>
        <v/>
      </c>
      <c r="L6" s="216" t="s">
        <v>143</v>
      </c>
      <c r="M6" s="216" t="s">
        <v>1673</v>
      </c>
      <c r="N6" s="216" t="s">
        <v>1674</v>
      </c>
      <c r="O6" s="9">
        <v>5525.2</v>
      </c>
      <c r="P6" s="9">
        <v>8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13350000</v>
      </c>
      <c r="U6" s="15"/>
      <c r="V6" s="16">
        <f t="shared" si="1"/>
        <v>0</v>
      </c>
      <c r="W6" s="12">
        <f t="shared" si="2"/>
        <v>8</v>
      </c>
      <c r="X6" s="14">
        <f t="shared" si="3"/>
        <v>106800000</v>
      </c>
      <c r="Y6" s="17"/>
      <c r="Z6" s="14">
        <f t="shared" si="4"/>
        <v>106800000</v>
      </c>
      <c r="AA6" s="232" t="s">
        <v>190</v>
      </c>
      <c r="AB6" s="230" t="s">
        <v>1675</v>
      </c>
      <c r="AC6" s="228" t="s">
        <v>1676</v>
      </c>
      <c r="AD6" s="226"/>
      <c r="AE6" s="19"/>
      <c r="AF6" s="21"/>
      <c r="AG6" s="22" t="str">
        <f t="shared" si="5"/>
        <v>TRUE</v>
      </c>
      <c r="AH6" s="23" t="str">
        <f t="shared" si="6"/>
        <v>شیراز روستای قلات .روبرو کوچه۱۷ کافه بنار - امین حاصلی 09170898798</v>
      </c>
    </row>
    <row r="7" spans="1:34" s="109" customFormat="1" ht="22.35" customHeight="1">
      <c r="A7" s="99" t="b">
        <v>0</v>
      </c>
      <c r="B7" s="99"/>
      <c r="C7" s="99" t="b">
        <v>0</v>
      </c>
      <c r="D7" s="99"/>
      <c r="E7" s="99" t="b">
        <v>0</v>
      </c>
      <c r="F7" s="99"/>
      <c r="G7" s="219"/>
      <c r="H7" s="112" t="s">
        <v>921</v>
      </c>
      <c r="I7" s="219"/>
      <c r="J7" s="219"/>
      <c r="K7" s="100" t="str">
        <f t="shared" ca="1" si="0"/>
        <v/>
      </c>
      <c r="L7" s="217"/>
      <c r="M7" s="217"/>
      <c r="N7" s="217"/>
      <c r="O7" s="101">
        <v>5524.1</v>
      </c>
      <c r="P7" s="101">
        <v>1</v>
      </c>
      <c r="Q7" s="102" t="str">
        <f>VLOOKUP(O7, '[1]لیست محصولات شهریور ۱۴۰۳'!B:C,2,0)</f>
        <v>برزیل کوکاپیل کاناریو | Brazil Cocapil Canario</v>
      </c>
      <c r="R7" s="101"/>
      <c r="S7" s="103">
        <f>VLOOKUP(O7, '[1]لیست محصولات شهریور ۱۴۰۳'!B:F,5,0)</f>
        <v>150</v>
      </c>
      <c r="T7" s="104">
        <f>VLOOKUP(O7, '[1]لیست محصولات شهریور ۱۴۰۳'!B:G,6,0)</f>
        <v>2550000</v>
      </c>
      <c r="U7" s="200"/>
      <c r="V7" s="106">
        <f t="shared" si="1"/>
        <v>0</v>
      </c>
      <c r="W7" s="103">
        <f t="shared" si="2"/>
        <v>1</v>
      </c>
      <c r="X7" s="104">
        <f t="shared" si="3"/>
        <v>2550000</v>
      </c>
      <c r="Y7" s="107"/>
      <c r="Z7" s="104">
        <f t="shared" si="4"/>
        <v>2550000</v>
      </c>
      <c r="AA7" s="233"/>
      <c r="AB7" s="231"/>
      <c r="AC7" s="229"/>
      <c r="AD7" s="227"/>
      <c r="AE7" s="114"/>
      <c r="AF7" s="108"/>
      <c r="AH7" s="110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290744644705</v>
      </c>
      <c r="I8" s="9" t="s">
        <v>1677</v>
      </c>
      <c r="J8" s="9"/>
      <c r="K8" s="11" t="str">
        <f t="shared" ca="1" si="0"/>
        <v/>
      </c>
      <c r="L8" s="12" t="s">
        <v>1678</v>
      </c>
      <c r="M8" s="12" t="s">
        <v>997</v>
      </c>
      <c r="N8" s="12"/>
      <c r="O8" s="9">
        <v>5501.1</v>
      </c>
      <c r="P8" s="9">
        <v>1</v>
      </c>
      <c r="Q8" s="13" t="str">
        <f>VLOOKUP(O8, '[1]لیست محصولات شهریور ۱۴۰۳'!B:C,2,0)</f>
        <v>ورتکس | Vortex</v>
      </c>
      <c r="R8" s="9" t="s">
        <v>92</v>
      </c>
      <c r="S8" s="12">
        <f>VLOOKUP(O8, '[1]لیست محصولات شهریور ۱۴۰۳'!B:F,5,0)</f>
        <v>150</v>
      </c>
      <c r="T8" s="14">
        <f>VLOOKUP(O8, '[1]لیست محصولات شهریور ۱۴۰۳'!B:G,6,0)</f>
        <v>2300000</v>
      </c>
      <c r="U8" s="15"/>
      <c r="V8" s="16">
        <f t="shared" si="1"/>
        <v>0</v>
      </c>
      <c r="W8" s="12">
        <f t="shared" si="2"/>
        <v>1</v>
      </c>
      <c r="X8" s="14">
        <f t="shared" si="3"/>
        <v>2300000</v>
      </c>
      <c r="Y8" s="17"/>
      <c r="Z8" s="14">
        <f t="shared" si="4"/>
        <v>2300000</v>
      </c>
      <c r="AA8" s="18" t="s">
        <v>76</v>
      </c>
      <c r="AB8" s="13" t="s">
        <v>1679</v>
      </c>
      <c r="AC8" s="19" t="s">
        <v>1680</v>
      </c>
      <c r="AD8" s="20" t="s">
        <v>95</v>
      </c>
      <c r="AE8" s="77" t="s">
        <v>1681</v>
      </c>
      <c r="AF8" s="21"/>
      <c r="AG8" s="22" t="str">
        <f t="shared" si="5"/>
        <v>TRUE</v>
      </c>
      <c r="AH8" s="23" t="str">
        <f t="shared" si="6"/>
        <v>تهران نازی آباد_خیابان نیکنام_کوچه رحیمی_تقاطع خیابان حسینی_جنب ارایشگاه مردانه_پلاک ۴۰ _طبقه دوم   - آنیتا قاسمی 09224361681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67">
        <v>7</v>
      </c>
      <c r="H9" s="78"/>
      <c r="I9" s="199" t="s">
        <v>1610</v>
      </c>
      <c r="J9" s="9" t="s">
        <v>74</v>
      </c>
      <c r="K9" s="11" t="str">
        <f t="shared" ca="1" si="0"/>
        <v/>
      </c>
      <c r="L9" s="27" t="s">
        <v>197</v>
      </c>
      <c r="M9" s="12" t="s">
        <v>198</v>
      </c>
      <c r="N9" s="12" t="s">
        <v>199</v>
      </c>
      <c r="O9" s="9">
        <v>5525.3</v>
      </c>
      <c r="P9" s="9">
        <v>2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63200000</v>
      </c>
      <c r="U9" s="15"/>
      <c r="V9" s="16">
        <f t="shared" si="1"/>
        <v>0</v>
      </c>
      <c r="W9" s="12">
        <f t="shared" si="2"/>
        <v>2</v>
      </c>
      <c r="X9" s="14">
        <f t="shared" si="3"/>
        <v>126400000</v>
      </c>
      <c r="Y9" s="17"/>
      <c r="Z9" s="14">
        <f t="shared" si="4"/>
        <v>126400000</v>
      </c>
      <c r="AA9" s="18" t="s">
        <v>76</v>
      </c>
      <c r="AB9" s="13" t="s">
        <v>70</v>
      </c>
      <c r="AC9" s="19" t="s">
        <v>200</v>
      </c>
      <c r="AD9" s="20"/>
      <c r="AE9" s="19"/>
      <c r="AF9" s="21"/>
      <c r="AG9" s="22" t="str">
        <f t="shared" si="5"/>
        <v>TRUE</v>
      </c>
      <c r="AH9" s="23" t="str">
        <f t="shared" si="6"/>
        <v>تهران - کافه آرمه - اردوان یوسفی 09124047817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8</v>
      </c>
      <c r="H10" s="10">
        <v>290746562744</v>
      </c>
      <c r="I10" s="25" t="s">
        <v>1677</v>
      </c>
      <c r="J10" s="9"/>
      <c r="K10" s="11" t="str">
        <f t="shared" ca="1" si="0"/>
        <v/>
      </c>
      <c r="L10" s="27" t="s">
        <v>1682</v>
      </c>
      <c r="M10" s="27" t="s">
        <v>1683</v>
      </c>
      <c r="N10" s="12"/>
      <c r="O10" s="9">
        <v>5524.2</v>
      </c>
      <c r="P10" s="9">
        <v>1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12450000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12450000</v>
      </c>
      <c r="Y10" s="17"/>
      <c r="Z10" s="14">
        <f t="shared" si="4"/>
        <v>12450000</v>
      </c>
      <c r="AA10" s="18" t="s">
        <v>76</v>
      </c>
      <c r="AB10" s="13" t="s">
        <v>1684</v>
      </c>
      <c r="AC10" s="19" t="s">
        <v>1685</v>
      </c>
      <c r="AD10" s="20" t="s">
        <v>109</v>
      </c>
      <c r="AE10" s="77" t="s">
        <v>1686</v>
      </c>
      <c r="AF10" s="21"/>
      <c r="AG10" s="22" t="str">
        <f t="shared" si="5"/>
        <v>TRUE</v>
      </c>
      <c r="AH10" s="23" t="str">
        <f t="shared" si="6"/>
        <v>تهران قیطریه-بلوار صبا-خیابان فاطمیه-کوچه مهر چهارم غربی-بن بست مریم- پلاک۴-واحد۶  - پیام طاعتی زاده 09125235061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9</v>
      </c>
      <c r="H11" s="10">
        <v>290747861369</v>
      </c>
      <c r="I11" s="9" t="s">
        <v>1677</v>
      </c>
      <c r="J11" s="9"/>
      <c r="K11" s="11" t="str">
        <f t="shared" ca="1" si="0"/>
        <v/>
      </c>
      <c r="L11" s="12" t="s">
        <v>1687</v>
      </c>
      <c r="M11" s="12" t="s">
        <v>1688</v>
      </c>
      <c r="N11" s="12"/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 t="s">
        <v>112</v>
      </c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2750000</v>
      </c>
      <c r="Y11" s="17"/>
      <c r="Z11" s="14">
        <f t="shared" si="4"/>
        <v>2750000</v>
      </c>
      <c r="AA11" s="18" t="s">
        <v>381</v>
      </c>
      <c r="AB11" s="13" t="s">
        <v>1690</v>
      </c>
      <c r="AC11" s="19" t="s">
        <v>1689</v>
      </c>
      <c r="AD11" s="20"/>
      <c r="AE11" s="19"/>
      <c r="AF11" s="21"/>
      <c r="AG11" s="22" t="str">
        <f t="shared" si="5"/>
        <v>TRUE</v>
      </c>
      <c r="AH11" s="23" t="str">
        <f t="shared" si="6"/>
        <v>مشهد خیابان احمدآباد، خیابان طالقانی، طالقانی ۳، پلاک ۱۲۸ *لطفا قبل از تحویل بسته، با شماره گیرنده تماس بگیرید*  - آتنا عامری 09034320141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10</v>
      </c>
      <c r="H12" s="10">
        <v>551972</v>
      </c>
      <c r="I12" s="9" t="s">
        <v>1677</v>
      </c>
      <c r="J12" s="9"/>
      <c r="K12" s="11" t="str">
        <f t="shared" ca="1" si="0"/>
        <v/>
      </c>
      <c r="L12" s="12" t="s">
        <v>1093</v>
      </c>
      <c r="M12" s="12" t="s">
        <v>1477</v>
      </c>
      <c r="N12" s="12"/>
      <c r="O12" s="9">
        <v>5524.1</v>
      </c>
      <c r="P12" s="9">
        <v>1</v>
      </c>
      <c r="Q12" s="13" t="str">
        <f>VLOOKUP(O12, '[1]لیست محصولات شهریور ۱۴۰۳'!B:C,2,0)</f>
        <v>برزیل کوکاپیل کاناریو | Brazil Cocapil Canario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2550000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2550000</v>
      </c>
      <c r="Y12" s="17"/>
      <c r="Z12" s="14">
        <f t="shared" si="4"/>
        <v>2550000</v>
      </c>
      <c r="AA12" s="18" t="s">
        <v>76</v>
      </c>
      <c r="AB12" s="13" t="s">
        <v>1691</v>
      </c>
      <c r="AC12" s="19" t="s">
        <v>1692</v>
      </c>
      <c r="AD12" s="20" t="s">
        <v>95</v>
      </c>
      <c r="AE12" s="77" t="s">
        <v>1693</v>
      </c>
      <c r="AF12" s="21"/>
      <c r="AG12" s="22" t="str">
        <f t="shared" si="5"/>
        <v>TRUE</v>
      </c>
      <c r="AH12" s="23" t="str">
        <f t="shared" si="6"/>
        <v>تهران میدان ونک. خ برزیل شرقی. ابتدای شمس لاهیجانی. پ 23. ساختمان رویال ونک. ط 2  - محمدحسین عظیمی 09153519502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8">
        <v>11</v>
      </c>
      <c r="H13" s="220">
        <v>290755331088</v>
      </c>
      <c r="I13" s="218" t="s">
        <v>1677</v>
      </c>
      <c r="J13" s="218"/>
      <c r="K13" s="11" t="str">
        <f t="shared" ca="1" si="0"/>
        <v/>
      </c>
      <c r="L13" s="216" t="s">
        <v>101</v>
      </c>
      <c r="M13" s="216" t="s">
        <v>1177</v>
      </c>
      <c r="N13" s="216" t="s">
        <v>1178</v>
      </c>
      <c r="O13" s="9">
        <v>3327.1</v>
      </c>
      <c r="P13" s="9">
        <v>1</v>
      </c>
      <c r="Q13" s="13" t="str">
        <f>VLOOKUP(O13, '[1]لیست محصولات شهریور ۱۴۰۳'!B:C,2,0)</f>
        <v>پامپوجیلا | pampojila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5950000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5950000</v>
      </c>
      <c r="Y13" s="17"/>
      <c r="Z13" s="14">
        <f t="shared" si="4"/>
        <v>5950000</v>
      </c>
      <c r="AA13" s="232" t="s">
        <v>293</v>
      </c>
      <c r="AB13" s="230" t="s">
        <v>1179</v>
      </c>
      <c r="AC13" s="228" t="s">
        <v>1180</v>
      </c>
      <c r="AD13" s="226"/>
      <c r="AE13" s="19"/>
      <c r="AF13" s="21"/>
      <c r="AG13" s="22" t="str">
        <f t="shared" si="5"/>
        <v>TRUE</v>
      </c>
      <c r="AH13" s="23" t="str">
        <f t="shared" si="6"/>
        <v>ساری میدان امام بلوار آزادی خیابان بعثت بین بعثت ۲ و ۴ کافه قهومون - محمدرضا غلامی شه بندی 09376143341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36"/>
      <c r="H14" s="237"/>
      <c r="I14" s="236"/>
      <c r="J14" s="236"/>
      <c r="K14" s="11" t="str">
        <f t="shared" ca="1" si="0"/>
        <v/>
      </c>
      <c r="L14" s="222"/>
      <c r="M14" s="222"/>
      <c r="N14" s="222"/>
      <c r="O14" s="9">
        <v>3328.1</v>
      </c>
      <c r="P14" s="9">
        <v>1</v>
      </c>
      <c r="Q14" s="13" t="str">
        <f>VLOOKUP(O14, '[1]لیست محصولات شهریور ۱۴۰۳'!B:C,2,0)</f>
        <v>اینماکولادا مزارع فلو | Inmaculada Fellows Farms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7900000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7900000</v>
      </c>
      <c r="Y14" s="17"/>
      <c r="Z14" s="14">
        <f t="shared" si="4"/>
        <v>7900000</v>
      </c>
      <c r="AA14" s="241"/>
      <c r="AB14" s="240"/>
      <c r="AC14" s="239"/>
      <c r="AD14" s="238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236"/>
      <c r="H15" s="237"/>
      <c r="I15" s="236"/>
      <c r="J15" s="236"/>
      <c r="K15" s="11" t="str">
        <f t="shared" ca="1" si="0"/>
        <v/>
      </c>
      <c r="L15" s="222"/>
      <c r="M15" s="222"/>
      <c r="N15" s="222"/>
      <c r="O15" s="9">
        <v>3329.1</v>
      </c>
      <c r="P15" s="9">
        <v>1</v>
      </c>
      <c r="Q15" s="13" t="str">
        <f>VLOOKUP(O15, '[1]لیست محصولات شهریور ۱۴۰۳'!B:C,2,0)</f>
        <v>بنتی ننکا | Benti Nenka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9850000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9850000</v>
      </c>
      <c r="Y15" s="17"/>
      <c r="Z15" s="14">
        <f t="shared" si="4"/>
        <v>9850000</v>
      </c>
      <c r="AA15" s="241"/>
      <c r="AB15" s="240"/>
      <c r="AC15" s="239"/>
      <c r="AD15" s="238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236"/>
      <c r="H16" s="237"/>
      <c r="I16" s="236"/>
      <c r="J16" s="236"/>
      <c r="K16" s="11" t="str">
        <f t="shared" ca="1" si="0"/>
        <v/>
      </c>
      <c r="L16" s="222"/>
      <c r="M16" s="222"/>
      <c r="N16" s="222"/>
      <c r="O16" s="9">
        <v>5525.1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2750000</v>
      </c>
      <c r="Y16" s="17"/>
      <c r="Z16" s="14">
        <f t="shared" si="4"/>
        <v>2750000</v>
      </c>
      <c r="AA16" s="241"/>
      <c r="AB16" s="240"/>
      <c r="AC16" s="239"/>
      <c r="AD16" s="238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236"/>
      <c r="H17" s="237"/>
      <c r="I17" s="236"/>
      <c r="J17" s="236"/>
      <c r="K17" s="11" t="str">
        <f t="shared" ca="1" si="0"/>
        <v/>
      </c>
      <c r="L17" s="222"/>
      <c r="M17" s="222"/>
      <c r="N17" s="222"/>
      <c r="O17" s="9">
        <v>5524.1</v>
      </c>
      <c r="P17" s="9">
        <v>1</v>
      </c>
      <c r="Q17" s="13" t="str">
        <f>VLOOKUP(O17, '[1]لیست محصولات شهریور ۱۴۰۳'!B:C,2,0)</f>
        <v>برزیل کوکاپیل کاناریو | Brazil Cocapil Canario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2550000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2550000</v>
      </c>
      <c r="Y17" s="17"/>
      <c r="Z17" s="14">
        <f t="shared" si="4"/>
        <v>2550000</v>
      </c>
      <c r="AA17" s="241"/>
      <c r="AB17" s="240"/>
      <c r="AC17" s="239"/>
      <c r="AD17" s="238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219"/>
      <c r="H18" s="221"/>
      <c r="I18" s="219"/>
      <c r="J18" s="219"/>
      <c r="K18" s="11" t="str">
        <f t="shared" ca="1" si="0"/>
        <v/>
      </c>
      <c r="L18" s="217"/>
      <c r="M18" s="217"/>
      <c r="N18" s="217"/>
      <c r="O18" s="9">
        <v>5525.3</v>
      </c>
      <c r="P18" s="9">
        <v>1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63200000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63200000</v>
      </c>
      <c r="Y18" s="17"/>
      <c r="Z18" s="14">
        <f t="shared" si="4"/>
        <v>63200000</v>
      </c>
      <c r="AA18" s="233"/>
      <c r="AB18" s="231"/>
      <c r="AC18" s="229"/>
      <c r="AD18" s="227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244">
        <v>12</v>
      </c>
      <c r="H19" s="242"/>
      <c r="I19" s="244" t="s">
        <v>1677</v>
      </c>
      <c r="J19" s="218" t="s">
        <v>74</v>
      </c>
      <c r="K19" s="11" t="str">
        <f t="shared" ca="1" si="0"/>
        <v/>
      </c>
      <c r="L19" s="216" t="s">
        <v>75</v>
      </c>
      <c r="M19" s="216" t="s">
        <v>194</v>
      </c>
      <c r="N19" s="216" t="s">
        <v>950</v>
      </c>
      <c r="O19" s="9">
        <v>5501.3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51200000</v>
      </c>
      <c r="Y19" s="17"/>
      <c r="Z19" s="14">
        <f t="shared" si="4"/>
        <v>51200000</v>
      </c>
      <c r="AA19" s="232" t="s">
        <v>76</v>
      </c>
      <c r="AB19" s="230" t="s">
        <v>70</v>
      </c>
      <c r="AC19" s="228" t="s">
        <v>196</v>
      </c>
      <c r="AD19" s="226"/>
      <c r="AE19" s="19"/>
      <c r="AF19" s="21"/>
      <c r="AG19" s="22" t="str">
        <f t="shared" si="5"/>
        <v>TRUE</v>
      </c>
      <c r="AH19" s="23" t="str">
        <f t="shared" si="6"/>
        <v>تهران - ویوولانژ - مهدی مولایی 09197844409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45"/>
      <c r="H20" s="243"/>
      <c r="I20" s="245"/>
      <c r="J20" s="219"/>
      <c r="K20" s="11" t="str">
        <f t="shared" ca="1" si="0"/>
        <v/>
      </c>
      <c r="L20" s="217"/>
      <c r="M20" s="217"/>
      <c r="N20" s="217"/>
      <c r="O20" s="9">
        <v>5525.3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4000</v>
      </c>
      <c r="T20" s="14">
        <f>VLOOKUP(O20, '[1]لیست محصولات شهریور ۱۴۰۳'!B:G,6,0)</f>
        <v>63200000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63200000</v>
      </c>
      <c r="Y20" s="17"/>
      <c r="Z20" s="14">
        <f t="shared" si="4"/>
        <v>63200000</v>
      </c>
      <c r="AA20" s="233"/>
      <c r="AB20" s="231"/>
      <c r="AC20" s="229"/>
      <c r="AD20" s="227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18">
        <v>13</v>
      </c>
      <c r="H21" s="220">
        <v>290763214606</v>
      </c>
      <c r="I21" s="218" t="s">
        <v>1677</v>
      </c>
      <c r="J21" s="218"/>
      <c r="K21" s="11" t="str">
        <f t="shared" ca="1" si="0"/>
        <v/>
      </c>
      <c r="L21" s="216" t="s">
        <v>1023</v>
      </c>
      <c r="M21" s="216" t="s">
        <v>1694</v>
      </c>
      <c r="N21" s="216"/>
      <c r="O21" s="9">
        <v>5524.1</v>
      </c>
      <c r="P21" s="9">
        <v>1</v>
      </c>
      <c r="Q21" s="13" t="str">
        <f>VLOOKUP(O21, '[1]لیست محصولات شهریور ۱۴۰۳'!B:C,2,0)</f>
        <v>برزیل کوکاپیل کاناریو | Brazil Cocapil Canario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2550000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2550000</v>
      </c>
      <c r="Y21" s="17"/>
      <c r="Z21" s="14">
        <f t="shared" si="4"/>
        <v>2550000</v>
      </c>
      <c r="AA21" s="232" t="s">
        <v>76</v>
      </c>
      <c r="AB21" s="230" t="s">
        <v>1695</v>
      </c>
      <c r="AC21" s="228" t="s">
        <v>1696</v>
      </c>
      <c r="AD21" s="226" t="s">
        <v>95</v>
      </c>
      <c r="AE21" s="19"/>
      <c r="AF21" s="21"/>
      <c r="AG21" s="22" t="str">
        <f t="shared" si="5"/>
        <v>TRUE</v>
      </c>
      <c r="AH21" s="23" t="str">
        <f t="shared" si="6"/>
        <v>تهران اتوبان رسالت، خیابان کرمان شمالی، خیابان صافی، کوچه خیرآبادی، کوچه شاهد ۴، پلاک ۲، واحد ۴  - حامد کرباسی 09335584989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9"/>
      <c r="H22" s="221"/>
      <c r="I22" s="219"/>
      <c r="J22" s="219"/>
      <c r="K22" s="11" t="str">
        <f t="shared" ca="1" si="0"/>
        <v/>
      </c>
      <c r="L22" s="217"/>
      <c r="M22" s="217"/>
      <c r="N22" s="217"/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233"/>
      <c r="AB22" s="231"/>
      <c r="AC22" s="229"/>
      <c r="AD22" s="227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14</v>
      </c>
      <c r="H23" s="10">
        <v>290765151542</v>
      </c>
      <c r="I23" s="9" t="s">
        <v>1677</v>
      </c>
      <c r="J23" s="9"/>
      <c r="K23" s="11" t="str">
        <f t="shared" ca="1" si="0"/>
        <v/>
      </c>
      <c r="L23" s="12" t="s">
        <v>232</v>
      </c>
      <c r="M23" s="12" t="s">
        <v>581</v>
      </c>
      <c r="N23" s="12" t="s">
        <v>582</v>
      </c>
      <c r="O23" s="9">
        <v>5525.3</v>
      </c>
      <c r="P23" s="9">
        <v>1</v>
      </c>
      <c r="Q23" s="13" t="str">
        <f>VLOOKUP(O23, '[1]لیست محصولات شهریور ۱۴۰۳'!B:C,2,0)</f>
        <v>اتیوپی آناسورا | Ethiopia Anasora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63200000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63200000</v>
      </c>
      <c r="Y23" s="17"/>
      <c r="Z23" s="14">
        <f t="shared" si="4"/>
        <v>63200000</v>
      </c>
      <c r="AA23" s="18" t="s">
        <v>190</v>
      </c>
      <c r="AB23" s="13" t="s">
        <v>1697</v>
      </c>
      <c r="AC23" s="19" t="s">
        <v>584</v>
      </c>
      <c r="AD23" s="20"/>
      <c r="AE23" s="19"/>
      <c r="AF23" s="21"/>
      <c r="AG23" s="22" t="str">
        <f t="shared" si="5"/>
        <v>TRUE</v>
      </c>
      <c r="AH23" s="23" t="str">
        <f t="shared" si="6"/>
        <v>شیراز قدوسی شرقی-بین کوچه 4و 6  کافه لوسیدا - محمد قاضی 09037620979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218">
        <v>15</v>
      </c>
      <c r="H24" s="220">
        <v>889883</v>
      </c>
      <c r="I24" s="218" t="s">
        <v>1677</v>
      </c>
      <c r="J24" s="218"/>
      <c r="K24" s="11" t="str">
        <f t="shared" ca="1" si="0"/>
        <v/>
      </c>
      <c r="L24" s="216" t="s">
        <v>1698</v>
      </c>
      <c r="M24" s="216" t="s">
        <v>1699</v>
      </c>
      <c r="N24" s="216"/>
      <c r="O24" s="9">
        <v>5524.1</v>
      </c>
      <c r="P24" s="9">
        <v>1</v>
      </c>
      <c r="Q24" s="13" t="str">
        <f>VLOOKUP(O24, '[1]لیست محصولات شهریور ۱۴۰۳'!B:C,2,0)</f>
        <v>برزیل کوکاپیل کاناریو | Brazil Cocapil Canario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2550000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2550000</v>
      </c>
      <c r="Y24" s="17"/>
      <c r="Z24" s="14">
        <f t="shared" si="4"/>
        <v>2550000</v>
      </c>
      <c r="AA24" s="232" t="s">
        <v>76</v>
      </c>
      <c r="AB24" s="230" t="s">
        <v>1700</v>
      </c>
      <c r="AC24" s="228" t="s">
        <v>1701</v>
      </c>
      <c r="AD24" s="226" t="s">
        <v>95</v>
      </c>
      <c r="AE24" s="19"/>
      <c r="AF24" s="21"/>
      <c r="AG24" s="22" t="str">
        <f t="shared" si="5"/>
        <v>TRUE</v>
      </c>
      <c r="AH24" s="23" t="str">
        <f t="shared" si="6"/>
        <v>تهران قنات کوثر، بلوار مطهری، کوچه یکم شرقی، پلاک ۴، واحد ۵  - فاطمه فاضل زاده 09172303990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19"/>
      <c r="H25" s="221"/>
      <c r="I25" s="219"/>
      <c r="J25" s="219"/>
      <c r="K25" s="11" t="str">
        <f t="shared" ca="1" si="0"/>
        <v/>
      </c>
      <c r="L25" s="217"/>
      <c r="M25" s="217"/>
      <c r="N25" s="217"/>
      <c r="O25" s="9">
        <v>5525.1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2750000</v>
      </c>
      <c r="Y25" s="17"/>
      <c r="Z25" s="14">
        <f t="shared" si="4"/>
        <v>2750000</v>
      </c>
      <c r="AA25" s="233"/>
      <c r="AB25" s="231"/>
      <c r="AC25" s="229"/>
      <c r="AD25" s="22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244">
        <v>16</v>
      </c>
      <c r="H26" s="242"/>
      <c r="I26" s="244" t="s">
        <v>1677</v>
      </c>
      <c r="J26" s="218" t="s">
        <v>74</v>
      </c>
      <c r="K26" s="11" t="str">
        <f t="shared" ca="1" si="0"/>
        <v/>
      </c>
      <c r="L26" s="216" t="s">
        <v>1703</v>
      </c>
      <c r="M26" s="216" t="s">
        <v>1704</v>
      </c>
      <c r="N26" s="216" t="s">
        <v>1702</v>
      </c>
      <c r="O26" s="9">
        <v>5501.3</v>
      </c>
      <c r="P26" s="9">
        <v>2</v>
      </c>
      <c r="Q26" s="13" t="str">
        <f>VLOOKUP(O26, '[1]لیست محصولات شهریور ۱۴۰۳'!B:C,2,0)</f>
        <v>ورتکس | Vortex</v>
      </c>
      <c r="R26" s="9"/>
      <c r="S26" s="12">
        <f>VLOOKUP(O26, '[1]لیست محصولات شهریور ۱۴۰۳'!B:F,5,0)</f>
        <v>4000</v>
      </c>
      <c r="T26" s="14">
        <f>VLOOKUP(O26, '[1]لیست محصولات شهریور ۱۴۰۳'!B:G,6,0)</f>
        <v>51200000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102400000</v>
      </c>
      <c r="Y26" s="17"/>
      <c r="Z26" s="14">
        <f t="shared" si="4"/>
        <v>102400000</v>
      </c>
      <c r="AA26" s="232" t="s">
        <v>228</v>
      </c>
      <c r="AB26" s="230" t="s">
        <v>1705</v>
      </c>
      <c r="AC26" s="228" t="s">
        <v>1706</v>
      </c>
      <c r="AD26" s="226"/>
      <c r="AE26" s="234" t="s">
        <v>1707</v>
      </c>
      <c r="AF26" s="21"/>
      <c r="AG26" s="22" t="str">
        <f t="shared" si="5"/>
        <v>TRUE</v>
      </c>
      <c r="AH26" s="23" t="str">
        <f t="shared" si="6"/>
        <v>بندرعباس بلوار طالقاني، محله اوزيها، نبش كوچه موج ۱۸ ، كافه دوچرخه تحويل شود کافه منگرو - ناصر فاتق 09364972091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45"/>
      <c r="H27" s="243"/>
      <c r="I27" s="245"/>
      <c r="J27" s="219"/>
      <c r="K27" s="11" t="str">
        <f t="shared" ca="1" si="0"/>
        <v/>
      </c>
      <c r="L27" s="217"/>
      <c r="M27" s="217"/>
      <c r="N27" s="217"/>
      <c r="O27" s="9">
        <v>3327.1</v>
      </c>
      <c r="P27" s="9">
        <v>2</v>
      </c>
      <c r="Q27" s="13" t="str">
        <f>VLOOKUP(O27, '[1]لیست محصولات شهریور ۱۴۰۳'!B:C,2,0)</f>
        <v>پامپوجیلا | pampojila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5950000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11900000</v>
      </c>
      <c r="Y27" s="17"/>
      <c r="Z27" s="14">
        <f t="shared" si="4"/>
        <v>11900000</v>
      </c>
      <c r="AA27" s="233"/>
      <c r="AB27" s="231"/>
      <c r="AC27" s="229"/>
      <c r="AD27" s="227"/>
      <c r="AE27" s="235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3</v>
      </c>
      <c r="AI242" s="56">
        <f t="shared" si="19"/>
        <v>0</v>
      </c>
      <c r="AJ242" s="57">
        <f t="shared" si="27"/>
        <v>3</v>
      </c>
      <c r="AK242" s="58">
        <f t="shared" ref="AK242:AK267" si="28">AH242*AG242/1000</f>
        <v>12</v>
      </c>
      <c r="AL242" s="59">
        <f>AO242+AQ242-[2]Sheet1!$AH243</f>
        <v>0</v>
      </c>
      <c r="AM242" s="59">
        <f t="shared" si="25"/>
        <v>-3</v>
      </c>
      <c r="AN242" s="58">
        <f t="shared" si="21"/>
        <v>0</v>
      </c>
      <c r="AO242" s="59"/>
      <c r="AP242" s="58">
        <f t="shared" si="22"/>
        <v>-12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0">
    <mergeCell ref="AE26:AE27"/>
    <mergeCell ref="H26:H27"/>
    <mergeCell ref="G26:G27"/>
    <mergeCell ref="AC26:AC27"/>
    <mergeCell ref="AD26:AD27"/>
    <mergeCell ref="AB26:AB27"/>
    <mergeCell ref="AA26:AA27"/>
    <mergeCell ref="N26:N27"/>
    <mergeCell ref="M26:M27"/>
    <mergeCell ref="L26:L27"/>
    <mergeCell ref="J26:J27"/>
    <mergeCell ref="I26:I27"/>
    <mergeCell ref="G21:G22"/>
    <mergeCell ref="AC24:AC25"/>
    <mergeCell ref="AD24:AD25"/>
    <mergeCell ref="AB24:AB25"/>
    <mergeCell ref="AA24:AA25"/>
    <mergeCell ref="N24:N25"/>
    <mergeCell ref="M24:M25"/>
    <mergeCell ref="L24:L25"/>
    <mergeCell ref="J24:J25"/>
    <mergeCell ref="I24:I25"/>
    <mergeCell ref="H24:H25"/>
    <mergeCell ref="G24:G25"/>
    <mergeCell ref="M21:M22"/>
    <mergeCell ref="L21:L22"/>
    <mergeCell ref="J21:J22"/>
    <mergeCell ref="I21:I22"/>
    <mergeCell ref="H21:H22"/>
    <mergeCell ref="AA21:AA22"/>
    <mergeCell ref="AB21:AB22"/>
    <mergeCell ref="AC21:AC22"/>
    <mergeCell ref="AD21:AD22"/>
    <mergeCell ref="N21:N22"/>
    <mergeCell ref="J19:J20"/>
    <mergeCell ref="I19:I20"/>
    <mergeCell ref="H19:H20"/>
    <mergeCell ref="G19:G20"/>
    <mergeCell ref="AD19:AD20"/>
    <mergeCell ref="AC19:AC20"/>
    <mergeCell ref="AB19:AB20"/>
    <mergeCell ref="AA19:AA20"/>
    <mergeCell ref="M13:M18"/>
    <mergeCell ref="N13:N18"/>
    <mergeCell ref="N19:N20"/>
    <mergeCell ref="M19:M20"/>
    <mergeCell ref="L19:L20"/>
    <mergeCell ref="G13:G18"/>
    <mergeCell ref="H13:H18"/>
    <mergeCell ref="I13:I18"/>
    <mergeCell ref="J13:J18"/>
    <mergeCell ref="L13:L18"/>
    <mergeCell ref="AD6:AD7"/>
    <mergeCell ref="AC6:AC7"/>
    <mergeCell ref="AB6:AB7"/>
    <mergeCell ref="AA6:AA7"/>
    <mergeCell ref="AD13:AD18"/>
    <mergeCell ref="AC13:AC18"/>
    <mergeCell ref="AB13:AB18"/>
    <mergeCell ref="AA13:AA18"/>
    <mergeCell ref="A1:B1"/>
    <mergeCell ref="C1:D1"/>
    <mergeCell ref="E1:F1"/>
    <mergeCell ref="U1:V1"/>
    <mergeCell ref="N6:N7"/>
    <mergeCell ref="M6:M7"/>
    <mergeCell ref="L6:L7"/>
    <mergeCell ref="J6:J7"/>
    <mergeCell ref="I6:I7"/>
    <mergeCell ref="G6:G7"/>
  </mergeCells>
  <conditionalFormatting sqref="G2:J3 AD2:AD6 Z2:Z200 J4:J6 J8:J13 AD8:AD13 G11:I13 G19:J19 AD19 G21:J21 AD21 G23:J24 AD23:AD24 G26:J26 AD26 G28:J200 AD28:AD200">
    <cfRule type="expression" dxfId="17" priority="63">
      <formula>$A2</formula>
    </cfRule>
    <cfRule type="expression" dxfId="16" priority="65">
      <formula>$E2</formula>
    </cfRule>
  </conditionalFormatting>
  <conditionalFormatting sqref="K2:Z2 G2:J3 AA2:AF6 Q3:Z200 J4:J6 J8:J13 AA8:AF13 G11:I13 G19:P19 AA19:AF19 G21:P21 AA21:AF21 G23:P24 AA23:AF24 G26:P26 AA26:AF26 G28:P200 AA28:AF200 K3:P3 H4:H10 K4:K10 O4:P10 AE7:AF7 K11:P13 K14:K18 O14:P18 AE14:AF18 K20 O20:P20 AE20:AF20 K22 O22:P22 AE22:AF22 K25 O25:P25 AE25:AF25 K27 O27:P27 AF27">
    <cfRule type="expression" dxfId="15" priority="64">
      <formula>$C2</formula>
    </cfRule>
  </conditionalFormatting>
  <conditionalFormatting sqref="W2:W200">
    <cfRule type="expression" dxfId="1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{271A5628-18C2-4E2E-BD28-635CE6A11CCA}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{9936AA29-5D50-4B24-9F84-982AC41FB795}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{79898CC4-6BF8-4F2B-B1FB-3CB64F49975A}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{2DBCC1CA-1B6E-4DD7-A503-C3BDC7C96760}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{2964C1F6-B087-419C-BC10-123B1D712BF8}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{0FE07F40-0EB8-4F21-9F4C-8D79EA5347DC}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{E37B36B9-7A91-4B92-B821-30337ACB842B}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{1F214A1A-4268-4808-9BDD-09D68AF69A6E}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{E1566405-915B-4966-88F1-A029D47B475F}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{AB6040F1-0764-4E65-85CA-6BA65E3FD2E7}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{D8B37FE8-A7DC-423A-ACC7-4ED7810EDD98}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{D757D31C-AC93-4CB9-B45A-9BF897607021}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{D03F7352-A430-430B-8AE1-24108496DB9F}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{6AF85101-61ED-4FA8-9506-9F70A3F22B5D}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{06A4B7C9-907B-47D8-BFE8-26C5D42286C3}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{3C5CEE4F-6459-4BD6-AA92-40F76DDD8119}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{416A8AC0-7986-4664-96CE-D6E328A78E97}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{73AC2422-CE39-421F-AE8E-A50210097D09}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{EF6B39F6-0283-4DE9-A3D2-AC6077DE3355}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{6DC68ED3-D400-49A4-9676-65184B08A2C1}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{0501278B-7604-49DF-BA71-5FDD3DA0CA93}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{9C242295-5B47-4D6C-B73A-F3A358C18154}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{1C0C18C7-97C0-4698-87D8-9F4244A11D0D}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{A15621AC-675B-4346-8F16-8BA21D7C0DDB}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{7E2E8787-5B3F-43B0-AE52-0F32D35CDCF6}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{35815D89-83E7-442F-A8DD-98AD9B6A9583}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{13EF7CB0-F335-4A02-BD6C-A96A3E57CDD7}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{FC6F6613-6F93-49F5-B2D3-191E3FAAD637}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{6C7229AC-A3D9-4D51-A250-0F302B169FF6}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{FF43FD2E-028E-4420-B9E2-ADFBBA64C736}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{5FA80D16-8C75-4108-AF49-C4878E388020}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{C96054C0-8405-4C3C-9D9D-A47323746855}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{C30D17EB-0712-47F1-864D-A1BBDCB892A3}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{922B0129-5D84-4ED4-ACD1-7FAD767D6F38}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{17324947-AE00-44D1-AB32-A5CFC4FCC24A}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{096CAF39-7163-4A9E-AB82-C85B46728216}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{7EC9A8BC-ED3E-4DD1-9A04-C8FEC3D79D25}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{505DD10F-CD73-4A14-81FE-93CD1B15D885}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{E335817F-5C04-40FB-8593-97ED81BCD20E}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{A4D0CF56-B01F-42E7-9134-0DB73D6AC906}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{A54B96A8-FF73-4954-A5A8-440CB1FFB482}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{5DED86DB-1F31-477B-AF1C-FC173D3C13B4}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{E3684596-B7F3-4933-873C-E8CE61EC2B8D}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{8E358B97-3CC0-41C9-9720-84B6AF07B89B}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{31AB265F-3326-42F2-A097-AC5A5CA1858B}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{9F21850E-F42F-48AE-A0A0-A77CD7407A12}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{07603AFE-861E-41D9-94E6-809714DD36D0}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{581FD7A2-09DA-48BF-9804-2929E734ACCE}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{AE076496-32B6-4898-9511-F0D1F91C8E97}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{41E81B47-A785-45ED-A9EC-BD3A7E92B59A}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{0E0164F0-5541-47F3-ACFF-A2AEEE4185E3}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{D6E4C5E7-3BA0-4A51-94AB-6B999A3CD8CC}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{80986B27-3367-4111-AC74-27021DE095B0}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{E027A3EC-B571-44F4-B3B6-87F41CAE1183}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{1C076D4C-A51F-43A7-AD0C-CB8B91C5C7D0}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{2AA3167F-28F1-45CB-9FED-34EE88B3A237}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{4BC37149-44E2-4E63-9AB7-CDC792E2E386}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{1F6D5D3C-7B06-49AD-8E16-23FAF9231EBD}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{F3C28B74-4BE5-4C8B-B494-6E28991C885D}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{4A201B9D-CAC4-4EA5-8AAE-3BEB1463078D}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{1DE0547A-A7CB-49EC-99F7-188A4E81D4D7}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1A5628-18C2-4E2E-BD28-635CE6A11CCA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936AA29-5D50-4B24-9F84-982AC41FB79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9898CC4-6BF8-4F2B-B1FB-3CB64F49975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DBCC1CA-1B6E-4DD7-A503-C3BDC7C9676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964C1F6-B087-419C-BC10-123B1D712BF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FE07F40-0EB8-4F21-9F4C-8D79EA5347D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37B36B9-7A91-4B92-B821-30337ACB842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F214A1A-4268-4808-9BDD-09D68AF69A6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1566405-915B-4966-88F1-A029D47B475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B6040F1-0764-4E65-85CA-6BA65E3FD2E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8B37FE8-A7DC-423A-ACC7-4ED7810EDD9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757D31C-AC93-4CB9-B45A-9BF89760702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D03F7352-A430-430B-8AE1-24108496DB9F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AF85101-61ED-4FA8-9506-9F70A3F22B5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06A4B7C9-907B-47D8-BFE8-26C5D42286C3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C5CEE4F-6459-4BD6-AA92-40F76DDD811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16A8AC0-7986-4664-96CE-D6E328A78E97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73AC2422-CE39-421F-AE8E-A50210097D0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F6B39F6-0283-4DE9-A3D2-AC6077DE335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DC68ED3-D400-49A4-9676-65184B08A2C1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501278B-7604-49DF-BA71-5FDD3DA0CA9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C242295-5B47-4D6C-B73A-F3A358C1815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C0C18C7-97C0-4698-87D8-9F4244A11D0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15621AC-675B-4346-8F16-8BA21D7C0DDB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E2E8787-5B3F-43B0-AE52-0F32D35CDCF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5815D89-83E7-442F-A8DD-98AD9B6A958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3EF7CB0-F335-4A02-BD6C-A96A3E57CDD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C6F6613-6F93-49F5-B2D3-191E3FAAD63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C7229AC-A3D9-4D51-A250-0F302B169FF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F43FD2E-028E-4420-B9E2-ADFBBA64C736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5FA80D16-8C75-4108-AF49-C4878E388020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C96054C0-8405-4C3C-9D9D-A4732374685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30D17EB-0712-47F1-864D-A1BBDCB892A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22B0129-5D84-4ED4-ACD1-7FAD767D6F3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17324947-AE00-44D1-AB32-A5CFC4FCC24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96CAF39-7163-4A9E-AB82-C85B4672821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EC9A8BC-ED3E-4DD1-9A04-C8FEC3D79D25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505DD10F-CD73-4A14-81FE-93CD1B15D88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335817F-5C04-40FB-8593-97ED81BCD20E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A4D0CF56-B01F-42E7-9134-0DB73D6AC906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54B96A8-FF73-4954-A5A8-440CB1FFB48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DED86DB-1F31-477B-AF1C-FC173D3C13B4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3684596-B7F3-4933-873C-E8CE61EC2B8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E358B97-3CC0-41C9-9720-84B6AF07B89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1AB265F-3326-42F2-A097-AC5A5CA1858B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F21850E-F42F-48AE-A0A0-A77CD7407A1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7603AFE-861E-41D9-94E6-809714DD36D0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81FD7A2-09DA-48BF-9804-2929E734ACC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E076496-32B6-4898-9511-F0D1F91C8E9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1E81B47-A785-45ED-A9EC-BD3A7E92B59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E0164F0-5541-47F3-ACFF-A2AEEE4185E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6E4C5E7-3BA0-4A51-94AB-6B999A3CD8C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0986B27-3367-4111-AC74-27021DE095B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E027A3EC-B571-44F4-B3B6-87F41CAE118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C076D4C-A51F-43A7-AD0C-CB8B91C5C7D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AA3167F-28F1-45CB-9FED-34EE88B3A23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BC37149-44E2-4E63-9AB7-CDC792E2E38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F6D5D3C-7B06-49AD-8E16-23FAF9231EBD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3C28B74-4BE5-4C8B-B494-6E28991C885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A201B9D-CAC4-4EA5-8AAE-3BEB1463078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DE0547A-A7CB-49EC-99F7-188A4E81D4D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R267"/>
  <sheetViews>
    <sheetView rightToLeft="1" topLeftCell="AC1" zoomScale="70" zoomScaleNormal="70" workbookViewId="0">
      <selection activeCell="AF27" sqref="AF27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88671875" style="28" bestFit="1" customWidth="1"/>
    <col min="9" max="9" width="21.109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1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30.88671875" style="24" customWidth="1"/>
    <col min="32" max="32" width="28.33203125" style="24" customWidth="1"/>
    <col min="33" max="33" width="13.5546875" style="24" bestFit="1" customWidth="1"/>
    <col min="34" max="34" width="142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78" t="s">
        <v>504</v>
      </c>
      <c r="I2" s="67" t="s">
        <v>1677</v>
      </c>
      <c r="J2" s="9" t="s">
        <v>74</v>
      </c>
      <c r="K2" s="11" t="str">
        <f t="shared" ref="K2:K65" ca="1" si="0">IF(C2, TODAY(), "" )</f>
        <v/>
      </c>
      <c r="L2" s="12" t="s">
        <v>986</v>
      </c>
      <c r="M2" s="12" t="s">
        <v>524</v>
      </c>
      <c r="N2" s="12" t="s">
        <v>1709</v>
      </c>
      <c r="O2" s="9">
        <v>5525.2</v>
      </c>
      <c r="P2" s="9">
        <v>4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4</v>
      </c>
      <c r="X2" s="14">
        <f t="shared" ref="X2:X65" si="3">P2*T2</f>
        <v>53400000</v>
      </c>
      <c r="Y2" s="17"/>
      <c r="Z2" s="14">
        <f t="shared" ref="Z2:Z65" si="4">X2-Y2</f>
        <v>53400000</v>
      </c>
      <c r="AA2" s="18" t="s">
        <v>76</v>
      </c>
      <c r="AB2" s="13" t="s">
        <v>1784</v>
      </c>
      <c r="AC2" s="19" t="s">
        <v>1710</v>
      </c>
      <c r="AD2" s="20"/>
      <c r="AE2" s="77" t="s">
        <v>1783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خيابان فرمانيه - خيابان عسگريان - برج پاراميس کافه بوک زون - نیما معین 09121439979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290777682368</v>
      </c>
      <c r="I3" s="9" t="s">
        <v>1677</v>
      </c>
      <c r="J3" s="9"/>
      <c r="K3" s="11" t="str">
        <f t="shared" ca="1" si="0"/>
        <v/>
      </c>
      <c r="L3" s="12" t="s">
        <v>1117</v>
      </c>
      <c r="M3" s="12" t="s">
        <v>1711</v>
      </c>
      <c r="N3" s="12"/>
      <c r="O3" s="9">
        <v>5524.2</v>
      </c>
      <c r="P3" s="9">
        <v>1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12450000</v>
      </c>
      <c r="U3" s="15"/>
      <c r="V3" s="16">
        <f t="shared" si="1"/>
        <v>0</v>
      </c>
      <c r="W3" s="12">
        <f t="shared" si="2"/>
        <v>1</v>
      </c>
      <c r="X3" s="14">
        <f t="shared" si="3"/>
        <v>12450000</v>
      </c>
      <c r="Y3" s="17"/>
      <c r="Z3" s="14">
        <f t="shared" si="4"/>
        <v>12450000</v>
      </c>
      <c r="AA3" s="18" t="s">
        <v>76</v>
      </c>
      <c r="AB3" s="13" t="s">
        <v>1712</v>
      </c>
      <c r="AC3" s="19" t="s">
        <v>1713</v>
      </c>
      <c r="AD3" s="20" t="s">
        <v>95</v>
      </c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اقدسیه، خیابان گلزار، کوچه عرب، پلاک ۷  - نیلوفر طهرانی 09123454191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18">
        <v>3</v>
      </c>
      <c r="H4" s="220">
        <v>290778953909</v>
      </c>
      <c r="I4" s="218" t="s">
        <v>1677</v>
      </c>
      <c r="J4" s="218"/>
      <c r="K4" s="11" t="str">
        <f t="shared" ca="1" si="0"/>
        <v/>
      </c>
      <c r="L4" s="216" t="s">
        <v>622</v>
      </c>
      <c r="M4" s="216" t="s">
        <v>693</v>
      </c>
      <c r="N4" s="216" t="s">
        <v>694</v>
      </c>
      <c r="O4" s="9">
        <v>5501.2</v>
      </c>
      <c r="P4" s="9">
        <v>1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11100000</v>
      </c>
      <c r="U4" s="15"/>
      <c r="V4" s="16">
        <f t="shared" si="1"/>
        <v>0</v>
      </c>
      <c r="W4" s="12">
        <f t="shared" si="2"/>
        <v>1</v>
      </c>
      <c r="X4" s="14">
        <f t="shared" si="3"/>
        <v>11100000</v>
      </c>
      <c r="Y4" s="17"/>
      <c r="Z4" s="14">
        <f t="shared" si="4"/>
        <v>11100000</v>
      </c>
      <c r="AA4" s="232" t="s">
        <v>220</v>
      </c>
      <c r="AB4" s="230" t="s">
        <v>695</v>
      </c>
      <c r="AC4" s="228" t="s">
        <v>696</v>
      </c>
      <c r="AD4" s="226"/>
      <c r="AE4" s="19"/>
      <c r="AF4" s="21"/>
      <c r="AG4" s="22" t="str">
        <f t="shared" si="5"/>
        <v>TRUE</v>
      </c>
      <c r="AH4" s="23" t="str">
        <f t="shared" si="6"/>
        <v>کرج مهرشهر بلوار شهرداری سر خیابان ۲۰۱ کافه سان سی مون - امیرحسین ظلی 09369297220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19"/>
      <c r="H5" s="221"/>
      <c r="I5" s="219"/>
      <c r="J5" s="219"/>
      <c r="K5" s="11" t="str">
        <f t="shared" ca="1" si="0"/>
        <v/>
      </c>
      <c r="L5" s="217"/>
      <c r="M5" s="217"/>
      <c r="N5" s="217"/>
      <c r="O5" s="9">
        <v>5501.3</v>
      </c>
      <c r="P5" s="9">
        <v>1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1</v>
      </c>
      <c r="X5" s="14">
        <f t="shared" si="3"/>
        <v>51200000</v>
      </c>
      <c r="Y5" s="17"/>
      <c r="Z5" s="14">
        <f t="shared" si="4"/>
        <v>51200000</v>
      </c>
      <c r="AA5" s="233"/>
      <c r="AB5" s="231"/>
      <c r="AC5" s="229"/>
      <c r="AD5" s="227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8">
        <v>4</v>
      </c>
      <c r="H6" s="220">
        <v>290781302501</v>
      </c>
      <c r="I6" s="218" t="s">
        <v>1677</v>
      </c>
      <c r="J6" s="218" t="s">
        <v>74</v>
      </c>
      <c r="K6" s="11" t="str">
        <f t="shared" ca="1" si="0"/>
        <v/>
      </c>
      <c r="L6" s="216" t="s">
        <v>1714</v>
      </c>
      <c r="M6" s="216" t="s">
        <v>1715</v>
      </c>
      <c r="N6" s="216" t="s">
        <v>1716</v>
      </c>
      <c r="O6" s="9">
        <v>5525.2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13350000</v>
      </c>
      <c r="U6" s="15"/>
      <c r="V6" s="16">
        <f t="shared" si="1"/>
        <v>0</v>
      </c>
      <c r="W6" s="12">
        <f t="shared" si="2"/>
        <v>1</v>
      </c>
      <c r="X6" s="14">
        <f t="shared" si="3"/>
        <v>13350000</v>
      </c>
      <c r="Y6" s="17"/>
      <c r="Z6" s="14">
        <f t="shared" si="4"/>
        <v>13350000</v>
      </c>
      <c r="AA6" s="232" t="s">
        <v>1717</v>
      </c>
      <c r="AB6" s="230" t="s">
        <v>1718</v>
      </c>
      <c r="AC6" s="228" t="s">
        <v>1719</v>
      </c>
      <c r="AD6" s="226"/>
      <c r="AE6" s="19"/>
      <c r="AF6" s="21"/>
      <c r="AG6" s="22" t="str">
        <f t="shared" si="5"/>
        <v>TRUE</v>
      </c>
      <c r="AH6" s="23" t="str">
        <f t="shared" si="6"/>
        <v>سلمانشهر متل قو.خیابان آرا.شهرک لاکوده.گلستان ۱۳.پلاک ۴۵ کافه پلاک ۲۱ - نفیسه محفوظی 09111957261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9"/>
      <c r="H7" s="221"/>
      <c r="I7" s="219"/>
      <c r="J7" s="219"/>
      <c r="K7" s="11" t="str">
        <f t="shared" ca="1" si="0"/>
        <v/>
      </c>
      <c r="L7" s="217"/>
      <c r="M7" s="217"/>
      <c r="N7" s="217"/>
      <c r="O7" s="9">
        <v>5501.2</v>
      </c>
      <c r="P7" s="9">
        <v>1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11100000</v>
      </c>
      <c r="U7" s="26"/>
      <c r="V7" s="16">
        <f t="shared" si="1"/>
        <v>0</v>
      </c>
      <c r="W7" s="12">
        <f t="shared" si="2"/>
        <v>1</v>
      </c>
      <c r="X7" s="14">
        <f t="shared" si="3"/>
        <v>11100000</v>
      </c>
      <c r="Y7" s="17"/>
      <c r="Z7" s="14">
        <f t="shared" si="4"/>
        <v>11100000</v>
      </c>
      <c r="AA7" s="233"/>
      <c r="AB7" s="231"/>
      <c r="AC7" s="229"/>
      <c r="AD7" s="22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44">
        <v>5</v>
      </c>
      <c r="H8" s="242" t="s">
        <v>504</v>
      </c>
      <c r="I8" s="244" t="s">
        <v>1677</v>
      </c>
      <c r="J8" s="218" t="s">
        <v>74</v>
      </c>
      <c r="K8" s="11" t="str">
        <f t="shared" ref="K8" ca="1" si="7">IF(C8, TODAY(), "" )</f>
        <v/>
      </c>
      <c r="L8" s="216" t="s">
        <v>927</v>
      </c>
      <c r="M8" s="216" t="s">
        <v>500</v>
      </c>
      <c r="N8" s="216" t="s">
        <v>501</v>
      </c>
      <c r="O8" s="9">
        <v>5524.3</v>
      </c>
      <c r="P8" s="9">
        <v>2</v>
      </c>
      <c r="Q8" s="13" t="str">
        <f>VLOOKUP(O8, '[1]لیست محصولات شهریور ۱۴۰۳'!B:C,2,0)</f>
        <v>برزیل کوکاپیل کاناریو | Brazil Cocapil Canario</v>
      </c>
      <c r="R8" s="9"/>
      <c r="S8" s="12">
        <f>VLOOKUP(O8, '[1]لیست محصولات شهریور ۱۴۰۳'!B:F,5,0)</f>
        <v>4000</v>
      </c>
      <c r="T8" s="14">
        <f>VLOOKUP(O8, '[1]لیست محصولات شهریور ۱۴۰۳'!B:G,6,0)</f>
        <v>58400000</v>
      </c>
      <c r="U8" s="15"/>
      <c r="V8" s="16">
        <f t="shared" si="1"/>
        <v>0</v>
      </c>
      <c r="W8" s="12">
        <f t="shared" si="2"/>
        <v>2</v>
      </c>
      <c r="X8" s="14">
        <f t="shared" si="3"/>
        <v>116800000</v>
      </c>
      <c r="Y8" s="17"/>
      <c r="Z8" s="14">
        <f t="shared" si="4"/>
        <v>116800000</v>
      </c>
      <c r="AA8" s="232" t="s">
        <v>80</v>
      </c>
      <c r="AB8" s="230" t="s">
        <v>502</v>
      </c>
      <c r="AC8" s="228" t="s">
        <v>1720</v>
      </c>
      <c r="AD8" s="226"/>
      <c r="AE8" s="19"/>
      <c r="AF8" s="21"/>
      <c r="AG8" s="22" t="str">
        <f t="shared" si="5"/>
        <v>TRUE</v>
      </c>
      <c r="AH8" s="23" t="str">
        <f t="shared" si="6"/>
        <v>کرمان خيابان هزار و يك شب شمالي نبش كوچه 2 طبقه اول کافه رستوران دلژر - سید رضا فاطمی 09131440000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45"/>
      <c r="H9" s="243"/>
      <c r="I9" s="245"/>
      <c r="J9" s="219"/>
      <c r="K9" s="11" t="str">
        <f t="shared" ca="1" si="0"/>
        <v/>
      </c>
      <c r="L9" s="217"/>
      <c r="M9" s="217"/>
      <c r="N9" s="217"/>
      <c r="O9" s="9">
        <v>5525.3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63200000</v>
      </c>
      <c r="U9" s="15"/>
      <c r="V9" s="16">
        <f t="shared" si="1"/>
        <v>0</v>
      </c>
      <c r="W9" s="12">
        <f t="shared" si="2"/>
        <v>1</v>
      </c>
      <c r="X9" s="14">
        <f t="shared" si="3"/>
        <v>63200000</v>
      </c>
      <c r="Y9" s="17"/>
      <c r="Z9" s="14">
        <f t="shared" si="4"/>
        <v>63200000</v>
      </c>
      <c r="AA9" s="233"/>
      <c r="AB9" s="231"/>
      <c r="AC9" s="229"/>
      <c r="AD9" s="22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662190</v>
      </c>
      <c r="I10" s="25" t="s">
        <v>1677</v>
      </c>
      <c r="J10" s="9"/>
      <c r="K10" s="11" t="str">
        <f t="shared" ca="1" si="0"/>
        <v/>
      </c>
      <c r="L10" s="27" t="s">
        <v>785</v>
      </c>
      <c r="M10" s="27" t="s">
        <v>786</v>
      </c>
      <c r="N10" s="12" t="s">
        <v>787</v>
      </c>
      <c r="O10" s="9">
        <v>5525.2</v>
      </c>
      <c r="P10" s="9">
        <v>1</v>
      </c>
      <c r="Q10" s="13" t="str">
        <f>VLOOKUP(O10, '[1]لیست محصولات شهریور ۱۴۰۳'!B:C,2,0)</f>
        <v>اتیوپی آناسورا | Ethiopia Anasora</v>
      </c>
      <c r="R10" s="9" t="s">
        <v>156</v>
      </c>
      <c r="S10" s="12">
        <f>VLOOKUP(O10, '[1]لیست محصولات شهریور ۱۴۰۳'!B:F,5,0)</f>
        <v>750</v>
      </c>
      <c r="T10" s="14">
        <f>VLOOKUP(O10, '[1]لیست محصولات شهریور ۱۴۰۳'!B:G,6,0)</f>
        <v>13350000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13350000</v>
      </c>
      <c r="Y10" s="17"/>
      <c r="Z10" s="14">
        <f t="shared" si="4"/>
        <v>13350000</v>
      </c>
      <c r="AA10" s="18" t="s">
        <v>76</v>
      </c>
      <c r="AB10" s="13" t="s">
        <v>1721</v>
      </c>
      <c r="AC10" s="19" t="s">
        <v>789</v>
      </c>
      <c r="AD10" s="20" t="s">
        <v>109</v>
      </c>
      <c r="AE10" s="19"/>
      <c r="AF10" s="21"/>
      <c r="AG10" s="22" t="str">
        <f t="shared" si="5"/>
        <v>TRUE</v>
      </c>
      <c r="AH10" s="23" t="str">
        <f t="shared" si="6"/>
        <v>تهران سعادت آباد - بلوار بهزاد -نبش باغستان یکم - پلاک 2  شرکت تپسی - بردیا میرزایی 09331404200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18">
        <v>7</v>
      </c>
      <c r="H11" s="220">
        <v>674725</v>
      </c>
      <c r="I11" s="218" t="s">
        <v>1677</v>
      </c>
      <c r="J11" s="218"/>
      <c r="K11" s="11" t="str">
        <f t="shared" ca="1" si="0"/>
        <v/>
      </c>
      <c r="L11" s="216" t="s">
        <v>1561</v>
      </c>
      <c r="M11" s="216" t="s">
        <v>1722</v>
      </c>
      <c r="N11" s="216"/>
      <c r="O11" s="9">
        <v>5501.1</v>
      </c>
      <c r="P11" s="9">
        <v>1</v>
      </c>
      <c r="Q11" s="13" t="str">
        <f>VLOOKUP(O11, '[1]لیست محصولات شهریور ۱۴۰۳'!B:C,2,0)</f>
        <v>ورتکس | Vortex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2300000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2300000</v>
      </c>
      <c r="Y11" s="17"/>
      <c r="Z11" s="14">
        <f t="shared" si="4"/>
        <v>2300000</v>
      </c>
      <c r="AA11" s="232" t="s">
        <v>76</v>
      </c>
      <c r="AB11" s="230" t="s">
        <v>1723</v>
      </c>
      <c r="AC11" s="228" t="s">
        <v>1724</v>
      </c>
      <c r="AD11" s="226" t="s">
        <v>95</v>
      </c>
      <c r="AE11" s="19"/>
      <c r="AF11" s="21"/>
      <c r="AG11" s="22" t="str">
        <f t="shared" si="5"/>
        <v>TRUE</v>
      </c>
      <c r="AH11" s="23" t="str">
        <f t="shared" si="6"/>
        <v>تهران خیابان ملاصدرا،خیابان شیخ بهایی (شمالی)، خیابان لادن، پلاک ۲۲، واحد ۱۰  - طیب پیش بین 09105401009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9"/>
      <c r="H12" s="221"/>
      <c r="I12" s="219"/>
      <c r="J12" s="219"/>
      <c r="K12" s="11" t="str">
        <f t="shared" ca="1" si="0"/>
        <v/>
      </c>
      <c r="L12" s="217"/>
      <c r="M12" s="217"/>
      <c r="N12" s="217"/>
      <c r="O12" s="9">
        <v>5525.1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2750000</v>
      </c>
      <c r="Y12" s="17"/>
      <c r="Z12" s="14">
        <f t="shared" si="4"/>
        <v>2750000</v>
      </c>
      <c r="AA12" s="233"/>
      <c r="AB12" s="231"/>
      <c r="AC12" s="229"/>
      <c r="AD12" s="22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8">
        <v>8</v>
      </c>
      <c r="H13" s="220">
        <v>290792105092</v>
      </c>
      <c r="I13" s="218" t="s">
        <v>1677</v>
      </c>
      <c r="J13" s="218"/>
      <c r="K13" s="11" t="str">
        <f t="shared" ca="1" si="0"/>
        <v/>
      </c>
      <c r="L13" s="216" t="s">
        <v>1431</v>
      </c>
      <c r="M13" s="216" t="s">
        <v>1725</v>
      </c>
      <c r="N13" s="216"/>
      <c r="O13" s="9">
        <v>5525.2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13350000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13350000</v>
      </c>
      <c r="Y13" s="17"/>
      <c r="Z13" s="14">
        <f t="shared" si="4"/>
        <v>13350000</v>
      </c>
      <c r="AA13" s="232" t="s">
        <v>1274</v>
      </c>
      <c r="AB13" s="230" t="s">
        <v>1726</v>
      </c>
      <c r="AC13" s="228" t="s">
        <v>1727</v>
      </c>
      <c r="AD13" s="226"/>
      <c r="AE13" s="19"/>
      <c r="AF13" s="21"/>
      <c r="AG13" s="22" t="str">
        <f t="shared" si="5"/>
        <v>TRUE</v>
      </c>
      <c r="AH13" s="23" t="str">
        <f t="shared" si="6"/>
        <v>بجنورد خیابان فردوسی، خیابان جمهوری هفده. پلاک ده. زنگ دوم(وسط)  - داود آتش بیک 09357271386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219"/>
      <c r="H14" s="221"/>
      <c r="I14" s="219"/>
      <c r="J14" s="219"/>
      <c r="K14" s="11" t="str">
        <f t="shared" ca="1" si="0"/>
        <v/>
      </c>
      <c r="L14" s="217"/>
      <c r="M14" s="217"/>
      <c r="N14" s="217"/>
      <c r="O14" s="9">
        <v>5524.2</v>
      </c>
      <c r="P14" s="9">
        <v>1</v>
      </c>
      <c r="Q14" s="13" t="str">
        <f>VLOOKUP(O14, '[1]لیست محصولات شهریور ۱۴۰۳'!B:C,2,0)</f>
        <v>برزیل کوکاپیل کاناریو | Brazil Cocapil Canario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12450000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12450000</v>
      </c>
      <c r="Y14" s="17"/>
      <c r="Z14" s="14">
        <f t="shared" si="4"/>
        <v>12450000</v>
      </c>
      <c r="AA14" s="233"/>
      <c r="AB14" s="231"/>
      <c r="AC14" s="229"/>
      <c r="AD14" s="227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218">
        <v>9</v>
      </c>
      <c r="H15" s="220">
        <v>290792461090</v>
      </c>
      <c r="I15" s="218" t="s">
        <v>1677</v>
      </c>
      <c r="J15" s="218" t="s">
        <v>74</v>
      </c>
      <c r="K15" s="11" t="str">
        <f t="shared" ca="1" si="0"/>
        <v/>
      </c>
      <c r="L15" s="216" t="s">
        <v>1728</v>
      </c>
      <c r="M15" s="216" t="s">
        <v>1729</v>
      </c>
      <c r="N15" s="216"/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2750000</v>
      </c>
      <c r="Y15" s="17"/>
      <c r="Z15" s="14">
        <f t="shared" si="4"/>
        <v>2750000</v>
      </c>
      <c r="AA15" s="232" t="s">
        <v>140</v>
      </c>
      <c r="AB15" s="230" t="s">
        <v>1730</v>
      </c>
      <c r="AC15" s="228" t="s">
        <v>1731</v>
      </c>
      <c r="AD15" s="226"/>
      <c r="AE15" s="19"/>
      <c r="AF15" s="21"/>
      <c r="AG15" s="22" t="str">
        <f t="shared" si="5"/>
        <v>TRUE</v>
      </c>
      <c r="AH15" s="23" t="str">
        <f t="shared" si="6"/>
        <v>اصفهان ملکشهر خیابان مطهری کوچه 35 پلاک 44 واحد 3  - محمد حسن میری 09337347280</v>
      </c>
    </row>
    <row r="16" spans="1:34" ht="22.35" customHeight="1">
      <c r="A16" s="7"/>
      <c r="B16" s="7"/>
      <c r="C16" s="7"/>
      <c r="D16" s="7"/>
      <c r="E16" s="7"/>
      <c r="F16" s="8"/>
      <c r="G16" s="236"/>
      <c r="H16" s="237"/>
      <c r="I16" s="236"/>
      <c r="J16" s="236"/>
      <c r="K16" s="11" t="str">
        <f t="shared" ca="1" si="0"/>
        <v/>
      </c>
      <c r="L16" s="222"/>
      <c r="M16" s="222"/>
      <c r="N16" s="222"/>
      <c r="O16" s="9">
        <v>5524.1</v>
      </c>
      <c r="P16" s="9">
        <v>2</v>
      </c>
      <c r="Q16" s="13" t="str">
        <f>VLOOKUP(O16, '[1]لیست محصولات شهریور ۱۴۰۳'!B:C,2,0)</f>
        <v>برزیل کوکاپیل کاناریو | Brazil Cocapil Canario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5100000</v>
      </c>
      <c r="Y16" s="17"/>
      <c r="Z16" s="14">
        <f t="shared" si="4"/>
        <v>5100000</v>
      </c>
      <c r="AA16" s="241"/>
      <c r="AB16" s="240"/>
      <c r="AC16" s="239"/>
      <c r="AD16" s="238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219"/>
      <c r="H17" s="221"/>
      <c r="I17" s="219"/>
      <c r="J17" s="219"/>
      <c r="K17" s="11" t="str">
        <f t="shared" ca="1" si="0"/>
        <v/>
      </c>
      <c r="L17" s="217"/>
      <c r="M17" s="217"/>
      <c r="N17" s="217"/>
      <c r="O17" s="9">
        <v>5501.1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2300000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2300000</v>
      </c>
      <c r="Y17" s="17"/>
      <c r="Z17" s="14">
        <f t="shared" si="4"/>
        <v>2300000</v>
      </c>
      <c r="AA17" s="233"/>
      <c r="AB17" s="231"/>
      <c r="AC17" s="229"/>
      <c r="AD17" s="227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67">
        <v>10</v>
      </c>
      <c r="H18" s="78" t="s">
        <v>504</v>
      </c>
      <c r="I18" s="67" t="s">
        <v>1677</v>
      </c>
      <c r="J18" s="9"/>
      <c r="K18" s="11" t="str">
        <f t="shared" ca="1" si="0"/>
        <v/>
      </c>
      <c r="L18" s="12" t="s">
        <v>394</v>
      </c>
      <c r="M18" s="12" t="s">
        <v>1732</v>
      </c>
      <c r="N18" s="12" t="s">
        <v>1733</v>
      </c>
      <c r="O18" s="9">
        <v>3327.1</v>
      </c>
      <c r="P18" s="9">
        <v>2</v>
      </c>
      <c r="Q18" s="13" t="str">
        <f>VLOOKUP(O18, '[1]لیست محصولات شهریور ۱۴۰۳'!B:C,2,0)</f>
        <v>پامپوجیلا | pampojila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5950000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11900000</v>
      </c>
      <c r="Y18" s="17"/>
      <c r="Z18" s="14">
        <f t="shared" si="4"/>
        <v>11900000</v>
      </c>
      <c r="AA18" s="18" t="s">
        <v>391</v>
      </c>
      <c r="AB18" s="13" t="s">
        <v>1734</v>
      </c>
      <c r="AC18" s="19" t="s">
        <v>1735</v>
      </c>
      <c r="AD18" s="20"/>
      <c r="AE18" s="19"/>
      <c r="AF18" s="21"/>
      <c r="AG18" s="22" t="str">
        <f t="shared" si="5"/>
        <v>TRUE</v>
      </c>
      <c r="AH18" s="23" t="str">
        <f t="shared" si="6"/>
        <v>رشت انتهای بلوار امام خمینی ،اول سنگ فرش شهرداری ،کوچه مهربان کافه رستوران آقا بزرگ - سهیل حبیبی 09117582304</v>
      </c>
    </row>
    <row r="19" spans="1:34" ht="22.35" customHeight="1">
      <c r="A19" s="7"/>
      <c r="B19" s="7"/>
      <c r="C19" s="7"/>
      <c r="D19" s="7"/>
      <c r="E19" s="7"/>
      <c r="F19" s="8"/>
      <c r="G19" s="9">
        <v>11</v>
      </c>
      <c r="H19" s="10">
        <v>290798156136</v>
      </c>
      <c r="I19" s="9" t="s">
        <v>1736</v>
      </c>
      <c r="J19" s="9"/>
      <c r="K19" s="11" t="str">
        <f t="shared" ca="1" si="0"/>
        <v/>
      </c>
      <c r="L19" s="12" t="s">
        <v>1282</v>
      </c>
      <c r="M19" s="12" t="s">
        <v>1737</v>
      </c>
      <c r="N19" s="12"/>
      <c r="O19" s="9">
        <v>5525.3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63200000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63200000</v>
      </c>
      <c r="Y19" s="17"/>
      <c r="Z19" s="14">
        <f t="shared" si="4"/>
        <v>63200000</v>
      </c>
      <c r="AA19" s="18" t="s">
        <v>76</v>
      </c>
      <c r="AB19" s="13" t="s">
        <v>1738</v>
      </c>
      <c r="AC19" s="19" t="s">
        <v>1739</v>
      </c>
      <c r="AD19" s="20"/>
      <c r="AE19" s="19"/>
      <c r="AF19" s="21"/>
      <c r="AG19" s="22" t="str">
        <f t="shared" si="5"/>
        <v>TRUE</v>
      </c>
      <c r="AH19" s="23" t="str">
        <f t="shared" si="6"/>
        <v>تهران بلوار فردوس غرب - خیابان ورزی شمالی - کوچه شیرپور - پلاک 16 - واحد 5  - امیرعلی فدایی 09212760645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18">
        <v>12</v>
      </c>
      <c r="H20" s="220">
        <v>290800808714</v>
      </c>
      <c r="I20" s="218" t="s">
        <v>1736</v>
      </c>
      <c r="J20" s="218"/>
      <c r="K20" s="11" t="str">
        <f t="shared" ca="1" si="0"/>
        <v/>
      </c>
      <c r="L20" s="216" t="s">
        <v>1740</v>
      </c>
      <c r="M20" s="216" t="s">
        <v>1741</v>
      </c>
      <c r="N20" s="216"/>
      <c r="O20" s="9">
        <v>3327.1</v>
      </c>
      <c r="P20" s="9">
        <v>1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5950000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5950000</v>
      </c>
      <c r="Y20" s="17"/>
      <c r="Z20" s="14">
        <f t="shared" si="4"/>
        <v>5950000</v>
      </c>
      <c r="AA20" s="232" t="s">
        <v>989</v>
      </c>
      <c r="AB20" s="230" t="s">
        <v>1742</v>
      </c>
      <c r="AC20" s="228" t="s">
        <v>1743</v>
      </c>
      <c r="AD20" s="226"/>
      <c r="AE20" s="19"/>
      <c r="AF20" s="21"/>
      <c r="AG20" s="22" t="str">
        <f t="shared" si="5"/>
        <v>TRUE</v>
      </c>
      <c r="AH20" s="23" t="str">
        <f t="shared" si="6"/>
        <v>لاهیجان خیابان شیخ زاهد ۵، ساختمان شماره ۳  - نازنین رحمانی 09120054907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19"/>
      <c r="H21" s="221"/>
      <c r="I21" s="219"/>
      <c r="J21" s="219"/>
      <c r="K21" s="11" t="str">
        <f t="shared" ca="1" si="0"/>
        <v/>
      </c>
      <c r="L21" s="217"/>
      <c r="M21" s="217"/>
      <c r="N21" s="217"/>
      <c r="O21" s="9">
        <v>5525.1</v>
      </c>
      <c r="P21" s="9">
        <v>2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2750000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5500000</v>
      </c>
      <c r="Y21" s="17"/>
      <c r="Z21" s="14">
        <f t="shared" si="4"/>
        <v>5500000</v>
      </c>
      <c r="AA21" s="233"/>
      <c r="AB21" s="231"/>
      <c r="AC21" s="229"/>
      <c r="AD21" s="22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8">
        <v>13</v>
      </c>
      <c r="H22" s="220">
        <v>290803331865</v>
      </c>
      <c r="I22" s="218" t="s">
        <v>1736</v>
      </c>
      <c r="J22" s="218"/>
      <c r="K22" s="11" t="str">
        <f t="shared" ca="1" si="0"/>
        <v/>
      </c>
      <c r="L22" s="216" t="s">
        <v>1744</v>
      </c>
      <c r="M22" s="216" t="s">
        <v>1745</v>
      </c>
      <c r="N22" s="216"/>
      <c r="O22" s="9">
        <v>5525.1</v>
      </c>
      <c r="P22" s="9">
        <v>2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5500000</v>
      </c>
      <c r="Y22" s="17"/>
      <c r="Z22" s="14">
        <f t="shared" si="4"/>
        <v>5500000</v>
      </c>
      <c r="AA22" s="232" t="s">
        <v>228</v>
      </c>
      <c r="AB22" s="230" t="s">
        <v>1746</v>
      </c>
      <c r="AC22" s="228" t="s">
        <v>1747</v>
      </c>
      <c r="AD22" s="226"/>
      <c r="AE22" s="19"/>
      <c r="AF22" s="21"/>
      <c r="AG22" s="22" t="str">
        <f t="shared" si="5"/>
        <v>TRUE</v>
      </c>
      <c r="AH22" s="23" t="str">
        <f t="shared" si="6"/>
        <v>بندرعباس الهیه شمالی - الهیه ۱۱ - قبل از پست برق - ساختمان محمد  - وائل امینی پور 09058125264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19"/>
      <c r="H23" s="221"/>
      <c r="I23" s="219"/>
      <c r="J23" s="219"/>
      <c r="K23" s="11" t="str">
        <f t="shared" ca="1" si="0"/>
        <v/>
      </c>
      <c r="L23" s="217"/>
      <c r="M23" s="217"/>
      <c r="N23" s="217"/>
      <c r="O23" s="9">
        <v>3328.1</v>
      </c>
      <c r="P23" s="9">
        <v>1</v>
      </c>
      <c r="Q23" s="13" t="str">
        <f>VLOOKUP(O23, '[1]لیست محصولات شهریور ۱۴۰۳'!B:C,2,0)</f>
        <v>اینماکولادا مزارع فلو | Inmaculada Fellows Farms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7900000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7900000</v>
      </c>
      <c r="Y23" s="17"/>
      <c r="Z23" s="14">
        <f t="shared" si="4"/>
        <v>7900000</v>
      </c>
      <c r="AA23" s="233"/>
      <c r="AB23" s="231"/>
      <c r="AC23" s="229"/>
      <c r="AD23" s="227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s="197" customFormat="1" ht="22.35" customHeight="1">
      <c r="A24" s="195"/>
      <c r="B24" s="195"/>
      <c r="C24" s="195" t="b">
        <v>0</v>
      </c>
      <c r="D24" s="195"/>
      <c r="E24" s="195"/>
      <c r="F24" s="195"/>
      <c r="G24" s="9">
        <v>14</v>
      </c>
      <c r="H24" s="10">
        <v>290807473909</v>
      </c>
      <c r="I24" s="9" t="s">
        <v>1736</v>
      </c>
      <c r="J24" s="9" t="s">
        <v>74</v>
      </c>
      <c r="K24" s="11"/>
      <c r="L24" s="12" t="s">
        <v>269</v>
      </c>
      <c r="M24" s="12" t="s">
        <v>270</v>
      </c>
      <c r="N24" s="12" t="s">
        <v>271</v>
      </c>
      <c r="O24" s="9">
        <v>5501.3</v>
      </c>
      <c r="P24" s="9">
        <v>1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51200000</v>
      </c>
      <c r="U24" s="196"/>
      <c r="V24" s="16">
        <f t="shared" si="1"/>
        <v>0</v>
      </c>
      <c r="W24" s="12">
        <f t="shared" si="2"/>
        <v>1</v>
      </c>
      <c r="X24" s="14">
        <f t="shared" si="3"/>
        <v>51200000</v>
      </c>
      <c r="Y24" s="17"/>
      <c r="Z24" s="14">
        <f t="shared" si="4"/>
        <v>51200000</v>
      </c>
      <c r="AA24" s="18" t="s">
        <v>76</v>
      </c>
      <c r="AB24" s="13" t="s">
        <v>272</v>
      </c>
      <c r="AC24" s="19" t="s">
        <v>273</v>
      </c>
      <c r="AD24" s="20" t="s">
        <v>109</v>
      </c>
      <c r="AE24" s="19"/>
      <c r="AF24" s="21"/>
      <c r="AH24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25" spans="1:34" s="197" customFormat="1" ht="22.35" customHeight="1">
      <c r="A25" s="195"/>
      <c r="B25" s="195"/>
      <c r="C25" s="195" t="b">
        <v>0</v>
      </c>
      <c r="D25" s="195"/>
      <c r="E25" s="195"/>
      <c r="F25" s="195"/>
      <c r="G25" s="9">
        <v>15</v>
      </c>
      <c r="H25" s="10">
        <v>290811678499</v>
      </c>
      <c r="I25" s="9" t="s">
        <v>1736</v>
      </c>
      <c r="J25" s="9"/>
      <c r="K25" s="11"/>
      <c r="L25" s="12" t="s">
        <v>250</v>
      </c>
      <c r="M25" s="12" t="s">
        <v>1748</v>
      </c>
      <c r="N25" s="12"/>
      <c r="O25" s="9">
        <v>5524.2</v>
      </c>
      <c r="P25" s="9">
        <v>1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12450000</v>
      </c>
      <c r="U25" s="196"/>
      <c r="V25" s="16">
        <f t="shared" si="1"/>
        <v>0</v>
      </c>
      <c r="W25" s="12">
        <f t="shared" si="2"/>
        <v>1</v>
      </c>
      <c r="X25" s="14">
        <f t="shared" si="3"/>
        <v>12450000</v>
      </c>
      <c r="Y25" s="17"/>
      <c r="Z25" s="14">
        <f t="shared" si="4"/>
        <v>12450000</v>
      </c>
      <c r="AA25" s="18" t="s">
        <v>1749</v>
      </c>
      <c r="AB25" s="13" t="s">
        <v>1750</v>
      </c>
      <c r="AC25" s="19" t="s">
        <v>1751</v>
      </c>
      <c r="AD25" s="9"/>
      <c r="AE25" s="19"/>
      <c r="AF25" s="21"/>
      <c r="AH25" s="23" t="str">
        <f t="shared" si="6"/>
        <v>دلیجان خیابان بهشتی شمالی کوچه سلامت پلاک ۷  - پیمان عبداله پور 09128841171</v>
      </c>
    </row>
    <row r="26" spans="1:34" s="197" customFormat="1" ht="22.35" customHeight="1">
      <c r="A26" s="195"/>
      <c r="B26" s="195"/>
      <c r="C26" s="195"/>
      <c r="D26" s="195"/>
      <c r="E26" s="195"/>
      <c r="F26" s="195"/>
      <c r="G26" s="9">
        <v>16</v>
      </c>
      <c r="H26" s="10">
        <v>290812857230</v>
      </c>
      <c r="I26" s="9" t="s">
        <v>1736</v>
      </c>
      <c r="J26" s="9"/>
      <c r="K26" s="11"/>
      <c r="L26" s="12" t="s">
        <v>546</v>
      </c>
      <c r="M26" s="12" t="s">
        <v>547</v>
      </c>
      <c r="N26" s="12"/>
      <c r="O26" s="9">
        <v>5525.1</v>
      </c>
      <c r="P26" s="9">
        <v>2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96"/>
      <c r="V26" s="16">
        <f t="shared" si="1"/>
        <v>0</v>
      </c>
      <c r="W26" s="12">
        <f t="shared" si="2"/>
        <v>2</v>
      </c>
      <c r="X26" s="14">
        <f t="shared" si="3"/>
        <v>5500000</v>
      </c>
      <c r="Y26" s="17"/>
      <c r="Z26" s="14">
        <f t="shared" si="4"/>
        <v>5500000</v>
      </c>
      <c r="AA26" s="18" t="s">
        <v>76</v>
      </c>
      <c r="AB26" s="13" t="s">
        <v>548</v>
      </c>
      <c r="AC26" s="19" t="s">
        <v>549</v>
      </c>
      <c r="AD26" s="20" t="s">
        <v>95</v>
      </c>
      <c r="AE26" s="19"/>
      <c r="AF26" s="21"/>
      <c r="AH26" s="23" t="str">
        <f t="shared" si="6"/>
        <v>تهران خیابان ولی عصر، خیابان توانیر شمالی(شهید عباسپور)، بالاتر از پل همت،کوچه گلزار، پلاک 4، واحد 5،زنگ تکی  - راز صفایی 09129355273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18">
        <v>17</v>
      </c>
      <c r="H27" s="220">
        <v>290822225350</v>
      </c>
      <c r="I27" s="218" t="s">
        <v>1736</v>
      </c>
      <c r="J27" s="218"/>
      <c r="K27" s="11" t="str">
        <f t="shared" ca="1" si="0"/>
        <v/>
      </c>
      <c r="L27" s="216" t="s">
        <v>124</v>
      </c>
      <c r="M27" s="216" t="s">
        <v>125</v>
      </c>
      <c r="N27" s="216"/>
      <c r="O27" s="9">
        <v>5525.1</v>
      </c>
      <c r="P27" s="9">
        <v>2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5500000</v>
      </c>
      <c r="Y27" s="17"/>
      <c r="Z27" s="14">
        <f t="shared" si="4"/>
        <v>5500000</v>
      </c>
      <c r="AA27" s="232" t="s">
        <v>76</v>
      </c>
      <c r="AB27" s="230" t="s">
        <v>133</v>
      </c>
      <c r="AC27" s="228" t="s">
        <v>126</v>
      </c>
      <c r="AD27" s="226" t="s">
        <v>95</v>
      </c>
      <c r="AE27" s="234" t="s">
        <v>127</v>
      </c>
      <c r="AF27" s="21"/>
      <c r="AG27" s="22" t="str">
        <f t="shared" si="5"/>
        <v>TRUE</v>
      </c>
      <c r="AH27" s="23" t="str">
        <f t="shared" si="6"/>
        <v>تهران یوسف آباد- میدان اسد آبادی- بن بست باغچه بان پلاک9 واحد 5  - آرین سپهری 09113213912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19"/>
      <c r="H28" s="221"/>
      <c r="I28" s="219"/>
      <c r="J28" s="219"/>
      <c r="K28" s="11" t="str">
        <f t="shared" ca="1" si="0"/>
        <v/>
      </c>
      <c r="L28" s="217"/>
      <c r="M28" s="217"/>
      <c r="N28" s="217"/>
      <c r="O28" s="9">
        <v>5501.1</v>
      </c>
      <c r="P28" s="9">
        <v>1</v>
      </c>
      <c r="Q28" s="13" t="str">
        <f>VLOOKUP(O28, '[1]لیست محصولات شهریور ۱۴۰۳'!B:C,2,0)</f>
        <v>ورتکس | Vortex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2300000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2300000</v>
      </c>
      <c r="Y28" s="17"/>
      <c r="Z28" s="14">
        <f t="shared" si="4"/>
        <v>2300000</v>
      </c>
      <c r="AA28" s="233"/>
      <c r="AB28" s="231"/>
      <c r="AC28" s="229"/>
      <c r="AD28" s="227"/>
      <c r="AE28" s="235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218">
        <v>18</v>
      </c>
      <c r="H29" s="220">
        <v>290825043809</v>
      </c>
      <c r="I29" s="218" t="s">
        <v>1736</v>
      </c>
      <c r="J29" s="218" t="s">
        <v>74</v>
      </c>
      <c r="K29" s="11" t="str">
        <f t="shared" ca="1" si="0"/>
        <v/>
      </c>
      <c r="L29" s="216" t="s">
        <v>1752</v>
      </c>
      <c r="M29" s="216" t="s">
        <v>1753</v>
      </c>
      <c r="N29" s="216" t="s">
        <v>1754</v>
      </c>
      <c r="O29" s="9">
        <v>3327.1</v>
      </c>
      <c r="P29" s="9">
        <v>1</v>
      </c>
      <c r="Q29" s="13" t="str">
        <f>VLOOKUP(O29, '[1]لیست محصولات شهریور ۱۴۰۳'!B:C,2,0)</f>
        <v>پامپوجیلا | pampojila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5950000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5950000</v>
      </c>
      <c r="Y29" s="17"/>
      <c r="Z29" s="14">
        <f t="shared" si="4"/>
        <v>5950000</v>
      </c>
      <c r="AA29" s="232" t="s">
        <v>76</v>
      </c>
      <c r="AB29" s="230" t="s">
        <v>1755</v>
      </c>
      <c r="AC29" s="228" t="s">
        <v>1756</v>
      </c>
      <c r="AD29" s="226" t="s">
        <v>109</v>
      </c>
      <c r="AE29" s="19"/>
      <c r="AF29" s="21"/>
      <c r="AG29" s="22" t="str">
        <f t="shared" si="5"/>
        <v>TRUE</v>
      </c>
      <c r="AH29" s="23" t="str">
        <f t="shared" si="6"/>
        <v>تهران بهشتی نبش سهروردی پلاک 136 کافه کاما - محمد محسن مسیحا 09125724289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36"/>
      <c r="H30" s="237"/>
      <c r="I30" s="236"/>
      <c r="J30" s="236"/>
      <c r="K30" s="11" t="str">
        <f t="shared" ca="1" si="0"/>
        <v/>
      </c>
      <c r="L30" s="222"/>
      <c r="M30" s="222"/>
      <c r="N30" s="222"/>
      <c r="O30" s="9">
        <v>5525.1</v>
      </c>
      <c r="P30" s="9">
        <v>1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2750000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2750000</v>
      </c>
      <c r="Y30" s="17"/>
      <c r="Z30" s="14">
        <f t="shared" si="4"/>
        <v>2750000</v>
      </c>
      <c r="AA30" s="241"/>
      <c r="AB30" s="240"/>
      <c r="AC30" s="239"/>
      <c r="AD30" s="238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36"/>
      <c r="H31" s="237"/>
      <c r="I31" s="236"/>
      <c r="J31" s="236"/>
      <c r="K31" s="11" t="str">
        <f t="shared" ca="1" si="0"/>
        <v/>
      </c>
      <c r="L31" s="222"/>
      <c r="M31" s="222"/>
      <c r="N31" s="222"/>
      <c r="O31" s="9">
        <v>5524.1</v>
      </c>
      <c r="P31" s="9">
        <v>1</v>
      </c>
      <c r="Q31" s="13" t="str">
        <f>VLOOKUP(O31, '[1]لیست محصولات شهریور ۱۴۰۳'!B:C,2,0)</f>
        <v>برزیل کوکاپیل کاناریو | Brazil Cocapil Canario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2550000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2550000</v>
      </c>
      <c r="Y31" s="17"/>
      <c r="Z31" s="14">
        <f t="shared" si="4"/>
        <v>2550000</v>
      </c>
      <c r="AA31" s="241"/>
      <c r="AB31" s="240"/>
      <c r="AC31" s="239"/>
      <c r="AD31" s="238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219"/>
      <c r="H32" s="221"/>
      <c r="I32" s="219"/>
      <c r="J32" s="219"/>
      <c r="K32" s="11" t="str">
        <f t="shared" ca="1" si="0"/>
        <v/>
      </c>
      <c r="L32" s="217"/>
      <c r="M32" s="217"/>
      <c r="N32" s="217"/>
      <c r="O32" s="9">
        <v>5501.1</v>
      </c>
      <c r="P32" s="9">
        <v>1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2300000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2300000</v>
      </c>
      <c r="Y32" s="17"/>
      <c r="Z32" s="14">
        <f t="shared" si="4"/>
        <v>2300000</v>
      </c>
      <c r="AA32" s="233"/>
      <c r="AB32" s="231"/>
      <c r="AC32" s="229"/>
      <c r="AD32" s="227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218">
        <v>19</v>
      </c>
      <c r="H33" s="220">
        <v>290827435434</v>
      </c>
      <c r="I33" s="218" t="s">
        <v>1736</v>
      </c>
      <c r="J33" s="218"/>
      <c r="K33" s="11" t="str">
        <f t="shared" ca="1" si="0"/>
        <v/>
      </c>
      <c r="L33" s="216" t="s">
        <v>953</v>
      </c>
      <c r="M33" s="216" t="s">
        <v>1757</v>
      </c>
      <c r="N33" s="216"/>
      <c r="O33" s="9">
        <v>5524.1</v>
      </c>
      <c r="P33" s="9">
        <v>1</v>
      </c>
      <c r="Q33" s="13" t="str">
        <f>VLOOKUP(O33, '[1]لیست محصولات شهریور ۱۴۰۳'!B:C,2,0)</f>
        <v>برزیل کوکاپیل کاناریو | Brazil Cocapil Canario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2550000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2550000</v>
      </c>
      <c r="Y33" s="17"/>
      <c r="Z33" s="14">
        <f t="shared" si="4"/>
        <v>2550000</v>
      </c>
      <c r="AA33" s="232" t="s">
        <v>76</v>
      </c>
      <c r="AB33" s="230" t="s">
        <v>1758</v>
      </c>
      <c r="AC33" s="228" t="s">
        <v>1759</v>
      </c>
      <c r="AD33" s="226" t="s">
        <v>95</v>
      </c>
      <c r="AE33" s="19"/>
      <c r="AF33" s="21"/>
      <c r="AG33" s="22" t="str">
        <f t="shared" si="5"/>
        <v>TRUE</v>
      </c>
      <c r="AH33" s="23" t="str">
        <f t="shared" si="6"/>
        <v>تهران حکیمیه خیابان اتحاد روبرو کوچه چهاردهم پلاک 67  - نوید بنایی نژاد 09123788324</v>
      </c>
    </row>
    <row r="34" spans="1:34" ht="22.35" customHeight="1">
      <c r="A34" s="7"/>
      <c r="B34" s="7"/>
      <c r="C34" s="7"/>
      <c r="D34" s="7"/>
      <c r="E34" s="7"/>
      <c r="F34" s="8"/>
      <c r="G34" s="219"/>
      <c r="H34" s="221"/>
      <c r="I34" s="219"/>
      <c r="J34" s="219"/>
      <c r="K34" s="11" t="str">
        <f t="shared" ca="1" si="0"/>
        <v/>
      </c>
      <c r="L34" s="217"/>
      <c r="M34" s="217"/>
      <c r="N34" s="217"/>
      <c r="O34" s="9">
        <v>5525.1</v>
      </c>
      <c r="P34" s="9">
        <v>2</v>
      </c>
      <c r="Q34" s="13" t="str">
        <f>VLOOKUP(O34, '[1]لیست محصولات شهریور ۱۴۰۳'!B:C,2,0)</f>
        <v>اتیوپی آناسورا | Ethiopia Anasora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2750000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5500000</v>
      </c>
      <c r="Y34" s="17"/>
      <c r="Z34" s="14">
        <f t="shared" si="4"/>
        <v>5500000</v>
      </c>
      <c r="AA34" s="233"/>
      <c r="AB34" s="231"/>
      <c r="AC34" s="229"/>
      <c r="AD34" s="227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20</v>
      </c>
      <c r="H35" s="10">
        <v>290830669269</v>
      </c>
      <c r="I35" s="9" t="s">
        <v>1736</v>
      </c>
      <c r="J35" s="9"/>
      <c r="K35" s="11" t="str">
        <f t="shared" ca="1" si="0"/>
        <v/>
      </c>
      <c r="L35" s="12" t="s">
        <v>101</v>
      </c>
      <c r="M35" s="12" t="s">
        <v>444</v>
      </c>
      <c r="N35" s="12" t="s">
        <v>445</v>
      </c>
      <c r="O35" s="9">
        <v>5525.3</v>
      </c>
      <c r="P35" s="9">
        <v>1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4000</v>
      </c>
      <c r="T35" s="14">
        <f>VLOOKUP(O35, '[1]لیست محصولات شهریور ۱۴۰۳'!B:G,6,0)</f>
        <v>63200000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63200000</v>
      </c>
      <c r="Y35" s="17"/>
      <c r="Z35" s="14">
        <f t="shared" si="4"/>
        <v>63200000</v>
      </c>
      <c r="AA35" s="18" t="s">
        <v>446</v>
      </c>
      <c r="AB35" s="13" t="s">
        <v>447</v>
      </c>
      <c r="AC35" s="19" t="s">
        <v>448</v>
      </c>
      <c r="AD35" s="20"/>
      <c r="AE35" s="19"/>
      <c r="AF35" s="21"/>
      <c r="AG35" s="22" t="str">
        <f t="shared" si="5"/>
        <v>TRUE</v>
      </c>
      <c r="AH35" s="23" t="str">
        <f t="shared" si="6"/>
        <v>زنجان چهارراه سعدی به سمت دروازه ارک کوچه شادمان قهوه آفریقا - محمدرضا جلدی 09195241245</v>
      </c>
    </row>
    <row r="36" spans="1:34" ht="22.35" customHeight="1">
      <c r="A36" s="7"/>
      <c r="B36" s="7"/>
      <c r="C36" s="7"/>
      <c r="D36" s="7"/>
      <c r="E36" s="7"/>
      <c r="F36" s="8"/>
      <c r="G36" s="67">
        <v>21</v>
      </c>
      <c r="H36" s="78" t="s">
        <v>504</v>
      </c>
      <c r="I36" s="67" t="s">
        <v>1736</v>
      </c>
      <c r="J36" s="9" t="s">
        <v>74</v>
      </c>
      <c r="K36" s="11" t="str">
        <f t="shared" ca="1" si="0"/>
        <v/>
      </c>
      <c r="L36" s="12" t="s">
        <v>96</v>
      </c>
      <c r="M36" s="12" t="s">
        <v>260</v>
      </c>
      <c r="N36" s="12" t="s">
        <v>1760</v>
      </c>
      <c r="O36" s="9">
        <v>5525.2</v>
      </c>
      <c r="P36" s="9">
        <v>2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750</v>
      </c>
      <c r="T36" s="14">
        <f>VLOOKUP(O36, '[1]لیست محصولات شهریور ۱۴۰۳'!B:G,6,0)</f>
        <v>13350000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26700000</v>
      </c>
      <c r="Y36" s="17"/>
      <c r="Z36" s="14">
        <f t="shared" si="4"/>
        <v>26700000</v>
      </c>
      <c r="AA36" s="18" t="s">
        <v>190</v>
      </c>
      <c r="AB36" s="13" t="s">
        <v>1761</v>
      </c>
      <c r="AC36" s="19" t="s">
        <v>1762</v>
      </c>
      <c r="AD36" s="20"/>
      <c r="AE36" s="19"/>
      <c r="AF36" s="21"/>
      <c r="AG36" s="22" t="str">
        <f t="shared" si="5"/>
        <v>TRUE</v>
      </c>
      <c r="AH36" s="23" t="str">
        <f t="shared" si="6"/>
        <v>شیراز معالي اباد نبش دوستان  کافه منگو - رضا اسکندری 09379926639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8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9">IF(C66, P66, U66 )</f>
        <v>0</v>
      </c>
      <c r="W66" s="12">
        <f t="shared" ref="W66:W200" si="10">P66-V66</f>
        <v>0</v>
      </c>
      <c r="X66" s="14" t="e">
        <f t="shared" ref="X66:X200" si="11">P66*T66</f>
        <v>#N/A</v>
      </c>
      <c r="Y66" s="17"/>
      <c r="Z66" s="14" t="e">
        <f t="shared" ref="Z66:Z200" si="12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3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8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9"/>
        <v>0</v>
      </c>
      <c r="W67" s="12">
        <f t="shared" si="10"/>
        <v>0</v>
      </c>
      <c r="X67" s="14" t="e">
        <f t="shared" si="11"/>
        <v>#N/A</v>
      </c>
      <c r="Y67" s="17"/>
      <c r="Z67" s="14" t="e">
        <f t="shared" si="12"/>
        <v>#N/A</v>
      </c>
      <c r="AA67" s="18"/>
      <c r="AB67" s="13"/>
      <c r="AC67" s="19"/>
      <c r="AD67" s="20"/>
      <c r="AE67" s="19"/>
      <c r="AF67" s="21"/>
      <c r="AG67" s="22" t="str">
        <f t="shared" si="13"/>
        <v>FALSE</v>
      </c>
      <c r="AH67" s="23" t="str">
        <f t="shared" ref="AH67:AH130" si="14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8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9"/>
        <v>0</v>
      </c>
      <c r="W68" s="12">
        <f t="shared" si="10"/>
        <v>0</v>
      </c>
      <c r="X68" s="14" t="e">
        <f t="shared" si="11"/>
        <v>#N/A</v>
      </c>
      <c r="Y68" s="17"/>
      <c r="Z68" s="14" t="e">
        <f t="shared" si="12"/>
        <v>#N/A</v>
      </c>
      <c r="AA68" s="18"/>
      <c r="AB68" s="13"/>
      <c r="AC68" s="19"/>
      <c r="AD68" s="20"/>
      <c r="AE68" s="19"/>
      <c r="AF68" s="21"/>
      <c r="AG68" s="22" t="str">
        <f t="shared" si="13"/>
        <v>FALSE</v>
      </c>
      <c r="AH68" s="23" t="str">
        <f t="shared" si="14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8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9"/>
        <v>0</v>
      </c>
      <c r="W69" s="12">
        <f t="shared" si="10"/>
        <v>0</v>
      </c>
      <c r="X69" s="14" t="e">
        <f t="shared" si="11"/>
        <v>#N/A</v>
      </c>
      <c r="Y69" s="17"/>
      <c r="Z69" s="14" t="e">
        <f t="shared" si="12"/>
        <v>#N/A</v>
      </c>
      <c r="AA69" s="18"/>
      <c r="AB69" s="13"/>
      <c r="AC69" s="19"/>
      <c r="AD69" s="20"/>
      <c r="AE69" s="19"/>
      <c r="AF69" s="21"/>
      <c r="AG69" s="22" t="str">
        <f t="shared" si="13"/>
        <v>FALSE</v>
      </c>
      <c r="AH69" s="23" t="str">
        <f t="shared" si="14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8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9"/>
        <v>0</v>
      </c>
      <c r="W70" s="12">
        <f t="shared" si="10"/>
        <v>0</v>
      </c>
      <c r="X70" s="14" t="e">
        <f t="shared" si="11"/>
        <v>#N/A</v>
      </c>
      <c r="Y70" s="17"/>
      <c r="Z70" s="14" t="e">
        <f t="shared" si="12"/>
        <v>#N/A</v>
      </c>
      <c r="AA70" s="18"/>
      <c r="AB70" s="13"/>
      <c r="AC70" s="19"/>
      <c r="AD70" s="20"/>
      <c r="AE70" s="19"/>
      <c r="AF70" s="21"/>
      <c r="AG70" s="22" t="str">
        <f t="shared" si="13"/>
        <v>FALSE</v>
      </c>
      <c r="AH70" s="23" t="str">
        <f t="shared" si="14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8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9"/>
        <v>0</v>
      </c>
      <c r="W71" s="12">
        <f t="shared" si="10"/>
        <v>0</v>
      </c>
      <c r="X71" s="14" t="e">
        <f t="shared" si="11"/>
        <v>#N/A</v>
      </c>
      <c r="Y71" s="17"/>
      <c r="Z71" s="14" t="e">
        <f t="shared" si="12"/>
        <v>#N/A</v>
      </c>
      <c r="AA71" s="18"/>
      <c r="AB71" s="13"/>
      <c r="AC71" s="19"/>
      <c r="AD71" s="20"/>
      <c r="AE71" s="19"/>
      <c r="AF71" s="21"/>
      <c r="AG71" s="22" t="str">
        <f t="shared" si="13"/>
        <v>FALSE</v>
      </c>
      <c r="AH71" s="23" t="str">
        <f t="shared" si="14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8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9"/>
        <v>0</v>
      </c>
      <c r="W72" s="12">
        <f t="shared" si="10"/>
        <v>0</v>
      </c>
      <c r="X72" s="14" t="e">
        <f t="shared" si="11"/>
        <v>#N/A</v>
      </c>
      <c r="Y72" s="17"/>
      <c r="Z72" s="14" t="e">
        <f t="shared" si="12"/>
        <v>#N/A</v>
      </c>
      <c r="AA72" s="18"/>
      <c r="AB72" s="13"/>
      <c r="AC72" s="19"/>
      <c r="AD72" s="20"/>
      <c r="AE72" s="19"/>
      <c r="AF72" s="21"/>
      <c r="AG72" s="22" t="str">
        <f t="shared" si="13"/>
        <v>FALSE</v>
      </c>
      <c r="AH72" s="23" t="str">
        <f t="shared" si="14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8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9"/>
        <v>0</v>
      </c>
      <c r="W73" s="12">
        <f t="shared" si="10"/>
        <v>0</v>
      </c>
      <c r="X73" s="14" t="e">
        <f t="shared" si="11"/>
        <v>#N/A</v>
      </c>
      <c r="Y73" s="17"/>
      <c r="Z73" s="14" t="e">
        <f t="shared" si="12"/>
        <v>#N/A</v>
      </c>
      <c r="AA73" s="18"/>
      <c r="AB73" s="13"/>
      <c r="AC73" s="19"/>
      <c r="AD73" s="20"/>
      <c r="AE73" s="19"/>
      <c r="AF73" s="21"/>
      <c r="AG73" s="22" t="str">
        <f t="shared" si="13"/>
        <v>FALSE</v>
      </c>
      <c r="AH73" s="23" t="str">
        <f t="shared" si="14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8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9"/>
        <v>0</v>
      </c>
      <c r="W74" s="12">
        <f t="shared" si="10"/>
        <v>0</v>
      </c>
      <c r="X74" s="14" t="e">
        <f t="shared" si="11"/>
        <v>#N/A</v>
      </c>
      <c r="Y74" s="17"/>
      <c r="Z74" s="14" t="e">
        <f t="shared" si="12"/>
        <v>#N/A</v>
      </c>
      <c r="AA74" s="18"/>
      <c r="AB74" s="13"/>
      <c r="AC74" s="19"/>
      <c r="AD74" s="20"/>
      <c r="AE74" s="19"/>
      <c r="AF74" s="21"/>
      <c r="AG74" s="22" t="str">
        <f t="shared" si="13"/>
        <v>FALSE</v>
      </c>
      <c r="AH74" s="23" t="str">
        <f t="shared" si="14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8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9"/>
        <v>0</v>
      </c>
      <c r="W75" s="12">
        <f t="shared" si="10"/>
        <v>0</v>
      </c>
      <c r="X75" s="14" t="e">
        <f t="shared" si="11"/>
        <v>#N/A</v>
      </c>
      <c r="Y75" s="17"/>
      <c r="Z75" s="14" t="e">
        <f t="shared" si="12"/>
        <v>#N/A</v>
      </c>
      <c r="AA75" s="18"/>
      <c r="AB75" s="13"/>
      <c r="AC75" s="19"/>
      <c r="AD75" s="20"/>
      <c r="AE75" s="19"/>
      <c r="AF75" s="21"/>
      <c r="AG75" s="22" t="str">
        <f t="shared" si="13"/>
        <v>FALSE</v>
      </c>
      <c r="AH75" s="23" t="str">
        <f t="shared" si="14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8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9"/>
        <v>0</v>
      </c>
      <c r="W76" s="12">
        <f t="shared" si="10"/>
        <v>0</v>
      </c>
      <c r="X76" s="14" t="e">
        <f t="shared" si="11"/>
        <v>#N/A</v>
      </c>
      <c r="Y76" s="17"/>
      <c r="Z76" s="14" t="e">
        <f t="shared" si="12"/>
        <v>#N/A</v>
      </c>
      <c r="AA76" s="18"/>
      <c r="AB76" s="13"/>
      <c r="AC76" s="19"/>
      <c r="AD76" s="20"/>
      <c r="AE76" s="19"/>
      <c r="AF76" s="21"/>
      <c r="AG76" s="22" t="str">
        <f t="shared" si="13"/>
        <v>FALSE</v>
      </c>
      <c r="AH76" s="23" t="str">
        <f t="shared" si="14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8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9"/>
        <v>0</v>
      </c>
      <c r="W77" s="12">
        <f t="shared" si="10"/>
        <v>0</v>
      </c>
      <c r="X77" s="14" t="e">
        <f t="shared" si="11"/>
        <v>#N/A</v>
      </c>
      <c r="Y77" s="17"/>
      <c r="Z77" s="14" t="e">
        <f t="shared" si="12"/>
        <v>#N/A</v>
      </c>
      <c r="AA77" s="18"/>
      <c r="AB77" s="13"/>
      <c r="AC77" s="19"/>
      <c r="AD77" s="20"/>
      <c r="AE77" s="19"/>
      <c r="AF77" s="21"/>
      <c r="AG77" s="22" t="str">
        <f t="shared" si="13"/>
        <v>FALSE</v>
      </c>
      <c r="AH77" s="23" t="str">
        <f t="shared" si="14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8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9"/>
        <v>0</v>
      </c>
      <c r="W78" s="12">
        <f t="shared" si="10"/>
        <v>0</v>
      </c>
      <c r="X78" s="14" t="e">
        <f t="shared" si="11"/>
        <v>#N/A</v>
      </c>
      <c r="Y78" s="17"/>
      <c r="Z78" s="14" t="e">
        <f t="shared" si="12"/>
        <v>#N/A</v>
      </c>
      <c r="AA78" s="18"/>
      <c r="AB78" s="13"/>
      <c r="AC78" s="19"/>
      <c r="AD78" s="20"/>
      <c r="AE78" s="19"/>
      <c r="AF78" s="21"/>
      <c r="AG78" s="22" t="str">
        <f t="shared" si="13"/>
        <v>FALSE</v>
      </c>
      <c r="AH78" s="23" t="str">
        <f t="shared" si="14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8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9"/>
        <v>0</v>
      </c>
      <c r="W79" s="12">
        <f t="shared" si="10"/>
        <v>0</v>
      </c>
      <c r="X79" s="14" t="e">
        <f t="shared" si="11"/>
        <v>#N/A</v>
      </c>
      <c r="Y79" s="17"/>
      <c r="Z79" s="14" t="e">
        <f t="shared" si="12"/>
        <v>#N/A</v>
      </c>
      <c r="AA79" s="18"/>
      <c r="AB79" s="13"/>
      <c r="AC79" s="19"/>
      <c r="AD79" s="20"/>
      <c r="AE79" s="19"/>
      <c r="AF79" s="21"/>
      <c r="AG79" s="22" t="str">
        <f t="shared" si="13"/>
        <v>FALSE</v>
      </c>
      <c r="AH79" s="23" t="str">
        <f t="shared" si="14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8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9"/>
        <v>0</v>
      </c>
      <c r="W80" s="12">
        <f t="shared" si="10"/>
        <v>0</v>
      </c>
      <c r="X80" s="14" t="e">
        <f t="shared" si="11"/>
        <v>#N/A</v>
      </c>
      <c r="Y80" s="17"/>
      <c r="Z80" s="14" t="e">
        <f t="shared" si="12"/>
        <v>#N/A</v>
      </c>
      <c r="AA80" s="18"/>
      <c r="AB80" s="13"/>
      <c r="AC80" s="19"/>
      <c r="AD80" s="20"/>
      <c r="AE80" s="19"/>
      <c r="AF80" s="21"/>
      <c r="AG80" s="22" t="str">
        <f t="shared" si="13"/>
        <v>FALSE</v>
      </c>
      <c r="AH80" s="23" t="str">
        <f t="shared" si="14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8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9"/>
        <v>0</v>
      </c>
      <c r="W81" s="12">
        <f t="shared" si="10"/>
        <v>0</v>
      </c>
      <c r="X81" s="14" t="e">
        <f t="shared" si="11"/>
        <v>#N/A</v>
      </c>
      <c r="Y81" s="17"/>
      <c r="Z81" s="14" t="e">
        <f t="shared" si="12"/>
        <v>#N/A</v>
      </c>
      <c r="AA81" s="18"/>
      <c r="AB81" s="13"/>
      <c r="AC81" s="19"/>
      <c r="AD81" s="20"/>
      <c r="AE81" s="19"/>
      <c r="AF81" s="21"/>
      <c r="AG81" s="22" t="str">
        <f t="shared" si="13"/>
        <v>FALSE</v>
      </c>
      <c r="AH81" s="23" t="str">
        <f t="shared" si="14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8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9"/>
        <v>0</v>
      </c>
      <c r="W82" s="12">
        <f t="shared" si="10"/>
        <v>0</v>
      </c>
      <c r="X82" s="14" t="e">
        <f t="shared" si="11"/>
        <v>#N/A</v>
      </c>
      <c r="Y82" s="17"/>
      <c r="Z82" s="14" t="e">
        <f t="shared" si="12"/>
        <v>#N/A</v>
      </c>
      <c r="AA82" s="18"/>
      <c r="AB82" s="13"/>
      <c r="AC82" s="19"/>
      <c r="AD82" s="20"/>
      <c r="AE82" s="19"/>
      <c r="AF82" s="21"/>
      <c r="AG82" s="22" t="str">
        <f t="shared" si="13"/>
        <v>FALSE</v>
      </c>
      <c r="AH82" s="23" t="str">
        <f t="shared" si="14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8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9"/>
        <v>0</v>
      </c>
      <c r="W83" s="12">
        <f t="shared" si="10"/>
        <v>0</v>
      </c>
      <c r="X83" s="14" t="e">
        <f t="shared" si="11"/>
        <v>#N/A</v>
      </c>
      <c r="Y83" s="17"/>
      <c r="Z83" s="14" t="e">
        <f t="shared" si="12"/>
        <v>#N/A</v>
      </c>
      <c r="AA83" s="18"/>
      <c r="AB83" s="13"/>
      <c r="AC83" s="19"/>
      <c r="AD83" s="20"/>
      <c r="AE83" s="19"/>
      <c r="AF83" s="21"/>
      <c r="AG83" s="22" t="str">
        <f t="shared" si="13"/>
        <v>FALSE</v>
      </c>
      <c r="AH83" s="23" t="str">
        <f t="shared" si="14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8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9"/>
        <v>0</v>
      </c>
      <c r="W84" s="12">
        <f t="shared" si="10"/>
        <v>0</v>
      </c>
      <c r="X84" s="14" t="e">
        <f t="shared" si="11"/>
        <v>#N/A</v>
      </c>
      <c r="Y84" s="17"/>
      <c r="Z84" s="14" t="e">
        <f t="shared" si="12"/>
        <v>#N/A</v>
      </c>
      <c r="AA84" s="18"/>
      <c r="AB84" s="13"/>
      <c r="AC84" s="19"/>
      <c r="AD84" s="20"/>
      <c r="AE84" s="19"/>
      <c r="AF84" s="21"/>
      <c r="AG84" s="22" t="str">
        <f t="shared" si="13"/>
        <v>FALSE</v>
      </c>
      <c r="AH84" s="23" t="str">
        <f t="shared" si="14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8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9"/>
        <v>0</v>
      </c>
      <c r="W85" s="12">
        <f t="shared" si="10"/>
        <v>0</v>
      </c>
      <c r="X85" s="14" t="e">
        <f t="shared" si="11"/>
        <v>#N/A</v>
      </c>
      <c r="Y85" s="17"/>
      <c r="Z85" s="14" t="e">
        <f t="shared" si="12"/>
        <v>#N/A</v>
      </c>
      <c r="AA85" s="18"/>
      <c r="AB85" s="13"/>
      <c r="AC85" s="19"/>
      <c r="AD85" s="20"/>
      <c r="AE85" s="19"/>
      <c r="AF85" s="21"/>
      <c r="AG85" s="22" t="str">
        <f t="shared" si="13"/>
        <v>FALSE</v>
      </c>
      <c r="AH85" s="23" t="str">
        <f t="shared" si="14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8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9"/>
        <v>0</v>
      </c>
      <c r="W86" s="12">
        <f t="shared" si="10"/>
        <v>0</v>
      </c>
      <c r="X86" s="14" t="e">
        <f t="shared" si="11"/>
        <v>#N/A</v>
      </c>
      <c r="Y86" s="17"/>
      <c r="Z86" s="14" t="e">
        <f t="shared" si="12"/>
        <v>#N/A</v>
      </c>
      <c r="AA86" s="18"/>
      <c r="AB86" s="13"/>
      <c r="AC86" s="19"/>
      <c r="AD86" s="20"/>
      <c r="AE86" s="19"/>
      <c r="AF86" s="21"/>
      <c r="AG86" s="22" t="str">
        <f t="shared" si="13"/>
        <v>FALSE</v>
      </c>
      <c r="AH86" s="23" t="str">
        <f t="shared" si="14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8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9"/>
        <v>0</v>
      </c>
      <c r="W87" s="12">
        <f t="shared" si="10"/>
        <v>0</v>
      </c>
      <c r="X87" s="14" t="e">
        <f t="shared" si="11"/>
        <v>#N/A</v>
      </c>
      <c r="Y87" s="17"/>
      <c r="Z87" s="14" t="e">
        <f t="shared" si="12"/>
        <v>#N/A</v>
      </c>
      <c r="AA87" s="18"/>
      <c r="AB87" s="13"/>
      <c r="AC87" s="19"/>
      <c r="AD87" s="20"/>
      <c r="AE87" s="19"/>
      <c r="AF87" s="21"/>
      <c r="AG87" s="22" t="str">
        <f t="shared" si="13"/>
        <v>FALSE</v>
      </c>
      <c r="AH87" s="23" t="str">
        <f t="shared" si="14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9"/>
        <v>0</v>
      </c>
      <c r="W88" s="12">
        <f t="shared" si="10"/>
        <v>0</v>
      </c>
      <c r="X88" s="14" t="e">
        <f t="shared" si="11"/>
        <v>#N/A</v>
      </c>
      <c r="Y88" s="17"/>
      <c r="Z88" s="14" t="e">
        <f t="shared" si="12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4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9"/>
        <v>0</v>
      </c>
      <c r="W89" s="12">
        <f t="shared" si="10"/>
        <v>0</v>
      </c>
      <c r="X89" s="14" t="e">
        <f t="shared" si="11"/>
        <v>#N/A</v>
      </c>
      <c r="Y89" s="17"/>
      <c r="Z89" s="14" t="e">
        <f t="shared" si="12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4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9"/>
        <v>0</v>
      </c>
      <c r="W90" s="12">
        <f t="shared" si="10"/>
        <v>0</v>
      </c>
      <c r="X90" s="14" t="e">
        <f t="shared" si="11"/>
        <v>#N/A</v>
      </c>
      <c r="Y90" s="17"/>
      <c r="Z90" s="14" t="e">
        <f t="shared" si="12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4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9"/>
        <v>0</v>
      </c>
      <c r="W91" s="12">
        <f t="shared" si="10"/>
        <v>0</v>
      </c>
      <c r="X91" s="14" t="e">
        <f t="shared" si="11"/>
        <v>#N/A</v>
      </c>
      <c r="Y91" s="17"/>
      <c r="Z91" s="14" t="e">
        <f t="shared" si="12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4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9"/>
        <v>0</v>
      </c>
      <c r="W92" s="12">
        <f t="shared" si="10"/>
        <v>0</v>
      </c>
      <c r="X92" s="14" t="e">
        <f t="shared" si="11"/>
        <v>#N/A</v>
      </c>
      <c r="Y92" s="17"/>
      <c r="Z92" s="14" t="e">
        <f t="shared" si="12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4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9"/>
        <v>0</v>
      </c>
      <c r="W93" s="12">
        <f t="shared" si="10"/>
        <v>0</v>
      </c>
      <c r="X93" s="14" t="e">
        <f t="shared" si="11"/>
        <v>#N/A</v>
      </c>
      <c r="Y93" s="17"/>
      <c r="Z93" s="14" t="e">
        <f t="shared" si="12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4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9"/>
        <v>0</v>
      </c>
      <c r="W94" s="12">
        <f t="shared" si="10"/>
        <v>0</v>
      </c>
      <c r="X94" s="14" t="e">
        <f t="shared" si="11"/>
        <v>#N/A</v>
      </c>
      <c r="Y94" s="17"/>
      <c r="Z94" s="14" t="e">
        <f t="shared" si="12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4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9"/>
        <v>0</v>
      </c>
      <c r="W95" s="12">
        <f t="shared" si="10"/>
        <v>0</v>
      </c>
      <c r="X95" s="14" t="e">
        <f t="shared" si="11"/>
        <v>#N/A</v>
      </c>
      <c r="Y95" s="17"/>
      <c r="Z95" s="14" t="e">
        <f t="shared" si="12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4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9"/>
        <v>0</v>
      </c>
      <c r="W96" s="12">
        <f t="shared" si="10"/>
        <v>0</v>
      </c>
      <c r="X96" s="14" t="e">
        <f t="shared" si="11"/>
        <v>#N/A</v>
      </c>
      <c r="Y96" s="17"/>
      <c r="Z96" s="14" t="e">
        <f t="shared" si="12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4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9"/>
        <v>0</v>
      </c>
      <c r="W97" s="12">
        <f t="shared" si="10"/>
        <v>0</v>
      </c>
      <c r="X97" s="14" t="e">
        <f t="shared" si="11"/>
        <v>#N/A</v>
      </c>
      <c r="Y97" s="17"/>
      <c r="Z97" s="14" t="e">
        <f t="shared" si="12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4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9"/>
        <v>0</v>
      </c>
      <c r="W98" s="12">
        <f t="shared" si="10"/>
        <v>0</v>
      </c>
      <c r="X98" s="14" t="e">
        <f t="shared" si="11"/>
        <v>#N/A</v>
      </c>
      <c r="Y98" s="17"/>
      <c r="Z98" s="14" t="e">
        <f t="shared" si="12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4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9"/>
        <v>0</v>
      </c>
      <c r="W99" s="12">
        <f t="shared" si="10"/>
        <v>0</v>
      </c>
      <c r="X99" s="14" t="e">
        <f t="shared" si="11"/>
        <v>#N/A</v>
      </c>
      <c r="Y99" s="17"/>
      <c r="Z99" s="14" t="e">
        <f t="shared" si="12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4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9"/>
        <v>0</v>
      </c>
      <c r="W100" s="12">
        <f t="shared" si="10"/>
        <v>0</v>
      </c>
      <c r="X100" s="14" t="e">
        <f t="shared" si="11"/>
        <v>#N/A</v>
      </c>
      <c r="Y100" s="17"/>
      <c r="Z100" s="14" t="e">
        <f t="shared" si="12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4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9"/>
        <v>0</v>
      </c>
      <c r="W101" s="12">
        <f t="shared" si="10"/>
        <v>0</v>
      </c>
      <c r="X101" s="14" t="e">
        <f t="shared" si="11"/>
        <v>#N/A</v>
      </c>
      <c r="Y101" s="17"/>
      <c r="Z101" s="14" t="e">
        <f t="shared" si="12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4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9"/>
        <v>0</v>
      </c>
      <c r="W102" s="12">
        <f t="shared" si="10"/>
        <v>0</v>
      </c>
      <c r="X102" s="14" t="e">
        <f t="shared" si="11"/>
        <v>#N/A</v>
      </c>
      <c r="Y102" s="17"/>
      <c r="Z102" s="14" t="e">
        <f t="shared" si="12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4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9"/>
        <v>0</v>
      </c>
      <c r="W103" s="12">
        <f t="shared" si="10"/>
        <v>0</v>
      </c>
      <c r="X103" s="14" t="e">
        <f t="shared" si="11"/>
        <v>#N/A</v>
      </c>
      <c r="Y103" s="17"/>
      <c r="Z103" s="14" t="e">
        <f t="shared" si="12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4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9"/>
        <v>0</v>
      </c>
      <c r="W104" s="12">
        <f t="shared" si="10"/>
        <v>0</v>
      </c>
      <c r="X104" s="14" t="e">
        <f t="shared" si="11"/>
        <v>#N/A</v>
      </c>
      <c r="Y104" s="17"/>
      <c r="Z104" s="14" t="e">
        <f t="shared" si="12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4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9"/>
        <v>0</v>
      </c>
      <c r="W105" s="12">
        <f t="shared" si="10"/>
        <v>0</v>
      </c>
      <c r="X105" s="14" t="e">
        <f t="shared" si="11"/>
        <v>#N/A</v>
      </c>
      <c r="Y105" s="17"/>
      <c r="Z105" s="14" t="e">
        <f t="shared" si="12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4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9"/>
        <v>0</v>
      </c>
      <c r="W106" s="12">
        <f t="shared" si="10"/>
        <v>0</v>
      </c>
      <c r="X106" s="14" t="e">
        <f t="shared" si="11"/>
        <v>#N/A</v>
      </c>
      <c r="Y106" s="17"/>
      <c r="Z106" s="14" t="e">
        <f t="shared" si="12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4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9"/>
        <v>0</v>
      </c>
      <c r="W107" s="12">
        <f t="shared" si="10"/>
        <v>0</v>
      </c>
      <c r="X107" s="14" t="e">
        <f t="shared" si="11"/>
        <v>#N/A</v>
      </c>
      <c r="Y107" s="17"/>
      <c r="Z107" s="14" t="e">
        <f t="shared" si="12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4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9"/>
        <v>0</v>
      </c>
      <c r="W108" s="12">
        <f t="shared" si="10"/>
        <v>0</v>
      </c>
      <c r="X108" s="14" t="e">
        <f t="shared" si="11"/>
        <v>#N/A</v>
      </c>
      <c r="Y108" s="17"/>
      <c r="Z108" s="14" t="e">
        <f t="shared" si="12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4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9"/>
        <v>0</v>
      </c>
      <c r="W109" s="12">
        <f t="shared" si="10"/>
        <v>0</v>
      </c>
      <c r="X109" s="14" t="e">
        <f t="shared" si="11"/>
        <v>#N/A</v>
      </c>
      <c r="Y109" s="17"/>
      <c r="Z109" s="14" t="e">
        <f t="shared" si="12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4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9"/>
        <v>0</v>
      </c>
      <c r="W110" s="12">
        <f t="shared" si="10"/>
        <v>0</v>
      </c>
      <c r="X110" s="14" t="e">
        <f t="shared" si="11"/>
        <v>#N/A</v>
      </c>
      <c r="Y110" s="17"/>
      <c r="Z110" s="14" t="e">
        <f t="shared" si="12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4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9"/>
        <v>0</v>
      </c>
      <c r="W111" s="12">
        <f t="shared" si="10"/>
        <v>0</v>
      </c>
      <c r="X111" s="14" t="e">
        <f t="shared" si="11"/>
        <v>#N/A</v>
      </c>
      <c r="Y111" s="17"/>
      <c r="Z111" s="14" t="e">
        <f t="shared" si="12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4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9"/>
        <v>0</v>
      </c>
      <c r="W112" s="12">
        <f t="shared" si="10"/>
        <v>0</v>
      </c>
      <c r="X112" s="14" t="e">
        <f t="shared" si="11"/>
        <v>#N/A</v>
      </c>
      <c r="Y112" s="17"/>
      <c r="Z112" s="14" t="e">
        <f t="shared" si="12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4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9"/>
        <v>0</v>
      </c>
      <c r="W113" s="12">
        <f t="shared" si="10"/>
        <v>0</v>
      </c>
      <c r="X113" s="14" t="e">
        <f t="shared" si="11"/>
        <v>#N/A</v>
      </c>
      <c r="Y113" s="17"/>
      <c r="Z113" s="14" t="e">
        <f t="shared" si="12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4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9"/>
        <v>0</v>
      </c>
      <c r="W114" s="12">
        <f t="shared" si="10"/>
        <v>0</v>
      </c>
      <c r="X114" s="14" t="e">
        <f t="shared" si="11"/>
        <v>#N/A</v>
      </c>
      <c r="Y114" s="17"/>
      <c r="Z114" s="14" t="e">
        <f t="shared" si="12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4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9"/>
        <v>0</v>
      </c>
      <c r="W115" s="12">
        <f t="shared" si="10"/>
        <v>0</v>
      </c>
      <c r="X115" s="14" t="e">
        <f t="shared" si="11"/>
        <v>#N/A</v>
      </c>
      <c r="Y115" s="17"/>
      <c r="Z115" s="14" t="e">
        <f t="shared" si="12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4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9"/>
        <v>0</v>
      </c>
      <c r="W116" s="12">
        <f t="shared" si="10"/>
        <v>0</v>
      </c>
      <c r="X116" s="14" t="e">
        <f t="shared" si="11"/>
        <v>#N/A</v>
      </c>
      <c r="Y116" s="17"/>
      <c r="Z116" s="14" t="e">
        <f t="shared" si="12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4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9"/>
        <v>0</v>
      </c>
      <c r="W117" s="12">
        <f t="shared" si="10"/>
        <v>0</v>
      </c>
      <c r="X117" s="14" t="e">
        <f t="shared" si="11"/>
        <v>#N/A</v>
      </c>
      <c r="Y117" s="17"/>
      <c r="Z117" s="14" t="e">
        <f t="shared" si="12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4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9"/>
        <v>0</v>
      </c>
      <c r="W118" s="12">
        <f t="shared" si="10"/>
        <v>0</v>
      </c>
      <c r="X118" s="14" t="e">
        <f t="shared" si="11"/>
        <v>#N/A</v>
      </c>
      <c r="Y118" s="17"/>
      <c r="Z118" s="14" t="e">
        <f t="shared" si="12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4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9"/>
        <v>0</v>
      </c>
      <c r="W119" s="12">
        <f t="shared" si="10"/>
        <v>0</v>
      </c>
      <c r="X119" s="14" t="e">
        <f t="shared" si="11"/>
        <v>#N/A</v>
      </c>
      <c r="Y119" s="17"/>
      <c r="Z119" s="14" t="e">
        <f t="shared" si="12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4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9"/>
        <v>0</v>
      </c>
      <c r="W120" s="12">
        <f t="shared" si="10"/>
        <v>0</v>
      </c>
      <c r="X120" s="14" t="e">
        <f t="shared" si="11"/>
        <v>#N/A</v>
      </c>
      <c r="Y120" s="17"/>
      <c r="Z120" s="14" t="e">
        <f t="shared" si="12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4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9"/>
        <v>0</v>
      </c>
      <c r="W121" s="12">
        <f t="shared" si="10"/>
        <v>0</v>
      </c>
      <c r="X121" s="14" t="e">
        <f t="shared" si="11"/>
        <v>#N/A</v>
      </c>
      <c r="Y121" s="17"/>
      <c r="Z121" s="14" t="e">
        <f t="shared" si="12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4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9"/>
        <v>0</v>
      </c>
      <c r="W122" s="12">
        <f t="shared" si="10"/>
        <v>0</v>
      </c>
      <c r="X122" s="14" t="e">
        <f t="shared" si="11"/>
        <v>#N/A</v>
      </c>
      <c r="Y122" s="17"/>
      <c r="Z122" s="14" t="e">
        <f t="shared" si="12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4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9"/>
        <v>0</v>
      </c>
      <c r="W123" s="12">
        <f t="shared" si="10"/>
        <v>0</v>
      </c>
      <c r="X123" s="14" t="e">
        <f t="shared" si="11"/>
        <v>#N/A</v>
      </c>
      <c r="Y123" s="17"/>
      <c r="Z123" s="14" t="e">
        <f t="shared" si="12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4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9"/>
        <v>0</v>
      </c>
      <c r="W124" s="12">
        <f t="shared" si="10"/>
        <v>0</v>
      </c>
      <c r="X124" s="14" t="e">
        <f t="shared" si="11"/>
        <v>#N/A</v>
      </c>
      <c r="Y124" s="17"/>
      <c r="Z124" s="14" t="e">
        <f t="shared" si="12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4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9"/>
        <v>0</v>
      </c>
      <c r="W125" s="12">
        <f t="shared" si="10"/>
        <v>0</v>
      </c>
      <c r="X125" s="14" t="e">
        <f t="shared" si="11"/>
        <v>#N/A</v>
      </c>
      <c r="Y125" s="17"/>
      <c r="Z125" s="14" t="e">
        <f t="shared" si="12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4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9"/>
        <v>0</v>
      </c>
      <c r="W126" s="12">
        <f t="shared" si="10"/>
        <v>0</v>
      </c>
      <c r="X126" s="14" t="e">
        <f t="shared" si="11"/>
        <v>#N/A</v>
      </c>
      <c r="Y126" s="17"/>
      <c r="Z126" s="14" t="e">
        <f t="shared" si="12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4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9"/>
        <v>0</v>
      </c>
      <c r="W127" s="12">
        <f t="shared" si="10"/>
        <v>0</v>
      </c>
      <c r="X127" s="14" t="e">
        <f t="shared" si="11"/>
        <v>#N/A</v>
      </c>
      <c r="Y127" s="17"/>
      <c r="Z127" s="14" t="e">
        <f t="shared" si="12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4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9"/>
        <v>0</v>
      </c>
      <c r="W128" s="12">
        <f t="shared" si="10"/>
        <v>0</v>
      </c>
      <c r="X128" s="14" t="e">
        <f t="shared" si="11"/>
        <v>#N/A</v>
      </c>
      <c r="Y128" s="17"/>
      <c r="Z128" s="14" t="e">
        <f t="shared" si="12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4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9"/>
        <v>0</v>
      </c>
      <c r="W129" s="12">
        <f t="shared" si="10"/>
        <v>0</v>
      </c>
      <c r="X129" s="14" t="e">
        <f t="shared" si="11"/>
        <v>#N/A</v>
      </c>
      <c r="Y129" s="17"/>
      <c r="Z129" s="14" t="e">
        <f t="shared" si="12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4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5">IF(C130, P130, U130 )</f>
        <v>0</v>
      </c>
      <c r="W130" s="12">
        <f t="shared" si="10"/>
        <v>0</v>
      </c>
      <c r="X130" s="14" t="e">
        <f t="shared" si="11"/>
        <v>#N/A</v>
      </c>
      <c r="Y130" s="17"/>
      <c r="Z130" s="14" t="e">
        <f t="shared" si="12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4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5"/>
        <v>0</v>
      </c>
      <c r="W131" s="12">
        <f t="shared" si="10"/>
        <v>0</v>
      </c>
      <c r="X131" s="14" t="e">
        <f t="shared" si="11"/>
        <v>#N/A</v>
      </c>
      <c r="Y131" s="17"/>
      <c r="Z131" s="14" t="e">
        <f t="shared" si="12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6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5"/>
        <v>0</v>
      </c>
      <c r="W132" s="12">
        <f t="shared" si="10"/>
        <v>0</v>
      </c>
      <c r="X132" s="14" t="e">
        <f t="shared" si="11"/>
        <v>#N/A</v>
      </c>
      <c r="Y132" s="17"/>
      <c r="Z132" s="14" t="e">
        <f t="shared" si="12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6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5"/>
        <v>0</v>
      </c>
      <c r="W133" s="12">
        <f t="shared" si="10"/>
        <v>0</v>
      </c>
      <c r="X133" s="14" t="e">
        <f t="shared" si="11"/>
        <v>#N/A</v>
      </c>
      <c r="Y133" s="17"/>
      <c r="Z133" s="14" t="e">
        <f t="shared" si="12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6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5"/>
        <v>0</v>
      </c>
      <c r="W134" s="12">
        <f t="shared" si="10"/>
        <v>0</v>
      </c>
      <c r="X134" s="14" t="e">
        <f t="shared" si="11"/>
        <v>#N/A</v>
      </c>
      <c r="Y134" s="17"/>
      <c r="Z134" s="14" t="e">
        <f t="shared" si="12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6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5"/>
        <v>0</v>
      </c>
      <c r="W135" s="12">
        <f t="shared" si="10"/>
        <v>0</v>
      </c>
      <c r="X135" s="14" t="e">
        <f t="shared" si="11"/>
        <v>#N/A</v>
      </c>
      <c r="Y135" s="17"/>
      <c r="Z135" s="14" t="e">
        <f t="shared" si="12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6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5"/>
        <v>0</v>
      </c>
      <c r="W136" s="12">
        <f t="shared" si="10"/>
        <v>0</v>
      </c>
      <c r="X136" s="14" t="e">
        <f t="shared" si="11"/>
        <v>#N/A</v>
      </c>
      <c r="Y136" s="17"/>
      <c r="Z136" s="14" t="e">
        <f t="shared" si="12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6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5"/>
        <v>0</v>
      </c>
      <c r="W137" s="12">
        <f t="shared" si="10"/>
        <v>0</v>
      </c>
      <c r="X137" s="14" t="e">
        <f t="shared" si="11"/>
        <v>#N/A</v>
      </c>
      <c r="Y137" s="17"/>
      <c r="Z137" s="14" t="e">
        <f t="shared" si="12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6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5"/>
        <v>0</v>
      </c>
      <c r="W138" s="12">
        <f t="shared" si="10"/>
        <v>0</v>
      </c>
      <c r="X138" s="14" t="e">
        <f t="shared" si="11"/>
        <v>#N/A</v>
      </c>
      <c r="Y138" s="17"/>
      <c r="Z138" s="14" t="e">
        <f t="shared" si="12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6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5"/>
        <v>0</v>
      </c>
      <c r="W139" s="12">
        <f t="shared" si="10"/>
        <v>0</v>
      </c>
      <c r="X139" s="14" t="e">
        <f t="shared" si="11"/>
        <v>#N/A</v>
      </c>
      <c r="Y139" s="17"/>
      <c r="Z139" s="14" t="e">
        <f t="shared" si="12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6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5"/>
        <v>0</v>
      </c>
      <c r="W140" s="12">
        <f t="shared" si="10"/>
        <v>0</v>
      </c>
      <c r="X140" s="14" t="e">
        <f t="shared" si="11"/>
        <v>#N/A</v>
      </c>
      <c r="Y140" s="17"/>
      <c r="Z140" s="14" t="e">
        <f t="shared" si="12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6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5"/>
        <v>0</v>
      </c>
      <c r="W141" s="12">
        <f t="shared" si="10"/>
        <v>0</v>
      </c>
      <c r="X141" s="14" t="e">
        <f t="shared" si="11"/>
        <v>#N/A</v>
      </c>
      <c r="Y141" s="17"/>
      <c r="Z141" s="14" t="e">
        <f t="shared" si="12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6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5"/>
        <v>0</v>
      </c>
      <c r="W142" s="12">
        <f t="shared" si="10"/>
        <v>0</v>
      </c>
      <c r="X142" s="14" t="e">
        <f t="shared" si="11"/>
        <v>#N/A</v>
      </c>
      <c r="Y142" s="17"/>
      <c r="Z142" s="14" t="e">
        <f t="shared" si="12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6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5"/>
        <v>0</v>
      </c>
      <c r="W143" s="12">
        <f t="shared" si="10"/>
        <v>0</v>
      </c>
      <c r="X143" s="14" t="e">
        <f t="shared" si="11"/>
        <v>#N/A</v>
      </c>
      <c r="Y143" s="17"/>
      <c r="Z143" s="14" t="e">
        <f t="shared" si="12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6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5"/>
        <v>0</v>
      </c>
      <c r="W144" s="12">
        <f t="shared" si="10"/>
        <v>0</v>
      </c>
      <c r="X144" s="14" t="e">
        <f t="shared" si="11"/>
        <v>#N/A</v>
      </c>
      <c r="Y144" s="17"/>
      <c r="Z144" s="14" t="e">
        <f t="shared" si="12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6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5"/>
        <v>0</v>
      </c>
      <c r="W145" s="12">
        <f t="shared" si="10"/>
        <v>0</v>
      </c>
      <c r="X145" s="14" t="e">
        <f t="shared" si="11"/>
        <v>#N/A</v>
      </c>
      <c r="Y145" s="17"/>
      <c r="Z145" s="14" t="e">
        <f t="shared" si="12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6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5"/>
        <v>0</v>
      </c>
      <c r="W146" s="12">
        <f t="shared" si="10"/>
        <v>0</v>
      </c>
      <c r="X146" s="14" t="e">
        <f t="shared" si="11"/>
        <v>#N/A</v>
      </c>
      <c r="Y146" s="17"/>
      <c r="Z146" s="14" t="e">
        <f t="shared" si="12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6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5"/>
        <v>0</v>
      </c>
      <c r="W147" s="12">
        <f t="shared" si="10"/>
        <v>0</v>
      </c>
      <c r="X147" s="14" t="e">
        <f t="shared" si="11"/>
        <v>#N/A</v>
      </c>
      <c r="Y147" s="17"/>
      <c r="Z147" s="14" t="e">
        <f t="shared" si="12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6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5"/>
        <v>0</v>
      </c>
      <c r="W148" s="12">
        <f t="shared" si="10"/>
        <v>0</v>
      </c>
      <c r="X148" s="14" t="e">
        <f t="shared" si="11"/>
        <v>#N/A</v>
      </c>
      <c r="Y148" s="17"/>
      <c r="Z148" s="14" t="e">
        <f t="shared" si="12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6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5"/>
        <v>0</v>
      </c>
      <c r="W149" s="12">
        <f t="shared" si="10"/>
        <v>0</v>
      </c>
      <c r="X149" s="14" t="e">
        <f t="shared" si="11"/>
        <v>#N/A</v>
      </c>
      <c r="Y149" s="17"/>
      <c r="Z149" s="14" t="e">
        <f t="shared" si="12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6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5"/>
        <v>0</v>
      </c>
      <c r="W150" s="12">
        <f t="shared" si="10"/>
        <v>0</v>
      </c>
      <c r="X150" s="14" t="e">
        <f t="shared" si="11"/>
        <v>#N/A</v>
      </c>
      <c r="Y150" s="17"/>
      <c r="Z150" s="14" t="e">
        <f t="shared" si="12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6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5"/>
        <v>0</v>
      </c>
      <c r="W151" s="12">
        <f t="shared" si="10"/>
        <v>0</v>
      </c>
      <c r="X151" s="14" t="e">
        <f t="shared" si="11"/>
        <v>#N/A</v>
      </c>
      <c r="Y151" s="17"/>
      <c r="Z151" s="14" t="e">
        <f t="shared" si="12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6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5"/>
        <v>0</v>
      </c>
      <c r="W152" s="12">
        <f t="shared" si="10"/>
        <v>0</v>
      </c>
      <c r="X152" s="14" t="e">
        <f t="shared" si="11"/>
        <v>#N/A</v>
      </c>
      <c r="Y152" s="17"/>
      <c r="Z152" s="14" t="e">
        <f t="shared" si="12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6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5"/>
        <v>0</v>
      </c>
      <c r="W153" s="12">
        <f t="shared" si="10"/>
        <v>0</v>
      </c>
      <c r="X153" s="14" t="e">
        <f t="shared" si="11"/>
        <v>#N/A</v>
      </c>
      <c r="Y153" s="17"/>
      <c r="Z153" s="14" t="e">
        <f t="shared" si="12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6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5"/>
        <v>0</v>
      </c>
      <c r="W154" s="12">
        <f t="shared" si="10"/>
        <v>0</v>
      </c>
      <c r="X154" s="14" t="e">
        <f t="shared" si="11"/>
        <v>#N/A</v>
      </c>
      <c r="Y154" s="17"/>
      <c r="Z154" s="14" t="e">
        <f t="shared" si="12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6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5"/>
        <v>0</v>
      </c>
      <c r="W155" s="12">
        <f t="shared" si="10"/>
        <v>0</v>
      </c>
      <c r="X155" s="14" t="e">
        <f t="shared" si="11"/>
        <v>#N/A</v>
      </c>
      <c r="Y155" s="17"/>
      <c r="Z155" s="14" t="e">
        <f t="shared" si="12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6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5"/>
        <v>0</v>
      </c>
      <c r="W156" s="12">
        <f t="shared" si="10"/>
        <v>0</v>
      </c>
      <c r="X156" s="14" t="e">
        <f t="shared" si="11"/>
        <v>#N/A</v>
      </c>
      <c r="Y156" s="17"/>
      <c r="Z156" s="14" t="e">
        <f t="shared" si="12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6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5"/>
        <v>0</v>
      </c>
      <c r="W157" s="12">
        <f t="shared" si="10"/>
        <v>0</v>
      </c>
      <c r="X157" s="14" t="e">
        <f t="shared" si="11"/>
        <v>#N/A</v>
      </c>
      <c r="Y157" s="17"/>
      <c r="Z157" s="14" t="e">
        <f t="shared" si="12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6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5"/>
        <v>0</v>
      </c>
      <c r="W158" s="12">
        <f t="shared" si="10"/>
        <v>0</v>
      </c>
      <c r="X158" s="14" t="e">
        <f t="shared" si="11"/>
        <v>#N/A</v>
      </c>
      <c r="Y158" s="17"/>
      <c r="Z158" s="14" t="e">
        <f t="shared" si="12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6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5"/>
        <v>0</v>
      </c>
      <c r="W159" s="12">
        <f t="shared" si="10"/>
        <v>0</v>
      </c>
      <c r="X159" s="14" t="e">
        <f t="shared" si="11"/>
        <v>#N/A</v>
      </c>
      <c r="Y159" s="17"/>
      <c r="Z159" s="14" t="e">
        <f t="shared" si="12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6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5"/>
        <v>0</v>
      </c>
      <c r="W160" s="12">
        <f t="shared" si="10"/>
        <v>0</v>
      </c>
      <c r="X160" s="14" t="e">
        <f t="shared" si="11"/>
        <v>#N/A</v>
      </c>
      <c r="Y160" s="17"/>
      <c r="Z160" s="14" t="e">
        <f t="shared" si="12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6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5"/>
        <v>0</v>
      </c>
      <c r="W161" s="12">
        <f t="shared" si="10"/>
        <v>0</v>
      </c>
      <c r="X161" s="14" t="e">
        <f t="shared" si="11"/>
        <v>#N/A</v>
      </c>
      <c r="Y161" s="17"/>
      <c r="Z161" s="14" t="e">
        <f t="shared" si="12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6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5"/>
        <v>0</v>
      </c>
      <c r="W162" s="12">
        <f t="shared" si="10"/>
        <v>0</v>
      </c>
      <c r="X162" s="14" t="e">
        <f t="shared" si="11"/>
        <v>#N/A</v>
      </c>
      <c r="Y162" s="17"/>
      <c r="Z162" s="14" t="e">
        <f t="shared" si="12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6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5"/>
        <v>0</v>
      </c>
      <c r="W163" s="12">
        <f t="shared" si="10"/>
        <v>0</v>
      </c>
      <c r="X163" s="14" t="e">
        <f t="shared" si="11"/>
        <v>#N/A</v>
      </c>
      <c r="Y163" s="17"/>
      <c r="Z163" s="14" t="e">
        <f t="shared" si="12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6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5"/>
        <v>0</v>
      </c>
      <c r="W164" s="12">
        <f t="shared" si="10"/>
        <v>0</v>
      </c>
      <c r="X164" s="14" t="e">
        <f t="shared" si="11"/>
        <v>#N/A</v>
      </c>
      <c r="Y164" s="17"/>
      <c r="Z164" s="14" t="e">
        <f t="shared" si="12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6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5"/>
        <v>0</v>
      </c>
      <c r="W165" s="12">
        <f t="shared" si="10"/>
        <v>0</v>
      </c>
      <c r="X165" s="14" t="e">
        <f t="shared" si="11"/>
        <v>#N/A</v>
      </c>
      <c r="Y165" s="17"/>
      <c r="Z165" s="14" t="e">
        <f t="shared" si="12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6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5"/>
        <v>0</v>
      </c>
      <c r="W166" s="12">
        <f t="shared" si="10"/>
        <v>0</v>
      </c>
      <c r="X166" s="14" t="e">
        <f t="shared" si="11"/>
        <v>#N/A</v>
      </c>
      <c r="Y166" s="17"/>
      <c r="Z166" s="14" t="e">
        <f t="shared" si="12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6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5"/>
        <v>0</v>
      </c>
      <c r="W167" s="12">
        <f t="shared" si="10"/>
        <v>0</v>
      </c>
      <c r="X167" s="14" t="e">
        <f t="shared" si="11"/>
        <v>#N/A</v>
      </c>
      <c r="Y167" s="17"/>
      <c r="Z167" s="14" t="e">
        <f t="shared" si="12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6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5"/>
        <v>0</v>
      </c>
      <c r="W168" s="12">
        <f t="shared" si="10"/>
        <v>0</v>
      </c>
      <c r="X168" s="14" t="e">
        <f t="shared" si="11"/>
        <v>#N/A</v>
      </c>
      <c r="Y168" s="17"/>
      <c r="Z168" s="14" t="e">
        <f t="shared" si="12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6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5"/>
        <v>0</v>
      </c>
      <c r="W169" s="12">
        <f t="shared" si="10"/>
        <v>0</v>
      </c>
      <c r="X169" s="14" t="e">
        <f t="shared" si="11"/>
        <v>#N/A</v>
      </c>
      <c r="Y169" s="17"/>
      <c r="Z169" s="14" t="e">
        <f t="shared" si="12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6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5"/>
        <v>0</v>
      </c>
      <c r="W170" s="12">
        <f t="shared" si="10"/>
        <v>0</v>
      </c>
      <c r="X170" s="14" t="e">
        <f t="shared" si="11"/>
        <v>#N/A</v>
      </c>
      <c r="Y170" s="17"/>
      <c r="Z170" s="14" t="e">
        <f t="shared" si="12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6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5"/>
        <v>0</v>
      </c>
      <c r="W171" s="12">
        <f t="shared" si="10"/>
        <v>0</v>
      </c>
      <c r="X171" s="14" t="e">
        <f t="shared" si="11"/>
        <v>#N/A</v>
      </c>
      <c r="Y171" s="17"/>
      <c r="Z171" s="14" t="e">
        <f t="shared" si="12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6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5"/>
        <v>0</v>
      </c>
      <c r="W172" s="12">
        <f t="shared" si="10"/>
        <v>0</v>
      </c>
      <c r="X172" s="14" t="e">
        <f t="shared" si="11"/>
        <v>#N/A</v>
      </c>
      <c r="Y172" s="17"/>
      <c r="Z172" s="14" t="e">
        <f t="shared" si="12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6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5"/>
        <v>0</v>
      </c>
      <c r="W173" s="12">
        <f t="shared" si="10"/>
        <v>0</v>
      </c>
      <c r="X173" s="14" t="e">
        <f t="shared" si="11"/>
        <v>#N/A</v>
      </c>
      <c r="Y173" s="17"/>
      <c r="Z173" s="14" t="e">
        <f t="shared" si="12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6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5"/>
        <v>0</v>
      </c>
      <c r="W174" s="12">
        <f t="shared" si="10"/>
        <v>0</v>
      </c>
      <c r="X174" s="14" t="e">
        <f t="shared" si="11"/>
        <v>#N/A</v>
      </c>
      <c r="Y174" s="17"/>
      <c r="Z174" s="14" t="e">
        <f t="shared" si="12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6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5"/>
        <v>0</v>
      </c>
      <c r="W175" s="12">
        <f t="shared" si="10"/>
        <v>0</v>
      </c>
      <c r="X175" s="14" t="e">
        <f t="shared" si="11"/>
        <v>#N/A</v>
      </c>
      <c r="Y175" s="17"/>
      <c r="Z175" s="14" t="e">
        <f t="shared" si="12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6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5"/>
        <v>0</v>
      </c>
      <c r="W176" s="12">
        <f t="shared" si="10"/>
        <v>0</v>
      </c>
      <c r="X176" s="14" t="e">
        <f t="shared" si="11"/>
        <v>#N/A</v>
      </c>
      <c r="Y176" s="17"/>
      <c r="Z176" s="14" t="e">
        <f t="shared" si="12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6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5"/>
        <v>0</v>
      </c>
      <c r="W177" s="12">
        <f t="shared" si="10"/>
        <v>0</v>
      </c>
      <c r="X177" s="14" t="e">
        <f t="shared" si="11"/>
        <v>#N/A</v>
      </c>
      <c r="Y177" s="17"/>
      <c r="Z177" s="14" t="e">
        <f t="shared" si="12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6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5"/>
        <v>0</v>
      </c>
      <c r="W178" s="12">
        <f t="shared" si="10"/>
        <v>0</v>
      </c>
      <c r="X178" s="14" t="e">
        <f t="shared" si="11"/>
        <v>#N/A</v>
      </c>
      <c r="Y178" s="17"/>
      <c r="Z178" s="14" t="e">
        <f t="shared" si="12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6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5"/>
        <v>0</v>
      </c>
      <c r="W179" s="12">
        <f t="shared" si="10"/>
        <v>0</v>
      </c>
      <c r="X179" s="14" t="e">
        <f t="shared" si="11"/>
        <v>#N/A</v>
      </c>
      <c r="Y179" s="17"/>
      <c r="Z179" s="14" t="e">
        <f t="shared" si="12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6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5"/>
        <v>0</v>
      </c>
      <c r="W180" s="12">
        <f t="shared" si="10"/>
        <v>0</v>
      </c>
      <c r="X180" s="14" t="e">
        <f t="shared" si="11"/>
        <v>#N/A</v>
      </c>
      <c r="Y180" s="17"/>
      <c r="Z180" s="14" t="e">
        <f t="shared" si="12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6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5"/>
        <v>0</v>
      </c>
      <c r="W181" s="12">
        <f t="shared" si="10"/>
        <v>0</v>
      </c>
      <c r="X181" s="14" t="e">
        <f t="shared" si="11"/>
        <v>#N/A</v>
      </c>
      <c r="Y181" s="17"/>
      <c r="Z181" s="14" t="e">
        <f t="shared" si="12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6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5"/>
        <v>0</v>
      </c>
      <c r="W182" s="12">
        <f t="shared" si="10"/>
        <v>0</v>
      </c>
      <c r="X182" s="14" t="e">
        <f t="shared" si="11"/>
        <v>#N/A</v>
      </c>
      <c r="Y182" s="17"/>
      <c r="Z182" s="14" t="e">
        <f t="shared" si="12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6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5"/>
        <v>0</v>
      </c>
      <c r="W183" s="12">
        <f t="shared" si="10"/>
        <v>0</v>
      </c>
      <c r="X183" s="14" t="e">
        <f t="shared" si="11"/>
        <v>#N/A</v>
      </c>
      <c r="Y183" s="17"/>
      <c r="Z183" s="14" t="e">
        <f t="shared" si="12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6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5"/>
        <v>0</v>
      </c>
      <c r="W184" s="12">
        <f t="shared" si="10"/>
        <v>0</v>
      </c>
      <c r="X184" s="14" t="e">
        <f t="shared" si="11"/>
        <v>#N/A</v>
      </c>
      <c r="Y184" s="17"/>
      <c r="Z184" s="14" t="e">
        <f t="shared" si="12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6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5"/>
        <v>0</v>
      </c>
      <c r="W185" s="12">
        <f t="shared" si="10"/>
        <v>0</v>
      </c>
      <c r="X185" s="14" t="e">
        <f t="shared" si="11"/>
        <v>#N/A</v>
      </c>
      <c r="Y185" s="17"/>
      <c r="Z185" s="14" t="e">
        <f t="shared" si="12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6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5"/>
        <v>0</v>
      </c>
      <c r="W186" s="12">
        <f t="shared" si="10"/>
        <v>0</v>
      </c>
      <c r="X186" s="14" t="e">
        <f t="shared" si="11"/>
        <v>#N/A</v>
      </c>
      <c r="Y186" s="17"/>
      <c r="Z186" s="14" t="e">
        <f t="shared" si="12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6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5"/>
        <v>0</v>
      </c>
      <c r="W187" s="12">
        <f t="shared" si="10"/>
        <v>0</v>
      </c>
      <c r="X187" s="14" t="e">
        <f t="shared" si="11"/>
        <v>#N/A</v>
      </c>
      <c r="Y187" s="17"/>
      <c r="Z187" s="14" t="e">
        <f t="shared" si="12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6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5"/>
        <v>0</v>
      </c>
      <c r="W188" s="12">
        <f t="shared" si="10"/>
        <v>0</v>
      </c>
      <c r="X188" s="14" t="e">
        <f t="shared" si="11"/>
        <v>#N/A</v>
      </c>
      <c r="Y188" s="17"/>
      <c r="Z188" s="14" t="e">
        <f t="shared" si="12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6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5"/>
        <v>0</v>
      </c>
      <c r="W189" s="12">
        <f t="shared" si="10"/>
        <v>0</v>
      </c>
      <c r="X189" s="14" t="e">
        <f t="shared" si="11"/>
        <v>#N/A</v>
      </c>
      <c r="Y189" s="17"/>
      <c r="Z189" s="14" t="e">
        <f t="shared" si="12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6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5"/>
        <v>0</v>
      </c>
      <c r="W190" s="12">
        <f t="shared" si="10"/>
        <v>0</v>
      </c>
      <c r="X190" s="14" t="e">
        <f t="shared" si="11"/>
        <v>#N/A</v>
      </c>
      <c r="Y190" s="17"/>
      <c r="Z190" s="14" t="e">
        <f t="shared" si="12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6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5"/>
        <v>0</v>
      </c>
      <c r="W191" s="12">
        <f t="shared" si="10"/>
        <v>0</v>
      </c>
      <c r="X191" s="14" t="e">
        <f t="shared" si="11"/>
        <v>#N/A</v>
      </c>
      <c r="Y191" s="17"/>
      <c r="Z191" s="14" t="e">
        <f t="shared" si="12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6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5"/>
        <v>0</v>
      </c>
      <c r="W192" s="12">
        <f t="shared" si="10"/>
        <v>0</v>
      </c>
      <c r="X192" s="14" t="e">
        <f t="shared" si="11"/>
        <v>#N/A</v>
      </c>
      <c r="Y192" s="17"/>
      <c r="Z192" s="14" t="e">
        <f t="shared" si="12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6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5"/>
        <v>0</v>
      </c>
      <c r="W193" s="12">
        <f t="shared" si="10"/>
        <v>0</v>
      </c>
      <c r="X193" s="14" t="e">
        <f t="shared" si="11"/>
        <v>#N/A</v>
      </c>
      <c r="Y193" s="17"/>
      <c r="Z193" s="14" t="e">
        <f t="shared" si="12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6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7">IF(C194, P194, U194 )</f>
        <v>0</v>
      </c>
      <c r="W194" s="12">
        <f t="shared" si="10"/>
        <v>0</v>
      </c>
      <c r="X194" s="14" t="e">
        <f t="shared" si="11"/>
        <v>#N/A</v>
      </c>
      <c r="Y194" s="17"/>
      <c r="Z194" s="14" t="e">
        <f t="shared" si="12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6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7"/>
        <v>0</v>
      </c>
      <c r="W195" s="12">
        <f t="shared" si="10"/>
        <v>0</v>
      </c>
      <c r="X195" s="14" t="e">
        <f t="shared" si="11"/>
        <v>#N/A</v>
      </c>
      <c r="Y195" s="17"/>
      <c r="Z195" s="14" t="e">
        <f t="shared" si="12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8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7"/>
        <v>0</v>
      </c>
      <c r="W196" s="12">
        <f t="shared" si="10"/>
        <v>0</v>
      </c>
      <c r="X196" s="14" t="e">
        <f t="shared" si="11"/>
        <v>#N/A</v>
      </c>
      <c r="Y196" s="17"/>
      <c r="Z196" s="14" t="e">
        <f t="shared" si="12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8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7"/>
        <v>0</v>
      </c>
      <c r="W197" s="12">
        <f t="shared" si="10"/>
        <v>0</v>
      </c>
      <c r="X197" s="14" t="e">
        <f t="shared" si="11"/>
        <v>#N/A</v>
      </c>
      <c r="Y197" s="17"/>
      <c r="Z197" s="14" t="e">
        <f t="shared" si="12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8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7"/>
        <v>0</v>
      </c>
      <c r="W198" s="12">
        <f t="shared" si="10"/>
        <v>0</v>
      </c>
      <c r="X198" s="14" t="e">
        <f t="shared" si="11"/>
        <v>#N/A</v>
      </c>
      <c r="Y198" s="17"/>
      <c r="Z198" s="14" t="e">
        <f t="shared" si="12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8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7"/>
        <v>0</v>
      </c>
      <c r="W199" s="12">
        <f t="shared" si="10"/>
        <v>0</v>
      </c>
      <c r="X199" s="14" t="e">
        <f t="shared" si="11"/>
        <v>#N/A</v>
      </c>
      <c r="Y199" s="17"/>
      <c r="Z199" s="14" t="e">
        <f t="shared" si="12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8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7"/>
        <v>0</v>
      </c>
      <c r="W200" s="12">
        <f t="shared" si="10"/>
        <v>0</v>
      </c>
      <c r="X200" s="14" t="e">
        <f t="shared" si="11"/>
        <v>#N/A</v>
      </c>
      <c r="Y200" s="17"/>
      <c r="Z200" s="14" t="e">
        <f t="shared" si="12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8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9">SUMIF(O:O,AA203,P:P)</f>
        <v>0</v>
      </c>
      <c r="AI203" s="42">
        <f t="shared" ref="AI203:AI266" si="20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9"/>
        <v>0</v>
      </c>
      <c r="AI204" s="42">
        <f t="shared" si="20"/>
        <v>0</v>
      </c>
      <c r="AJ204" s="43">
        <f t="shared" ref="AJ204:AJ222" si="21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2">AL204*AG204/1000</f>
        <v>0</v>
      </c>
      <c r="AO204" s="45"/>
      <c r="AP204" s="44" t="str">
        <f t="shared" ref="AP204:AP267" si="23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9"/>
        <v>0</v>
      </c>
      <c r="AI205" s="42">
        <f t="shared" si="20"/>
        <v>0</v>
      </c>
      <c r="AJ205" s="43">
        <f t="shared" si="21"/>
        <v>0</v>
      </c>
      <c r="AK205" s="44">
        <f>AH205*AG205/1000</f>
        <v>0</v>
      </c>
      <c r="AL205" s="45"/>
      <c r="AM205" s="45"/>
      <c r="AN205" s="44">
        <f t="shared" si="22"/>
        <v>0</v>
      </c>
      <c r="AO205" s="44"/>
      <c r="AP205" s="44" t="str">
        <f t="shared" si="23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9"/>
        <v>0</v>
      </c>
      <c r="AI206" s="42">
        <f t="shared" si="20"/>
        <v>0</v>
      </c>
      <c r="AJ206" s="43">
        <f t="shared" si="21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2"/>
        <v>0</v>
      </c>
      <c r="AO206" s="45"/>
      <c r="AP206" s="44" t="str">
        <f t="shared" si="23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9"/>
        <v>0</v>
      </c>
      <c r="AI207" s="42">
        <f t="shared" si="20"/>
        <v>0</v>
      </c>
      <c r="AJ207" s="43">
        <f t="shared" si="21"/>
        <v>0</v>
      </c>
      <c r="AK207" s="44">
        <f t="shared" ref="AK207:AK240" si="24">AH207*AG207/1000</f>
        <v>0</v>
      </c>
      <c r="AL207" s="45">
        <f>AO207+AQ207-[2]Sheet1!$AH208</f>
        <v>0</v>
      </c>
      <c r="AM207" s="45">
        <f t="shared" ref="AM207:AM216" si="25">AL207-AJ207</f>
        <v>0</v>
      </c>
      <c r="AN207" s="44">
        <f t="shared" si="22"/>
        <v>0</v>
      </c>
      <c r="AO207" s="45"/>
      <c r="AP207" s="44" t="str">
        <f t="shared" si="23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9"/>
        <v>0</v>
      </c>
      <c r="AI208" s="42">
        <f t="shared" si="20"/>
        <v>0</v>
      </c>
      <c r="AJ208" s="43">
        <f t="shared" si="21"/>
        <v>0</v>
      </c>
      <c r="AK208" s="44">
        <f t="shared" si="24"/>
        <v>0</v>
      </c>
      <c r="AL208" s="45">
        <f>AO208+AQ208-[2]Sheet1!$AH209</f>
        <v>0</v>
      </c>
      <c r="AM208" s="45">
        <f t="shared" si="25"/>
        <v>0</v>
      </c>
      <c r="AN208" s="44">
        <f t="shared" si="22"/>
        <v>0</v>
      </c>
      <c r="AO208" s="45"/>
      <c r="AP208" s="44" t="str">
        <f t="shared" si="23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9"/>
        <v>0</v>
      </c>
      <c r="AI209" s="42">
        <f t="shared" si="20"/>
        <v>0</v>
      </c>
      <c r="AJ209" s="43">
        <f t="shared" si="21"/>
        <v>0</v>
      </c>
      <c r="AK209" s="44">
        <f t="shared" si="24"/>
        <v>0</v>
      </c>
      <c r="AL209" s="45">
        <f>AO209+AQ209-[2]Sheet1!$AH210</f>
        <v>0</v>
      </c>
      <c r="AM209" s="45">
        <f t="shared" si="25"/>
        <v>0</v>
      </c>
      <c r="AN209" s="44">
        <f t="shared" si="22"/>
        <v>0</v>
      </c>
      <c r="AO209" s="45"/>
      <c r="AP209" s="44" t="str">
        <f t="shared" si="23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9"/>
        <v>0</v>
      </c>
      <c r="AI210" s="42">
        <f t="shared" si="20"/>
        <v>0</v>
      </c>
      <c r="AJ210" s="43">
        <f t="shared" si="21"/>
        <v>0</v>
      </c>
      <c r="AK210" s="44">
        <f t="shared" si="24"/>
        <v>0</v>
      </c>
      <c r="AL210" s="45">
        <f>AO210+AQ210-[2]Sheet1!$AH211</f>
        <v>0</v>
      </c>
      <c r="AM210" s="45">
        <f t="shared" si="25"/>
        <v>0</v>
      </c>
      <c r="AN210" s="44">
        <f t="shared" si="22"/>
        <v>0</v>
      </c>
      <c r="AO210" s="45"/>
      <c r="AP210" s="44" t="str">
        <f t="shared" si="23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9"/>
        <v>0</v>
      </c>
      <c r="AI211" s="42">
        <f t="shared" si="20"/>
        <v>0</v>
      </c>
      <c r="AJ211" s="43">
        <f t="shared" si="21"/>
        <v>0</v>
      </c>
      <c r="AK211" s="44">
        <f t="shared" si="24"/>
        <v>0</v>
      </c>
      <c r="AL211" s="45">
        <f>AO211+AQ211-[2]Sheet1!$AH212</f>
        <v>0</v>
      </c>
      <c r="AM211" s="45">
        <f t="shared" si="25"/>
        <v>0</v>
      </c>
      <c r="AN211" s="44">
        <f t="shared" si="22"/>
        <v>0</v>
      </c>
      <c r="AO211" s="45"/>
      <c r="AP211" s="44" t="str">
        <f t="shared" si="23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9"/>
        <v>0</v>
      </c>
      <c r="AI212" s="42">
        <f t="shared" si="20"/>
        <v>0</v>
      </c>
      <c r="AJ212" s="43">
        <f t="shared" si="21"/>
        <v>0</v>
      </c>
      <c r="AK212" s="44">
        <f t="shared" si="24"/>
        <v>0</v>
      </c>
      <c r="AL212" s="45">
        <f>AO212+AQ212-[2]Sheet1!$AH213</f>
        <v>0</v>
      </c>
      <c r="AM212" s="45">
        <f t="shared" si="25"/>
        <v>0</v>
      </c>
      <c r="AN212" s="44">
        <f t="shared" si="22"/>
        <v>0</v>
      </c>
      <c r="AO212" s="45"/>
      <c r="AP212" s="44" t="str">
        <f t="shared" si="23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9"/>
        <v>0</v>
      </c>
      <c r="AI213" s="42">
        <f t="shared" si="20"/>
        <v>0</v>
      </c>
      <c r="AJ213" s="43">
        <f t="shared" si="21"/>
        <v>0</v>
      </c>
      <c r="AK213" s="44">
        <f t="shared" si="24"/>
        <v>0</v>
      </c>
      <c r="AL213" s="45">
        <f>AO213+AQ213-[2]Sheet1!$AH214</f>
        <v>0</v>
      </c>
      <c r="AM213" s="45">
        <f t="shared" si="25"/>
        <v>0</v>
      </c>
      <c r="AN213" s="44">
        <f t="shared" si="22"/>
        <v>0</v>
      </c>
      <c r="AO213" s="45"/>
      <c r="AP213" s="44" t="str">
        <f t="shared" si="23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9"/>
        <v>0</v>
      </c>
      <c r="AI214" s="42">
        <f t="shared" si="20"/>
        <v>0</v>
      </c>
      <c r="AJ214" s="43">
        <f t="shared" si="21"/>
        <v>0</v>
      </c>
      <c r="AK214" s="44">
        <f t="shared" si="24"/>
        <v>0</v>
      </c>
      <c r="AL214" s="45">
        <f>AO214+AQ214-[2]Sheet1!$AH215</f>
        <v>0</v>
      </c>
      <c r="AM214" s="45">
        <f t="shared" si="25"/>
        <v>0</v>
      </c>
      <c r="AN214" s="44">
        <f t="shared" si="22"/>
        <v>0</v>
      </c>
      <c r="AO214" s="45"/>
      <c r="AP214" s="44" t="str">
        <f t="shared" si="23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9"/>
        <v>0</v>
      </c>
      <c r="AI215" s="42">
        <f t="shared" si="20"/>
        <v>0</v>
      </c>
      <c r="AJ215" s="43">
        <f t="shared" si="21"/>
        <v>0</v>
      </c>
      <c r="AK215" s="44">
        <f t="shared" si="24"/>
        <v>0</v>
      </c>
      <c r="AL215" s="45">
        <f>AO215+AQ215-[2]Sheet1!$AH216</f>
        <v>0</v>
      </c>
      <c r="AM215" s="45">
        <f t="shared" si="25"/>
        <v>0</v>
      </c>
      <c r="AN215" s="44">
        <f t="shared" si="22"/>
        <v>0</v>
      </c>
      <c r="AO215" s="45"/>
      <c r="AP215" s="44" t="str">
        <f t="shared" si="23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9"/>
        <v>0</v>
      </c>
      <c r="AI216" s="42">
        <f t="shared" si="20"/>
        <v>0</v>
      </c>
      <c r="AJ216" s="43">
        <f t="shared" si="21"/>
        <v>0</v>
      </c>
      <c r="AK216" s="44">
        <f t="shared" si="24"/>
        <v>0</v>
      </c>
      <c r="AL216" s="45">
        <f>AO216+AQ216-[2]Sheet1!$AH217</f>
        <v>0</v>
      </c>
      <c r="AM216" s="45">
        <f t="shared" si="25"/>
        <v>0</v>
      </c>
      <c r="AN216" s="44">
        <f t="shared" si="22"/>
        <v>0</v>
      </c>
      <c r="AO216" s="44"/>
      <c r="AP216" s="44" t="str">
        <f t="shared" si="23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9"/>
        <v>0</v>
      </c>
      <c r="AI217" s="42">
        <f t="shared" si="20"/>
        <v>0</v>
      </c>
      <c r="AJ217" s="43">
        <f t="shared" si="21"/>
        <v>0</v>
      </c>
      <c r="AK217" s="44">
        <f t="shared" si="24"/>
        <v>0</v>
      </c>
      <c r="AL217" s="45">
        <f>AO217+AQ217-[2]Sheet1!$AH218</f>
        <v>0</v>
      </c>
      <c r="AM217" s="45">
        <f>AL217-AJ217</f>
        <v>0</v>
      </c>
      <c r="AN217" s="44">
        <f t="shared" si="22"/>
        <v>0</v>
      </c>
      <c r="AO217" s="45"/>
      <c r="AP217" s="44" t="str">
        <f t="shared" si="23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9"/>
        <v>0</v>
      </c>
      <c r="AI218" s="42">
        <f t="shared" si="20"/>
        <v>0</v>
      </c>
      <c r="AJ218" s="43">
        <f t="shared" si="21"/>
        <v>0</v>
      </c>
      <c r="AK218" s="44">
        <f t="shared" si="24"/>
        <v>0</v>
      </c>
      <c r="AL218" s="45">
        <f>AO218+AQ218-[2]Sheet1!$AH219</f>
        <v>0</v>
      </c>
      <c r="AM218" s="45">
        <f t="shared" ref="AM218:AM267" si="26">AL218-AJ218</f>
        <v>0</v>
      </c>
      <c r="AN218" s="44">
        <f t="shared" si="22"/>
        <v>0</v>
      </c>
      <c r="AO218" s="45"/>
      <c r="AP218" s="44" t="str">
        <f t="shared" si="23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9"/>
        <v>0</v>
      </c>
      <c r="AI219" s="42">
        <f t="shared" si="20"/>
        <v>0</v>
      </c>
      <c r="AJ219" s="43">
        <f t="shared" si="21"/>
        <v>0</v>
      </c>
      <c r="AK219" s="44">
        <f t="shared" si="24"/>
        <v>0</v>
      </c>
      <c r="AL219" s="45">
        <f>AO219+AQ219-[2]Sheet1!$AH220</f>
        <v>0</v>
      </c>
      <c r="AM219" s="45">
        <f t="shared" si="26"/>
        <v>0</v>
      </c>
      <c r="AN219" s="44">
        <f t="shared" si="22"/>
        <v>0</v>
      </c>
      <c r="AO219" s="45"/>
      <c r="AP219" s="44" t="str">
        <f t="shared" si="23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9"/>
        <v>0</v>
      </c>
      <c r="AI220" s="42">
        <f t="shared" si="20"/>
        <v>0</v>
      </c>
      <c r="AJ220" s="43">
        <f t="shared" si="21"/>
        <v>0</v>
      </c>
      <c r="AK220" s="44">
        <f t="shared" si="24"/>
        <v>0</v>
      </c>
      <c r="AL220" s="45">
        <f>AO220+AQ220-[2]Sheet1!$AH221</f>
        <v>0</v>
      </c>
      <c r="AM220" s="45">
        <f t="shared" si="26"/>
        <v>0</v>
      </c>
      <c r="AN220" s="44">
        <f t="shared" si="22"/>
        <v>0</v>
      </c>
      <c r="AO220" s="45"/>
      <c r="AP220" s="44" t="str">
        <f t="shared" si="23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9"/>
        <v>0</v>
      </c>
      <c r="AI221" s="42">
        <f t="shared" si="20"/>
        <v>0</v>
      </c>
      <c r="AJ221" s="43">
        <f t="shared" si="21"/>
        <v>0</v>
      </c>
      <c r="AK221" s="44">
        <f t="shared" si="24"/>
        <v>0</v>
      </c>
      <c r="AL221" s="45">
        <f>AO221+AQ221-[2]Sheet1!$AH222</f>
        <v>0</v>
      </c>
      <c r="AM221" s="45">
        <f t="shared" si="26"/>
        <v>0</v>
      </c>
      <c r="AN221" s="44">
        <f t="shared" si="22"/>
        <v>0</v>
      </c>
      <c r="AO221" s="45"/>
      <c r="AP221" s="44" t="str">
        <f t="shared" si="23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9"/>
        <v>0</v>
      </c>
      <c r="AI222" s="42">
        <f t="shared" si="20"/>
        <v>0</v>
      </c>
      <c r="AJ222" s="43">
        <f t="shared" si="21"/>
        <v>0</v>
      </c>
      <c r="AK222" s="44">
        <f t="shared" si="24"/>
        <v>0</v>
      </c>
      <c r="AL222" s="45">
        <f>AO222+AQ222-[2]Sheet1!$AH223</f>
        <v>0</v>
      </c>
      <c r="AM222" s="45">
        <f t="shared" si="26"/>
        <v>0</v>
      </c>
      <c r="AN222" s="44">
        <f t="shared" si="22"/>
        <v>0</v>
      </c>
      <c r="AO222" s="45"/>
      <c r="AP222" s="44" t="str">
        <f t="shared" si="23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9"/>
        <v>0</v>
      </c>
      <c r="AI223" s="49">
        <f t="shared" si="20"/>
        <v>0</v>
      </c>
      <c r="AJ223" s="50">
        <f>AH223-AI223</f>
        <v>0</v>
      </c>
      <c r="AK223" s="51">
        <f t="shared" si="24"/>
        <v>0</v>
      </c>
      <c r="AL223" s="52">
        <f>AO223+AQ223-[2]Sheet1!$AH224</f>
        <v>0</v>
      </c>
      <c r="AM223" s="52">
        <f t="shared" si="26"/>
        <v>0</v>
      </c>
      <c r="AN223" s="51">
        <f t="shared" si="22"/>
        <v>0</v>
      </c>
      <c r="AO223" s="52"/>
      <c r="AP223" s="51" t="str">
        <f t="shared" si="23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9"/>
        <v>0</v>
      </c>
      <c r="AI224" s="49">
        <f t="shared" si="20"/>
        <v>0</v>
      </c>
      <c r="AJ224" s="50">
        <f t="shared" ref="AJ224:AJ239" si="27">AH224-AI224</f>
        <v>0</v>
      </c>
      <c r="AK224" s="51">
        <f t="shared" si="24"/>
        <v>0</v>
      </c>
      <c r="AL224" s="52">
        <f>AO224+AQ224-[2]Sheet1!$AH225</f>
        <v>0</v>
      </c>
      <c r="AM224" s="52">
        <f t="shared" si="26"/>
        <v>0</v>
      </c>
      <c r="AN224" s="51">
        <f t="shared" si="22"/>
        <v>0</v>
      </c>
      <c r="AO224" s="52"/>
      <c r="AP224" s="51" t="str">
        <f t="shared" si="23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9"/>
        <v>0</v>
      </c>
      <c r="AI225" s="49">
        <f t="shared" si="20"/>
        <v>0</v>
      </c>
      <c r="AJ225" s="50">
        <f t="shared" si="27"/>
        <v>0</v>
      </c>
      <c r="AK225" s="51">
        <f t="shared" si="24"/>
        <v>0</v>
      </c>
      <c r="AL225" s="52">
        <f>AO225+AQ225-[2]Sheet1!$AH226</f>
        <v>0</v>
      </c>
      <c r="AM225" s="52">
        <f t="shared" si="26"/>
        <v>0</v>
      </c>
      <c r="AN225" s="51">
        <f t="shared" si="22"/>
        <v>0</v>
      </c>
      <c r="AO225" s="52"/>
      <c r="AP225" s="51" t="str">
        <f t="shared" si="23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9"/>
        <v>0</v>
      </c>
      <c r="AI226" s="49">
        <f t="shared" si="20"/>
        <v>0</v>
      </c>
      <c r="AJ226" s="50">
        <f t="shared" si="27"/>
        <v>0</v>
      </c>
      <c r="AK226" s="51">
        <f t="shared" si="24"/>
        <v>0</v>
      </c>
      <c r="AL226" s="52">
        <f>AO226+AQ226-[2]Sheet1!$AH227</f>
        <v>0</v>
      </c>
      <c r="AM226" s="52">
        <f t="shared" si="26"/>
        <v>0</v>
      </c>
      <c r="AN226" s="51">
        <f t="shared" si="22"/>
        <v>0</v>
      </c>
      <c r="AO226" s="52"/>
      <c r="AP226" s="51" t="str">
        <f t="shared" si="23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9"/>
        <v>0</v>
      </c>
      <c r="AI227" s="49">
        <f t="shared" si="20"/>
        <v>0</v>
      </c>
      <c r="AJ227" s="50">
        <f t="shared" si="27"/>
        <v>0</v>
      </c>
      <c r="AK227" s="51">
        <f t="shared" si="24"/>
        <v>0</v>
      </c>
      <c r="AL227" s="52">
        <f>AO227+AQ227-[2]Sheet1!$AH228</f>
        <v>0</v>
      </c>
      <c r="AM227" s="52">
        <f t="shared" si="26"/>
        <v>0</v>
      </c>
      <c r="AN227" s="51">
        <f t="shared" si="22"/>
        <v>0</v>
      </c>
      <c r="AO227" s="52"/>
      <c r="AP227" s="51" t="str">
        <f t="shared" si="23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9"/>
        <v>0</v>
      </c>
      <c r="AI228" s="49">
        <f t="shared" si="20"/>
        <v>0</v>
      </c>
      <c r="AJ228" s="50">
        <f t="shared" si="27"/>
        <v>0</v>
      </c>
      <c r="AK228" s="51">
        <f t="shared" si="24"/>
        <v>0</v>
      </c>
      <c r="AL228" s="52">
        <f>AO228+AQ228-[2]Sheet1!$AH229</f>
        <v>0</v>
      </c>
      <c r="AM228" s="52">
        <f t="shared" si="26"/>
        <v>0</v>
      </c>
      <c r="AN228" s="51">
        <f t="shared" si="22"/>
        <v>0</v>
      </c>
      <c r="AO228" s="52"/>
      <c r="AP228" s="51" t="str">
        <f t="shared" si="23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9"/>
        <v>0</v>
      </c>
      <c r="AI229" s="49">
        <f t="shared" si="20"/>
        <v>0</v>
      </c>
      <c r="AJ229" s="50">
        <f t="shared" si="27"/>
        <v>0</v>
      </c>
      <c r="AK229" s="51">
        <f t="shared" si="24"/>
        <v>0</v>
      </c>
      <c r="AL229" s="52">
        <f>AO229+AQ229-[2]Sheet1!$AH230</f>
        <v>0</v>
      </c>
      <c r="AM229" s="52">
        <f t="shared" si="26"/>
        <v>0</v>
      </c>
      <c r="AN229" s="51">
        <f t="shared" si="22"/>
        <v>0</v>
      </c>
      <c r="AO229" s="52"/>
      <c r="AP229" s="51" t="str">
        <f t="shared" si="23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9"/>
        <v>0</v>
      </c>
      <c r="AI230" s="49">
        <f t="shared" si="20"/>
        <v>0</v>
      </c>
      <c r="AJ230" s="50">
        <f t="shared" si="27"/>
        <v>0</v>
      </c>
      <c r="AK230" s="51">
        <f t="shared" si="24"/>
        <v>0</v>
      </c>
      <c r="AL230" s="52">
        <f>AO230+AQ230-[2]Sheet1!$AH231</f>
        <v>0</v>
      </c>
      <c r="AM230" s="52">
        <f t="shared" si="26"/>
        <v>0</v>
      </c>
      <c r="AN230" s="51">
        <f t="shared" si="22"/>
        <v>0</v>
      </c>
      <c r="AO230" s="52"/>
      <c r="AP230" s="51" t="str">
        <f t="shared" si="23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9"/>
        <v>0</v>
      </c>
      <c r="AI231" s="49">
        <f t="shared" si="20"/>
        <v>0</v>
      </c>
      <c r="AJ231" s="50">
        <f t="shared" si="27"/>
        <v>0</v>
      </c>
      <c r="AK231" s="51">
        <f t="shared" si="24"/>
        <v>0</v>
      </c>
      <c r="AL231" s="52">
        <f>AO231+AQ231-[2]Sheet1!$AH232</f>
        <v>0</v>
      </c>
      <c r="AM231" s="52">
        <f t="shared" si="26"/>
        <v>0</v>
      </c>
      <c r="AN231" s="51">
        <f t="shared" si="22"/>
        <v>0</v>
      </c>
      <c r="AO231" s="52"/>
      <c r="AP231" s="51" t="str">
        <f t="shared" si="23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9"/>
        <v>0</v>
      </c>
      <c r="AI232" s="49">
        <f t="shared" si="20"/>
        <v>0</v>
      </c>
      <c r="AJ232" s="50">
        <f t="shared" si="27"/>
        <v>0</v>
      </c>
      <c r="AK232" s="51">
        <f t="shared" si="24"/>
        <v>0</v>
      </c>
      <c r="AL232" s="52">
        <f>AO232+AQ232-[2]Sheet1!$AH233</f>
        <v>0</v>
      </c>
      <c r="AM232" s="52">
        <f t="shared" si="26"/>
        <v>0</v>
      </c>
      <c r="AN232" s="51">
        <f t="shared" si="22"/>
        <v>0</v>
      </c>
      <c r="AO232" s="52"/>
      <c r="AP232" s="51" t="str">
        <f t="shared" si="23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9"/>
        <v>0</v>
      </c>
      <c r="AI233" s="49">
        <f t="shared" si="20"/>
        <v>0</v>
      </c>
      <c r="AJ233" s="50">
        <f t="shared" si="27"/>
        <v>0</v>
      </c>
      <c r="AK233" s="51">
        <f t="shared" si="24"/>
        <v>0</v>
      </c>
      <c r="AL233" s="52">
        <f>AO233+AQ233-[2]Sheet1!$AH234</f>
        <v>0</v>
      </c>
      <c r="AM233" s="52">
        <f t="shared" si="26"/>
        <v>0</v>
      </c>
      <c r="AN233" s="51">
        <f t="shared" si="22"/>
        <v>0</v>
      </c>
      <c r="AO233" s="52"/>
      <c r="AP233" s="51" t="str">
        <f t="shared" si="23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9"/>
        <v>0</v>
      </c>
      <c r="AI234" s="49">
        <f t="shared" si="20"/>
        <v>0</v>
      </c>
      <c r="AJ234" s="50">
        <f t="shared" si="27"/>
        <v>0</v>
      </c>
      <c r="AK234" s="51">
        <f t="shared" si="24"/>
        <v>0</v>
      </c>
      <c r="AL234" s="52">
        <f>AO234+AQ234-[2]Sheet1!$AH235</f>
        <v>0</v>
      </c>
      <c r="AM234" s="52">
        <f t="shared" si="26"/>
        <v>0</v>
      </c>
      <c r="AN234" s="51">
        <f t="shared" si="22"/>
        <v>0</v>
      </c>
      <c r="AO234" s="52"/>
      <c r="AP234" s="51" t="str">
        <f t="shared" si="23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9"/>
        <v>0</v>
      </c>
      <c r="AI235" s="49">
        <f t="shared" si="20"/>
        <v>0</v>
      </c>
      <c r="AJ235" s="50">
        <f t="shared" si="27"/>
        <v>0</v>
      </c>
      <c r="AK235" s="51">
        <f t="shared" si="24"/>
        <v>0</v>
      </c>
      <c r="AL235" s="52">
        <f>AO235+AQ235-[2]Sheet1!$AH236</f>
        <v>0</v>
      </c>
      <c r="AM235" s="52">
        <f t="shared" si="26"/>
        <v>0</v>
      </c>
      <c r="AN235" s="51">
        <f t="shared" si="22"/>
        <v>0</v>
      </c>
      <c r="AO235" s="52"/>
      <c r="AP235" s="51" t="str">
        <f t="shared" si="23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9"/>
        <v>0</v>
      </c>
      <c r="AI236" s="49">
        <f t="shared" si="20"/>
        <v>0</v>
      </c>
      <c r="AJ236" s="50">
        <f t="shared" si="27"/>
        <v>0</v>
      </c>
      <c r="AK236" s="51">
        <f t="shared" si="24"/>
        <v>0</v>
      </c>
      <c r="AL236" s="52">
        <f>AO236+AQ236-[2]Sheet1!$AH237</f>
        <v>0</v>
      </c>
      <c r="AM236" s="52">
        <f t="shared" si="26"/>
        <v>0</v>
      </c>
      <c r="AN236" s="51">
        <f t="shared" si="22"/>
        <v>0</v>
      </c>
      <c r="AO236" s="52"/>
      <c r="AP236" s="51" t="str">
        <f t="shared" si="23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9"/>
        <v>0</v>
      </c>
      <c r="AI237" s="49">
        <f t="shared" si="20"/>
        <v>0</v>
      </c>
      <c r="AJ237" s="50">
        <f t="shared" si="27"/>
        <v>0</v>
      </c>
      <c r="AK237" s="51">
        <f t="shared" si="24"/>
        <v>0</v>
      </c>
      <c r="AL237" s="52">
        <f>AO237+AQ237-[2]Sheet1!$AH238</f>
        <v>0</v>
      </c>
      <c r="AM237" s="52">
        <f t="shared" si="26"/>
        <v>0</v>
      </c>
      <c r="AN237" s="51">
        <f t="shared" si="22"/>
        <v>0</v>
      </c>
      <c r="AO237" s="52"/>
      <c r="AP237" s="51" t="str">
        <f t="shared" si="23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9"/>
        <v>0</v>
      </c>
      <c r="AI238" s="49">
        <f t="shared" si="20"/>
        <v>0</v>
      </c>
      <c r="AJ238" s="50">
        <f t="shared" si="27"/>
        <v>0</v>
      </c>
      <c r="AK238" s="51">
        <f t="shared" si="24"/>
        <v>0</v>
      </c>
      <c r="AL238" s="52">
        <f>AO238+AQ238-[2]Sheet1!$AH239</f>
        <v>0</v>
      </c>
      <c r="AM238" s="52">
        <f t="shared" si="26"/>
        <v>0</v>
      </c>
      <c r="AN238" s="51">
        <f t="shared" si="22"/>
        <v>0</v>
      </c>
      <c r="AO238" s="52"/>
      <c r="AP238" s="51" t="str">
        <f t="shared" si="23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9"/>
        <v>0</v>
      </c>
      <c r="AI239" s="49">
        <f t="shared" si="20"/>
        <v>0</v>
      </c>
      <c r="AJ239" s="50">
        <f t="shared" si="27"/>
        <v>0</v>
      </c>
      <c r="AK239" s="51">
        <f t="shared" si="24"/>
        <v>0</v>
      </c>
      <c r="AL239" s="52">
        <f>AO239+AQ239-[2]Sheet1!$AH240</f>
        <v>0</v>
      </c>
      <c r="AM239" s="52">
        <f t="shared" si="26"/>
        <v>0</v>
      </c>
      <c r="AN239" s="51">
        <f t="shared" si="22"/>
        <v>0</v>
      </c>
      <c r="AO239" s="52"/>
      <c r="AP239" s="51" t="str">
        <f t="shared" si="23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9"/>
        <v>4</v>
      </c>
      <c r="AI240" s="56">
        <f t="shared" si="20"/>
        <v>0</v>
      </c>
      <c r="AJ240" s="57">
        <f>AH240-AI240</f>
        <v>4</v>
      </c>
      <c r="AK240" s="58">
        <f t="shared" si="24"/>
        <v>0.6</v>
      </c>
      <c r="AL240" s="59">
        <f>AO240+AQ240-[2]Sheet1!$AH241</f>
        <v>0</v>
      </c>
      <c r="AM240" s="59">
        <f t="shared" si="26"/>
        <v>-4</v>
      </c>
      <c r="AN240" s="58">
        <f t="shared" si="22"/>
        <v>0</v>
      </c>
      <c r="AO240" s="59"/>
      <c r="AP240" s="58">
        <f t="shared" si="23"/>
        <v>-0.6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9"/>
        <v>2</v>
      </c>
      <c r="AI241" s="56">
        <f t="shared" si="20"/>
        <v>0</v>
      </c>
      <c r="AJ241" s="57">
        <f t="shared" ref="AJ241:AJ264" si="28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6"/>
        <v>-2</v>
      </c>
      <c r="AN241" s="58">
        <f t="shared" si="22"/>
        <v>0</v>
      </c>
      <c r="AO241" s="59"/>
      <c r="AP241" s="58">
        <f t="shared" si="23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9"/>
        <v>2</v>
      </c>
      <c r="AI242" s="56">
        <f t="shared" si="20"/>
        <v>0</v>
      </c>
      <c r="AJ242" s="57">
        <f t="shared" si="28"/>
        <v>2</v>
      </c>
      <c r="AK242" s="58">
        <f t="shared" ref="AK242:AK267" si="29">AH242*AG242/1000</f>
        <v>8</v>
      </c>
      <c r="AL242" s="59">
        <f>AO242+AQ242-[2]Sheet1!$AH243</f>
        <v>0</v>
      </c>
      <c r="AM242" s="59">
        <f t="shared" si="26"/>
        <v>-2</v>
      </c>
      <c r="AN242" s="58">
        <f t="shared" si="22"/>
        <v>0</v>
      </c>
      <c r="AO242" s="59"/>
      <c r="AP242" s="58">
        <f t="shared" si="23"/>
        <v>-8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9"/>
        <v>0</v>
      </c>
      <c r="AI243" s="56">
        <f t="shared" si="20"/>
        <v>0</v>
      </c>
      <c r="AJ243" s="57">
        <f t="shared" si="28"/>
        <v>0</v>
      </c>
      <c r="AK243" s="58">
        <f t="shared" si="29"/>
        <v>0</v>
      </c>
      <c r="AL243" s="59">
        <f>AO243+AQ243-[2]Sheet1!$AH244</f>
        <v>0</v>
      </c>
      <c r="AM243" s="59">
        <f t="shared" si="26"/>
        <v>0</v>
      </c>
      <c r="AN243" s="58">
        <f t="shared" si="22"/>
        <v>0</v>
      </c>
      <c r="AO243" s="59"/>
      <c r="AP243" s="58" t="str">
        <f t="shared" si="23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9"/>
        <v>0</v>
      </c>
      <c r="AI244" s="56">
        <f t="shared" si="20"/>
        <v>0</v>
      </c>
      <c r="AJ244" s="57">
        <f t="shared" si="28"/>
        <v>0</v>
      </c>
      <c r="AK244" s="58">
        <f t="shared" si="29"/>
        <v>0</v>
      </c>
      <c r="AL244" s="59">
        <f>AO244+AQ244-[2]Sheet1!$AH245</f>
        <v>0</v>
      </c>
      <c r="AM244" s="59">
        <f t="shared" si="26"/>
        <v>0</v>
      </c>
      <c r="AN244" s="58">
        <f t="shared" si="22"/>
        <v>0</v>
      </c>
      <c r="AO244" s="59"/>
      <c r="AP244" s="58" t="str">
        <f t="shared" si="23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9"/>
        <v>0</v>
      </c>
      <c r="AI245" s="56">
        <f t="shared" si="20"/>
        <v>0</v>
      </c>
      <c r="AJ245" s="57">
        <f t="shared" si="28"/>
        <v>0</v>
      </c>
      <c r="AK245" s="58">
        <f t="shared" si="29"/>
        <v>0</v>
      </c>
      <c r="AL245" s="59">
        <f>AO245+AQ245-[2]Sheet1!$AH246</f>
        <v>0</v>
      </c>
      <c r="AM245" s="59">
        <f t="shared" si="26"/>
        <v>0</v>
      </c>
      <c r="AN245" s="58">
        <f t="shared" si="22"/>
        <v>0</v>
      </c>
      <c r="AO245" s="59"/>
      <c r="AP245" s="58" t="str">
        <f t="shared" si="23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9"/>
        <v>0</v>
      </c>
      <c r="AI246" s="56">
        <f t="shared" si="20"/>
        <v>0</v>
      </c>
      <c r="AJ246" s="57">
        <f t="shared" si="28"/>
        <v>0</v>
      </c>
      <c r="AK246" s="58">
        <f t="shared" si="29"/>
        <v>0</v>
      </c>
      <c r="AL246" s="59">
        <f>AO246+AQ246-[2]Sheet1!$AH247</f>
        <v>0</v>
      </c>
      <c r="AM246" s="59">
        <f t="shared" si="26"/>
        <v>0</v>
      </c>
      <c r="AN246" s="58">
        <f t="shared" si="22"/>
        <v>0</v>
      </c>
      <c r="AO246" s="59"/>
      <c r="AP246" s="58" t="str">
        <f t="shared" si="23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9"/>
        <v>0</v>
      </c>
      <c r="AI247" s="56">
        <f t="shared" si="20"/>
        <v>0</v>
      </c>
      <c r="AJ247" s="57">
        <f t="shared" si="28"/>
        <v>0</v>
      </c>
      <c r="AK247" s="58">
        <f t="shared" si="29"/>
        <v>0</v>
      </c>
      <c r="AL247" s="59">
        <f>AO247+AQ247-[2]Sheet1!$AH248</f>
        <v>0</v>
      </c>
      <c r="AM247" s="59">
        <f t="shared" si="26"/>
        <v>0</v>
      </c>
      <c r="AN247" s="58">
        <f t="shared" si="22"/>
        <v>0</v>
      </c>
      <c r="AO247" s="59"/>
      <c r="AP247" s="58" t="str">
        <f t="shared" si="23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9"/>
        <v>0</v>
      </c>
      <c r="AI248" s="56">
        <f t="shared" si="20"/>
        <v>0</v>
      </c>
      <c r="AJ248" s="57">
        <f t="shared" si="28"/>
        <v>0</v>
      </c>
      <c r="AK248" s="58">
        <f t="shared" si="29"/>
        <v>0</v>
      </c>
      <c r="AL248" s="59">
        <f>AO248+AQ248-[2]Sheet1!$AH249</f>
        <v>0</v>
      </c>
      <c r="AM248" s="59">
        <f t="shared" si="26"/>
        <v>0</v>
      </c>
      <c r="AN248" s="58">
        <f t="shared" si="22"/>
        <v>0</v>
      </c>
      <c r="AO248" s="59"/>
      <c r="AP248" s="58" t="str">
        <f t="shared" si="23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9"/>
        <v>0</v>
      </c>
      <c r="AI249" s="56">
        <f t="shared" si="20"/>
        <v>0</v>
      </c>
      <c r="AJ249" s="57">
        <f t="shared" si="28"/>
        <v>0</v>
      </c>
      <c r="AK249" s="58">
        <f t="shared" si="29"/>
        <v>0</v>
      </c>
      <c r="AL249" s="59">
        <f>AO249+AQ249-[2]Sheet1!$AH250</f>
        <v>0</v>
      </c>
      <c r="AM249" s="59">
        <f t="shared" si="26"/>
        <v>0</v>
      </c>
      <c r="AN249" s="58">
        <f t="shared" si="22"/>
        <v>0</v>
      </c>
      <c r="AO249" s="59"/>
      <c r="AP249" s="58" t="str">
        <f t="shared" si="23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9"/>
        <v>0</v>
      </c>
      <c r="AI250" s="56">
        <f t="shared" si="20"/>
        <v>0</v>
      </c>
      <c r="AJ250" s="57">
        <f t="shared" si="28"/>
        <v>0</v>
      </c>
      <c r="AK250" s="58">
        <f t="shared" si="29"/>
        <v>0</v>
      </c>
      <c r="AL250" s="59">
        <f>AO250+AQ250-[2]Sheet1!$AH251</f>
        <v>0</v>
      </c>
      <c r="AM250" s="59">
        <f t="shared" si="26"/>
        <v>0</v>
      </c>
      <c r="AN250" s="58">
        <f t="shared" si="22"/>
        <v>0</v>
      </c>
      <c r="AO250" s="59"/>
      <c r="AP250" s="58" t="str">
        <f t="shared" si="23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9"/>
        <v>0</v>
      </c>
      <c r="AI251" s="56">
        <f t="shared" si="20"/>
        <v>0</v>
      </c>
      <c r="AJ251" s="57">
        <f t="shared" si="28"/>
        <v>0</v>
      </c>
      <c r="AK251" s="58">
        <f t="shared" si="29"/>
        <v>0</v>
      </c>
      <c r="AL251" s="59">
        <f>AO251+AQ251-[2]Sheet1!$AH252</f>
        <v>0</v>
      </c>
      <c r="AM251" s="59">
        <f t="shared" si="26"/>
        <v>0</v>
      </c>
      <c r="AN251" s="58">
        <f t="shared" si="22"/>
        <v>0</v>
      </c>
      <c r="AO251" s="59"/>
      <c r="AP251" s="58" t="str">
        <f t="shared" si="23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9"/>
        <v>0</v>
      </c>
      <c r="AI252" s="56">
        <f t="shared" si="20"/>
        <v>0</v>
      </c>
      <c r="AJ252" s="57">
        <f t="shared" si="28"/>
        <v>0</v>
      </c>
      <c r="AK252" s="58">
        <f t="shared" si="29"/>
        <v>0</v>
      </c>
      <c r="AL252" s="59">
        <f>AO252+AQ252-[2]Sheet1!$AH253</f>
        <v>0</v>
      </c>
      <c r="AM252" s="59">
        <f t="shared" si="26"/>
        <v>0</v>
      </c>
      <c r="AN252" s="58">
        <f t="shared" si="22"/>
        <v>0</v>
      </c>
      <c r="AO252" s="59"/>
      <c r="AP252" s="58" t="str">
        <f t="shared" si="23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9"/>
        <v>0</v>
      </c>
      <c r="AI253" s="56">
        <f t="shared" si="20"/>
        <v>0</v>
      </c>
      <c r="AJ253" s="57">
        <f t="shared" si="28"/>
        <v>0</v>
      </c>
      <c r="AK253" s="58">
        <f t="shared" si="29"/>
        <v>0</v>
      </c>
      <c r="AL253" s="59">
        <f>AO253+AQ253-[2]Sheet1!$AH254</f>
        <v>0</v>
      </c>
      <c r="AM253" s="59">
        <f t="shared" si="26"/>
        <v>0</v>
      </c>
      <c r="AN253" s="58">
        <f t="shared" si="22"/>
        <v>0</v>
      </c>
      <c r="AO253" s="59"/>
      <c r="AP253" s="58" t="str">
        <f t="shared" si="23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9"/>
        <v>0</v>
      </c>
      <c r="AI254" s="56">
        <f t="shared" si="20"/>
        <v>0</v>
      </c>
      <c r="AJ254" s="57">
        <f t="shared" si="28"/>
        <v>0</v>
      </c>
      <c r="AK254" s="58">
        <f t="shared" si="29"/>
        <v>0</v>
      </c>
      <c r="AL254" s="59">
        <f>AO254+AQ254-[2]Sheet1!$AH255</f>
        <v>0</v>
      </c>
      <c r="AM254" s="59">
        <f t="shared" si="26"/>
        <v>0</v>
      </c>
      <c r="AN254" s="58">
        <f t="shared" si="22"/>
        <v>0</v>
      </c>
      <c r="AO254" s="59"/>
      <c r="AP254" s="58" t="str">
        <f t="shared" si="23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9"/>
        <v>0</v>
      </c>
      <c r="AI255" s="56">
        <f t="shared" si="20"/>
        <v>0</v>
      </c>
      <c r="AJ255" s="57">
        <f t="shared" si="28"/>
        <v>0</v>
      </c>
      <c r="AK255" s="58">
        <f t="shared" si="29"/>
        <v>0</v>
      </c>
      <c r="AL255" s="59">
        <f>AO255+AQ255-[2]Sheet1!$AH256</f>
        <v>0</v>
      </c>
      <c r="AM255" s="59">
        <f t="shared" si="26"/>
        <v>0</v>
      </c>
      <c r="AN255" s="58">
        <f t="shared" si="22"/>
        <v>0</v>
      </c>
      <c r="AO255" s="59"/>
      <c r="AP255" s="58" t="str">
        <f t="shared" si="23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9"/>
        <v>0</v>
      </c>
      <c r="AI256" s="56">
        <f t="shared" si="20"/>
        <v>0</v>
      </c>
      <c r="AJ256" s="57">
        <f t="shared" si="28"/>
        <v>0</v>
      </c>
      <c r="AK256" s="58">
        <f t="shared" si="29"/>
        <v>0</v>
      </c>
      <c r="AL256" s="59">
        <f>AO256+AQ256-[2]Sheet1!$AH257</f>
        <v>0</v>
      </c>
      <c r="AM256" s="59">
        <f t="shared" si="26"/>
        <v>0</v>
      </c>
      <c r="AN256" s="58">
        <f t="shared" si="22"/>
        <v>0</v>
      </c>
      <c r="AO256" s="59"/>
      <c r="AP256" s="58" t="str">
        <f t="shared" si="23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9"/>
        <v>0</v>
      </c>
      <c r="AI257" s="56">
        <f t="shared" si="20"/>
        <v>0</v>
      </c>
      <c r="AJ257" s="57">
        <f t="shared" si="28"/>
        <v>0</v>
      </c>
      <c r="AK257" s="58">
        <f t="shared" si="29"/>
        <v>0</v>
      </c>
      <c r="AL257" s="59">
        <f>AO257+AQ257-[2]Sheet1!$AH258</f>
        <v>0</v>
      </c>
      <c r="AM257" s="59">
        <f t="shared" si="26"/>
        <v>0</v>
      </c>
      <c r="AN257" s="58">
        <f t="shared" si="22"/>
        <v>0</v>
      </c>
      <c r="AO257" s="59"/>
      <c r="AP257" s="58" t="str">
        <f t="shared" si="23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9"/>
        <v>0</v>
      </c>
      <c r="AI258" s="56">
        <f t="shared" si="20"/>
        <v>0</v>
      </c>
      <c r="AJ258" s="57">
        <f t="shared" si="28"/>
        <v>0</v>
      </c>
      <c r="AK258" s="58">
        <f t="shared" si="29"/>
        <v>0</v>
      </c>
      <c r="AL258" s="59">
        <f>AO258+AQ258-[2]Sheet1!$AH259</f>
        <v>0</v>
      </c>
      <c r="AM258" s="59">
        <f t="shared" si="26"/>
        <v>0</v>
      </c>
      <c r="AN258" s="58">
        <f t="shared" si="22"/>
        <v>0</v>
      </c>
      <c r="AO258" s="59"/>
      <c r="AP258" s="58" t="str">
        <f t="shared" si="23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9"/>
        <v>0</v>
      </c>
      <c r="AI259" s="56">
        <f t="shared" si="20"/>
        <v>0</v>
      </c>
      <c r="AJ259" s="57">
        <f t="shared" si="28"/>
        <v>0</v>
      </c>
      <c r="AK259" s="58">
        <f t="shared" si="29"/>
        <v>0</v>
      </c>
      <c r="AL259" s="59">
        <f>AO259+AQ259-[2]Sheet1!$AH260</f>
        <v>0</v>
      </c>
      <c r="AM259" s="59">
        <f t="shared" si="26"/>
        <v>0</v>
      </c>
      <c r="AN259" s="58">
        <f t="shared" si="22"/>
        <v>0</v>
      </c>
      <c r="AO259" s="59"/>
      <c r="AP259" s="58" t="str">
        <f t="shared" si="23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9"/>
        <v>0</v>
      </c>
      <c r="AI260" s="56">
        <f t="shared" si="20"/>
        <v>0</v>
      </c>
      <c r="AJ260" s="57">
        <f t="shared" si="28"/>
        <v>0</v>
      </c>
      <c r="AK260" s="58">
        <f t="shared" si="29"/>
        <v>0</v>
      </c>
      <c r="AL260" s="59">
        <f>AO260+AQ260-[2]Sheet1!$AH261</f>
        <v>0</v>
      </c>
      <c r="AM260" s="59">
        <f t="shared" si="26"/>
        <v>0</v>
      </c>
      <c r="AN260" s="58">
        <f t="shared" si="22"/>
        <v>0</v>
      </c>
      <c r="AO260" s="59"/>
      <c r="AP260" s="58" t="str">
        <f t="shared" si="23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9"/>
        <v>0</v>
      </c>
      <c r="AI261" s="56">
        <f t="shared" si="20"/>
        <v>0</v>
      </c>
      <c r="AJ261" s="57">
        <f t="shared" si="28"/>
        <v>0</v>
      </c>
      <c r="AK261" s="58">
        <f t="shared" si="29"/>
        <v>0</v>
      </c>
      <c r="AL261" s="59">
        <f>AO261+AQ261-[2]Sheet1!$AH262</f>
        <v>0</v>
      </c>
      <c r="AM261" s="59">
        <f t="shared" si="26"/>
        <v>0</v>
      </c>
      <c r="AN261" s="58">
        <f t="shared" si="22"/>
        <v>0</v>
      </c>
      <c r="AO261" s="59"/>
      <c r="AP261" s="58" t="str">
        <f t="shared" si="23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9"/>
        <v>0</v>
      </c>
      <c r="AI262" s="56">
        <f t="shared" si="20"/>
        <v>0</v>
      </c>
      <c r="AJ262" s="57">
        <f t="shared" si="28"/>
        <v>0</v>
      </c>
      <c r="AK262" s="58">
        <f t="shared" si="29"/>
        <v>0</v>
      </c>
      <c r="AL262" s="59">
        <f>AO262+AQ262-[2]Sheet1!$AH263</f>
        <v>0</v>
      </c>
      <c r="AM262" s="59">
        <f t="shared" si="26"/>
        <v>0</v>
      </c>
      <c r="AN262" s="58">
        <f t="shared" si="22"/>
        <v>0</v>
      </c>
      <c r="AO262" s="59"/>
      <c r="AP262" s="58" t="str">
        <f t="shared" si="23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9"/>
        <v>0</v>
      </c>
      <c r="AI263" s="56">
        <f t="shared" si="20"/>
        <v>0</v>
      </c>
      <c r="AJ263" s="57">
        <f t="shared" si="28"/>
        <v>0</v>
      </c>
      <c r="AK263" s="58">
        <f t="shared" si="29"/>
        <v>0</v>
      </c>
      <c r="AL263" s="59">
        <f>AO263+AQ263-[2]Sheet1!$AH264</f>
        <v>0</v>
      </c>
      <c r="AM263" s="59">
        <f t="shared" si="26"/>
        <v>0</v>
      </c>
      <c r="AN263" s="58">
        <f t="shared" si="22"/>
        <v>0</v>
      </c>
      <c r="AO263" s="59"/>
      <c r="AP263" s="58" t="str">
        <f t="shared" si="23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9"/>
        <v>0</v>
      </c>
      <c r="AI264" s="56">
        <f t="shared" si="20"/>
        <v>0</v>
      </c>
      <c r="AJ264" s="57">
        <f t="shared" si="28"/>
        <v>0</v>
      </c>
      <c r="AK264" s="58">
        <f t="shared" si="29"/>
        <v>0</v>
      </c>
      <c r="AL264" s="59">
        <f>AO264+AQ264-[2]Sheet1!$AH265</f>
        <v>0</v>
      </c>
      <c r="AM264" s="59">
        <f t="shared" si="26"/>
        <v>0</v>
      </c>
      <c r="AN264" s="58">
        <f t="shared" si="22"/>
        <v>0</v>
      </c>
      <c r="AO264" s="59"/>
      <c r="AP264" s="58" t="str">
        <f t="shared" si="23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9"/>
        <v>0</v>
      </c>
      <c r="AI265" s="61">
        <f t="shared" si="20"/>
        <v>0</v>
      </c>
      <c r="AJ265" s="61"/>
      <c r="AK265" s="64" t="e">
        <f t="shared" si="29"/>
        <v>#VALUE!</v>
      </c>
      <c r="AL265" s="64">
        <f>AO265+AQ265-[2]Sheet1!$AH266</f>
        <v>0</v>
      </c>
      <c r="AM265" s="64">
        <f t="shared" si="26"/>
        <v>0</v>
      </c>
      <c r="AN265" s="64" t="e">
        <f t="shared" si="22"/>
        <v>#VALUE!</v>
      </c>
      <c r="AO265" s="65"/>
      <c r="AP265" s="64" t="str">
        <f t="shared" si="23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9"/>
        <v>0</v>
      </c>
      <c r="AI266" s="61">
        <f t="shared" si="20"/>
        <v>0</v>
      </c>
      <c r="AJ266" s="61"/>
      <c r="AK266" s="64" t="e">
        <f t="shared" si="29"/>
        <v>#VALUE!</v>
      </c>
      <c r="AL266" s="64">
        <f>AO266+AQ266-[2]Sheet1!$AH267</f>
        <v>0</v>
      </c>
      <c r="AM266" s="64">
        <f t="shared" si="26"/>
        <v>0</v>
      </c>
      <c r="AN266" s="64" t="e">
        <f t="shared" si="22"/>
        <v>#VALUE!</v>
      </c>
      <c r="AO266" s="65"/>
      <c r="AP266" s="64" t="str">
        <f t="shared" si="23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0">SUMIF(O:O,AA267,P:P)</f>
        <v>0</v>
      </c>
      <c r="AI267" s="61">
        <f t="shared" ref="AI267" si="31">SUMIF(O:O,AA267,V:V)</f>
        <v>0</v>
      </c>
      <c r="AJ267" s="61"/>
      <c r="AK267" s="64" t="e">
        <f t="shared" si="29"/>
        <v>#VALUE!</v>
      </c>
      <c r="AL267" s="64">
        <f>AO267+AQ267-[2]Sheet1!$AH268</f>
        <v>0</v>
      </c>
      <c r="AM267" s="64">
        <f t="shared" si="26"/>
        <v>0</v>
      </c>
      <c r="AN267" s="64" t="e">
        <f t="shared" si="22"/>
        <v>#VALUE!</v>
      </c>
      <c r="AO267" s="65"/>
      <c r="AP267" s="64" t="str">
        <f t="shared" si="23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26">
    <mergeCell ref="A1:B1"/>
    <mergeCell ref="C1:D1"/>
    <mergeCell ref="E1:F1"/>
    <mergeCell ref="U1:V1"/>
    <mergeCell ref="AD4:AD5"/>
    <mergeCell ref="AC4:AC5"/>
    <mergeCell ref="AA4:AA5"/>
    <mergeCell ref="AB4:AB5"/>
    <mergeCell ref="N4:N5"/>
    <mergeCell ref="M4:M5"/>
    <mergeCell ref="L4:L5"/>
    <mergeCell ref="J4:J5"/>
    <mergeCell ref="I4:I5"/>
    <mergeCell ref="H4:H5"/>
    <mergeCell ref="G4:G5"/>
    <mergeCell ref="G6:G7"/>
    <mergeCell ref="AD8:AD9"/>
    <mergeCell ref="AC8:AC9"/>
    <mergeCell ref="AB8:AB9"/>
    <mergeCell ref="AA8:AA9"/>
    <mergeCell ref="N8:N9"/>
    <mergeCell ref="M8:M9"/>
    <mergeCell ref="L8:L9"/>
    <mergeCell ref="J8:J9"/>
    <mergeCell ref="I8:I9"/>
    <mergeCell ref="H8:H9"/>
    <mergeCell ref="G8:G9"/>
    <mergeCell ref="M6:M7"/>
    <mergeCell ref="L6:L7"/>
    <mergeCell ref="J6:J7"/>
    <mergeCell ref="I6:I7"/>
    <mergeCell ref="H6:H7"/>
    <mergeCell ref="AD6:AD7"/>
    <mergeCell ref="AC6:AC7"/>
    <mergeCell ref="AB6:AB7"/>
    <mergeCell ref="AA6:AA7"/>
    <mergeCell ref="N6:N7"/>
    <mergeCell ref="H11:H12"/>
    <mergeCell ref="G11:G12"/>
    <mergeCell ref="AD11:AD12"/>
    <mergeCell ref="AC11:AC12"/>
    <mergeCell ref="AB11:AB12"/>
    <mergeCell ref="AA11:AA12"/>
    <mergeCell ref="N11:N12"/>
    <mergeCell ref="M11:M12"/>
    <mergeCell ref="L11:L12"/>
    <mergeCell ref="J11:J12"/>
    <mergeCell ref="I11:I12"/>
    <mergeCell ref="G13:G14"/>
    <mergeCell ref="AD15:AD17"/>
    <mergeCell ref="AC15:AC17"/>
    <mergeCell ref="AB15:AB17"/>
    <mergeCell ref="AA15:AA17"/>
    <mergeCell ref="G15:G17"/>
    <mergeCell ref="H15:H17"/>
    <mergeCell ref="I15:I17"/>
    <mergeCell ref="J15:J17"/>
    <mergeCell ref="L15:L17"/>
    <mergeCell ref="M15:M17"/>
    <mergeCell ref="N15:N17"/>
    <mergeCell ref="M13:M14"/>
    <mergeCell ref="L13:L14"/>
    <mergeCell ref="J13:J14"/>
    <mergeCell ref="I13:I14"/>
    <mergeCell ref="H13:H14"/>
    <mergeCell ref="AA13:AA14"/>
    <mergeCell ref="AD13:AD14"/>
    <mergeCell ref="AC13:AC14"/>
    <mergeCell ref="AB13:AB14"/>
    <mergeCell ref="N13:N14"/>
    <mergeCell ref="G20:G21"/>
    <mergeCell ref="AA22:AA23"/>
    <mergeCell ref="AD22:AD23"/>
    <mergeCell ref="AC22:AC23"/>
    <mergeCell ref="AB22:AB23"/>
    <mergeCell ref="N22:N23"/>
    <mergeCell ref="M22:M23"/>
    <mergeCell ref="L22:L23"/>
    <mergeCell ref="J22:J23"/>
    <mergeCell ref="I22:I23"/>
    <mergeCell ref="H22:H23"/>
    <mergeCell ref="G22:G23"/>
    <mergeCell ref="M20:M21"/>
    <mergeCell ref="L20:L21"/>
    <mergeCell ref="J20:J21"/>
    <mergeCell ref="I20:I21"/>
    <mergeCell ref="H20:H21"/>
    <mergeCell ref="AD20:AD21"/>
    <mergeCell ref="AC20:AC21"/>
    <mergeCell ref="AB20:AB21"/>
    <mergeCell ref="AA20:AA21"/>
    <mergeCell ref="N20:N21"/>
    <mergeCell ref="AE27:AE28"/>
    <mergeCell ref="N27:N28"/>
    <mergeCell ref="M27:M28"/>
    <mergeCell ref="L27:L28"/>
    <mergeCell ref="J27:J28"/>
    <mergeCell ref="AA27:AA28"/>
    <mergeCell ref="AD27:AD28"/>
    <mergeCell ref="AC27:AC28"/>
    <mergeCell ref="AB27:AB28"/>
    <mergeCell ref="I27:I28"/>
    <mergeCell ref="H27:H28"/>
    <mergeCell ref="G27:G28"/>
    <mergeCell ref="AC29:AC32"/>
    <mergeCell ref="AD29:AD32"/>
    <mergeCell ref="AB29:AB32"/>
    <mergeCell ref="AA29:AA32"/>
    <mergeCell ref="G29:G32"/>
    <mergeCell ref="H29:H32"/>
    <mergeCell ref="I29:I32"/>
    <mergeCell ref="J29:J32"/>
    <mergeCell ref="L29:L32"/>
    <mergeCell ref="M29:M32"/>
    <mergeCell ref="N29:N32"/>
    <mergeCell ref="H33:H34"/>
    <mergeCell ref="G33:G34"/>
    <mergeCell ref="AA33:AA34"/>
    <mergeCell ref="AD33:AD34"/>
    <mergeCell ref="AC33:AC34"/>
    <mergeCell ref="AB33:AB34"/>
    <mergeCell ref="N33:N34"/>
    <mergeCell ref="M33:M34"/>
    <mergeCell ref="L33:L34"/>
    <mergeCell ref="J33:J34"/>
    <mergeCell ref="I33:I34"/>
  </mergeCells>
  <conditionalFormatting sqref="G2:J3 AD2:AD4 Z2:Z200 J4 AD6 J8 AD8 J10:J11 AD10:AD11 G11:I11 G13:J13 AD13 G15:J15 AD15 G18:J20 AD18:AD20 G22:J22 AD22 G24:J24 AD24:AD27 G27:J27 G29:J29 AD29 G33:J33 AD33 G35:J200 AD35:AD200">
    <cfRule type="expression" dxfId="13" priority="63">
      <formula>$A2</formula>
    </cfRule>
    <cfRule type="expression" dxfId="12" priority="65">
      <formula>$E2</formula>
    </cfRule>
  </conditionalFormatting>
  <conditionalFormatting sqref="J6">
    <cfRule type="expression" dxfId="11" priority="82">
      <formula>$E7</formula>
    </cfRule>
    <cfRule type="expression" dxfId="10" priority="83">
      <formula>$C7</formula>
    </cfRule>
    <cfRule type="expression" dxfId="9" priority="81">
      <formula>$A7</formula>
    </cfRule>
  </conditionalFormatting>
  <conditionalFormatting sqref="K2:Z2 G2:J3 AA2:AF4 Q3:Z200 J4 AA6:AF6 J8:K8 AA8:AF8 J10:J11 AA10:AF11 G11:I11 G13:P13 AA13:AF13 G15:P15 AA15:AF15 G18:P20 AA18:AF20 G22:P22 AA22:AF22 G24:P24 AA24:AF27 G27:P27 G29:P29 AA29:AF29 G33:P33 AA33:AF33 G35:P200 AA35:AF200 K3:P3 H4 K4:K7 O4:P10 AE5:AF5 H6 AE7:AF7 H8 AE9:AF9 K9:K10 H10 K11:P11 K12 O12:P12 AE12:AF12 K14 O14:P14 AE14:AF14 K16:K17 O16:P17 AE16:AF17 K21 O21:P21 AE21:AF21 K23 O23:P23 AE23:AF23 K25:K26 O25:P26 K28 O28:P28 AF28 K30:K32 O30:P32 AE30:AF32 K34 O34:P34 AE34:AF34">
    <cfRule type="expression" dxfId="8" priority="64">
      <formula>$C2</formula>
    </cfRule>
  </conditionalFormatting>
  <conditionalFormatting sqref="W2:W200">
    <cfRule type="expression" dxfId="7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{31B1619A-03CC-4FB7-8CA0-570F43304D3F}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{DAFC5183-8D6B-4BAF-98CB-A5C4CAC8C223}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{79537E9B-6D90-4218-90CD-E3645A7E8329}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{611D6FD0-59AB-4147-991A-E5340097F793}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{5581DD93-8550-4D1E-887C-031308074B26}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{283E9D51-77D3-492F-958F-2A4751A60C3B}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{1C21C64D-06B0-4271-A32D-1CBA809FC5F2}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{35D8AE72-B802-48CB-A900-CB308FD39A4A}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{75D07B31-CEA0-4F69-987D-DF0CF8587602}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{964CDDFD-4738-45B3-9903-83B6913B2E92}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{3EC0AE6E-7D0C-4726-B659-EA2B55DD4BE9}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{B3F34D93-F888-4BB6-A751-0D2F9DAFBF4A}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{5520E997-A1AB-4B1E-8967-BA2F960EB29F}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{C1C9623F-4F08-4672-B58C-2D2BA4C68382}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{DD1CE89D-83AD-439A-836E-55D08E9FE2BB}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{62E7AA7E-FAEC-4340-9BEB-C8751018A46B}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{2E2813CC-2508-4506-A4C3-5A0CFEC41437}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{0A28009F-AF50-4277-AD48-1773F4DE7821}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{AC2F4226-D176-43A0-9F29-16DCBBDCFF40}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{08BE5E51-6FB0-4C9E-B22A-6A2D439E6FEB}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{D43D43E9-4076-48B8-91E5-46E84A2FFDB6}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{4AC9F0E3-18D8-4747-B8F9-B06101B0D3AB}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{AA2D90A4-C3C0-4184-A83F-83A60502E433}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{BAC91F20-2225-49E5-9B06-F04DAAFB10E4}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{EB2C35B5-1C39-45A4-BFF0-B8F096DF26A1}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{D645A8C2-64F2-456C-BD78-BAB2F87D496D}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{21A95471-2E2B-4CA8-87A6-79CBF0E617EA}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{E50C3B6B-39F4-43CC-808E-5FAE505CE1F6}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{91DCDDDE-2F8B-4EAB-9FCE-F94A66B447E8}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{9221AD10-6FFF-4325-BDEB-D59F2FE1242E}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{81D26E6C-BF62-4BC5-A8E5-297552B5BA3D}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{C0EBDC86-D5A2-4DDD-A4C0-39D692101E86}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{CB942D4A-98DF-4DCC-881C-4E3F9279F54C}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{05A07481-2128-4932-9330-7FFBBD406C1A}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{23C9D5C3-8F6A-417F-A39C-C4BA2D11EDAD}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{94032C80-A472-477E-B54B-EA47E4680BF7}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{3A3622E7-604F-44B9-87AB-5E28309B78C8}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{98CADB75-1F18-49C0-A022-52001FEC129B}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{09321259-BF51-49A8-9FBA-1B85E0129E4D}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{C84E5AA4-F5FF-411C-A442-B04FAC47C11A}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{95D3FF21-E5CC-4865-86A5-960A99E25915}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{9306C218-2D99-4E73-B55F-E06F72A7E776}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{A86EDD27-6A9C-4FC9-85D2-E91555081DB5}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{691E8412-379C-4A5A-9DFE-A3FE35F7D68B}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{6131CFEF-136A-462B-B69A-6DE27E80B6B6}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{D4CFF736-9932-46AA-8D9F-E418E42F0B78}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{D630A09A-9AE9-463C-AEDC-0B1529D76CDC}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{ADF7FFE6-2D2B-4235-ADC7-048A8FB0E282}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{D6B34558-E41A-4BE0-A0E7-EAF82801E205}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{1E689C64-41C9-4D9D-9B85-D2CBB3CF96B9}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{DFFE8667-B95B-43B9-B797-4316197FAA81}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{BEDB4EB4-EF2E-456A-81FA-5E1D823EBDC4}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{AF3F50CE-0092-4F62-B883-645582D86D38}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{F26284EE-2DDD-4A4A-BC9C-D7C31C8A57AB}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{68884E69-A24B-41A4-8ED5-E3AA74131EB3}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{B54EB4C6-CB1B-4381-B611-0114F1CE8D42}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{EEBFB1E6-76B5-4081-856F-6C3325EADF99}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{B1400BFF-A2D7-4AB7-AD92-0BC71024CB69}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{BCC6AA6D-38FF-49ED-9646-63E0BC024F6F}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{B1F81036-D266-4599-B6EA-14416D7673AF}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{2A44BD96-FEFF-4BBB-9005-69A273A6C858}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B1619A-03CC-4FB7-8CA0-570F43304D3F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DAFC5183-8D6B-4BAF-98CB-A5C4CAC8C22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9537E9B-6D90-4218-90CD-E3645A7E8329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11D6FD0-59AB-4147-991A-E5340097F79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581DD93-8550-4D1E-887C-031308074B2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83E9D51-77D3-492F-958F-2A4751A60C3B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C21C64D-06B0-4271-A32D-1CBA809FC5F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5D8AE72-B802-48CB-A900-CB308FD39A4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5D07B31-CEA0-4F69-987D-DF0CF8587602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64CDDFD-4738-45B3-9903-83B6913B2E9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EC0AE6E-7D0C-4726-B659-EA2B55DD4BE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3F34D93-F888-4BB6-A751-0D2F9DAFBF4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5520E997-A1AB-4B1E-8967-BA2F960EB29F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1C9623F-4F08-4672-B58C-2D2BA4C6838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D1CE89D-83AD-439A-836E-55D08E9FE2B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2E7AA7E-FAEC-4340-9BEB-C8751018A46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E2813CC-2508-4506-A4C3-5A0CFEC41437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A28009F-AF50-4277-AD48-1773F4DE7821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C2F4226-D176-43A0-9F29-16DCBBDCFF4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8BE5E51-6FB0-4C9E-B22A-6A2D439E6FE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43D43E9-4076-48B8-91E5-46E84A2FFDB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AC9F0E3-18D8-4747-B8F9-B06101B0D3A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A2D90A4-C3C0-4184-A83F-83A60502E433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AC91F20-2225-49E5-9B06-F04DAAFB10E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EB2C35B5-1C39-45A4-BFF0-B8F096DF26A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645A8C2-64F2-456C-BD78-BAB2F87D496D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1A95471-2E2B-4CA8-87A6-79CBF0E617EA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E50C3B6B-39F4-43CC-808E-5FAE505CE1F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1DCDDDE-2F8B-4EAB-9FCE-F94A66B447E8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221AD10-6FFF-4325-BDEB-D59F2FE1242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1D26E6C-BF62-4BC5-A8E5-297552B5BA3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C0EBDC86-D5A2-4DDD-A4C0-39D692101E8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B942D4A-98DF-4DCC-881C-4E3F9279F54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5A07481-2128-4932-9330-7FFBBD406C1A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3C9D5C3-8F6A-417F-A39C-C4BA2D11EDA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4032C80-A472-477E-B54B-EA47E4680BF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A3622E7-604F-44B9-87AB-5E28309B78C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8CADB75-1F18-49C0-A022-52001FEC129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9321259-BF51-49A8-9FBA-1B85E0129E4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84E5AA4-F5FF-411C-A442-B04FAC47C11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5D3FF21-E5CC-4865-86A5-960A99E25915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9306C218-2D99-4E73-B55F-E06F72A7E77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86EDD27-6A9C-4FC9-85D2-E91555081DB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691E8412-379C-4A5A-9DFE-A3FE35F7D68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131CFEF-136A-462B-B69A-6DE27E80B6B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4CFF736-9932-46AA-8D9F-E418E42F0B78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630A09A-9AE9-463C-AEDC-0B1529D76CD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DF7FFE6-2D2B-4235-ADC7-048A8FB0E28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6B34558-E41A-4BE0-A0E7-EAF82801E205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1E689C64-41C9-4D9D-9B85-D2CBB3CF96B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FFE8667-B95B-43B9-B797-4316197FAA8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EDB4EB4-EF2E-456A-81FA-5E1D823EBDC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F3F50CE-0092-4F62-B883-645582D86D3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26284EE-2DDD-4A4A-BC9C-D7C31C8A57A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8884E69-A24B-41A4-8ED5-E3AA74131EB3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B54EB4C6-CB1B-4381-B611-0114F1CE8D4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EBFB1E6-76B5-4081-856F-6C3325EADF9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1400BFF-A2D7-4AB7-AD92-0BC71024CB69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CC6AA6D-38FF-49ED-9646-63E0BC024F6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1F81036-D266-4599-B6EA-14416D7673A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2A44BD96-FEFF-4BBB-9005-69A273A6C85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267"/>
  <sheetViews>
    <sheetView rightToLeft="1" topLeftCell="G33" zoomScale="70" zoomScaleNormal="70" workbookViewId="0">
      <selection activeCell="I47" sqref="I47:I4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6.77734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2.66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0.109375" style="24" bestFit="1" customWidth="1"/>
    <col min="29" max="29" width="15.77734375" style="31" bestFit="1" customWidth="1"/>
    <col min="30" max="30" width="28.88671875" style="32" bestFit="1" customWidth="1"/>
    <col min="31" max="31" width="97.5546875" style="24" bestFit="1" customWidth="1"/>
    <col min="32" max="32" width="28.33203125" style="24" bestFit="1" customWidth="1"/>
    <col min="33" max="33" width="13.5546875" style="24" bestFit="1" customWidth="1"/>
    <col min="34" max="34" width="125.77734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254" t="s">
        <v>0</v>
      </c>
      <c r="B1" s="255"/>
      <c r="C1" s="254" t="s">
        <v>1</v>
      </c>
      <c r="D1" s="255"/>
      <c r="E1" s="254" t="s">
        <v>2</v>
      </c>
      <c r="F1" s="255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56" t="s">
        <v>17</v>
      </c>
      <c r="V1" s="257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s="90" customFormat="1" ht="22.35" customHeight="1">
      <c r="A2" s="79" t="b">
        <v>0</v>
      </c>
      <c r="B2" s="79"/>
      <c r="C2" s="79" t="b">
        <v>0</v>
      </c>
      <c r="D2" s="79"/>
      <c r="E2" s="79" t="b">
        <v>0</v>
      </c>
      <c r="F2" s="79"/>
      <c r="G2" s="81">
        <v>1</v>
      </c>
      <c r="H2" s="96" t="s">
        <v>1763</v>
      </c>
      <c r="I2" s="81" t="s">
        <v>1736</v>
      </c>
      <c r="J2" s="81"/>
      <c r="K2" s="80" t="str">
        <f t="shared" ref="K2:K65" ca="1" si="0">IF(C2, TODAY(), "" )</f>
        <v/>
      </c>
      <c r="L2" s="83" t="s">
        <v>101</v>
      </c>
      <c r="M2" s="83" t="s">
        <v>1764</v>
      </c>
      <c r="N2" s="83" t="s">
        <v>1765</v>
      </c>
      <c r="O2" s="81">
        <v>5525.1</v>
      </c>
      <c r="P2" s="81">
        <v>2</v>
      </c>
      <c r="Q2" s="82" t="str">
        <f>VLOOKUP(O2, '[1]لیست محصولات شهریور ۱۴۰۳'!B:C,2,0)</f>
        <v>اتیوپی آناسورا | Ethiopia Anasora</v>
      </c>
      <c r="R2" s="81"/>
      <c r="S2" s="83">
        <f>VLOOKUP(O2, '[1]لیست محصولات شهریور ۱۴۰۳'!B:F,5,0)</f>
        <v>150</v>
      </c>
      <c r="T2" s="84">
        <f>VLOOKUP(O2, '[1]لیست محصولات شهریور ۱۴۰۳'!B:G,6,0)</f>
        <v>2750000</v>
      </c>
      <c r="U2" s="85"/>
      <c r="V2" s="86">
        <f t="shared" ref="V2:V65" si="1">IF(C2, P2, U2 )</f>
        <v>0</v>
      </c>
      <c r="W2" s="83">
        <f t="shared" ref="W2:W65" si="2">P2-V2</f>
        <v>2</v>
      </c>
      <c r="X2" s="84">
        <f t="shared" ref="X2:X65" si="3">P2*T2</f>
        <v>5500000</v>
      </c>
      <c r="Y2" s="87"/>
      <c r="Z2" s="84">
        <f t="shared" ref="Z2:Z65" si="4">X2-Y2</f>
        <v>5500000</v>
      </c>
      <c r="AA2" s="97" t="s">
        <v>637</v>
      </c>
      <c r="AB2" s="82" t="s">
        <v>1766</v>
      </c>
      <c r="AC2" s="88" t="s">
        <v>1767</v>
      </c>
      <c r="AD2" s="81"/>
      <c r="AE2" s="98" t="s">
        <v>1773</v>
      </c>
      <c r="AF2" s="89"/>
      <c r="AH2" s="91" t="str">
        <f>AA2&amp;" "&amp;AB2&amp;" "&amp;N2&amp;" - "&amp;L2&amp;" "&amp;M2&amp;" "&amp;AC2</f>
        <v>لواسان بلوار امام خميني - بعد از پمپ بنزين - نبش كوچه پونه دیوا گاردن - محمدرضا اخوان عطار 09128237880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8">
        <v>2</v>
      </c>
      <c r="H3" s="220">
        <v>290848649812</v>
      </c>
      <c r="I3" s="218" t="s">
        <v>1736</v>
      </c>
      <c r="J3" s="218"/>
      <c r="K3" s="11" t="str">
        <f t="shared" ca="1" si="0"/>
        <v/>
      </c>
      <c r="L3" s="216" t="s">
        <v>1770</v>
      </c>
      <c r="M3" s="216" t="s">
        <v>1768</v>
      </c>
      <c r="N3" s="216" t="s">
        <v>1769</v>
      </c>
      <c r="O3" s="9">
        <v>5525.2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13350000</v>
      </c>
      <c r="U3" s="15"/>
      <c r="V3" s="16">
        <f t="shared" si="1"/>
        <v>0</v>
      </c>
      <c r="W3" s="12">
        <f t="shared" si="2"/>
        <v>1</v>
      </c>
      <c r="X3" s="14">
        <f t="shared" si="3"/>
        <v>13350000</v>
      </c>
      <c r="Y3" s="17"/>
      <c r="Z3" s="14">
        <f t="shared" si="4"/>
        <v>13350000</v>
      </c>
      <c r="AA3" s="232" t="s">
        <v>989</v>
      </c>
      <c r="AB3" s="230" t="s">
        <v>1771</v>
      </c>
      <c r="AC3" s="228" t="s">
        <v>1772</v>
      </c>
      <c r="AD3" s="226"/>
      <c r="AE3" s="19"/>
      <c r="AF3" s="21"/>
      <c r="AG3" s="22" t="str">
        <f t="shared" ref="AG3:AG65" si="5">IF(V3=P3, "FALSE", "TRUE" )</f>
        <v>TRUE</v>
      </c>
      <c r="AH3" s="23" t="str">
        <f>AA3&amp;" "&amp;AB3&amp;" "&amp;N3&amp;" - "&amp;L3&amp;" "&amp;M3&amp;" "&amp;AC3</f>
        <v>لاهیجان خیابان حشمت رو به رو ورزشگاه شهدا ما بین حشمت ۶ و ۸ کافه کیوباکس - میر پوریا سید حاتمی 09194153151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36"/>
      <c r="H4" s="237"/>
      <c r="I4" s="236"/>
      <c r="J4" s="236"/>
      <c r="K4" s="11" t="str">
        <f t="shared" ca="1" si="0"/>
        <v/>
      </c>
      <c r="L4" s="222"/>
      <c r="M4" s="222"/>
      <c r="N4" s="222"/>
      <c r="O4" s="9">
        <v>3328.1</v>
      </c>
      <c r="P4" s="9">
        <v>1</v>
      </c>
      <c r="Q4" s="13" t="str">
        <f>VLOOKUP(O4, '[1]لیست محصولات شهریور ۱۴۰۳'!B:C,2,0)</f>
        <v>اینماکولادا مزارع فلو | Inmaculada Fellows Farms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7900000</v>
      </c>
      <c r="U4" s="15"/>
      <c r="V4" s="16">
        <f t="shared" si="1"/>
        <v>0</v>
      </c>
      <c r="W4" s="12">
        <f t="shared" si="2"/>
        <v>1</v>
      </c>
      <c r="X4" s="14">
        <f t="shared" si="3"/>
        <v>7900000</v>
      </c>
      <c r="Y4" s="17"/>
      <c r="Z4" s="14">
        <f t="shared" si="4"/>
        <v>7900000</v>
      </c>
      <c r="AA4" s="241"/>
      <c r="AB4" s="240"/>
      <c r="AC4" s="239"/>
      <c r="AD4" s="238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36"/>
      <c r="H5" s="237"/>
      <c r="I5" s="236"/>
      <c r="J5" s="236"/>
      <c r="K5" s="11" t="str">
        <f t="shared" ca="1" si="0"/>
        <v/>
      </c>
      <c r="L5" s="222"/>
      <c r="M5" s="222"/>
      <c r="N5" s="222"/>
      <c r="O5" s="9">
        <v>3329.1</v>
      </c>
      <c r="P5" s="9">
        <v>1</v>
      </c>
      <c r="Q5" s="13" t="str">
        <f>VLOOKUP(O5, '[1]لیست محصولات شهریور ۱۴۰۳'!B:C,2,0)</f>
        <v>بنتی ننکا | Benti Nenka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9850000</v>
      </c>
      <c r="U5" s="15"/>
      <c r="V5" s="16">
        <f t="shared" si="1"/>
        <v>0</v>
      </c>
      <c r="W5" s="12">
        <f t="shared" si="2"/>
        <v>1</v>
      </c>
      <c r="X5" s="14">
        <f t="shared" si="3"/>
        <v>9850000</v>
      </c>
      <c r="Y5" s="17"/>
      <c r="Z5" s="14">
        <f t="shared" si="4"/>
        <v>9850000</v>
      </c>
      <c r="AA5" s="241"/>
      <c r="AB5" s="240"/>
      <c r="AC5" s="239"/>
      <c r="AD5" s="238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219"/>
      <c r="H6" s="221"/>
      <c r="I6" s="219"/>
      <c r="J6" s="219"/>
      <c r="K6" s="11" t="str">
        <f t="shared" ca="1" si="0"/>
        <v/>
      </c>
      <c r="L6" s="217"/>
      <c r="M6" s="217"/>
      <c r="N6" s="217"/>
      <c r="O6" s="9">
        <v>3327.1</v>
      </c>
      <c r="P6" s="9">
        <v>1</v>
      </c>
      <c r="Q6" s="13" t="str">
        <f>VLOOKUP(O6, '[1]لیست محصولات شهریور ۱۴۰۳'!B:C,2,0)</f>
        <v>پامپوجیلا | pampojila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5950000</v>
      </c>
      <c r="U6" s="15"/>
      <c r="V6" s="16">
        <f t="shared" si="1"/>
        <v>0</v>
      </c>
      <c r="W6" s="12">
        <f t="shared" si="2"/>
        <v>1</v>
      </c>
      <c r="X6" s="14">
        <f t="shared" si="3"/>
        <v>5950000</v>
      </c>
      <c r="Y6" s="17"/>
      <c r="Z6" s="14">
        <f t="shared" si="4"/>
        <v>5950000</v>
      </c>
      <c r="AA6" s="233"/>
      <c r="AB6" s="231"/>
      <c r="AC6" s="229"/>
      <c r="AD6" s="22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s="90" customFormat="1" ht="22.35" customHeight="1">
      <c r="A7" s="79" t="b">
        <v>0</v>
      </c>
      <c r="B7" s="79"/>
      <c r="C7" s="79" t="b">
        <v>0</v>
      </c>
      <c r="D7" s="79"/>
      <c r="E7" s="79" t="b">
        <v>0</v>
      </c>
      <c r="F7" s="79"/>
      <c r="G7" s="81">
        <v>3</v>
      </c>
      <c r="H7" s="96" t="s">
        <v>70</v>
      </c>
      <c r="I7" s="81" t="s">
        <v>1736</v>
      </c>
      <c r="J7" s="81"/>
      <c r="K7" s="80" t="str">
        <f t="shared" ca="1" si="0"/>
        <v/>
      </c>
      <c r="L7" s="83" t="s">
        <v>1774</v>
      </c>
      <c r="M7" s="83" t="s">
        <v>1775</v>
      </c>
      <c r="N7" s="83"/>
      <c r="O7" s="81">
        <v>5524.1</v>
      </c>
      <c r="P7" s="81">
        <v>1</v>
      </c>
      <c r="Q7" s="82" t="str">
        <f>VLOOKUP(O7, '[1]لیست محصولات شهریور ۱۴۰۳'!B:C,2,0)</f>
        <v>برزیل کوکاپیل کاناریو | Brazil Cocapil Canario</v>
      </c>
      <c r="R7" s="81" t="s">
        <v>92</v>
      </c>
      <c r="S7" s="83">
        <f>VLOOKUP(O7, '[1]لیست محصولات شهریور ۱۴۰۳'!B:F,5,0)</f>
        <v>150</v>
      </c>
      <c r="T7" s="84">
        <f>VLOOKUP(O7, '[1]لیست محصولات شهریور ۱۴۰۳'!B:G,6,0)</f>
        <v>2550000</v>
      </c>
      <c r="U7" s="215"/>
      <c r="V7" s="86">
        <f t="shared" si="1"/>
        <v>0</v>
      </c>
      <c r="W7" s="83">
        <f t="shared" si="2"/>
        <v>1</v>
      </c>
      <c r="X7" s="84">
        <f t="shared" si="3"/>
        <v>2550000</v>
      </c>
      <c r="Y7" s="87"/>
      <c r="Z7" s="84">
        <f t="shared" si="4"/>
        <v>2550000</v>
      </c>
      <c r="AA7" s="97" t="s">
        <v>76</v>
      </c>
      <c r="AB7" s="82" t="s">
        <v>1777</v>
      </c>
      <c r="AC7" s="88" t="s">
        <v>1776</v>
      </c>
      <c r="AD7" s="20" t="s">
        <v>1779</v>
      </c>
      <c r="AE7" s="98" t="s">
        <v>1778</v>
      </c>
      <c r="AF7" s="89"/>
      <c r="AH7" s="91" t="str">
        <f t="shared" si="6"/>
        <v>تهران غرب به شرق بزرگراه جلال آل احمد، نرسیده به گیشا، ابتدای خ پاتریس لومومبا، ابتدای کوچه بلوار شرقی، پلاک 4، واحد 2  - شراره خطیب 09122021980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44">
        <v>4</v>
      </c>
      <c r="H8" s="242"/>
      <c r="I8" s="244" t="s">
        <v>1736</v>
      </c>
      <c r="J8" s="218" t="s">
        <v>74</v>
      </c>
      <c r="K8" s="11" t="str">
        <f t="shared" ca="1" si="0"/>
        <v/>
      </c>
      <c r="L8" s="216" t="s">
        <v>96</v>
      </c>
      <c r="M8" s="216" t="s">
        <v>1291</v>
      </c>
      <c r="N8" s="216" t="s">
        <v>1780</v>
      </c>
      <c r="O8" s="9">
        <v>5501.2</v>
      </c>
      <c r="P8" s="9">
        <v>5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11100000</v>
      </c>
      <c r="U8" s="15"/>
      <c r="V8" s="16">
        <f t="shared" si="1"/>
        <v>0</v>
      </c>
      <c r="W8" s="12">
        <f t="shared" si="2"/>
        <v>5</v>
      </c>
      <c r="X8" s="14">
        <f t="shared" si="3"/>
        <v>55500000</v>
      </c>
      <c r="Y8" s="17"/>
      <c r="Z8" s="14">
        <f t="shared" si="4"/>
        <v>55500000</v>
      </c>
      <c r="AA8" s="232" t="s">
        <v>235</v>
      </c>
      <c r="AB8" s="230" t="s">
        <v>1293</v>
      </c>
      <c r="AC8" s="228" t="s">
        <v>1294</v>
      </c>
      <c r="AD8" s="226"/>
      <c r="AE8" s="19"/>
      <c r="AF8" s="21"/>
      <c r="AG8" s="22" t="str">
        <f t="shared" si="5"/>
        <v>TRUE</v>
      </c>
      <c r="AH8" s="23" t="str">
        <f t="shared" si="6"/>
        <v>تبریز بارون آواك روبه روي درب پشتي پاساژ ضرغامي دکان قهوه نوزده دو صفر (فروشگاه) - رضا ظریف 09142155595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296"/>
      <c r="H9" s="297"/>
      <c r="I9" s="296"/>
      <c r="J9" s="236"/>
      <c r="K9" s="11" t="str">
        <f t="shared" ca="1" si="0"/>
        <v/>
      </c>
      <c r="L9" s="222"/>
      <c r="M9" s="222"/>
      <c r="N9" s="222"/>
      <c r="O9" s="9">
        <v>5525.2</v>
      </c>
      <c r="P9" s="9">
        <v>5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13350000</v>
      </c>
      <c r="U9" s="15"/>
      <c r="V9" s="16">
        <f t="shared" si="1"/>
        <v>0</v>
      </c>
      <c r="W9" s="12">
        <f t="shared" si="2"/>
        <v>5</v>
      </c>
      <c r="X9" s="14">
        <f t="shared" si="3"/>
        <v>66750000</v>
      </c>
      <c r="Y9" s="17"/>
      <c r="Z9" s="14">
        <f t="shared" si="4"/>
        <v>66750000</v>
      </c>
      <c r="AA9" s="241"/>
      <c r="AB9" s="240"/>
      <c r="AC9" s="239"/>
      <c r="AD9" s="238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296"/>
      <c r="H10" s="297"/>
      <c r="I10" s="296"/>
      <c r="J10" s="236"/>
      <c r="K10" s="11" t="str">
        <f t="shared" ca="1" si="0"/>
        <v/>
      </c>
      <c r="L10" s="222"/>
      <c r="M10" s="222"/>
      <c r="N10" s="222"/>
      <c r="O10" s="9">
        <v>3327.2</v>
      </c>
      <c r="P10" s="9">
        <v>2</v>
      </c>
      <c r="Q10" s="13" t="str">
        <f>VLOOKUP(O10, '[1]لیست محصولات شهریور ۱۴۰۳'!B:C,2,0)</f>
        <v>پامپوجیلا | pampojila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29250000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58500000</v>
      </c>
      <c r="Y10" s="17"/>
      <c r="Z10" s="14">
        <f t="shared" si="4"/>
        <v>58500000</v>
      </c>
      <c r="AA10" s="241"/>
      <c r="AB10" s="240"/>
      <c r="AC10" s="239"/>
      <c r="AD10" s="238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96"/>
      <c r="H11" s="297"/>
      <c r="I11" s="296"/>
      <c r="J11" s="236"/>
      <c r="K11" s="11" t="str">
        <f t="shared" ca="1" si="0"/>
        <v/>
      </c>
      <c r="L11" s="222"/>
      <c r="M11" s="222"/>
      <c r="N11" s="222"/>
      <c r="O11" s="9">
        <v>3327.1</v>
      </c>
      <c r="P11" s="9">
        <v>2</v>
      </c>
      <c r="Q11" s="13" t="str">
        <f>VLOOKUP(O11, '[1]لیست محصولات شهریور ۱۴۰۳'!B:C,2,0)</f>
        <v>پامپوجیلا | pampojila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5950000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11900000</v>
      </c>
      <c r="Y11" s="17"/>
      <c r="Z11" s="14">
        <f t="shared" si="4"/>
        <v>11900000</v>
      </c>
      <c r="AA11" s="241"/>
      <c r="AB11" s="240"/>
      <c r="AC11" s="239"/>
      <c r="AD11" s="238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96"/>
      <c r="H12" s="297"/>
      <c r="I12" s="296"/>
      <c r="J12" s="236"/>
      <c r="K12" s="11" t="str">
        <f t="shared" ca="1" si="0"/>
        <v/>
      </c>
      <c r="L12" s="222"/>
      <c r="M12" s="222"/>
      <c r="N12" s="222"/>
      <c r="O12" s="9">
        <v>3328.1</v>
      </c>
      <c r="P12" s="9">
        <v>3</v>
      </c>
      <c r="Q12" s="13" t="str">
        <f>VLOOKUP(O12, '[1]لیست محصولات شهریور ۱۴۰۳'!B:C,2,0)</f>
        <v>اینماکولادا مزارع فلو | Inmaculada Fellows Farms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7900000</v>
      </c>
      <c r="U12" s="15"/>
      <c r="V12" s="16">
        <f t="shared" si="1"/>
        <v>0</v>
      </c>
      <c r="W12" s="12">
        <f t="shared" si="2"/>
        <v>3</v>
      </c>
      <c r="X12" s="14">
        <f t="shared" si="3"/>
        <v>23700000</v>
      </c>
      <c r="Y12" s="17"/>
      <c r="Z12" s="14">
        <f t="shared" si="4"/>
        <v>23700000</v>
      </c>
      <c r="AA12" s="241"/>
      <c r="AB12" s="240"/>
      <c r="AC12" s="239"/>
      <c r="AD12" s="238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45"/>
      <c r="H13" s="243"/>
      <c r="I13" s="245"/>
      <c r="J13" s="219"/>
      <c r="K13" s="11" t="str">
        <f t="shared" ca="1" si="0"/>
        <v/>
      </c>
      <c r="L13" s="217"/>
      <c r="M13" s="217"/>
      <c r="N13" s="217"/>
      <c r="O13" s="9">
        <v>3329.1</v>
      </c>
      <c r="P13" s="9">
        <v>3</v>
      </c>
      <c r="Q13" s="13" t="str">
        <f>VLOOKUP(O13, '[1]لیست محصولات شهریور ۱۴۰۳'!B:C,2,0)</f>
        <v>بنتی ننکا | Benti Nenka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9850000</v>
      </c>
      <c r="U13" s="26"/>
      <c r="V13" s="16">
        <f t="shared" si="1"/>
        <v>0</v>
      </c>
      <c r="W13" s="12">
        <f t="shared" si="2"/>
        <v>3</v>
      </c>
      <c r="X13" s="14">
        <f t="shared" si="3"/>
        <v>29550000</v>
      </c>
      <c r="Y13" s="17"/>
      <c r="Z13" s="14">
        <f t="shared" si="4"/>
        <v>29550000</v>
      </c>
      <c r="AA13" s="233"/>
      <c r="AB13" s="231"/>
      <c r="AC13" s="229"/>
      <c r="AD13" s="22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67">
        <v>5</v>
      </c>
      <c r="H14" s="78"/>
      <c r="I14" s="67" t="s">
        <v>1736</v>
      </c>
      <c r="J14" s="9" t="s">
        <v>74</v>
      </c>
      <c r="K14" s="11" t="str">
        <f t="shared" ca="1" si="0"/>
        <v/>
      </c>
      <c r="L14" s="12" t="s">
        <v>201</v>
      </c>
      <c r="M14" s="12" t="s">
        <v>1259</v>
      </c>
      <c r="N14" s="12" t="s">
        <v>1260</v>
      </c>
      <c r="O14" s="9">
        <v>5525.3</v>
      </c>
      <c r="P14" s="9">
        <v>2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63200000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126400000</v>
      </c>
      <c r="Y14" s="17"/>
      <c r="Z14" s="14">
        <f t="shared" si="4"/>
        <v>126400000</v>
      </c>
      <c r="AA14" s="18" t="s">
        <v>235</v>
      </c>
      <c r="AB14" s="13" t="s">
        <v>1781</v>
      </c>
      <c r="AC14" s="19" t="s">
        <v>1262</v>
      </c>
      <c r="AD14" s="20"/>
      <c r="AE14" s="19"/>
      <c r="AF14" s="21"/>
      <c r="AG14" s="22" t="str">
        <f t="shared" si="5"/>
        <v>TRUE</v>
      </c>
      <c r="AH14" s="23" t="str">
        <f t="shared" si="6"/>
        <v>تبریز گلشهر - بالاتر از بیمارستان شهدا - نرسیده به رو به روی کوی بهارستان - جنب دهکده کافه کاوا - سینا گردش خواه 09030702500</v>
      </c>
    </row>
    <row r="15" spans="1:34" ht="22.35" customHeight="1">
      <c r="A15" s="7"/>
      <c r="B15" s="7"/>
      <c r="C15" s="7"/>
      <c r="D15" s="7"/>
      <c r="E15" s="7"/>
      <c r="F15" s="8"/>
      <c r="G15" s="244">
        <v>6</v>
      </c>
      <c r="H15" s="242"/>
      <c r="I15" s="244" t="s">
        <v>1736</v>
      </c>
      <c r="J15" s="218" t="s">
        <v>74</v>
      </c>
      <c r="K15" s="11" t="str">
        <f t="shared" ca="1" si="0"/>
        <v/>
      </c>
      <c r="L15" s="216"/>
      <c r="M15" s="216" t="s">
        <v>188</v>
      </c>
      <c r="N15" s="216" t="s">
        <v>189</v>
      </c>
      <c r="O15" s="9">
        <v>5525.3</v>
      </c>
      <c r="P15" s="9">
        <v>28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63200000</v>
      </c>
      <c r="U15" s="15"/>
      <c r="V15" s="16">
        <f t="shared" si="1"/>
        <v>0</v>
      </c>
      <c r="W15" s="12">
        <f t="shared" si="2"/>
        <v>28</v>
      </c>
      <c r="X15" s="14">
        <f t="shared" si="3"/>
        <v>1769600000</v>
      </c>
      <c r="Y15" s="17"/>
      <c r="Z15" s="14">
        <f t="shared" si="4"/>
        <v>1769600000</v>
      </c>
      <c r="AA15" s="232" t="s">
        <v>190</v>
      </c>
      <c r="AB15" s="230" t="s">
        <v>191</v>
      </c>
      <c r="AC15" s="228" t="s">
        <v>192</v>
      </c>
      <c r="AD15" s="226"/>
      <c r="AE15" s="234" t="s">
        <v>1782</v>
      </c>
      <c r="AF15" s="21"/>
      <c r="AG15" s="22" t="str">
        <f t="shared" si="5"/>
        <v>TRUE</v>
      </c>
      <c r="AH15" s="23" t="str">
        <f t="shared" si="6"/>
        <v>شیراز چهارراه زرگري - ساختمان بارانا کافه بیکری گنتوم -  فاتح نژاد 09917331340</v>
      </c>
    </row>
    <row r="16" spans="1:34" ht="22.35" customHeight="1">
      <c r="A16" s="7"/>
      <c r="B16" s="7"/>
      <c r="C16" s="7"/>
      <c r="D16" s="7"/>
      <c r="E16" s="7"/>
      <c r="F16" s="8"/>
      <c r="G16" s="245"/>
      <c r="H16" s="243"/>
      <c r="I16" s="245"/>
      <c r="J16" s="219"/>
      <c r="K16" s="11" t="str">
        <f t="shared" ca="1" si="0"/>
        <v/>
      </c>
      <c r="L16" s="217"/>
      <c r="M16" s="217"/>
      <c r="N16" s="217"/>
      <c r="O16" s="9">
        <v>3327.1</v>
      </c>
      <c r="P16" s="9">
        <v>53</v>
      </c>
      <c r="Q16" s="13" t="str">
        <f>VLOOKUP(O16, '[1]لیست محصولات شهریور ۱۴۰۳'!B:C,2,0)</f>
        <v>پامپوجیلا | pampojila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5950000</v>
      </c>
      <c r="U16" s="15"/>
      <c r="V16" s="16">
        <f t="shared" si="1"/>
        <v>0</v>
      </c>
      <c r="W16" s="12">
        <f t="shared" si="2"/>
        <v>53</v>
      </c>
      <c r="X16" s="14">
        <f t="shared" si="3"/>
        <v>315350000</v>
      </c>
      <c r="Y16" s="17"/>
      <c r="Z16" s="14">
        <f t="shared" si="4"/>
        <v>315350000</v>
      </c>
      <c r="AA16" s="233"/>
      <c r="AB16" s="231"/>
      <c r="AC16" s="229"/>
      <c r="AD16" s="227"/>
      <c r="AE16" s="235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7</v>
      </c>
      <c r="H17" s="10">
        <v>290871335374</v>
      </c>
      <c r="I17" s="9" t="s">
        <v>1736</v>
      </c>
      <c r="J17" s="9"/>
      <c r="K17" s="11" t="str">
        <f t="shared" ca="1" si="0"/>
        <v/>
      </c>
      <c r="L17" s="12" t="s">
        <v>143</v>
      </c>
      <c r="M17" s="12" t="s">
        <v>144</v>
      </c>
      <c r="N17" s="12"/>
      <c r="O17" s="9">
        <v>5525.2</v>
      </c>
      <c r="P17" s="9">
        <v>1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13350000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13350000</v>
      </c>
      <c r="Y17" s="17"/>
      <c r="Z17" s="14">
        <f t="shared" si="4"/>
        <v>13350000</v>
      </c>
      <c r="AA17" s="18" t="s">
        <v>76</v>
      </c>
      <c r="AB17" s="13" t="s">
        <v>1785</v>
      </c>
      <c r="AC17" s="19" t="s">
        <v>145</v>
      </c>
      <c r="AD17" s="20" t="s">
        <v>95</v>
      </c>
      <c r="AE17" s="19"/>
      <c r="AF17" s="21"/>
      <c r="AG17" s="22" t="str">
        <f t="shared" si="5"/>
        <v>TRUE</v>
      </c>
      <c r="AH17" s="23" t="str">
        <f t="shared" si="6"/>
        <v>تهران پاسداران ، نیستان سوم ، احتشامیه ، بالاتر از میدان دوم ، پلاک 57 واحد 41  - امین خلیلی 09124189857</v>
      </c>
    </row>
    <row r="18" spans="1:34" ht="22.35" customHeight="1">
      <c r="A18" s="7"/>
      <c r="B18" s="7"/>
      <c r="C18" s="7"/>
      <c r="D18" s="7"/>
      <c r="E18" s="7"/>
      <c r="F18" s="8"/>
      <c r="G18" s="218">
        <v>8</v>
      </c>
      <c r="H18" s="220">
        <v>290874930575</v>
      </c>
      <c r="I18" s="218" t="s">
        <v>1736</v>
      </c>
      <c r="J18" s="218" t="s">
        <v>74</v>
      </c>
      <c r="K18" s="11" t="str">
        <f t="shared" ca="1" si="0"/>
        <v/>
      </c>
      <c r="L18" s="216" t="s">
        <v>143</v>
      </c>
      <c r="M18" s="216" t="s">
        <v>1786</v>
      </c>
      <c r="N18" s="216" t="s">
        <v>1787</v>
      </c>
      <c r="O18" s="9">
        <v>5525.1</v>
      </c>
      <c r="P18" s="9">
        <v>1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2750000</v>
      </c>
      <c r="Y18" s="17"/>
      <c r="Z18" s="14">
        <f t="shared" si="4"/>
        <v>2750000</v>
      </c>
      <c r="AA18" s="232" t="s">
        <v>293</v>
      </c>
      <c r="AB18" s="230" t="s">
        <v>1788</v>
      </c>
      <c r="AC18" s="228" t="s">
        <v>1789</v>
      </c>
      <c r="AD18" s="226"/>
      <c r="AE18" s="77" t="s">
        <v>1790</v>
      </c>
      <c r="AF18" s="21"/>
      <c r="AG18" s="22" t="str">
        <f t="shared" si="5"/>
        <v>TRUE</v>
      </c>
      <c r="AH18" s="23" t="str">
        <f t="shared" si="6"/>
        <v>ساری خیابان انقلاب-انقلاب هفتم کافه دَم - امین معافی 09369567163</v>
      </c>
    </row>
    <row r="19" spans="1:34" ht="22.35" customHeight="1">
      <c r="A19" s="7"/>
      <c r="B19" s="7"/>
      <c r="C19" s="7"/>
      <c r="D19" s="7"/>
      <c r="E19" s="7"/>
      <c r="F19" s="8"/>
      <c r="G19" s="219"/>
      <c r="H19" s="221"/>
      <c r="I19" s="219"/>
      <c r="J19" s="219"/>
      <c r="K19" s="11" t="str">
        <f t="shared" ca="1" si="0"/>
        <v/>
      </c>
      <c r="L19" s="217"/>
      <c r="M19" s="217"/>
      <c r="N19" s="217"/>
      <c r="O19" s="9">
        <v>5524.1</v>
      </c>
      <c r="P19" s="9">
        <v>1</v>
      </c>
      <c r="Q19" s="13" t="str">
        <f>VLOOKUP(O19, '[1]لیست محصولات شهریور ۱۴۰۳'!B:C,2,0)</f>
        <v>برزیل کوکاپیل کاناریو | Brazil Cocapil Canario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2550000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2550000</v>
      </c>
      <c r="Y19" s="17"/>
      <c r="Z19" s="14">
        <f t="shared" si="4"/>
        <v>2550000</v>
      </c>
      <c r="AA19" s="233"/>
      <c r="AB19" s="231"/>
      <c r="AC19" s="229"/>
      <c r="AD19" s="227"/>
      <c r="AE19" s="77" t="s">
        <v>1791</v>
      </c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218">
        <v>9</v>
      </c>
      <c r="H20" s="220">
        <v>290892589371</v>
      </c>
      <c r="I20" s="218" t="s">
        <v>1792</v>
      </c>
      <c r="J20" s="218"/>
      <c r="K20" s="11" t="str">
        <f t="shared" ca="1" si="0"/>
        <v/>
      </c>
      <c r="L20" s="216" t="s">
        <v>406</v>
      </c>
      <c r="M20" s="216" t="s">
        <v>1793</v>
      </c>
      <c r="N20" s="216"/>
      <c r="O20" s="9">
        <v>5524.1</v>
      </c>
      <c r="P20" s="9">
        <v>2</v>
      </c>
      <c r="Q20" s="13" t="str">
        <f>VLOOKUP(O20, '[1]لیست محصولات شهریور ۱۴۰۳'!B:C,2,0)</f>
        <v>برزیل کوکاپیل کاناریو | Brazil Cocapil Canario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2550000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5100000</v>
      </c>
      <c r="Y20" s="17"/>
      <c r="Z20" s="14">
        <f t="shared" si="4"/>
        <v>5100000</v>
      </c>
      <c r="AA20" s="232" t="s">
        <v>715</v>
      </c>
      <c r="AB20" s="230" t="s">
        <v>1794</v>
      </c>
      <c r="AC20" s="228" t="s">
        <v>1795</v>
      </c>
      <c r="AD20" s="226"/>
      <c r="AE20" s="234" t="s">
        <v>1796</v>
      </c>
      <c r="AF20" s="21"/>
      <c r="AG20" s="22" t="str">
        <f t="shared" si="5"/>
        <v>TRUE</v>
      </c>
      <c r="AH20" s="23" t="str">
        <f t="shared" si="6"/>
        <v>فارس داراب - نرسیده به چهارراه آزادی-جنب افق کوروش-برنج فروشی ستوده  - احسان صمدی نژاد 09173473400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219"/>
      <c r="H21" s="221"/>
      <c r="I21" s="219"/>
      <c r="J21" s="219"/>
      <c r="K21" s="11" t="str">
        <f t="shared" ca="1" si="0"/>
        <v/>
      </c>
      <c r="L21" s="217"/>
      <c r="M21" s="217"/>
      <c r="N21" s="217"/>
      <c r="O21" s="9">
        <v>5501.1</v>
      </c>
      <c r="P21" s="9">
        <v>2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2300000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4600000</v>
      </c>
      <c r="Y21" s="17"/>
      <c r="Z21" s="14">
        <f t="shared" si="4"/>
        <v>4600000</v>
      </c>
      <c r="AA21" s="233"/>
      <c r="AB21" s="231"/>
      <c r="AC21" s="229"/>
      <c r="AD21" s="227"/>
      <c r="AE21" s="235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218">
        <v>10</v>
      </c>
      <c r="H22" s="220">
        <v>663590</v>
      </c>
      <c r="I22" s="218" t="s">
        <v>1792</v>
      </c>
      <c r="J22" s="218"/>
      <c r="K22" s="11" t="str">
        <f t="shared" ca="1" si="0"/>
        <v/>
      </c>
      <c r="L22" s="216" t="s">
        <v>1797</v>
      </c>
      <c r="M22" s="216" t="s">
        <v>1798</v>
      </c>
      <c r="N22" s="216"/>
      <c r="O22" s="9">
        <v>3329.2</v>
      </c>
      <c r="P22" s="9">
        <v>1</v>
      </c>
      <c r="Q22" s="13" t="str">
        <f>VLOOKUP(O22, '[1]لیست محصولات شهریور ۱۴۰۳'!B:C,2,0)</f>
        <v>بنتی ننکا | Benti Nenka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48750000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48750000</v>
      </c>
      <c r="Y22" s="17"/>
      <c r="Z22" s="14">
        <f t="shared" si="4"/>
        <v>48750000</v>
      </c>
      <c r="AA22" s="232" t="s">
        <v>76</v>
      </c>
      <c r="AB22" s="230" t="s">
        <v>1799</v>
      </c>
      <c r="AC22" s="228" t="s">
        <v>1800</v>
      </c>
      <c r="AD22" s="226" t="s">
        <v>109</v>
      </c>
      <c r="AE22" s="19"/>
      <c r="AF22" s="21"/>
      <c r="AG22" s="22" t="str">
        <f t="shared" si="5"/>
        <v>TRUE</v>
      </c>
      <c r="AH22" s="23" t="str">
        <f t="shared" si="6"/>
        <v>تهران الهیه، خیابان مریم شرقی، پلاک 34 شرکت استیل البرز  - جمال فلاحت گر 09121309416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219"/>
      <c r="H23" s="221"/>
      <c r="I23" s="219"/>
      <c r="J23" s="219"/>
      <c r="K23" s="11" t="str">
        <f t="shared" ca="1" si="0"/>
        <v/>
      </c>
      <c r="L23" s="217"/>
      <c r="M23" s="217"/>
      <c r="N23" s="217"/>
      <c r="O23" s="9">
        <v>3328.1</v>
      </c>
      <c r="P23" s="9">
        <v>1</v>
      </c>
      <c r="Q23" s="13" t="str">
        <f>VLOOKUP(O23, '[1]لیست محصولات شهریور ۱۴۰۳'!B:C,2,0)</f>
        <v>اینماکولادا مزارع فلو | Inmaculada Fellows Farms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7900000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7900000</v>
      </c>
      <c r="Y23" s="17"/>
      <c r="Z23" s="14">
        <f t="shared" si="4"/>
        <v>7900000</v>
      </c>
      <c r="AA23" s="233"/>
      <c r="AB23" s="231"/>
      <c r="AC23" s="229"/>
      <c r="AD23" s="227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11</v>
      </c>
      <c r="H24" s="10">
        <v>290901975131</v>
      </c>
      <c r="I24" s="9" t="s">
        <v>1792</v>
      </c>
      <c r="J24" s="9" t="s">
        <v>74</v>
      </c>
      <c r="K24" s="11" t="str">
        <f t="shared" ca="1" si="0"/>
        <v/>
      </c>
      <c r="L24" s="12" t="s">
        <v>1403</v>
      </c>
      <c r="M24" s="12" t="s">
        <v>1077</v>
      </c>
      <c r="N24" s="12" t="s">
        <v>1801</v>
      </c>
      <c r="O24" s="9">
        <v>5525.2</v>
      </c>
      <c r="P24" s="9">
        <v>2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13350000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26700000</v>
      </c>
      <c r="Y24" s="17"/>
      <c r="Z24" s="14">
        <f t="shared" si="4"/>
        <v>26700000</v>
      </c>
      <c r="AA24" s="18" t="s">
        <v>76</v>
      </c>
      <c r="AB24" s="13" t="s">
        <v>1802</v>
      </c>
      <c r="AC24" s="19" t="s">
        <v>1803</v>
      </c>
      <c r="AD24" s="20" t="s">
        <v>109</v>
      </c>
      <c r="AE24" s="77" t="s">
        <v>985</v>
      </c>
      <c r="AF24" s="21"/>
      <c r="AG24" s="22" t="str">
        <f t="shared" si="5"/>
        <v>TRUE</v>
      </c>
      <c r="AH24" s="23" t="str">
        <f t="shared" si="6"/>
        <v>تهران بلوار ارتش - بلوار شهید مژدی - خیابان پیروز شفیعی - خیابان رضوان - کوچه منصوری - پلاک ۱ - واحد ۴ کافه رامان - ماندانا افشار 09303806210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218">
        <v>12</v>
      </c>
      <c r="H25" s="220">
        <v>290902363956</v>
      </c>
      <c r="I25" s="218" t="s">
        <v>1792</v>
      </c>
      <c r="J25" s="218"/>
      <c r="K25" s="11" t="str">
        <f t="shared" ca="1" si="0"/>
        <v/>
      </c>
      <c r="L25" s="216" t="s">
        <v>622</v>
      </c>
      <c r="M25" s="216" t="s">
        <v>1804</v>
      </c>
      <c r="N25" s="216"/>
      <c r="O25" s="9">
        <v>5525.1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2750000</v>
      </c>
      <c r="Y25" s="17"/>
      <c r="Z25" s="14">
        <f t="shared" si="4"/>
        <v>2750000</v>
      </c>
      <c r="AA25" s="232" t="s">
        <v>76</v>
      </c>
      <c r="AB25" s="230" t="s">
        <v>1805</v>
      </c>
      <c r="AC25" s="228" t="s">
        <v>1806</v>
      </c>
      <c r="AD25" s="226" t="s">
        <v>95</v>
      </c>
      <c r="AE25" s="19"/>
      <c r="AF25" s="21"/>
      <c r="AG25" s="22" t="str">
        <f t="shared" si="5"/>
        <v>TRUE</v>
      </c>
      <c r="AH25" s="23" t="str">
        <f t="shared" si="6"/>
        <v>تهران بزرگراه رسالت - خیابان بنی هاشم - نبش بن بست سپیده - پلاک 182 - آجر نسوز رضوان  - امیرحسین میرزائی 09333603303</v>
      </c>
    </row>
    <row r="26" spans="1:34" ht="22.35" customHeight="1">
      <c r="A26" s="7"/>
      <c r="B26" s="7"/>
      <c r="C26" s="7"/>
      <c r="D26" s="7"/>
      <c r="E26" s="7"/>
      <c r="F26" s="8"/>
      <c r="G26" s="219"/>
      <c r="H26" s="221"/>
      <c r="I26" s="219"/>
      <c r="J26" s="219"/>
      <c r="K26" s="11" t="str">
        <f t="shared" ca="1" si="0"/>
        <v/>
      </c>
      <c r="L26" s="217"/>
      <c r="M26" s="217"/>
      <c r="N26" s="217"/>
      <c r="O26" s="9">
        <v>5501.1</v>
      </c>
      <c r="P26" s="9">
        <v>4</v>
      </c>
      <c r="Q26" s="13" t="str">
        <f>VLOOKUP(O26, '[1]لیست محصولات شهریور ۱۴۰۳'!B:C,2,0)</f>
        <v>ورتکس | Vortex</v>
      </c>
      <c r="R26" s="9" t="s">
        <v>112</v>
      </c>
      <c r="S26" s="12">
        <f>VLOOKUP(O26, '[1]لیست محصولات شهریور ۱۴۰۳'!B:F,5,0)</f>
        <v>150</v>
      </c>
      <c r="T26" s="14">
        <f>VLOOKUP(O26, '[1]لیست محصولات شهریور ۱۴۰۳'!B:G,6,0)</f>
        <v>2300000</v>
      </c>
      <c r="U26" s="15"/>
      <c r="V26" s="16">
        <f t="shared" si="1"/>
        <v>0</v>
      </c>
      <c r="W26" s="12">
        <f t="shared" si="2"/>
        <v>4</v>
      </c>
      <c r="X26" s="14">
        <f t="shared" si="3"/>
        <v>9200000</v>
      </c>
      <c r="Y26" s="17"/>
      <c r="Z26" s="14">
        <f t="shared" si="4"/>
        <v>9200000</v>
      </c>
      <c r="AA26" s="233"/>
      <c r="AB26" s="231"/>
      <c r="AC26" s="229"/>
      <c r="AD26" s="22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218">
        <v>13</v>
      </c>
      <c r="H27" s="220">
        <v>773606</v>
      </c>
      <c r="I27" s="218" t="s">
        <v>1792</v>
      </c>
      <c r="J27" s="218"/>
      <c r="K27" s="11" t="str">
        <f t="shared" ca="1" si="0"/>
        <v/>
      </c>
      <c r="L27" s="216" t="s">
        <v>1807</v>
      </c>
      <c r="M27" s="216" t="s">
        <v>856</v>
      </c>
      <c r="N27" s="216" t="s">
        <v>1808</v>
      </c>
      <c r="O27" s="9">
        <v>5525.1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2750000</v>
      </c>
      <c r="Y27" s="17"/>
      <c r="Z27" s="14">
        <f t="shared" si="4"/>
        <v>2750000</v>
      </c>
      <c r="AA27" s="232" t="s">
        <v>168</v>
      </c>
      <c r="AB27" s="230" t="s">
        <v>1809</v>
      </c>
      <c r="AC27" s="228" t="s">
        <v>1810</v>
      </c>
      <c r="AD27" s="226"/>
      <c r="AE27" s="19"/>
      <c r="AF27" s="21"/>
      <c r="AG27" s="22" t="str">
        <f t="shared" si="5"/>
        <v>TRUE</v>
      </c>
      <c r="AH27" s="23" t="str">
        <f t="shared" si="6"/>
        <v>بوشهر برازجان_ دشتستان_ خیابان چمران_کوچه۳_روبه روی درمانگاه نبوت کافه فراکو - سید محمدحسین حسینی 09055650705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219"/>
      <c r="H28" s="221"/>
      <c r="I28" s="219"/>
      <c r="J28" s="219"/>
      <c r="K28" s="11" t="str">
        <f t="shared" ca="1" si="0"/>
        <v/>
      </c>
      <c r="L28" s="217"/>
      <c r="M28" s="217"/>
      <c r="N28" s="217"/>
      <c r="O28" s="9">
        <v>5524.1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2550000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2550000</v>
      </c>
      <c r="Y28" s="17"/>
      <c r="Z28" s="14">
        <f t="shared" si="4"/>
        <v>2550000</v>
      </c>
      <c r="AA28" s="233"/>
      <c r="AB28" s="231"/>
      <c r="AC28" s="229"/>
      <c r="AD28" s="22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218">
        <v>14</v>
      </c>
      <c r="H29" s="220">
        <v>290911217704</v>
      </c>
      <c r="I29" s="218" t="s">
        <v>1792</v>
      </c>
      <c r="J29" s="218"/>
      <c r="K29" s="11" t="str">
        <f t="shared" ca="1" si="0"/>
        <v/>
      </c>
      <c r="L29" s="216" t="s">
        <v>315</v>
      </c>
      <c r="M29" s="216" t="s">
        <v>316</v>
      </c>
      <c r="N29" s="216" t="s">
        <v>317</v>
      </c>
      <c r="O29" s="9">
        <v>3327.1</v>
      </c>
      <c r="P29" s="9">
        <v>1</v>
      </c>
      <c r="Q29" s="13" t="str">
        <f>VLOOKUP(O29, '[1]لیست محصولات شهریور ۱۴۰۳'!B:C,2,0)</f>
        <v>پامپوجیلا | pampojila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5950000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5950000</v>
      </c>
      <c r="Y29" s="17"/>
      <c r="Z29" s="14">
        <f t="shared" si="4"/>
        <v>5950000</v>
      </c>
      <c r="AA29" s="232" t="s">
        <v>318</v>
      </c>
      <c r="AB29" s="230" t="s">
        <v>319</v>
      </c>
      <c r="AC29" s="228" t="s">
        <v>320</v>
      </c>
      <c r="AD29" s="226"/>
      <c r="AE29" s="234" t="s">
        <v>1231</v>
      </c>
      <c r="AF29" s="21"/>
      <c r="AG29" s="22" t="str">
        <f t="shared" si="5"/>
        <v>TRUE</v>
      </c>
      <c r="AH29" s="23" t="str">
        <f t="shared" si="6"/>
        <v>بابل خیابان جانبازان_بین توحید 50 و 48 کافه درخت - فربد سعیدی 09113151484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19"/>
      <c r="H30" s="221"/>
      <c r="I30" s="219"/>
      <c r="J30" s="219"/>
      <c r="K30" s="11" t="str">
        <f t="shared" ca="1" si="0"/>
        <v/>
      </c>
      <c r="L30" s="217"/>
      <c r="M30" s="217"/>
      <c r="N30" s="217"/>
      <c r="O30" s="9">
        <v>5525.2</v>
      </c>
      <c r="P30" s="9">
        <v>3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13350000</v>
      </c>
      <c r="U30" s="15"/>
      <c r="V30" s="16">
        <f t="shared" si="1"/>
        <v>0</v>
      </c>
      <c r="W30" s="12">
        <f t="shared" si="2"/>
        <v>3</v>
      </c>
      <c r="X30" s="14">
        <f t="shared" si="3"/>
        <v>40050000</v>
      </c>
      <c r="Y30" s="17"/>
      <c r="Z30" s="14">
        <f t="shared" si="4"/>
        <v>40050000</v>
      </c>
      <c r="AA30" s="233"/>
      <c r="AB30" s="231"/>
      <c r="AC30" s="229"/>
      <c r="AD30" s="227"/>
      <c r="AE30" s="235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67">
        <v>15</v>
      </c>
      <c r="H31" s="78"/>
      <c r="I31" s="67" t="s">
        <v>1792</v>
      </c>
      <c r="J31" s="9" t="s">
        <v>74</v>
      </c>
      <c r="K31" s="11" t="str">
        <f t="shared" ca="1" si="0"/>
        <v/>
      </c>
      <c r="L31" s="12" t="s">
        <v>406</v>
      </c>
      <c r="M31" s="12" t="s">
        <v>643</v>
      </c>
      <c r="N31" s="12" t="s">
        <v>644</v>
      </c>
      <c r="O31" s="9">
        <v>5501.3</v>
      </c>
      <c r="P31" s="9">
        <v>4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51200000</v>
      </c>
      <c r="U31" s="15"/>
      <c r="V31" s="16">
        <f t="shared" si="1"/>
        <v>0</v>
      </c>
      <c r="W31" s="12">
        <f t="shared" si="2"/>
        <v>4</v>
      </c>
      <c r="X31" s="14">
        <f t="shared" si="3"/>
        <v>204800000</v>
      </c>
      <c r="Y31" s="17"/>
      <c r="Z31" s="14">
        <f t="shared" si="4"/>
        <v>204800000</v>
      </c>
      <c r="AA31" s="18" t="s">
        <v>207</v>
      </c>
      <c r="AB31" s="13" t="s">
        <v>645</v>
      </c>
      <c r="AC31" s="19" t="s">
        <v>646</v>
      </c>
      <c r="AD31" s="20"/>
      <c r="AE31" s="19"/>
      <c r="AF31" s="21"/>
      <c r="AG31" s="22" t="str">
        <f t="shared" si="5"/>
        <v>TRUE</v>
      </c>
      <c r="AH31" s="23" t="str">
        <f t="shared" si="6"/>
        <v>قم خيابان اقاقيا نبش سجاد شرقي  کافه الموت - احسان روح افزا 09124520454</v>
      </c>
    </row>
    <row r="32" spans="1:34" ht="22.35" customHeight="1">
      <c r="A32" s="7"/>
      <c r="B32" s="7"/>
      <c r="C32" s="7"/>
      <c r="D32" s="7"/>
      <c r="E32" s="7"/>
      <c r="F32" s="8"/>
      <c r="G32" s="9">
        <v>16</v>
      </c>
      <c r="H32" s="10">
        <v>61400</v>
      </c>
      <c r="I32" s="9" t="s">
        <v>1792</v>
      </c>
      <c r="J32" s="9"/>
      <c r="K32" s="11" t="str">
        <f t="shared" ca="1" si="0"/>
        <v/>
      </c>
      <c r="L32" s="12" t="s">
        <v>622</v>
      </c>
      <c r="M32" s="12" t="s">
        <v>260</v>
      </c>
      <c r="N32" s="12" t="s">
        <v>939</v>
      </c>
      <c r="O32" s="9">
        <v>5501.3</v>
      </c>
      <c r="P32" s="9">
        <v>1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51200000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51200000</v>
      </c>
      <c r="Y32" s="17"/>
      <c r="Z32" s="14">
        <f t="shared" si="4"/>
        <v>51200000</v>
      </c>
      <c r="AA32" s="18" t="s">
        <v>140</v>
      </c>
      <c r="AB32" s="13" t="s">
        <v>1812</v>
      </c>
      <c r="AC32" s="19" t="s">
        <v>1811</v>
      </c>
      <c r="AD32" s="20"/>
      <c r="AE32" s="19"/>
      <c r="AF32" s="21"/>
      <c r="AG32" s="22" t="str">
        <f t="shared" si="5"/>
        <v>TRUE</v>
      </c>
      <c r="AH32" s="23" t="str">
        <f t="shared" si="6"/>
        <v>اصفهان بلوار ملت حد فاصل پل فلزی و پل آذر جنب خیابان خورشید * قبل تحویل، با شماره مشتری تماس گرفته شود* کافه ماموت - امیرحسین اسکندری 09136440358</v>
      </c>
    </row>
    <row r="33" spans="1:34" ht="22.35" customHeight="1">
      <c r="A33" s="7"/>
      <c r="B33" s="7"/>
      <c r="C33" s="7"/>
      <c r="D33" s="7"/>
      <c r="E33" s="7"/>
      <c r="F33" s="8"/>
      <c r="G33" s="9">
        <v>17</v>
      </c>
      <c r="H33" s="10">
        <v>290921908236</v>
      </c>
      <c r="I33" s="9" t="s">
        <v>1792</v>
      </c>
      <c r="J33" s="9"/>
      <c r="K33" s="11" t="str">
        <f t="shared" ca="1" si="0"/>
        <v/>
      </c>
      <c r="L33" s="12" t="s">
        <v>1389</v>
      </c>
      <c r="M33" s="12" t="s">
        <v>1390</v>
      </c>
      <c r="N33" s="12"/>
      <c r="O33" s="9">
        <v>5525.1</v>
      </c>
      <c r="P33" s="9">
        <v>2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2750000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5500000</v>
      </c>
      <c r="Y33" s="17"/>
      <c r="Z33" s="14">
        <f t="shared" si="4"/>
        <v>5500000</v>
      </c>
      <c r="AA33" s="18" t="s">
        <v>76</v>
      </c>
      <c r="AB33" s="13" t="s">
        <v>1391</v>
      </c>
      <c r="AC33" s="19" t="s">
        <v>1392</v>
      </c>
      <c r="AD33" s="20" t="s">
        <v>95</v>
      </c>
      <c r="AE33" s="19"/>
      <c r="AF33" s="21"/>
      <c r="AG33" s="22" t="str">
        <f t="shared" si="5"/>
        <v>TRUE</v>
      </c>
      <c r="AH33" s="23" t="str">
        <f t="shared" si="6"/>
        <v>تهران گیشا، ابتدای خیابان ۳۵، جنب فروشگاه هفت، پلاک ۳۴۶، واحد ۳  - بهراد تقوی 09013335521</v>
      </c>
    </row>
    <row r="34" spans="1:34" ht="22.35" customHeight="1">
      <c r="A34" s="7"/>
      <c r="B34" s="7"/>
      <c r="C34" s="7"/>
      <c r="D34" s="7"/>
      <c r="E34" s="7"/>
      <c r="F34" s="8"/>
      <c r="G34" s="9">
        <v>18</v>
      </c>
      <c r="H34" s="10">
        <v>225113</v>
      </c>
      <c r="I34" s="9" t="s">
        <v>1792</v>
      </c>
      <c r="J34" s="9"/>
      <c r="K34" s="11" t="str">
        <f t="shared" ca="1" si="0"/>
        <v/>
      </c>
      <c r="L34" s="12" t="s">
        <v>1637</v>
      </c>
      <c r="M34" s="12" t="s">
        <v>1813</v>
      </c>
      <c r="N34" s="12"/>
      <c r="O34" s="9">
        <v>5525.2</v>
      </c>
      <c r="P34" s="9">
        <v>1</v>
      </c>
      <c r="Q34" s="13" t="str">
        <f>VLOOKUP(O34, '[1]لیست محصولات شهریور ۱۴۰۳'!B:C,2,0)</f>
        <v>اتیوپی آناسورا | Ethiopia Anasora</v>
      </c>
      <c r="R34" s="9"/>
      <c r="S34" s="12">
        <f>VLOOKUP(O34, '[1]لیست محصولات شهریور ۱۴۰۳'!B:F,5,0)</f>
        <v>750</v>
      </c>
      <c r="T34" s="14">
        <f>VLOOKUP(O34, '[1]لیست محصولات شهریور ۱۴۰۳'!B:G,6,0)</f>
        <v>13350000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13350000</v>
      </c>
      <c r="Y34" s="17"/>
      <c r="Z34" s="14">
        <f t="shared" si="4"/>
        <v>13350000</v>
      </c>
      <c r="AA34" s="18" t="s">
        <v>446</v>
      </c>
      <c r="AB34" s="13" t="s">
        <v>1814</v>
      </c>
      <c r="AC34" s="19" t="s">
        <v>1815</v>
      </c>
      <c r="AD34" s="20"/>
      <c r="AE34" s="19"/>
      <c r="AF34" s="21"/>
      <c r="AG34" s="22" t="str">
        <f t="shared" si="5"/>
        <v>TRUE</v>
      </c>
      <c r="AH34" s="23" t="str">
        <f t="shared" si="6"/>
        <v>زنجان خ امام - کوچه باشگاه - پلاک۴۰ - الکتروسمنان  - مهرداد سعدلونیا 09127401078</v>
      </c>
    </row>
    <row r="35" spans="1:34" ht="22.35" customHeight="1">
      <c r="A35" s="7"/>
      <c r="B35" s="7"/>
      <c r="C35" s="7"/>
      <c r="D35" s="7"/>
      <c r="E35" s="7"/>
      <c r="F35" s="8"/>
      <c r="G35" s="218">
        <v>19</v>
      </c>
      <c r="H35" s="220">
        <v>290927360184</v>
      </c>
      <c r="I35" s="218" t="s">
        <v>1792</v>
      </c>
      <c r="J35" s="218" t="s">
        <v>74</v>
      </c>
      <c r="K35" s="11" t="str">
        <f t="shared" ca="1" si="0"/>
        <v/>
      </c>
      <c r="L35" s="216" t="s">
        <v>630</v>
      </c>
      <c r="M35" s="216" t="s">
        <v>1816</v>
      </c>
      <c r="N35" s="216" t="s">
        <v>1817</v>
      </c>
      <c r="O35" s="9">
        <v>5501.1</v>
      </c>
      <c r="P35" s="9">
        <v>3</v>
      </c>
      <c r="Q35" s="13" t="str">
        <f>VLOOKUP(O35, '[1]لیست محصولات شهریور ۱۴۰۳'!B:C,2,0)</f>
        <v>ورتکس | Vortex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2300000</v>
      </c>
      <c r="U35" s="15"/>
      <c r="V35" s="16">
        <f t="shared" si="1"/>
        <v>0</v>
      </c>
      <c r="W35" s="12">
        <f t="shared" si="2"/>
        <v>3</v>
      </c>
      <c r="X35" s="14">
        <f t="shared" si="3"/>
        <v>6900000</v>
      </c>
      <c r="Y35" s="17"/>
      <c r="Z35" s="14">
        <f t="shared" si="4"/>
        <v>6900000</v>
      </c>
      <c r="AA35" s="232" t="s">
        <v>220</v>
      </c>
      <c r="AB35" s="230" t="s">
        <v>1818</v>
      </c>
      <c r="AC35" s="228" t="s">
        <v>1819</v>
      </c>
      <c r="AD35" s="226"/>
      <c r="AE35" s="19"/>
      <c r="AF35" s="21"/>
      <c r="AG35" s="22" t="str">
        <f t="shared" si="5"/>
        <v>TRUE</v>
      </c>
      <c r="AH35" s="23" t="str">
        <f t="shared" si="6"/>
        <v>کرج گلشهر - ارغوان شرقی - پلاک 11 کافه کژ - آرش جوادی زاد 09023523179</v>
      </c>
    </row>
    <row r="36" spans="1:34" ht="22.35" customHeight="1">
      <c r="A36" s="7"/>
      <c r="B36" s="7"/>
      <c r="C36" s="7"/>
      <c r="D36" s="7"/>
      <c r="E36" s="7"/>
      <c r="F36" s="8"/>
      <c r="G36" s="219"/>
      <c r="H36" s="221"/>
      <c r="I36" s="219"/>
      <c r="J36" s="219"/>
      <c r="K36" s="11" t="str">
        <f t="shared" ca="1" si="0"/>
        <v/>
      </c>
      <c r="L36" s="217"/>
      <c r="M36" s="217"/>
      <c r="N36" s="217"/>
      <c r="O36" s="9">
        <v>5524.1</v>
      </c>
      <c r="P36" s="9">
        <v>3</v>
      </c>
      <c r="Q36" s="13" t="str">
        <f>VLOOKUP(O36, '[1]لیست محصولات شهریور ۱۴۰۳'!B:C,2,0)</f>
        <v>برزیل کوکاپیل کاناریو | Brazil Cocapil Canario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2550000</v>
      </c>
      <c r="U36" s="15"/>
      <c r="V36" s="16">
        <f t="shared" si="1"/>
        <v>0</v>
      </c>
      <c r="W36" s="12">
        <f t="shared" si="2"/>
        <v>3</v>
      </c>
      <c r="X36" s="14">
        <f t="shared" si="3"/>
        <v>7650000</v>
      </c>
      <c r="Y36" s="17"/>
      <c r="Z36" s="14">
        <f t="shared" si="4"/>
        <v>7650000</v>
      </c>
      <c r="AA36" s="233"/>
      <c r="AB36" s="231"/>
      <c r="AC36" s="229"/>
      <c r="AD36" s="227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>
        <v>20</v>
      </c>
      <c r="H37" s="10">
        <v>290941709497</v>
      </c>
      <c r="I37" s="9" t="s">
        <v>1792</v>
      </c>
      <c r="J37" s="9"/>
      <c r="K37" s="11" t="str">
        <f t="shared" ca="1" si="0"/>
        <v/>
      </c>
      <c r="L37" s="12" t="s">
        <v>134</v>
      </c>
      <c r="M37" s="12" t="s">
        <v>135</v>
      </c>
      <c r="N37" s="12"/>
      <c r="O37" s="9">
        <v>5525.2</v>
      </c>
      <c r="P37" s="9">
        <v>1</v>
      </c>
      <c r="Q37" s="13" t="str">
        <f>VLOOKUP(O37, '[1]لیست محصولات شهریور ۱۴۰۳'!B:C,2,0)</f>
        <v>اتیوپی آناسورا | Ethiopia Anasora</v>
      </c>
      <c r="R37" s="9"/>
      <c r="S37" s="12">
        <f>VLOOKUP(O37, '[1]لیست محصولات شهریور ۱۴۰۳'!B:F,5,0)</f>
        <v>750</v>
      </c>
      <c r="T37" s="14">
        <f>VLOOKUP(O37, '[1]لیست محصولات شهریور ۱۴۰۳'!B:G,6,0)</f>
        <v>13350000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13350000</v>
      </c>
      <c r="Y37" s="17"/>
      <c r="Z37" s="14">
        <f t="shared" si="4"/>
        <v>13350000</v>
      </c>
      <c r="AA37" s="18" t="s">
        <v>76</v>
      </c>
      <c r="AB37" s="13" t="s">
        <v>136</v>
      </c>
      <c r="AC37" s="19" t="s">
        <v>137</v>
      </c>
      <c r="AD37" s="20" t="s">
        <v>109</v>
      </c>
      <c r="AE37" s="19"/>
      <c r="AF37" s="21"/>
      <c r="AG37" s="22" t="str">
        <f t="shared" si="5"/>
        <v>TRUE</v>
      </c>
      <c r="AH37" s="23" t="str">
        <f t="shared" si="6"/>
        <v>تهران آجودانیه، سباری، مجتمع آگرا پلاک 26،واحد ششم غربی  - آرام آزاد 09925286066</v>
      </c>
    </row>
    <row r="38" spans="1:34" ht="22.35" customHeight="1">
      <c r="A38" s="7"/>
      <c r="B38" s="7"/>
      <c r="C38" s="7"/>
      <c r="D38" s="7"/>
      <c r="E38" s="7"/>
      <c r="F38" s="8"/>
      <c r="G38" s="244">
        <v>21</v>
      </c>
      <c r="H38" s="242" t="s">
        <v>504</v>
      </c>
      <c r="I38" s="244" t="s">
        <v>1792</v>
      </c>
      <c r="J38" s="218" t="s">
        <v>74</v>
      </c>
      <c r="K38" s="11" t="str">
        <f t="shared" ca="1" si="0"/>
        <v/>
      </c>
      <c r="L38" s="216" t="s">
        <v>250</v>
      </c>
      <c r="M38" s="216" t="s">
        <v>1820</v>
      </c>
      <c r="N38" s="216" t="s">
        <v>1821</v>
      </c>
      <c r="O38" s="9">
        <v>3328.2</v>
      </c>
      <c r="P38" s="9">
        <v>1</v>
      </c>
      <c r="Q38" s="13" t="str">
        <f>VLOOKUP(O38, '[1]لیست محصولات شهریور ۱۴۰۳'!B:C,2,0)</f>
        <v>اینماکولادا مزارع فلو | Inmaculada Fellows Farms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39000000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39000000</v>
      </c>
      <c r="Y38" s="17"/>
      <c r="Z38" s="14">
        <f t="shared" si="4"/>
        <v>39000000</v>
      </c>
      <c r="AA38" s="232" t="s">
        <v>86</v>
      </c>
      <c r="AB38" s="230" t="s">
        <v>1822</v>
      </c>
      <c r="AC38" s="228" t="s">
        <v>1823</v>
      </c>
      <c r="AD38" s="226"/>
      <c r="AE38" s="19"/>
      <c r="AF38" s="21"/>
      <c r="AG38" s="22" t="str">
        <f t="shared" si="5"/>
        <v>TRUE</v>
      </c>
      <c r="AH38" s="23" t="str">
        <f t="shared" si="6"/>
        <v>گرگان جاده نهار خوران .عدالت ۸۱.نبش کوچه شایستگان کافه بیکری پنزا - پیمان اردکانی 09364627625</v>
      </c>
    </row>
    <row r="39" spans="1:34" ht="22.35" customHeight="1">
      <c r="A39" s="7"/>
      <c r="B39" s="7"/>
      <c r="C39" s="7"/>
      <c r="D39" s="7"/>
      <c r="E39" s="7"/>
      <c r="F39" s="8"/>
      <c r="G39" s="296"/>
      <c r="H39" s="297"/>
      <c r="I39" s="296"/>
      <c r="J39" s="236"/>
      <c r="K39" s="11" t="str">
        <f t="shared" ca="1" si="0"/>
        <v/>
      </c>
      <c r="L39" s="222"/>
      <c r="M39" s="222"/>
      <c r="N39" s="222"/>
      <c r="O39" s="9">
        <v>3327.2</v>
      </c>
      <c r="P39" s="9">
        <v>1</v>
      </c>
      <c r="Q39" s="13" t="str">
        <f>VLOOKUP(O39, '[1]لیست محصولات شهریور ۱۴۰۳'!B:C,2,0)</f>
        <v>پامپوجیلا | pampojila</v>
      </c>
      <c r="R39" s="9"/>
      <c r="S39" s="12">
        <f>VLOOKUP(O39, '[1]لیست محصولات شهریور ۱۴۰۳'!B:F,5,0)</f>
        <v>750</v>
      </c>
      <c r="T39" s="14">
        <f>VLOOKUP(O39, '[1]لیست محصولات شهریور ۱۴۰۳'!B:G,6,0)</f>
        <v>29250000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29250000</v>
      </c>
      <c r="Y39" s="17"/>
      <c r="Z39" s="14">
        <f t="shared" si="4"/>
        <v>29250000</v>
      </c>
      <c r="AA39" s="241"/>
      <c r="AB39" s="240"/>
      <c r="AC39" s="239"/>
      <c r="AD39" s="238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296"/>
      <c r="H40" s="297"/>
      <c r="I40" s="296"/>
      <c r="J40" s="236"/>
      <c r="K40" s="11" t="str">
        <f t="shared" ca="1" si="0"/>
        <v/>
      </c>
      <c r="L40" s="222"/>
      <c r="M40" s="222"/>
      <c r="N40" s="222"/>
      <c r="O40" s="9">
        <v>3329.2</v>
      </c>
      <c r="P40" s="9">
        <v>1</v>
      </c>
      <c r="Q40" s="13" t="str">
        <f>VLOOKUP(O40, '[1]لیست محصولات شهریور ۱۴۰۳'!B:C,2,0)</f>
        <v>بنتی ننکا | Benti Nenka</v>
      </c>
      <c r="R40" s="9"/>
      <c r="S40" s="12">
        <f>VLOOKUP(O40, '[1]لیست محصولات شهریور ۱۴۰۳'!B:F,5,0)</f>
        <v>750</v>
      </c>
      <c r="T40" s="14">
        <f>VLOOKUP(O40, '[1]لیست محصولات شهریور ۱۴۰۳'!B:G,6,0)</f>
        <v>48750000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48750000</v>
      </c>
      <c r="Y40" s="17"/>
      <c r="Z40" s="14">
        <f t="shared" si="4"/>
        <v>48750000</v>
      </c>
      <c r="AA40" s="241"/>
      <c r="AB40" s="240"/>
      <c r="AC40" s="239"/>
      <c r="AD40" s="238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296"/>
      <c r="H41" s="297"/>
      <c r="I41" s="296"/>
      <c r="J41" s="236"/>
      <c r="K41" s="11" t="str">
        <f t="shared" ca="1" si="0"/>
        <v/>
      </c>
      <c r="L41" s="222"/>
      <c r="M41" s="222"/>
      <c r="N41" s="222"/>
      <c r="O41" s="9">
        <v>5525.2</v>
      </c>
      <c r="P41" s="9">
        <v>1</v>
      </c>
      <c r="Q41" s="13" t="str">
        <f>VLOOKUP(O41, '[1]لیست محصولات شهریور ۱۴۰۳'!B:C,2,0)</f>
        <v>اتیوپی آناسورا | Ethiopia Anasora</v>
      </c>
      <c r="R41" s="9"/>
      <c r="S41" s="12">
        <f>VLOOKUP(O41, '[1]لیست محصولات شهریور ۱۴۰۳'!B:F,5,0)</f>
        <v>750</v>
      </c>
      <c r="T41" s="14">
        <f>VLOOKUP(O41, '[1]لیست محصولات شهریور ۱۴۰۳'!B:G,6,0)</f>
        <v>13350000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13350000</v>
      </c>
      <c r="Y41" s="17"/>
      <c r="Z41" s="14">
        <f t="shared" si="4"/>
        <v>13350000</v>
      </c>
      <c r="AA41" s="241"/>
      <c r="AB41" s="240"/>
      <c r="AC41" s="239"/>
      <c r="AD41" s="238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245"/>
      <c r="H42" s="243"/>
      <c r="I42" s="245"/>
      <c r="J42" s="219"/>
      <c r="K42" s="11" t="str">
        <f t="shared" ca="1" si="0"/>
        <v/>
      </c>
      <c r="L42" s="217"/>
      <c r="M42" s="217"/>
      <c r="N42" s="217"/>
      <c r="O42" s="9">
        <v>5524.2</v>
      </c>
      <c r="P42" s="9">
        <v>1</v>
      </c>
      <c r="Q42" s="13" t="str">
        <f>VLOOKUP(O42, '[1]لیست محصولات شهریور ۱۴۰۳'!B:C,2,0)</f>
        <v>برزیل کوکاپیل کاناریو | Brazil Cocapil Canario</v>
      </c>
      <c r="R42" s="9"/>
      <c r="S42" s="12">
        <f>VLOOKUP(O42, '[1]لیست محصولات شهریور ۱۴۰۳'!B:F,5,0)</f>
        <v>750</v>
      </c>
      <c r="T42" s="14">
        <f>VLOOKUP(O42, '[1]لیست محصولات شهریور ۱۴۰۳'!B:G,6,0)</f>
        <v>12450000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12450000</v>
      </c>
      <c r="Y42" s="17"/>
      <c r="Z42" s="14">
        <f t="shared" si="4"/>
        <v>12450000</v>
      </c>
      <c r="AA42" s="233"/>
      <c r="AB42" s="231"/>
      <c r="AC42" s="229"/>
      <c r="AD42" s="227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67">
        <v>22</v>
      </c>
      <c r="H43" s="78"/>
      <c r="I43" s="67" t="s">
        <v>1792</v>
      </c>
      <c r="J43" s="9" t="s">
        <v>74</v>
      </c>
      <c r="K43" s="11" t="str">
        <f t="shared" ca="1" si="0"/>
        <v/>
      </c>
      <c r="L43" s="12" t="s">
        <v>455</v>
      </c>
      <c r="M43" s="12" t="s">
        <v>648</v>
      </c>
      <c r="N43" s="12" t="s">
        <v>1825</v>
      </c>
      <c r="O43" s="9">
        <v>5524.3</v>
      </c>
      <c r="P43" s="9">
        <v>4</v>
      </c>
      <c r="Q43" s="13" t="str">
        <f>VLOOKUP(O43, '[1]لیست محصولات شهریور ۱۴۰۳'!B:C,2,0)</f>
        <v>برزیل کوکاپیل کاناریو | Brazil Cocapil Canario</v>
      </c>
      <c r="R43" s="9"/>
      <c r="S43" s="12">
        <f>VLOOKUP(O43, '[1]لیست محصولات شهریور ۱۴۰۳'!B:F,5,0)</f>
        <v>4000</v>
      </c>
      <c r="T43" s="14">
        <f>VLOOKUP(O43, '[1]لیست محصولات شهریور ۱۴۰۳'!B:G,6,0)</f>
        <v>58400000</v>
      </c>
      <c r="U43" s="15"/>
      <c r="V43" s="16">
        <f t="shared" si="1"/>
        <v>0</v>
      </c>
      <c r="W43" s="12">
        <f t="shared" si="2"/>
        <v>4</v>
      </c>
      <c r="X43" s="14">
        <f t="shared" si="3"/>
        <v>233600000</v>
      </c>
      <c r="Y43" s="17"/>
      <c r="Z43" s="14">
        <f t="shared" si="4"/>
        <v>233600000</v>
      </c>
      <c r="AA43" s="18" t="s">
        <v>76</v>
      </c>
      <c r="AB43" s="13" t="s">
        <v>1824</v>
      </c>
      <c r="AC43" s="19" t="s">
        <v>1826</v>
      </c>
      <c r="AD43" s="20"/>
      <c r="AE43" s="77" t="s">
        <v>1827</v>
      </c>
      <c r="AF43" s="21"/>
      <c r="AG43" s="22" t="str">
        <f t="shared" si="5"/>
        <v>TRUE</v>
      </c>
      <c r="AH43" s="23" t="str">
        <f t="shared" si="6"/>
        <v>تهران اندرزگو ، مابین بلوار کاوه و صبا ، کوچه ی احمدی پلاک ۱۵ زنگ ۶ طبقه سوم مصرف ایونت جمعه کافه متینز - متین بابایان 09900483868</v>
      </c>
    </row>
    <row r="44" spans="1:34" ht="22.35" customHeight="1">
      <c r="A44" s="7"/>
      <c r="B44" s="7"/>
      <c r="C44" s="7"/>
      <c r="D44" s="7"/>
      <c r="E44" s="7"/>
      <c r="F44" s="8"/>
      <c r="G44" s="244">
        <v>23</v>
      </c>
      <c r="H44" s="242"/>
      <c r="I44" s="244" t="s">
        <v>1792</v>
      </c>
      <c r="J44" s="218" t="s">
        <v>74</v>
      </c>
      <c r="K44" s="11" t="str">
        <f t="shared" ca="1" si="0"/>
        <v/>
      </c>
      <c r="L44" s="216" t="s">
        <v>366</v>
      </c>
      <c r="M44" s="216" t="s">
        <v>367</v>
      </c>
      <c r="N44" s="216" t="s">
        <v>368</v>
      </c>
      <c r="O44" s="9">
        <v>5501.3</v>
      </c>
      <c r="P44" s="9">
        <v>1</v>
      </c>
      <c r="Q44" s="13" t="str">
        <f>VLOOKUP(O44, '[1]لیست محصولات شهریور ۱۴۰۳'!B:C,2,0)</f>
        <v>ورتکس | Vortex</v>
      </c>
      <c r="R44" s="9"/>
      <c r="S44" s="12">
        <f>VLOOKUP(O44, '[1]لیست محصولات شهریور ۱۴۰۳'!B:F,5,0)</f>
        <v>4000</v>
      </c>
      <c r="T44" s="14">
        <f>VLOOKUP(O44, '[1]لیست محصولات شهریور ۱۴۰۳'!B:G,6,0)</f>
        <v>51200000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51200000</v>
      </c>
      <c r="Y44" s="17"/>
      <c r="Z44" s="14">
        <f t="shared" si="4"/>
        <v>51200000</v>
      </c>
      <c r="AA44" s="232" t="s">
        <v>140</v>
      </c>
      <c r="AB44" s="230" t="s">
        <v>186</v>
      </c>
      <c r="AC44" s="228" t="s">
        <v>187</v>
      </c>
      <c r="AD44" s="226"/>
      <c r="AE44" s="19"/>
      <c r="AF44" s="21"/>
      <c r="AG44" s="22" t="str">
        <f t="shared" si="5"/>
        <v>TRUE</v>
      </c>
      <c r="AH44" s="23" t="str">
        <f t="shared" si="6"/>
        <v>اصفهان خيابان شمس آبادي، كوچه كازروني، نبش سه راهي، پاساژ اميد،طبقه اول کافه دولت - نگار نقیه 09334075144</v>
      </c>
    </row>
    <row r="45" spans="1:34" ht="22.35" customHeight="1">
      <c r="A45" s="7"/>
      <c r="B45" s="7"/>
      <c r="C45" s="7"/>
      <c r="D45" s="7"/>
      <c r="E45" s="7"/>
      <c r="F45" s="8"/>
      <c r="G45" s="245"/>
      <c r="H45" s="243"/>
      <c r="I45" s="245"/>
      <c r="J45" s="219"/>
      <c r="K45" s="11" t="str">
        <f t="shared" ca="1" si="0"/>
        <v/>
      </c>
      <c r="L45" s="217"/>
      <c r="M45" s="217"/>
      <c r="N45" s="217"/>
      <c r="O45" s="9">
        <v>5525.2</v>
      </c>
      <c r="P45" s="9">
        <v>1</v>
      </c>
      <c r="Q45" s="13" t="str">
        <f>VLOOKUP(O45, '[1]لیست محصولات شهریور ۱۴۰۳'!B:C,2,0)</f>
        <v>اتیوپی آناسورا | Ethiopia Anasora</v>
      </c>
      <c r="R45" s="9"/>
      <c r="S45" s="12">
        <f>VLOOKUP(O45, '[1]لیست محصولات شهریور ۱۴۰۳'!B:F,5,0)</f>
        <v>750</v>
      </c>
      <c r="T45" s="14">
        <f>VLOOKUP(O45, '[1]لیست محصولات شهریور ۱۴۰۳'!B:G,6,0)</f>
        <v>13350000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13350000</v>
      </c>
      <c r="Y45" s="17"/>
      <c r="Z45" s="14">
        <f t="shared" si="4"/>
        <v>13350000</v>
      </c>
      <c r="AA45" s="233"/>
      <c r="AB45" s="231"/>
      <c r="AC45" s="229"/>
      <c r="AD45" s="227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>
        <v>24</v>
      </c>
      <c r="H46" s="10">
        <v>929276</v>
      </c>
      <c r="I46" s="9" t="s">
        <v>1828</v>
      </c>
      <c r="J46" s="9"/>
      <c r="K46" s="11" t="str">
        <f t="shared" ca="1" si="0"/>
        <v/>
      </c>
      <c r="L46" s="12" t="s">
        <v>529</v>
      </c>
      <c r="M46" s="12" t="s">
        <v>1829</v>
      </c>
      <c r="N46" s="12" t="s">
        <v>1830</v>
      </c>
      <c r="O46" s="9">
        <v>3328.1</v>
      </c>
      <c r="P46" s="9">
        <v>4</v>
      </c>
      <c r="Q46" s="13" t="str">
        <f>VLOOKUP(O46, '[1]لیست محصولات شهریور ۱۴۰۳'!B:C,2,0)</f>
        <v>اینماکولادا مزارع فلو | Inmaculada Fellows Farms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7900000</v>
      </c>
      <c r="U46" s="15"/>
      <c r="V46" s="16">
        <f t="shared" si="1"/>
        <v>0</v>
      </c>
      <c r="W46" s="12">
        <f t="shared" si="2"/>
        <v>4</v>
      </c>
      <c r="X46" s="14">
        <f t="shared" si="3"/>
        <v>31600000</v>
      </c>
      <c r="Y46" s="17"/>
      <c r="Z46" s="14">
        <f t="shared" si="4"/>
        <v>31600000</v>
      </c>
      <c r="AA46" s="18" t="s">
        <v>76</v>
      </c>
      <c r="AB46" s="13" t="s">
        <v>1831</v>
      </c>
      <c r="AC46" s="19" t="s">
        <v>1832</v>
      </c>
      <c r="AD46" s="20" t="s">
        <v>109</v>
      </c>
      <c r="AE46" s="19"/>
      <c r="AF46" s="21"/>
      <c r="AG46" s="22" t="str">
        <f t="shared" si="5"/>
        <v>TRUE</v>
      </c>
      <c r="AH46" s="23" t="str">
        <f t="shared" si="6"/>
        <v>تهران نیاوران، خیابان جماران، خیابان حسن‌پور، سرای محله‌ی جماران کافه زنو - میلاد فهیم نژاد 09355808841</v>
      </c>
    </row>
    <row r="47" spans="1:34" s="90" customFormat="1" ht="22.35" customHeight="1">
      <c r="A47" s="79"/>
      <c r="B47" s="79"/>
      <c r="C47" s="79"/>
      <c r="D47" s="79"/>
      <c r="E47" s="79"/>
      <c r="F47" s="79"/>
      <c r="G47" s="260">
        <v>25</v>
      </c>
      <c r="H47" s="263" t="s">
        <v>70</v>
      </c>
      <c r="I47" s="260" t="s">
        <v>1828</v>
      </c>
      <c r="J47" s="260"/>
      <c r="K47" s="80" t="str">
        <f t="shared" ca="1" si="0"/>
        <v/>
      </c>
      <c r="L47" s="266" t="s">
        <v>1833</v>
      </c>
      <c r="M47" s="266" t="s">
        <v>1834</v>
      </c>
      <c r="N47" s="266" t="s">
        <v>577</v>
      </c>
      <c r="O47" s="81">
        <v>5525.1</v>
      </c>
      <c r="P47" s="81">
        <v>1</v>
      </c>
      <c r="Q47" s="82" t="str">
        <f>VLOOKUP(O47, '[1]لیست محصولات شهریور ۱۴۰۳'!B:C,2,0)</f>
        <v>اتیوپی آناسورا | Ethiopia Anasora</v>
      </c>
      <c r="R47" s="81" t="s">
        <v>1321</v>
      </c>
      <c r="S47" s="83">
        <f>VLOOKUP(O47, '[1]لیست محصولات شهریور ۱۴۰۳'!B:F,5,0)</f>
        <v>150</v>
      </c>
      <c r="T47" s="84">
        <f>VLOOKUP(O47, '[1]لیست محصولات شهریور ۱۴۰۳'!B:G,6,0)</f>
        <v>2750000</v>
      </c>
      <c r="U47" s="85"/>
      <c r="V47" s="86">
        <f t="shared" si="1"/>
        <v>0</v>
      </c>
      <c r="W47" s="83">
        <f t="shared" si="2"/>
        <v>1</v>
      </c>
      <c r="X47" s="84">
        <f t="shared" si="3"/>
        <v>2750000</v>
      </c>
      <c r="Y47" s="87"/>
      <c r="Z47" s="84">
        <f t="shared" si="4"/>
        <v>2750000</v>
      </c>
      <c r="AA47" s="284"/>
      <c r="AB47" s="281"/>
      <c r="AC47" s="278"/>
      <c r="AD47" s="260"/>
      <c r="AE47" s="88"/>
      <c r="AF47" s="89"/>
      <c r="AG47" s="90" t="str">
        <f t="shared" si="5"/>
        <v>TRUE</v>
      </c>
      <c r="AH47" s="91" t="str">
        <f t="shared" si="6"/>
        <v xml:space="preserve">  (پرسنل) - نوشاد شکوه فر </v>
      </c>
    </row>
    <row r="48" spans="1:34" s="90" customFormat="1" ht="22.35" customHeight="1">
      <c r="A48" s="79" t="b">
        <v>0</v>
      </c>
      <c r="B48" s="79"/>
      <c r="C48" s="79"/>
      <c r="D48" s="79"/>
      <c r="E48" s="79"/>
      <c r="F48" s="79"/>
      <c r="G48" s="262"/>
      <c r="H48" s="265"/>
      <c r="I48" s="262"/>
      <c r="J48" s="262"/>
      <c r="K48" s="80" t="str">
        <f t="shared" ca="1" si="0"/>
        <v/>
      </c>
      <c r="L48" s="268"/>
      <c r="M48" s="268"/>
      <c r="N48" s="268"/>
      <c r="O48" s="81">
        <v>3327.1</v>
      </c>
      <c r="P48" s="81">
        <v>1</v>
      </c>
      <c r="Q48" s="82" t="str">
        <f>VLOOKUP(O48, '[1]لیست محصولات شهریور ۱۴۰۳'!B:C,2,0)</f>
        <v>پامپوجیلا | pampojila</v>
      </c>
      <c r="R48" s="81"/>
      <c r="S48" s="83">
        <f>VLOOKUP(O48, '[1]لیست محصولات شهریور ۱۴۰۳'!B:F,5,0)</f>
        <v>150</v>
      </c>
      <c r="T48" s="84">
        <f>VLOOKUP(O48, '[1]لیست محصولات شهریور ۱۴۰۳'!B:G,6,0)</f>
        <v>5950000</v>
      </c>
      <c r="U48" s="85"/>
      <c r="V48" s="86">
        <f t="shared" si="1"/>
        <v>0</v>
      </c>
      <c r="W48" s="83">
        <f t="shared" si="2"/>
        <v>1</v>
      </c>
      <c r="X48" s="84">
        <f t="shared" si="3"/>
        <v>5950000</v>
      </c>
      <c r="Y48" s="87"/>
      <c r="Z48" s="84">
        <f t="shared" si="4"/>
        <v>5950000</v>
      </c>
      <c r="AA48" s="286"/>
      <c r="AB48" s="283"/>
      <c r="AC48" s="280"/>
      <c r="AD48" s="262"/>
      <c r="AE48" s="88"/>
      <c r="AF48" s="89"/>
      <c r="AG48" s="90" t="str">
        <f t="shared" si="5"/>
        <v>TRUE</v>
      </c>
      <c r="AH48" s="91" t="str">
        <f t="shared" si="6"/>
        <v xml:space="preserve">   -   </v>
      </c>
    </row>
    <row r="49" spans="1:34" s="90" customFormat="1" ht="22.35" customHeight="1">
      <c r="A49" s="79"/>
      <c r="B49" s="79"/>
      <c r="C49" s="79"/>
      <c r="D49" s="79"/>
      <c r="E49" s="79" t="b">
        <v>0</v>
      </c>
      <c r="F49" s="79"/>
      <c r="G49" s="81">
        <v>26</v>
      </c>
      <c r="H49" s="96" t="s">
        <v>70</v>
      </c>
      <c r="I49" s="81" t="s">
        <v>1828</v>
      </c>
      <c r="J49" s="81"/>
      <c r="K49" s="80" t="str">
        <f t="shared" ca="1" si="0"/>
        <v/>
      </c>
      <c r="L49" s="83" t="s">
        <v>388</v>
      </c>
      <c r="M49" s="83" t="s">
        <v>1835</v>
      </c>
      <c r="N49" s="83" t="s">
        <v>577</v>
      </c>
      <c r="O49" s="81">
        <v>3327.1</v>
      </c>
      <c r="P49" s="81">
        <v>1</v>
      </c>
      <c r="Q49" s="82" t="str">
        <f>VLOOKUP(O49, '[1]لیست محصولات شهریور ۱۴۰۳'!B:C,2,0)</f>
        <v>پامپوجیلا | pampojila</v>
      </c>
      <c r="R49" s="81"/>
      <c r="S49" s="83">
        <f>VLOOKUP(O49, '[1]لیست محصولات شهریور ۱۴۰۳'!B:F,5,0)</f>
        <v>150</v>
      </c>
      <c r="T49" s="84">
        <f>VLOOKUP(O49, '[1]لیست محصولات شهریور ۱۴۰۳'!B:G,6,0)</f>
        <v>5950000</v>
      </c>
      <c r="U49" s="85"/>
      <c r="V49" s="86">
        <f t="shared" si="1"/>
        <v>0</v>
      </c>
      <c r="W49" s="83">
        <f t="shared" si="2"/>
        <v>1</v>
      </c>
      <c r="X49" s="84">
        <f t="shared" si="3"/>
        <v>5950000</v>
      </c>
      <c r="Y49" s="87"/>
      <c r="Z49" s="84">
        <f t="shared" si="4"/>
        <v>5950000</v>
      </c>
      <c r="AA49" s="97"/>
      <c r="AB49" s="82"/>
      <c r="AC49" s="88"/>
      <c r="AD49" s="81"/>
      <c r="AE49" s="88"/>
      <c r="AF49" s="89"/>
      <c r="AG49" s="90" t="str">
        <f t="shared" si="5"/>
        <v>TRUE</v>
      </c>
      <c r="AH49" s="91" t="str">
        <f t="shared" si="6"/>
        <v xml:space="preserve">  (پرسنل) - سعید شیخ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9</v>
      </c>
      <c r="AI240" s="56">
        <f t="shared" si="19"/>
        <v>0</v>
      </c>
      <c r="AJ240" s="57">
        <f>AH240-AI240</f>
        <v>9</v>
      </c>
      <c r="AK240" s="58">
        <f t="shared" si="23"/>
        <v>1.35</v>
      </c>
      <c r="AL240" s="59">
        <f>AO240+AQ240-[2]Sheet1!$AH241</f>
        <v>0</v>
      </c>
      <c r="AM240" s="59">
        <f t="shared" si="25"/>
        <v>-9</v>
      </c>
      <c r="AN240" s="58">
        <f t="shared" si="21"/>
        <v>0</v>
      </c>
      <c r="AO240" s="59"/>
      <c r="AP240" s="58">
        <f t="shared" si="22"/>
        <v>-1.35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5</v>
      </c>
      <c r="AI241" s="56">
        <f t="shared" si="19"/>
        <v>0</v>
      </c>
      <c r="AJ241" s="57">
        <f t="shared" ref="AJ241:AJ264" si="2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25"/>
        <v>-5</v>
      </c>
      <c r="AN241" s="58">
        <f t="shared" si="21"/>
        <v>0</v>
      </c>
      <c r="AO241" s="59"/>
      <c r="AP241" s="58">
        <f t="shared" si="22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6</v>
      </c>
      <c r="AI242" s="56">
        <f t="shared" si="19"/>
        <v>0</v>
      </c>
      <c r="AJ242" s="57">
        <f t="shared" si="27"/>
        <v>6</v>
      </c>
      <c r="AK242" s="58">
        <f t="shared" ref="AK242:AK267" si="28">AH242*AG242/1000</f>
        <v>24</v>
      </c>
      <c r="AL242" s="59">
        <f>AO242+AQ242-[2]Sheet1!$AH243</f>
        <v>0</v>
      </c>
      <c r="AM242" s="59">
        <f t="shared" si="25"/>
        <v>-6</v>
      </c>
      <c r="AN242" s="58">
        <f t="shared" si="21"/>
        <v>0</v>
      </c>
      <c r="AO242" s="59"/>
      <c r="AP242" s="58">
        <f t="shared" si="22"/>
        <v>-24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45 W47:W200" name="باقیمانده_5"/>
    <protectedRange algorithmName="SHA-512" hashValue="f5WsBkExWTs/LKakVBbNBXjGjwaAPcOxHhJFt4MnEAAY0TgGUtLBwc6BQDnps5THm9Gccqda3SWXIrg2Z9o+GA==" saltValue="9EXh0tvvNrwpkDbSuYJ+Uw==" spinCount="100000" sqref="V2:V45 V47:V200" name="تعداد ارسال شده_4"/>
    <protectedRange algorithmName="SHA-512" hashValue="jjrV5Hy6JwvVqOO7tKoZVoRg7rpBcjqvT96GSIFiDncBaImziwFUF2JC6d0rT0SfgZv+eJ/5g2VdqSB7bdW0mg==" saltValue="0Igh3j97EZBwjtfDd8U1wg==" spinCount="100000" sqref="W46" name="باقیمانده_5_1"/>
    <protectedRange algorithmName="SHA-512" hashValue="f5WsBkExWTs/LKakVBbNBXjGjwaAPcOxHhJFt4MnEAAY0TgGUtLBwc6BQDnps5THm9Gccqda3SWXIrg2Z9o+GA==" saltValue="9EXh0tvvNrwpkDbSuYJ+Uw==" spinCount="100000" sqref="V46" name="تعداد ارسال شده_4_1"/>
  </protectedRanges>
  <mergeCells count="150">
    <mergeCell ref="AA27:AA28"/>
    <mergeCell ref="N27:N28"/>
    <mergeCell ref="G35:G36"/>
    <mergeCell ref="AD38:AD42"/>
    <mergeCell ref="AC38:AC42"/>
    <mergeCell ref="AB38:AB42"/>
    <mergeCell ref="AA38:AA42"/>
    <mergeCell ref="G38:G42"/>
    <mergeCell ref="H38:H42"/>
    <mergeCell ref="I38:I42"/>
    <mergeCell ref="J38:J42"/>
    <mergeCell ref="L38:L42"/>
    <mergeCell ref="M38:M42"/>
    <mergeCell ref="N38:N42"/>
    <mergeCell ref="M35:M36"/>
    <mergeCell ref="L35:L36"/>
    <mergeCell ref="J35:J36"/>
    <mergeCell ref="I35:I36"/>
    <mergeCell ref="H35:H36"/>
    <mergeCell ref="AA35:AA36"/>
    <mergeCell ref="AD35:AD36"/>
    <mergeCell ref="AC35:AC36"/>
    <mergeCell ref="AB35:AB36"/>
    <mergeCell ref="N35:N36"/>
    <mergeCell ref="AC22:AC23"/>
    <mergeCell ref="AD22:AD23"/>
    <mergeCell ref="N22:N23"/>
    <mergeCell ref="G27:G28"/>
    <mergeCell ref="AE29:AE30"/>
    <mergeCell ref="AD29:AD30"/>
    <mergeCell ref="AC29:AC30"/>
    <mergeCell ref="AB29:AB30"/>
    <mergeCell ref="AA29:AA30"/>
    <mergeCell ref="G29:G30"/>
    <mergeCell ref="H29:H30"/>
    <mergeCell ref="I29:I30"/>
    <mergeCell ref="J29:J30"/>
    <mergeCell ref="L29:L30"/>
    <mergeCell ref="M29:M30"/>
    <mergeCell ref="N29:N30"/>
    <mergeCell ref="M27:M28"/>
    <mergeCell ref="L27:L28"/>
    <mergeCell ref="J27:J28"/>
    <mergeCell ref="I27:I28"/>
    <mergeCell ref="H27:H28"/>
    <mergeCell ref="AC27:AC28"/>
    <mergeCell ref="AD27:AD28"/>
    <mergeCell ref="AB27:AB28"/>
    <mergeCell ref="AD18:AD19"/>
    <mergeCell ref="AC18:AC19"/>
    <mergeCell ref="AB18:AB19"/>
    <mergeCell ref="AA18:AA19"/>
    <mergeCell ref="N18:N19"/>
    <mergeCell ref="G22:G23"/>
    <mergeCell ref="AD25:AD26"/>
    <mergeCell ref="AC25:AC26"/>
    <mergeCell ref="AB25:AB26"/>
    <mergeCell ref="AA25:AA26"/>
    <mergeCell ref="N25:N26"/>
    <mergeCell ref="M25:M26"/>
    <mergeCell ref="L25:L26"/>
    <mergeCell ref="J25:J26"/>
    <mergeCell ref="I25:I26"/>
    <mergeCell ref="H25:H26"/>
    <mergeCell ref="G25:G26"/>
    <mergeCell ref="M22:M23"/>
    <mergeCell ref="L22:L23"/>
    <mergeCell ref="J22:J23"/>
    <mergeCell ref="I22:I23"/>
    <mergeCell ref="H22:H23"/>
    <mergeCell ref="AA22:AA23"/>
    <mergeCell ref="AB22:AB23"/>
    <mergeCell ref="AD3:AD6"/>
    <mergeCell ref="AC3:AC6"/>
    <mergeCell ref="AB3:AB6"/>
    <mergeCell ref="AA3:AA6"/>
    <mergeCell ref="G3:G6"/>
    <mergeCell ref="N3:N6"/>
    <mergeCell ref="AE20:AE21"/>
    <mergeCell ref="N20:N21"/>
    <mergeCell ref="M20:M21"/>
    <mergeCell ref="L20:L21"/>
    <mergeCell ref="J20:J21"/>
    <mergeCell ref="G18:G19"/>
    <mergeCell ref="AD20:AD21"/>
    <mergeCell ref="AC20:AC21"/>
    <mergeCell ref="AB20:AB21"/>
    <mergeCell ref="AA20:AA21"/>
    <mergeCell ref="I20:I21"/>
    <mergeCell ref="H20:H21"/>
    <mergeCell ref="G20:G21"/>
    <mergeCell ref="M18:M19"/>
    <mergeCell ref="L18:L19"/>
    <mergeCell ref="J18:J19"/>
    <mergeCell ref="I18:I19"/>
    <mergeCell ref="H18:H19"/>
    <mergeCell ref="H3:H6"/>
    <mergeCell ref="I3:I6"/>
    <mergeCell ref="J3:J6"/>
    <mergeCell ref="L3:L6"/>
    <mergeCell ref="M3:M6"/>
    <mergeCell ref="A1:B1"/>
    <mergeCell ref="C1:D1"/>
    <mergeCell ref="E1:F1"/>
    <mergeCell ref="U1:V1"/>
    <mergeCell ref="AD8:AD13"/>
    <mergeCell ref="AC8:AC13"/>
    <mergeCell ref="AB8:AB13"/>
    <mergeCell ref="AA8:AA13"/>
    <mergeCell ref="N15:N16"/>
    <mergeCell ref="G15:G16"/>
    <mergeCell ref="AE15:AE16"/>
    <mergeCell ref="AD15:AD16"/>
    <mergeCell ref="AC15:AC16"/>
    <mergeCell ref="AB15:AB16"/>
    <mergeCell ref="AA15:AA16"/>
    <mergeCell ref="M15:M16"/>
    <mergeCell ref="L15:L16"/>
    <mergeCell ref="J15:J16"/>
    <mergeCell ref="I15:I16"/>
    <mergeCell ref="H15:H16"/>
    <mergeCell ref="G8:G13"/>
    <mergeCell ref="H8:H13"/>
    <mergeCell ref="I8:I13"/>
    <mergeCell ref="J8:J13"/>
    <mergeCell ref="L8:L13"/>
    <mergeCell ref="M8:M13"/>
    <mergeCell ref="N8:N13"/>
    <mergeCell ref="H44:H45"/>
    <mergeCell ref="G44:G45"/>
    <mergeCell ref="AD44:AD45"/>
    <mergeCell ref="AC44:AC45"/>
    <mergeCell ref="AB44:AB45"/>
    <mergeCell ref="AA44:AA45"/>
    <mergeCell ref="N44:N45"/>
    <mergeCell ref="M44:M45"/>
    <mergeCell ref="L44:L45"/>
    <mergeCell ref="J44:J45"/>
    <mergeCell ref="I44:I45"/>
    <mergeCell ref="N47:N48"/>
    <mergeCell ref="M47:M48"/>
    <mergeCell ref="L47:L48"/>
    <mergeCell ref="J47:J48"/>
    <mergeCell ref="I47:I48"/>
    <mergeCell ref="H47:H48"/>
    <mergeCell ref="G47:G48"/>
    <mergeCell ref="AD47:AD48"/>
    <mergeCell ref="AC47:AC48"/>
    <mergeCell ref="AB47:AB48"/>
    <mergeCell ref="AA47:AA48"/>
  </mergeCells>
  <conditionalFormatting sqref="G2:J3 AA2:AF3 J7:J8 AA7:AF8 G14:P15 AA14:AF15 G17:P18 AA17:AF18 G20:P20 AA20:AF20 G22:P22 AA22:AF22 G24:P25 AA24:AF25 G27:P27 AA27:AF27 G29:P29 AA29:AF29 G31:P35 AA31:AF35 G37:P38 AA37:AF38 G43:P44 AA43:AF44 K2:Z2 Q3:Z45 K3:P3 AE4:AF6 K4:K13 O4:P13 H7:H8 AE9:AF13 K16 O16:P16 AF16 K19 O19:P19 AE19:AF19 K21 O21:P21 AF21 K23 O23:P23 AE23:AF23 K26 O26:P26 AE26:AF26 K28 O28:P28 AE28:AF28 K30 O30:P30 AF30 K36 O36:P36 AE36:AF36 K39:K42 O39:P42 AE39:AF42 K45 O45:P45 AE45:AF45">
    <cfRule type="expression" dxfId="6" priority="68">
      <formula>$C2</formula>
    </cfRule>
  </conditionalFormatting>
  <conditionalFormatting sqref="G2:J3 AD2:AD3 J7:J8 AD7:AD8 G14:J15 AD14:AD15 G17:J18 AD17:AD18 G20:J20 AD20 G22:J22 AD22 G24:J25 AD24:AD25 G27:J27 AD27 G29:J29 AD29 G31:J35 AD31:AD35 G37:J38 AD37:AD38 G43:J44 AD43:AD44">
    <cfRule type="expression" dxfId="5" priority="67">
      <formula>$A2</formula>
    </cfRule>
  </conditionalFormatting>
  <conditionalFormatting sqref="G2:J3 AD2:AD3 Z2:Z45 J7:J8 AD7:AD8 G14:J15 AD14:AD15 G17:J18 AD17:AD18 G20:J20 AD20 G22:J22 AD22 G24:J25 AD24:AD25 G27:J27 AD27 G29:J29 AD29 G31:J35 AD31:AD35 G37:J38 AD37:AD38 G43:J44 AD43:AD44">
    <cfRule type="expression" dxfId="4" priority="69">
      <formula>$E2</formula>
    </cfRule>
  </conditionalFormatting>
  <conditionalFormatting sqref="G46:J47 AD46:AD47 Z46:Z200 G49:J200 AD49:AD200">
    <cfRule type="expression" dxfId="3" priority="4">
      <formula>$E46</formula>
    </cfRule>
  </conditionalFormatting>
  <conditionalFormatting sqref="G46:AF47 O48:Z48 G49:AF200 K48 AE48:AF48">
    <cfRule type="expression" dxfId="2" priority="3">
      <formula>$C46</formula>
    </cfRule>
  </conditionalFormatting>
  <conditionalFormatting sqref="W2:W200">
    <cfRule type="expression" dxfId="1" priority="1">
      <formula>$AG2</formula>
    </cfRule>
  </conditionalFormatting>
  <conditionalFormatting sqref="Z2:Z200 G46:J47 AD46:AD47 G49:J200 AD49:AD200">
    <cfRule type="expression" dxfId="0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{D3B65F31-EABA-4B88-A2C8-F7531544E6F7}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{84F39F02-62ED-450C-8FA6-3833BDF5DB20}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{FA9A8FBA-5348-4353-A1AC-69F3A1476239}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{2D370ACE-86D7-4CFC-A458-6CF6F134B421}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{5D199466-588F-4EA7-8333-4F092F65A6F1}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{12EADD97-CEC4-4802-BD55-8C26F983512A}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{B80829FB-FA3D-4A48-BFDD-CBA0A9780D90}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{ED8FAF89-D847-4CFA-AC5E-D17CD18E442D}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{FF1B3395-0530-4322-8A6F-C0B5F0FDDF3D}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{44C423FE-2886-4AB3-BE58-537F1CF5FF28}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{DD36ADE8-6E35-4243-B3E6-F6D9870ECF1E}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{2FC48F12-4D0C-415A-831A-6E053C7ABE51}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{7672109F-3E97-40EA-8FC9-32547BA128A8}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{F8843230-C5A1-4E27-B3E2-47E27FA17C0C}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{32169778-9B26-406A-B3BF-90F032E07FBB}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{576F19C9-5082-439C-8320-A4A5358DC708}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{39176324-5513-43FA-8940-3DF4A1672743}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{19BAE84B-C3B9-4CD2-9D8F-C711A251F236}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{1D6A5933-5BAC-4F3E-9547-EE06552F27C5}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{B81B6033-0A68-4130-87EB-D849DBABDEC5}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{281F96B5-9CA9-4D33-8D86-384EDB649972}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{9A137BFB-66AE-4BE8-B785-7BC6906897AF}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{4578E2DA-31CE-4C11-B7C9-497851FF60F4}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{5C6DBEE6-588C-4575-86F5-00E0615D7A8A}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{7936FD32-120C-4D70-AE8A-2996C9E4F1F1}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{5D3B6D1F-64E6-438A-BE44-AD7B919DEF08}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{6C0E1CE1-B608-44D7-BC89-9888E428DB3E}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{DFACFD3A-D71F-4C00-9A15-B0B541416344}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{7F734203-285F-4AB9-9F35-F3827050C10D}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{D7EAA539-9B28-4400-8151-94E89F236639}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{E115A6F6-C36B-4966-9F2D-FC7F46614173}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{50E38E63-AA47-4EB0-B286-8A81D5989C6D}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{F21D44EA-5AAD-4192-92C3-64FFBB26B31B}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{A5A444E5-D273-40AD-A67F-A485ADA637F0}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{B97054D5-D411-4FB5-BA66-C8AEC1DC66A6}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{BC03FFC8-DD3C-4697-B39D-8383BAC9C6EE}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{160CDD93-B139-40AE-93A9-9A33E2AAB913}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{8711E7AF-A9C8-4312-9234-DF95F64D2EFC}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{58024C5B-B76A-401A-9A48-B258449332B6}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{86280762-E118-488A-BFC6-42EBB6AA8C1A}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{C6138CF7-E4CF-40D3-9F2F-98377EA3C5C9}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{F009E5E5-1FB4-44AF-B6EE-22BB7D6FBD72}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{DDB9CA0C-42F9-491E-95B7-36F50C1C0318}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{D342B0D0-8BEF-45FF-926B-DE317DE18466}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{0F6A1246-EC9A-4403-BAD6-B56534909179}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{54D2B5E2-B114-4D79-97CC-0B63EFFFE999}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{70B05A8F-63B5-4D4D-A107-395E9EF050B2}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{F6CEB594-85A9-41F4-96C0-2B258C408789}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{2139937E-CA19-4BE1-B02F-A507878ABCF2}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{974D7E37-28C2-4065-917B-DFD7533DAB98}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{9992B53A-A36E-4645-8C01-9A339F248E85}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{286AC466-AE57-44D2-9AD3-3814E2B3D28C}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{5F5E466B-7960-4B9C-A028-4C91CF5A2C1E}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{517E2506-7327-4A1E-AE68-4F79E3D407BA}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{4CCBC04A-E4A6-48E5-9811-D640D25902C5}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{F5554B49-F658-4EDB-9738-6092425FE06C}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{1294E7D4-450B-4F7A-A964-AB22A49CD57A}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{96123608-E82C-4D7A-9ABF-57B0990BBC23}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{27034158-1D9B-4054-8B6C-D4D082A34A34}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{CC680068-CB8A-440F-9F54-7CEEC7BB7847}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{F82D2A81-12BB-42A6-A65A-0FC8448F520C}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B65F31-EABA-4B88-A2C8-F7531544E6F7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4F39F02-62ED-450C-8FA6-3833BDF5DB2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A9A8FBA-5348-4353-A1AC-69F3A1476239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D370ACE-86D7-4CFC-A458-6CF6F134B42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D199466-588F-4EA7-8333-4F092F65A6F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2EADD97-CEC4-4802-BD55-8C26F983512A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80829FB-FA3D-4A48-BFDD-CBA0A9780D9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ED8FAF89-D847-4CFA-AC5E-D17CD18E442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F1B3395-0530-4322-8A6F-C0B5F0FDDF3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4C423FE-2886-4AB3-BE58-537F1CF5FF2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D36ADE8-6E35-4243-B3E6-F6D9870ECF1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FC48F12-4D0C-415A-831A-6E053C7ABE5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7672109F-3E97-40EA-8FC9-32547BA128A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8843230-C5A1-4E27-B3E2-47E27FA17C0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2169778-9B26-406A-B3BF-90F032E07FB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76F19C9-5082-439C-8320-A4A5358DC70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9176324-5513-43FA-8940-3DF4A167274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19BAE84B-C3B9-4CD2-9D8F-C711A251F23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D6A5933-5BAC-4F3E-9547-EE06552F27C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81B6033-0A68-4130-87EB-D849DBABDEC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81F96B5-9CA9-4D33-8D86-384EDB649972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A137BFB-66AE-4BE8-B785-7BC6906897A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578E2DA-31CE-4C11-B7C9-497851FF60F4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5C6DBEE6-588C-4575-86F5-00E0615D7A8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936FD32-120C-4D70-AE8A-2996C9E4F1F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D3B6D1F-64E6-438A-BE44-AD7B919DEF0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6C0E1CE1-B608-44D7-BC89-9888E428DB3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FACFD3A-D71F-4C00-9A15-B0B54141634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F734203-285F-4AB9-9F35-F3827050C10D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7EAA539-9B28-4400-8151-94E89F23663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115A6F6-C36B-4966-9F2D-FC7F4661417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0E38E63-AA47-4EB0-B286-8A81D5989C6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21D44EA-5AAD-4192-92C3-64FFBB26B31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5A444E5-D273-40AD-A67F-A485ADA637F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B97054D5-D411-4FB5-BA66-C8AEC1DC66A6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C03FFC8-DD3C-4697-B39D-8383BAC9C6E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60CDD93-B139-40AE-93A9-9A33E2AAB91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8711E7AF-A9C8-4312-9234-DF95F64D2EFC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8024C5B-B76A-401A-9A48-B258449332B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6280762-E118-488A-BFC6-42EBB6AA8C1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6138CF7-E4CF-40D3-9F2F-98377EA3C5C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009E5E5-1FB4-44AF-B6EE-22BB7D6FBD72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DB9CA0C-42F9-491E-95B7-36F50C1C031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342B0D0-8BEF-45FF-926B-DE317DE1846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F6A1246-EC9A-4403-BAD6-B5653490917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4D2B5E2-B114-4D79-97CC-0B63EFFFE99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0B05A8F-63B5-4D4D-A107-395E9EF050B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6CEB594-85A9-41F4-96C0-2B258C40878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139937E-CA19-4BE1-B02F-A507878ABCF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74D7E37-28C2-4065-917B-DFD7533DAB9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9992B53A-A36E-4645-8C01-9A339F248E8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86AC466-AE57-44D2-9AD3-3814E2B3D28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F5E466B-7960-4B9C-A028-4C91CF5A2C1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17E2506-7327-4A1E-AE68-4F79E3D407B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CCBC04A-E4A6-48E5-9811-D640D25902C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F5554B49-F658-4EDB-9738-6092425FE06C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294E7D4-450B-4F7A-A964-AB22A49CD57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96123608-E82C-4D7A-9ABF-57B0990BBC2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7034158-1D9B-4054-8B6C-D4D082A34A3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C680068-CB8A-440F-9F54-7CEEC7BB784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82D2A81-12BB-42A6-A65A-0FC8448F520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</vt:lpstr>
      <vt:lpstr>2</vt:lpstr>
      <vt:lpstr>3</vt:lpstr>
      <vt:lpstr>5</vt:lpstr>
      <vt:lpstr>6</vt:lpstr>
      <vt:lpstr>7</vt:lpstr>
      <vt:lpstr>8</vt:lpstr>
      <vt:lpstr>9</vt:lpstr>
      <vt:lpstr>10</vt:lpstr>
      <vt:lpstr>12</vt:lpstr>
      <vt:lpstr>13</vt:lpstr>
      <vt:lpstr>14</vt:lpstr>
      <vt:lpstr>15</vt:lpstr>
      <vt:lpstr>16</vt:lpstr>
      <vt:lpstr>17</vt:lpstr>
      <vt:lpstr>19</vt:lpstr>
      <vt:lpstr>20</vt:lpstr>
      <vt:lpstr>21</vt:lpstr>
      <vt:lpstr>22</vt:lpstr>
      <vt:lpstr>23</vt:lpstr>
      <vt:lpstr>24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Noshad Shokouhfar</dc:creator>
  <cp:lastModifiedBy>Noshad Shokouhfar</cp:lastModifiedBy>
  <cp:lastPrinted>2024-11-18T13:59:59Z</cp:lastPrinted>
  <dcterms:created xsi:type="dcterms:W3CDTF">2024-10-17T08:43:32Z</dcterms:created>
  <dcterms:modified xsi:type="dcterms:W3CDTF">2024-12-03T10:17:52Z</dcterms:modified>
</cp:coreProperties>
</file>